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fbaa0ee462193b/Desktop/Esercitazioni Excel/Progetto Licenziamenti/"/>
    </mc:Choice>
  </mc:AlternateContent>
  <xr:revisionPtr revIDLastSave="327" documentId="8_{AD0865F2-CE61-4B49-93EA-6BB7E7B6786E}" xr6:coauthVersionLast="47" xr6:coauthVersionMax="47" xr10:uidLastSave="{E435371D-CF3D-4A6E-BE48-BCED135A273E}"/>
  <bookViews>
    <workbookView xWindow="-108" yWindow="-108" windowWidth="23256" windowHeight="12456" firstSheet="1" activeTab="1" xr2:uid="{D22474BF-8E92-4697-9FC9-04D871E0B37F}"/>
  </bookViews>
  <sheets>
    <sheet name="Dati" sheetId="2" state="hidden" r:id="rId1"/>
    <sheet name="Dashboard" sheetId="3" r:id="rId2"/>
    <sheet name="Settore" sheetId="4" state="hidden" r:id="rId3"/>
    <sheet name="Anno" sheetId="5" state="hidden" r:id="rId4"/>
    <sheet name="Paese" sheetId="6" state="hidden" r:id="rId5"/>
  </sheets>
  <definedNames>
    <definedName name="_xlnm._FilterDatabase" localSheetId="2" hidden="1">Settore!$E$1:$H$31</definedName>
    <definedName name="_xlchart.v5.0" hidden="1">Paese!$A$1</definedName>
    <definedName name="_xlchart.v5.1" hidden="1">Paese!$A$2:$A$58</definedName>
    <definedName name="_xlchart.v5.2" hidden="1">Paese!$B$2:$B$58</definedName>
    <definedName name="anno">Dashboard!$K$7</definedName>
    <definedName name="DatiEsterni_1" localSheetId="0" hidden="1">Dati!$A$1:$K$3168</definedName>
    <definedName name="maxstage">Settore!$V$2</definedName>
    <definedName name="paese">Dashboard!$O$7</definedName>
    <definedName name="settore">Dashboard!$F$7</definedName>
    <definedName name="totlicenziamenti">Settore!$K$2</definedName>
    <definedName name="valmaxstage">Settore!$W$2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" i="4" l="1" a="1"/>
  <c r="T3" i="4" s="1"/>
  <c r="T4" i="4" a="1"/>
  <c r="T4" i="4" s="1"/>
  <c r="T5" i="4" a="1"/>
  <c r="T5" i="4" s="1"/>
  <c r="T6" i="4" a="1"/>
  <c r="T6" i="4" s="1"/>
  <c r="T7" i="4" a="1"/>
  <c r="T7" i="4" s="1"/>
  <c r="T8" i="4" a="1"/>
  <c r="T8" i="4" s="1"/>
  <c r="T9" i="4" a="1"/>
  <c r="T9" i="4" s="1"/>
  <c r="T10" i="4" a="1"/>
  <c r="T10" i="4" s="1"/>
  <c r="T11" i="4" a="1"/>
  <c r="T11" i="4" s="1"/>
  <c r="T12" i="4" a="1"/>
  <c r="T12" i="4" s="1"/>
  <c r="T13" i="4" a="1"/>
  <c r="T13" i="4" s="1"/>
  <c r="T14" i="4" a="1"/>
  <c r="T14" i="4" s="1"/>
  <c r="T15" i="4" a="1"/>
  <c r="T15" i="4" s="1"/>
  <c r="T16" i="4" a="1"/>
  <c r="T16" i="4" s="1"/>
  <c r="T17" i="4" a="1"/>
  <c r="T17" i="4" s="1"/>
  <c r="T2" i="4" a="1"/>
  <c r="T2" i="4" s="1"/>
  <c r="S2" i="4" a="1"/>
  <c r="S2" i="4" s="1"/>
  <c r="M2" i="4" a="1"/>
  <c r="V2" i="4" l="1" a="1"/>
  <c r="V2" i="4" s="1"/>
  <c r="W2" i="4" s="1" a="1"/>
  <c r="W2" i="4" s="1"/>
  <c r="M2" i="4"/>
  <c r="L2" i="2" l="1"/>
  <c r="L3" i="2"/>
  <c r="L4" i="2"/>
  <c r="L5" i="2"/>
  <c r="N2" i="4" s="1" a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A2" i="6" a="1"/>
  <c r="A2" i="5" a="1"/>
  <c r="A2" i="5" s="1"/>
  <c r="A2" i="4" a="1"/>
  <c r="A2" i="4" s="1"/>
  <c r="A2" i="6" l="1"/>
  <c r="B2" i="6" s="1" a="1"/>
  <c r="B2" i="6" s="1"/>
  <c r="B3" i="6" a="1"/>
  <c r="B3" i="6" s="1"/>
  <c r="B4" i="6" a="1"/>
  <c r="B4" i="6" s="1"/>
  <c r="B5" i="6" a="1"/>
  <c r="B5" i="6" s="1"/>
  <c r="B25" i="6" a="1"/>
  <c r="B25" i="6" s="1"/>
  <c r="B45" i="6" a="1"/>
  <c r="B45" i="6" s="1"/>
  <c r="B55" i="6" a="1"/>
  <c r="B55" i="6" s="1"/>
  <c r="B6" i="6" a="1"/>
  <c r="B6" i="6" s="1"/>
  <c r="B15" i="6" a="1"/>
  <c r="B15" i="6" s="1"/>
  <c r="B35" i="6" a="1"/>
  <c r="B35" i="6" s="1"/>
  <c r="B46" i="6" a="1"/>
  <c r="B46" i="6" s="1"/>
  <c r="B56" i="6" a="1"/>
  <c r="B56" i="6" s="1"/>
  <c r="B7" i="6" a="1"/>
  <c r="B7" i="6" s="1"/>
  <c r="B16" i="6" a="1"/>
  <c r="B16" i="6" s="1"/>
  <c r="B26" i="6" a="1"/>
  <c r="B26" i="6" s="1"/>
  <c r="B36" i="6" a="1"/>
  <c r="B36" i="6" s="1"/>
  <c r="B57" i="6" a="1"/>
  <c r="B57" i="6" s="1"/>
  <c r="B17" i="6" a="1"/>
  <c r="B17" i="6" s="1"/>
  <c r="B27" i="6" a="1"/>
  <c r="B27" i="6" s="1"/>
  <c r="B37" i="6" a="1"/>
  <c r="B37" i="6" s="1"/>
  <c r="B47" i="6" a="1"/>
  <c r="B47" i="6" s="1"/>
  <c r="B58" i="6" a="1"/>
  <c r="B58" i="6" s="1"/>
  <c r="B8" i="6" a="1"/>
  <c r="B8" i="6" s="1"/>
  <c r="B9" i="6" a="1"/>
  <c r="B9" i="6" s="1"/>
  <c r="B10" i="6" a="1"/>
  <c r="B10" i="6" s="1"/>
  <c r="B11" i="6" a="1"/>
  <c r="B11" i="6" s="1"/>
  <c r="B12" i="6" a="1"/>
  <c r="B12" i="6" s="1"/>
  <c r="B22" i="6" a="1"/>
  <c r="B22" i="6" s="1"/>
  <c r="B42" i="6" a="1"/>
  <c r="B42" i="6" s="1"/>
  <c r="B52" i="6" a="1"/>
  <c r="B52" i="6" s="1"/>
  <c r="B13" i="6" a="1"/>
  <c r="B13" i="6" s="1"/>
  <c r="B31" i="6" a="1"/>
  <c r="B31" i="6" s="1"/>
  <c r="B48" i="6" a="1"/>
  <c r="B48" i="6" s="1"/>
  <c r="B14" i="6" a="1"/>
  <c r="B14" i="6" s="1"/>
  <c r="B32" i="6" a="1"/>
  <c r="B32" i="6" s="1"/>
  <c r="B49" i="6" a="1"/>
  <c r="B49" i="6" s="1"/>
  <c r="B19" i="6" a="1"/>
  <c r="B19" i="6" s="1"/>
  <c r="B34" i="6" a="1"/>
  <c r="B34" i="6" s="1"/>
  <c r="B51" i="6" a="1"/>
  <c r="B51" i="6" s="1"/>
  <c r="B20" i="6" a="1"/>
  <c r="B20" i="6" s="1"/>
  <c r="B38" i="6" a="1"/>
  <c r="B38" i="6" s="1"/>
  <c r="B53" i="6" a="1"/>
  <c r="B53" i="6" s="1"/>
  <c r="B23" i="6" a="1"/>
  <c r="B23" i="6" s="1"/>
  <c r="B24" i="6" a="1"/>
  <c r="B24" i="6" s="1"/>
  <c r="B41" i="6" a="1"/>
  <c r="B41" i="6" s="1"/>
  <c r="B28" i="6" a="1"/>
  <c r="B28" i="6" s="1"/>
  <c r="B43" i="6" a="1"/>
  <c r="B43" i="6" s="1"/>
  <c r="B29" i="6" a="1"/>
  <c r="B29" i="6" s="1"/>
  <c r="B44" i="6" a="1"/>
  <c r="B44" i="6" s="1"/>
  <c r="B18" i="6" a="1"/>
  <c r="B18" i="6" s="1"/>
  <c r="B21" i="6" a="1"/>
  <c r="B21" i="6" s="1"/>
  <c r="B30" i="6" a="1"/>
  <c r="B30" i="6" s="1"/>
  <c r="B33" i="6" a="1"/>
  <c r="B33" i="6" s="1"/>
  <c r="B39" i="6" a="1"/>
  <c r="B39" i="6" s="1"/>
  <c r="B40" i="6" a="1"/>
  <c r="B40" i="6" s="1"/>
  <c r="B50" i="6" a="1"/>
  <c r="B50" i="6" s="1"/>
  <c r="B54" i="6" a="1"/>
  <c r="B54" i="6" s="1"/>
  <c r="B5" i="5" a="1"/>
  <c r="B5" i="5" s="1"/>
  <c r="B2" i="5" a="1"/>
  <c r="B2" i="5" s="1"/>
  <c r="B7" i="5" a="1"/>
  <c r="B7" i="5" s="1"/>
  <c r="B6" i="5" a="1"/>
  <c r="B6" i="5" s="1"/>
  <c r="B3" i="5" a="1"/>
  <c r="B3" i="5" s="1"/>
  <c r="B4" i="5" a="1"/>
  <c r="B4" i="5" s="1"/>
  <c r="N1103" i="4" a="1"/>
  <c r="N1103" i="4" s="1"/>
  <c r="N2026" i="4" a="1"/>
  <c r="N2026" i="4" s="1"/>
  <c r="N1984" i="4" a="1"/>
  <c r="N1984" i="4" s="1"/>
  <c r="N1916" i="4" a="1"/>
  <c r="N1916" i="4" s="1"/>
  <c r="N2040" i="4" a="1"/>
  <c r="N2040" i="4" s="1"/>
  <c r="N9" i="4" a="1"/>
  <c r="N9" i="4" s="1"/>
  <c r="N153" i="4" a="1"/>
  <c r="N153" i="4" s="1"/>
  <c r="N297" i="4" a="1"/>
  <c r="N297" i="4" s="1"/>
  <c r="N441" i="4" a="1"/>
  <c r="N441" i="4" s="1"/>
  <c r="N585" i="4" a="1"/>
  <c r="N585" i="4" s="1"/>
  <c r="N82" i="4" a="1"/>
  <c r="N82" i="4" s="1"/>
  <c r="N226" i="4" a="1"/>
  <c r="N226" i="4" s="1"/>
  <c r="N370" i="4" a="1"/>
  <c r="N370" i="4" s="1"/>
  <c r="N514" i="4" a="1"/>
  <c r="N514" i="4" s="1"/>
  <c r="N658" i="4" a="1"/>
  <c r="N658" i="4" s="1"/>
  <c r="N119" i="4" a="1"/>
  <c r="N119" i="4" s="1"/>
  <c r="N263" i="4" a="1"/>
  <c r="N263" i="4" s="1"/>
  <c r="N407" i="4" a="1"/>
  <c r="N407" i="4" s="1"/>
  <c r="N48" i="4" a="1"/>
  <c r="N48" i="4" s="1"/>
  <c r="N192" i="4" a="1"/>
  <c r="N192" i="4" s="1"/>
  <c r="N336" i="4" a="1"/>
  <c r="N336" i="4" s="1"/>
  <c r="N480" i="4" a="1"/>
  <c r="N480" i="4" s="1"/>
  <c r="N624" i="4" a="1"/>
  <c r="N624" i="4" s="1"/>
  <c r="N768" i="4" a="1"/>
  <c r="N768" i="4" s="1"/>
  <c r="N912" i="4" a="1"/>
  <c r="N912" i="4" s="1"/>
  <c r="N102" i="4" a="1"/>
  <c r="N102" i="4" s="1"/>
  <c r="N246" i="4" a="1"/>
  <c r="N246" i="4" s="1"/>
  <c r="N390" i="4" a="1"/>
  <c r="N390" i="4" s="1"/>
  <c r="N534" i="4" a="1"/>
  <c r="N534" i="4" s="1"/>
  <c r="N51" i="4" a="1"/>
  <c r="N51" i="4" s="1"/>
  <c r="N296" i="4" a="1"/>
  <c r="N296" i="4" s="1"/>
  <c r="N541" i="4" a="1"/>
  <c r="N541" i="4" s="1"/>
  <c r="N730" i="4" a="1"/>
  <c r="N730" i="4" s="1"/>
  <c r="N887" i="4" a="1"/>
  <c r="N887" i="4" s="1"/>
  <c r="N1037" i="4" a="1"/>
  <c r="N1037" i="4" s="1"/>
  <c r="N1181" i="4" a="1"/>
  <c r="N1181" i="4" s="1"/>
  <c r="N92" i="4" a="1"/>
  <c r="N92" i="4" s="1"/>
  <c r="N340" i="4" a="1"/>
  <c r="N340" i="4" s="1"/>
  <c r="N578" i="4" a="1"/>
  <c r="N578" i="4" s="1"/>
  <c r="N758" i="4" a="1"/>
  <c r="N758" i="4" s="1"/>
  <c r="N98" i="4" a="1"/>
  <c r="N98" i="4" s="1"/>
  <c r="N343" i="4" a="1"/>
  <c r="N343" i="4" s="1"/>
  <c r="N200" i="4" a="1"/>
  <c r="N200" i="4" s="1"/>
  <c r="N448" i="4" a="1"/>
  <c r="N448" i="4" s="1"/>
  <c r="N667" i="4" a="1"/>
  <c r="N667" i="4" s="1"/>
  <c r="N185" i="4" a="1"/>
  <c r="N185" i="4" s="1"/>
  <c r="N434" i="4" a="1"/>
  <c r="N434" i="4" s="1"/>
  <c r="N2108" i="4" a="1"/>
  <c r="N2108" i="4" s="1"/>
  <c r="N2005" i="4" a="1"/>
  <c r="N2005" i="4" s="1"/>
  <c r="N1769" i="4" a="1"/>
  <c r="N1769" i="4" s="1"/>
  <c r="N1876" i="4" a="1"/>
  <c r="N1876" i="4" s="1"/>
  <c r="N2023" i="4" a="1"/>
  <c r="N2023" i="4" s="1"/>
  <c r="N21" i="4" a="1"/>
  <c r="N21" i="4" s="1"/>
  <c r="N165" i="4" a="1"/>
  <c r="N165" i="4" s="1"/>
  <c r="N309" i="4" a="1"/>
  <c r="N309" i="4" s="1"/>
  <c r="N453" i="4" a="1"/>
  <c r="N453" i="4" s="1"/>
  <c r="N597" i="4" a="1"/>
  <c r="N597" i="4" s="1"/>
  <c r="N94" i="4" a="1"/>
  <c r="N94" i="4" s="1"/>
  <c r="N238" i="4" a="1"/>
  <c r="N238" i="4" s="1"/>
  <c r="N382" i="4" a="1"/>
  <c r="N382" i="4" s="1"/>
  <c r="N526" i="4" a="1"/>
  <c r="N526" i="4" s="1"/>
  <c r="N670" i="4" a="1"/>
  <c r="N670" i="4" s="1"/>
  <c r="N131" i="4" a="1"/>
  <c r="N131" i="4" s="1"/>
  <c r="N275" i="4" a="1"/>
  <c r="N275" i="4" s="1"/>
  <c r="N419" i="4" a="1"/>
  <c r="N419" i="4" s="1"/>
  <c r="N60" i="4" a="1"/>
  <c r="N60" i="4" s="1"/>
  <c r="N204" i="4" a="1"/>
  <c r="N204" i="4" s="1"/>
  <c r="N348" i="4" a="1"/>
  <c r="N348" i="4" s="1"/>
  <c r="N492" i="4" a="1"/>
  <c r="N492" i="4" s="1"/>
  <c r="N636" i="4" a="1"/>
  <c r="N636" i="4" s="1"/>
  <c r="N780" i="4" a="1"/>
  <c r="N780" i="4" s="1"/>
  <c r="N924" i="4" a="1"/>
  <c r="N924" i="4" s="1"/>
  <c r="N114" i="4" a="1"/>
  <c r="N114" i="4" s="1"/>
  <c r="N258" i="4" a="1"/>
  <c r="N258" i="4" s="1"/>
  <c r="N402" i="4" a="1"/>
  <c r="N402" i="4" s="1"/>
  <c r="N546" i="4" a="1"/>
  <c r="N546" i="4" s="1"/>
  <c r="N73" i="4" a="1"/>
  <c r="N73" i="4" s="1"/>
  <c r="N317" i="4" a="1"/>
  <c r="N317" i="4" s="1"/>
  <c r="N557" i="4" a="1"/>
  <c r="N557" i="4" s="1"/>
  <c r="N743" i="4" a="1"/>
  <c r="N743" i="4" s="1"/>
  <c r="N901" i="4" a="1"/>
  <c r="N901" i="4" s="1"/>
  <c r="N1049" i="4" a="1"/>
  <c r="N1049" i="4" s="1"/>
  <c r="N1193" i="4" a="1"/>
  <c r="N1193" i="4" s="1"/>
  <c r="N113" i="4" a="1"/>
  <c r="N113" i="4" s="1"/>
  <c r="N362" i="4" a="1"/>
  <c r="N362" i="4" s="1"/>
  <c r="N595" i="4" a="1"/>
  <c r="N595" i="4" s="1"/>
  <c r="N771" i="4" a="1"/>
  <c r="N771" i="4" s="1"/>
  <c r="N116" i="4" a="1"/>
  <c r="N116" i="4" s="1"/>
  <c r="N364" i="4" a="1"/>
  <c r="N364" i="4" s="1"/>
  <c r="N221" i="4" a="1"/>
  <c r="N221" i="4" s="1"/>
  <c r="N470" i="4" a="1"/>
  <c r="N470" i="4" s="1"/>
  <c r="N681" i="4" a="1"/>
  <c r="N681" i="4" s="1"/>
  <c r="N207" i="4" a="1"/>
  <c r="N207" i="4" s="1"/>
  <c r="N452" i="4" a="1"/>
  <c r="N452" i="4" s="1"/>
  <c r="N671" i="4" a="1"/>
  <c r="N671" i="4" s="1"/>
  <c r="N43" i="4" a="1"/>
  <c r="N43" i="4" s="1"/>
  <c r="N291" i="4" a="1"/>
  <c r="N291" i="4" s="1"/>
  <c r="N533" i="4" a="1"/>
  <c r="N533" i="4" s="1"/>
  <c r="N170" i="4" a="1"/>
  <c r="N170" i="4" s="1"/>
  <c r="N415" i="4" a="1"/>
  <c r="N415" i="4" s="1"/>
  <c r="N111" i="4" a="1"/>
  <c r="N111" i="4" s="1"/>
  <c r="N625" i="4" a="1"/>
  <c r="N625" i="4" s="1"/>
  <c r="N846" i="4" a="1"/>
  <c r="N846" i="4" s="1"/>
  <c r="N1014" i="4" a="1"/>
  <c r="N1014" i="4" s="1"/>
  <c r="N1171" i="4" a="1"/>
  <c r="N1171" i="4" s="1"/>
  <c r="N17" i="4" a="1"/>
  <c r="N17" i="4" s="1"/>
  <c r="N566" i="4" a="1"/>
  <c r="N566" i="4" s="1"/>
  <c r="N817" i="4" a="1"/>
  <c r="N817" i="4" s="1"/>
  <c r="N988" i="4" a="1"/>
  <c r="N988" i="4" s="1"/>
  <c r="N1146" i="4" a="1"/>
  <c r="N1146" i="4" s="1"/>
  <c r="N1300" i="4" a="1"/>
  <c r="N1300" i="4" s="1"/>
  <c r="N267" i="4" a="1"/>
  <c r="N267" i="4" s="1"/>
  <c r="N697" i="4" a="1"/>
  <c r="N697" i="4" s="1"/>
  <c r="N893" i="4" a="1"/>
  <c r="N893" i="4" s="1"/>
  <c r="N1055" i="4" a="1"/>
  <c r="N1055" i="4" s="1"/>
  <c r="N1212" i="4" a="1"/>
  <c r="N1212" i="4" s="1"/>
  <c r="N1361" i="4" a="1"/>
  <c r="N1361" i="4" s="1"/>
  <c r="N499" i="4" a="1"/>
  <c r="N499" i="4" s="1"/>
  <c r="N787" i="4" a="1"/>
  <c r="N787" i="4" s="1"/>
  <c r="N964" i="4" a="1"/>
  <c r="N964" i="4" s="1"/>
  <c r="N1122" i="4" a="1"/>
  <c r="N1122" i="4" s="1"/>
  <c r="N1278" i="4" a="1"/>
  <c r="N1278" i="4" s="1"/>
  <c r="N1422" i="4" a="1"/>
  <c r="N1422" i="4" s="1"/>
  <c r="N1566" i="4" a="1"/>
  <c r="N1566" i="4" s="1"/>
  <c r="N500" i="4" a="1"/>
  <c r="N500" i="4" s="1"/>
  <c r="N788" i="4" a="1"/>
  <c r="N788" i="4" s="1"/>
  <c r="N966" i="4" a="1"/>
  <c r="N966" i="4" s="1"/>
  <c r="N1123" i="4" a="1"/>
  <c r="N1123" i="4" s="1"/>
  <c r="N1279" i="4" a="1"/>
  <c r="N1279" i="4" s="1"/>
  <c r="N2008" i="4" a="1"/>
  <c r="N2008" i="4" s="1"/>
  <c r="N1981" i="4" a="1"/>
  <c r="N1981" i="4" s="1"/>
  <c r="N2121" i="4" a="1"/>
  <c r="N2121" i="4" s="1"/>
  <c r="N1828" i="4" a="1"/>
  <c r="N1828" i="4" s="1"/>
  <c r="N2002" i="4" a="1"/>
  <c r="N2002" i="4" s="1"/>
  <c r="N33" i="4" a="1"/>
  <c r="N33" i="4" s="1"/>
  <c r="N177" i="4" a="1"/>
  <c r="N177" i="4" s="1"/>
  <c r="N321" i="4" a="1"/>
  <c r="N321" i="4" s="1"/>
  <c r="N465" i="4" a="1"/>
  <c r="N465" i="4" s="1"/>
  <c r="N609" i="4" a="1"/>
  <c r="N609" i="4" s="1"/>
  <c r="N106" i="4" a="1"/>
  <c r="N106" i="4" s="1"/>
  <c r="N250" i="4" a="1"/>
  <c r="N250" i="4" s="1"/>
  <c r="N394" i="4" a="1"/>
  <c r="N394" i="4" s="1"/>
  <c r="N538" i="4" a="1"/>
  <c r="N538" i="4" s="1"/>
  <c r="N682" i="4" a="1"/>
  <c r="N682" i="4" s="1"/>
  <c r="N143" i="4" a="1"/>
  <c r="N143" i="4" s="1"/>
  <c r="N287" i="4" a="1"/>
  <c r="N287" i="4" s="1"/>
  <c r="N431" i="4" a="1"/>
  <c r="N431" i="4" s="1"/>
  <c r="N72" i="4" a="1"/>
  <c r="N72" i="4" s="1"/>
  <c r="N216" i="4" a="1"/>
  <c r="N216" i="4" s="1"/>
  <c r="N360" i="4" a="1"/>
  <c r="N360" i="4" s="1"/>
  <c r="N504" i="4" a="1"/>
  <c r="N504" i="4" s="1"/>
  <c r="N648" i="4" a="1"/>
  <c r="N648" i="4" s="1"/>
  <c r="N792" i="4" a="1"/>
  <c r="N792" i="4" s="1"/>
  <c r="N936" i="4" a="1"/>
  <c r="N936" i="4" s="1"/>
  <c r="N126" i="4" a="1"/>
  <c r="N126" i="4" s="1"/>
  <c r="N270" i="4" a="1"/>
  <c r="N270" i="4" s="1"/>
  <c r="N414" i="4" a="1"/>
  <c r="N414" i="4" s="1"/>
  <c r="N558" i="4" a="1"/>
  <c r="N558" i="4" s="1"/>
  <c r="N91" i="4" a="1"/>
  <c r="N91" i="4" s="1"/>
  <c r="N339" i="4" a="1"/>
  <c r="N339" i="4" s="1"/>
  <c r="N577" i="4" a="1"/>
  <c r="N577" i="4" s="1"/>
  <c r="N757" i="4" a="1"/>
  <c r="N757" i="4" s="1"/>
  <c r="N914" i="4" a="1"/>
  <c r="N914" i="4" s="1"/>
  <c r="N1061" i="4" a="1"/>
  <c r="N1061" i="4" s="1"/>
  <c r="N1205" i="4" a="1"/>
  <c r="N1205" i="4" s="1"/>
  <c r="N135" i="4" a="1"/>
  <c r="N135" i="4" s="1"/>
  <c r="N380" i="4" a="1"/>
  <c r="N380" i="4" s="1"/>
  <c r="N614" i="4" a="1"/>
  <c r="N614" i="4" s="1"/>
  <c r="N784" i="4" a="1"/>
  <c r="N784" i="4" s="1"/>
  <c r="N137" i="4" a="1"/>
  <c r="N137" i="4" s="1"/>
  <c r="N386" i="4" a="1"/>
  <c r="N386" i="4" s="1"/>
  <c r="N243" i="4" a="1"/>
  <c r="N243" i="4" s="1"/>
  <c r="N488" i="4" a="1"/>
  <c r="N488" i="4" s="1"/>
  <c r="N695" i="4" a="1"/>
  <c r="N695" i="4" s="1"/>
  <c r="N229" i="4" a="1"/>
  <c r="N229" i="4" s="1"/>
  <c r="N473" i="4" a="1"/>
  <c r="N473" i="4" s="1"/>
  <c r="N686" i="4" a="1"/>
  <c r="N686" i="4" s="1"/>
  <c r="N64" i="4" a="1"/>
  <c r="N64" i="4" s="1"/>
  <c r="N313" i="4" a="1"/>
  <c r="N313" i="4" s="1"/>
  <c r="N553" i="4" a="1"/>
  <c r="N553" i="4" s="1"/>
  <c r="N188" i="4" a="1"/>
  <c r="N188" i="4" s="1"/>
  <c r="N436" i="4" a="1"/>
  <c r="N436" i="4" s="1"/>
  <c r="N161" i="4" a="1"/>
  <c r="N161" i="4" s="1"/>
  <c r="N651" i="4" a="1"/>
  <c r="N651" i="4" s="1"/>
  <c r="N862" i="4" a="1"/>
  <c r="N862" i="4" s="1"/>
  <c r="N1027" i="4" a="1"/>
  <c r="N1027" i="4" s="1"/>
  <c r="N1184" i="4" a="1"/>
  <c r="N1184" i="4" s="1"/>
  <c r="N67" i="4" a="1"/>
  <c r="N67" i="4" s="1"/>
  <c r="N599" i="4" a="1"/>
  <c r="N599" i="4" s="1"/>
  <c r="N832" i="4" a="1"/>
  <c r="N832" i="4" s="1"/>
  <c r="N1002" i="4" a="1"/>
  <c r="N1002" i="4" s="1"/>
  <c r="N1159" i="4" a="1"/>
  <c r="N1159" i="4" s="1"/>
  <c r="N1312" i="4" a="1"/>
  <c r="N1312" i="4" s="1"/>
  <c r="N316" i="4" a="1"/>
  <c r="N316" i="4" s="1"/>
  <c r="N715" i="4" a="1"/>
  <c r="N715" i="4" s="1"/>
  <c r="N907" i="4" a="1"/>
  <c r="N907" i="4" s="1"/>
  <c r="N1068" i="4" a="1"/>
  <c r="N1068" i="4" s="1"/>
  <c r="N1225" i="4" a="1"/>
  <c r="N1225" i="4" s="1"/>
  <c r="N1373" i="4" a="1"/>
  <c r="N1373" i="4" s="1"/>
  <c r="N536" i="4" a="1"/>
  <c r="N536" i="4" s="1"/>
  <c r="N803" i="4" a="1"/>
  <c r="N803" i="4" s="1"/>
  <c r="N978" i="4" a="1"/>
  <c r="N978" i="4" s="1"/>
  <c r="N1135" i="4" a="1"/>
  <c r="N1135" i="4" s="1"/>
  <c r="N1290" i="4" a="1"/>
  <c r="N1290" i="4" s="1"/>
  <c r="N1434" i="4" a="1"/>
  <c r="N1434" i="4" s="1"/>
  <c r="N1578" i="4" a="1"/>
  <c r="N1578" i="4" s="1"/>
  <c r="N539" i="4" a="1"/>
  <c r="N539" i="4" s="1"/>
  <c r="N805" i="4" a="1"/>
  <c r="N805" i="4" s="1"/>
  <c r="N979" i="4" a="1"/>
  <c r="N979" i="4" s="1"/>
  <c r="N1136" i="4" a="1"/>
  <c r="N1136" i="4" s="1"/>
  <c r="N1291" i="4" a="1"/>
  <c r="N1291" i="4" s="1"/>
  <c r="N543" i="4" a="1"/>
  <c r="N543" i="4" s="1"/>
  <c r="N806" i="4" a="1"/>
  <c r="N806" i="4" s="1"/>
  <c r="N980" i="4" a="1"/>
  <c r="N980" i="4" s="1"/>
  <c r="N1638" i="4" a="1"/>
  <c r="N1638" i="4" s="1"/>
  <c r="N1952" i="4" a="1"/>
  <c r="N1952" i="4" s="1"/>
  <c r="N2106" i="4" a="1"/>
  <c r="N2106" i="4" s="1"/>
  <c r="N1757" i="4" a="1"/>
  <c r="N1757" i="4" s="1"/>
  <c r="N1976" i="4" a="1"/>
  <c r="N1976" i="4" s="1"/>
  <c r="N45" i="4" a="1"/>
  <c r="N45" i="4" s="1"/>
  <c r="N189" i="4" a="1"/>
  <c r="N189" i="4" s="1"/>
  <c r="N333" i="4" a="1"/>
  <c r="N333" i="4" s="1"/>
  <c r="N477" i="4" a="1"/>
  <c r="N477" i="4" s="1"/>
  <c r="N621" i="4" a="1"/>
  <c r="N621" i="4" s="1"/>
  <c r="N118" i="4" a="1"/>
  <c r="N118" i="4" s="1"/>
  <c r="N262" i="4" a="1"/>
  <c r="N262" i="4" s="1"/>
  <c r="N406" i="4" a="1"/>
  <c r="N406" i="4" s="1"/>
  <c r="N550" i="4" a="1"/>
  <c r="N550" i="4" s="1"/>
  <c r="N11" i="4" a="1"/>
  <c r="N11" i="4" s="1"/>
  <c r="N155" i="4" a="1"/>
  <c r="N155" i="4" s="1"/>
  <c r="N299" i="4" a="1"/>
  <c r="N299" i="4" s="1"/>
  <c r="N443" i="4" a="1"/>
  <c r="N443" i="4" s="1"/>
  <c r="N84" i="4" a="1"/>
  <c r="N84" i="4" s="1"/>
  <c r="N228" i="4" a="1"/>
  <c r="N228" i="4" s="1"/>
  <c r="N372" i="4" a="1"/>
  <c r="N372" i="4" s="1"/>
  <c r="N516" i="4" a="1"/>
  <c r="N516" i="4" s="1"/>
  <c r="N660" i="4" a="1"/>
  <c r="N660" i="4" s="1"/>
  <c r="N804" i="4" a="1"/>
  <c r="N804" i="4" s="1"/>
  <c r="N948" i="4" a="1"/>
  <c r="N948" i="4" s="1"/>
  <c r="N138" i="4" a="1"/>
  <c r="N138" i="4" s="1"/>
  <c r="N282" i="4" a="1"/>
  <c r="N282" i="4" s="1"/>
  <c r="N426" i="4" a="1"/>
  <c r="N426" i="4" s="1"/>
  <c r="N570" i="4" a="1"/>
  <c r="N570" i="4" s="1"/>
  <c r="N112" i="4" a="1"/>
  <c r="N112" i="4" s="1"/>
  <c r="N361" i="4" a="1"/>
  <c r="N361" i="4" s="1"/>
  <c r="N593" i="4" a="1"/>
  <c r="N593" i="4" s="1"/>
  <c r="N770" i="4" a="1"/>
  <c r="N770" i="4" s="1"/>
  <c r="N927" i="4" a="1"/>
  <c r="N927" i="4" s="1"/>
  <c r="N1073" i="4" a="1"/>
  <c r="N1073" i="4" s="1"/>
  <c r="N1217" i="4" a="1"/>
  <c r="N1217" i="4" s="1"/>
  <c r="N157" i="4" a="1"/>
  <c r="N157" i="4" s="1"/>
  <c r="N401" i="4" a="1"/>
  <c r="N401" i="4" s="1"/>
  <c r="N631" i="4" a="1"/>
  <c r="N631" i="4" s="1"/>
  <c r="N797" i="4" a="1"/>
  <c r="N797" i="4" s="1"/>
  <c r="N159" i="4" a="1"/>
  <c r="N159" i="4" s="1"/>
  <c r="N16" i="4" a="1"/>
  <c r="N16" i="4" s="1"/>
  <c r="N265" i="4" a="1"/>
  <c r="N265" i="4" s="1"/>
  <c r="N509" i="4" a="1"/>
  <c r="N509" i="4" s="1"/>
  <c r="N709" i="4" a="1"/>
  <c r="N709" i="4" s="1"/>
  <c r="N247" i="4" a="1"/>
  <c r="N247" i="4" s="1"/>
  <c r="N495" i="4" a="1"/>
  <c r="N495" i="4" s="1"/>
  <c r="N699" i="4" a="1"/>
  <c r="N699" i="4" s="1"/>
  <c r="N86" i="4" a="1"/>
  <c r="N86" i="4" s="1"/>
  <c r="N331" i="4" a="1"/>
  <c r="N331" i="4" s="1"/>
  <c r="N569" i="4" a="1"/>
  <c r="N569" i="4" s="1"/>
  <c r="N2155" i="4" a="1"/>
  <c r="N2155" i="4" s="1"/>
  <c r="N1921" i="4" a="1"/>
  <c r="N1921" i="4" s="1"/>
  <c r="N2089" i="4" a="1"/>
  <c r="N2089" i="4" s="1"/>
  <c r="N1614" i="4" a="1"/>
  <c r="N1614" i="4" s="1"/>
  <c r="N1948" i="4" a="1"/>
  <c r="N1948" i="4" s="1"/>
  <c r="N57" i="4" a="1"/>
  <c r="N57" i="4" s="1"/>
  <c r="N201" i="4" a="1"/>
  <c r="N201" i="4" s="1"/>
  <c r="N345" i="4" a="1"/>
  <c r="N345" i="4" s="1"/>
  <c r="N489" i="4" a="1"/>
  <c r="N489" i="4" s="1"/>
  <c r="N633" i="4" a="1"/>
  <c r="N633" i="4" s="1"/>
  <c r="N130" i="4" a="1"/>
  <c r="N130" i="4" s="1"/>
  <c r="N274" i="4" a="1"/>
  <c r="N274" i="4" s="1"/>
  <c r="N418" i="4" a="1"/>
  <c r="N418" i="4" s="1"/>
  <c r="N562" i="4" a="1"/>
  <c r="N562" i="4" s="1"/>
  <c r="N23" i="4" a="1"/>
  <c r="N23" i="4" s="1"/>
  <c r="N167" i="4" a="1"/>
  <c r="N167" i="4" s="1"/>
  <c r="N311" i="4" a="1"/>
  <c r="N311" i="4" s="1"/>
  <c r="N455" i="4" a="1"/>
  <c r="N455" i="4" s="1"/>
  <c r="N96" i="4" a="1"/>
  <c r="N96" i="4" s="1"/>
  <c r="N240" i="4" a="1"/>
  <c r="N240" i="4" s="1"/>
  <c r="N384" i="4" a="1"/>
  <c r="N384" i="4" s="1"/>
  <c r="N528" i="4" a="1"/>
  <c r="N528" i="4" s="1"/>
  <c r="N672" i="4" a="1"/>
  <c r="N672" i="4" s="1"/>
  <c r="N816" i="4" a="1"/>
  <c r="N816" i="4" s="1"/>
  <c r="N6" i="4" a="1"/>
  <c r="N6" i="4" s="1"/>
  <c r="N150" i="4" a="1"/>
  <c r="N150" i="4" s="1"/>
  <c r="N294" i="4" a="1"/>
  <c r="N294" i="4" s="1"/>
  <c r="N438" i="4" a="1"/>
  <c r="N438" i="4" s="1"/>
  <c r="N582" i="4" a="1"/>
  <c r="N582" i="4" s="1"/>
  <c r="N134" i="4" a="1"/>
  <c r="N134" i="4" s="1"/>
  <c r="N379" i="4" a="1"/>
  <c r="N379" i="4" s="1"/>
  <c r="N2140" i="4" a="1"/>
  <c r="N2140" i="4" s="1"/>
  <c r="N1877" i="4" a="1"/>
  <c r="N1877" i="4" s="1"/>
  <c r="N2073" i="4" a="1"/>
  <c r="N2073" i="4" s="1"/>
  <c r="N1445" i="4" a="1"/>
  <c r="N1445" i="4" s="1"/>
  <c r="N1913" i="4" a="1"/>
  <c r="N1913" i="4" s="1"/>
  <c r="N69" i="4" a="1"/>
  <c r="N69" i="4" s="1"/>
  <c r="N213" i="4" a="1"/>
  <c r="N213" i="4" s="1"/>
  <c r="N357" i="4" a="1"/>
  <c r="N357" i="4" s="1"/>
  <c r="N501" i="4" a="1"/>
  <c r="N501" i="4" s="1"/>
  <c r="N645" i="4" a="1"/>
  <c r="N645" i="4" s="1"/>
  <c r="N142" i="4" a="1"/>
  <c r="N142" i="4" s="1"/>
  <c r="N286" i="4" a="1"/>
  <c r="N286" i="4" s="1"/>
  <c r="N430" i="4" a="1"/>
  <c r="N430" i="4" s="1"/>
  <c r="N574" i="4" a="1"/>
  <c r="N574" i="4" s="1"/>
  <c r="N35" i="4" a="1"/>
  <c r="N35" i="4" s="1"/>
  <c r="N179" i="4" a="1"/>
  <c r="N179" i="4" s="1"/>
  <c r="N323" i="4" a="1"/>
  <c r="N323" i="4" s="1"/>
  <c r="N467" i="4" a="1"/>
  <c r="N467" i="4" s="1"/>
  <c r="N108" i="4" a="1"/>
  <c r="N108" i="4" s="1"/>
  <c r="N252" i="4" a="1"/>
  <c r="N252" i="4" s="1"/>
  <c r="N396" i="4" a="1"/>
  <c r="N396" i="4" s="1"/>
  <c r="N540" i="4" a="1"/>
  <c r="N540" i="4" s="1"/>
  <c r="N684" i="4" a="1"/>
  <c r="N684" i="4" s="1"/>
  <c r="N828" i="4" a="1"/>
  <c r="N828" i="4" s="1"/>
  <c r="N18" i="4" a="1"/>
  <c r="N18" i="4" s="1"/>
  <c r="N162" i="4" a="1"/>
  <c r="N162" i="4" s="1"/>
  <c r="N306" i="4" a="1"/>
  <c r="N306" i="4" s="1"/>
  <c r="N450" i="4" a="1"/>
  <c r="N450" i="4" s="1"/>
  <c r="N594" i="4" a="1"/>
  <c r="N594" i="4" s="1"/>
  <c r="N152" i="4" a="1"/>
  <c r="N152" i="4" s="1"/>
  <c r="N400" i="4" a="1"/>
  <c r="N400" i="4" s="1"/>
  <c r="N629" i="4" a="1"/>
  <c r="N629" i="4" s="1"/>
  <c r="N796" i="4" a="1"/>
  <c r="N796" i="4" s="1"/>
  <c r="N953" i="4" a="1"/>
  <c r="N953" i="4" s="1"/>
  <c r="N1097" i="4" a="1"/>
  <c r="N1097" i="4" s="1"/>
  <c r="N1241" i="4" a="1"/>
  <c r="N1241" i="4" s="1"/>
  <c r="N196" i="4" a="1"/>
  <c r="N196" i="4" s="1"/>
  <c r="N445" i="4" a="1"/>
  <c r="N445" i="4" s="1"/>
  <c r="N664" i="4" a="1"/>
  <c r="N664" i="4" s="1"/>
  <c r="N823" i="4" a="1"/>
  <c r="N823" i="4" s="1"/>
  <c r="N199" i="4" a="1"/>
  <c r="N199" i="4" s="1"/>
  <c r="N56" i="4" a="1"/>
  <c r="N56" i="4" s="1"/>
  <c r="N304" i="4" a="1"/>
  <c r="N304" i="4" s="1"/>
  <c r="N545" i="4" a="1"/>
  <c r="N545" i="4" s="1"/>
  <c r="N41" i="4" a="1"/>
  <c r="N41" i="4" s="1"/>
  <c r="N290" i="4" a="1"/>
  <c r="N290" i="4" s="1"/>
  <c r="N532" i="4" a="1"/>
  <c r="N532" i="4" s="1"/>
  <c r="N725" i="4" a="1"/>
  <c r="N725" i="4" s="1"/>
  <c r="N125" i="4" a="1"/>
  <c r="N125" i="4" s="1"/>
  <c r="N374" i="4" a="1"/>
  <c r="N374" i="4" s="1"/>
  <c r="N4" i="4" a="1"/>
  <c r="N4" i="4" s="1"/>
  <c r="N253" i="4" a="1"/>
  <c r="N253" i="4" s="1"/>
  <c r="N497" i="4" a="1"/>
  <c r="N497" i="4" s="1"/>
  <c r="N307" i="4" a="1"/>
  <c r="N307" i="4" s="1"/>
  <c r="N713" i="4" a="1"/>
  <c r="N713" i="4" s="1"/>
  <c r="N905" i="4" a="1"/>
  <c r="N905" i="4" s="1"/>
  <c r="N1066" i="4" a="1"/>
  <c r="N1066" i="4" s="1"/>
  <c r="N1223" i="4" a="1"/>
  <c r="N1223" i="4" s="1"/>
  <c r="N212" i="4" a="1"/>
  <c r="N212" i="4" s="1"/>
  <c r="N674" i="4" a="1"/>
  <c r="N674" i="4" s="1"/>
  <c r="N878" i="4" a="1"/>
  <c r="N878" i="4" s="1"/>
  <c r="N1041" i="4" a="1"/>
  <c r="N1041" i="4" s="1"/>
  <c r="N1198" i="4" a="1"/>
  <c r="N1198" i="4" s="1"/>
  <c r="N1348" i="4" a="1"/>
  <c r="N1348" i="4" s="1"/>
  <c r="N451" i="4" a="1"/>
  <c r="N451" i="4" s="1"/>
  <c r="N767" i="4" a="1"/>
  <c r="N767" i="4" s="1"/>
  <c r="N950" i="4" a="1"/>
  <c r="N950" i="4" s="1"/>
  <c r="N2122" i="4" a="1"/>
  <c r="N2122" i="4" s="1"/>
  <c r="N1829" i="4" a="1"/>
  <c r="N1829" i="4" s="1"/>
  <c r="N2058" i="4" a="1"/>
  <c r="N2058" i="4" s="1"/>
  <c r="N1142" i="4" a="1"/>
  <c r="N1142" i="4" s="1"/>
  <c r="N1873" i="4" a="1"/>
  <c r="N1873" i="4" s="1"/>
  <c r="N81" i="4" a="1"/>
  <c r="N81" i="4" s="1"/>
  <c r="N225" i="4" a="1"/>
  <c r="N225" i="4" s="1"/>
  <c r="N369" i="4" a="1"/>
  <c r="N369" i="4" s="1"/>
  <c r="N513" i="4" a="1"/>
  <c r="N513" i="4" s="1"/>
  <c r="N10" i="4" a="1"/>
  <c r="N10" i="4" s="1"/>
  <c r="N154" i="4" a="1"/>
  <c r="N154" i="4" s="1"/>
  <c r="N298" i="4" a="1"/>
  <c r="N298" i="4" s="1"/>
  <c r="N442" i="4" a="1"/>
  <c r="N442" i="4" s="1"/>
  <c r="N586" i="4" a="1"/>
  <c r="N586" i="4" s="1"/>
  <c r="N47" i="4" a="1"/>
  <c r="N47" i="4" s="1"/>
  <c r="N191" i="4" a="1"/>
  <c r="N191" i="4" s="1"/>
  <c r="N335" i="4" a="1"/>
  <c r="N335" i="4" s="1"/>
  <c r="N479" i="4" a="1"/>
  <c r="N479" i="4" s="1"/>
  <c r="N120" i="4" a="1"/>
  <c r="N120" i="4" s="1"/>
  <c r="N264" i="4" a="1"/>
  <c r="N264" i="4" s="1"/>
  <c r="N408" i="4" a="1"/>
  <c r="N408" i="4" s="1"/>
  <c r="N552" i="4" a="1"/>
  <c r="N552" i="4" s="1"/>
  <c r="N696" i="4" a="1"/>
  <c r="N696" i="4" s="1"/>
  <c r="N840" i="4" a="1"/>
  <c r="N840" i="4" s="1"/>
  <c r="N30" i="4" a="1"/>
  <c r="N30" i="4" s="1"/>
  <c r="N174" i="4" a="1"/>
  <c r="N174" i="4" s="1"/>
  <c r="N318" i="4" a="1"/>
  <c r="N318" i="4" s="1"/>
  <c r="N462" i="4" a="1"/>
  <c r="N462" i="4" s="1"/>
  <c r="N606" i="4" a="1"/>
  <c r="N606" i="4" s="1"/>
  <c r="N173" i="4" a="1"/>
  <c r="N173" i="4" s="1"/>
  <c r="N422" i="4" a="1"/>
  <c r="N422" i="4" s="1"/>
  <c r="N649" i="4" a="1"/>
  <c r="N649" i="4" s="1"/>
  <c r="N809" i="4" a="1"/>
  <c r="N809" i="4" s="1"/>
  <c r="N965" i="4" a="1"/>
  <c r="N965" i="4" s="1"/>
  <c r="N1109" i="4" a="1"/>
  <c r="N1109" i="4" s="1"/>
  <c r="N1253" i="4" a="1"/>
  <c r="N1253" i="4" s="1"/>
  <c r="N218" i="4" a="1"/>
  <c r="N218" i="4" s="1"/>
  <c r="N463" i="4" a="1"/>
  <c r="N463" i="4" s="1"/>
  <c r="N678" i="4" a="1"/>
  <c r="N678" i="4" s="1"/>
  <c r="N836" i="4" a="1"/>
  <c r="N836" i="4" s="1"/>
  <c r="N220" i="4" a="1"/>
  <c r="N220" i="4" s="1"/>
  <c r="N77" i="4" a="1"/>
  <c r="N77" i="4" s="1"/>
  <c r="N326" i="4" a="1"/>
  <c r="N326" i="4" s="1"/>
  <c r="N565" i="4" a="1"/>
  <c r="N565" i="4" s="1"/>
  <c r="N63" i="4" a="1"/>
  <c r="N63" i="4" s="1"/>
  <c r="N308" i="4" a="1"/>
  <c r="N308" i="4" s="1"/>
  <c r="N551" i="4" a="1"/>
  <c r="N551" i="4" s="1"/>
  <c r="N738" i="4" a="1"/>
  <c r="N738" i="4" s="1"/>
  <c r="N147" i="4" a="1"/>
  <c r="N147" i="4" s="1"/>
  <c r="N392" i="4" a="1"/>
  <c r="N392" i="4" s="1"/>
  <c r="N26" i="4" a="1"/>
  <c r="N26" i="4" s="1"/>
  <c r="N271" i="4" a="1"/>
  <c r="N271" i="4" s="1"/>
  <c r="N518" i="4" a="1"/>
  <c r="N518" i="4" s="1"/>
  <c r="N356" i="4" a="1"/>
  <c r="N356" i="4" s="1"/>
  <c r="N729" i="4" a="1"/>
  <c r="N729" i="4" s="1"/>
  <c r="N919" i="4" a="1"/>
  <c r="N919" i="4" s="1"/>
  <c r="N1079" i="4" a="1"/>
  <c r="N1079" i="4" s="1"/>
  <c r="N1236" i="4" a="1"/>
  <c r="N1236" i="4" s="1"/>
  <c r="N266" i="4" a="1"/>
  <c r="N266" i="4" s="1"/>
  <c r="N694" i="4" a="1"/>
  <c r="N694" i="4" s="1"/>
  <c r="N2107" i="4" a="1"/>
  <c r="N2107" i="4" s="1"/>
  <c r="N1765" i="4" a="1"/>
  <c r="N1765" i="4" s="1"/>
  <c r="N2041" i="4" a="1"/>
  <c r="N2041" i="4" s="1"/>
  <c r="N2153" i="4" a="1"/>
  <c r="N2153" i="4" s="1"/>
  <c r="N1825" i="4" a="1"/>
  <c r="N1825" i="4" s="1"/>
  <c r="N93" i="4" a="1"/>
  <c r="N93" i="4" s="1"/>
  <c r="N237" i="4" a="1"/>
  <c r="N237" i="4" s="1"/>
  <c r="N381" i="4" a="1"/>
  <c r="N381" i="4" s="1"/>
  <c r="N525" i="4" a="1"/>
  <c r="N525" i="4" s="1"/>
  <c r="N22" i="4" a="1"/>
  <c r="N22" i="4" s="1"/>
  <c r="N166" i="4" a="1"/>
  <c r="N166" i="4" s="1"/>
  <c r="N310" i="4" a="1"/>
  <c r="N310" i="4" s="1"/>
  <c r="N454" i="4" a="1"/>
  <c r="N454" i="4" s="1"/>
  <c r="N598" i="4" a="1"/>
  <c r="N598" i="4" s="1"/>
  <c r="N59" i="4" a="1"/>
  <c r="N59" i="4" s="1"/>
  <c r="N203" i="4" a="1"/>
  <c r="N203" i="4" s="1"/>
  <c r="N347" i="4" a="1"/>
  <c r="N347" i="4" s="1"/>
  <c r="N491" i="4" a="1"/>
  <c r="N491" i="4" s="1"/>
  <c r="N132" i="4" a="1"/>
  <c r="N132" i="4" s="1"/>
  <c r="N276" i="4" a="1"/>
  <c r="N276" i="4" s="1"/>
  <c r="N420" i="4" a="1"/>
  <c r="N420" i="4" s="1"/>
  <c r="N564" i="4" a="1"/>
  <c r="N564" i="4" s="1"/>
  <c r="N708" i="4" a="1"/>
  <c r="N708" i="4" s="1"/>
  <c r="N852" i="4" a="1"/>
  <c r="N852" i="4" s="1"/>
  <c r="N42" i="4" a="1"/>
  <c r="N42" i="4" s="1"/>
  <c r="N186" i="4" a="1"/>
  <c r="N186" i="4" s="1"/>
  <c r="N330" i="4" a="1"/>
  <c r="N330" i="4" s="1"/>
  <c r="N474" i="4" a="1"/>
  <c r="N474" i="4" s="1"/>
  <c r="N618" i="4" a="1"/>
  <c r="N618" i="4" s="1"/>
  <c r="N195" i="4" a="1"/>
  <c r="N195" i="4" s="1"/>
  <c r="N440" i="4" a="1"/>
  <c r="N440" i="4" s="1"/>
  <c r="N663" i="4" a="1"/>
  <c r="N663" i="4" s="1"/>
  <c r="N822" i="4" a="1"/>
  <c r="N822" i="4" s="1"/>
  <c r="N977" i="4" a="1"/>
  <c r="N977" i="4" s="1"/>
  <c r="N1121" i="4" a="1"/>
  <c r="N1121" i="4" s="1"/>
  <c r="N1265" i="4" a="1"/>
  <c r="N1265" i="4" s="1"/>
  <c r="N236" i="4" a="1"/>
  <c r="N236" i="4" s="1"/>
  <c r="N484" i="4" a="1"/>
  <c r="N484" i="4" s="1"/>
  <c r="N692" i="4" a="1"/>
  <c r="N692" i="4" s="1"/>
  <c r="N849" i="4" a="1"/>
  <c r="N849" i="4" s="1"/>
  <c r="N242" i="4" a="1"/>
  <c r="N242" i="4" s="1"/>
  <c r="N99" i="4" a="1"/>
  <c r="N99" i="4" s="1"/>
  <c r="N344" i="4" a="1"/>
  <c r="N344" i="4" s="1"/>
  <c r="N581" i="4" a="1"/>
  <c r="N581" i="4" s="1"/>
  <c r="N85" i="4" a="1"/>
  <c r="N85" i="4" s="1"/>
  <c r="N329" i="4" a="1"/>
  <c r="N329" i="4" s="1"/>
  <c r="N568" i="4" a="1"/>
  <c r="N568" i="4" s="1"/>
  <c r="N751" i="4" a="1"/>
  <c r="N751" i="4" s="1"/>
  <c r="N169" i="4" a="1"/>
  <c r="N169" i="4" s="1"/>
  <c r="N413" i="4" a="1"/>
  <c r="N413" i="4" s="1"/>
  <c r="N44" i="4" a="1"/>
  <c r="N44" i="4" s="1"/>
  <c r="N292" i="4" a="1"/>
  <c r="N292" i="4" s="1"/>
  <c r="N535" i="4" a="1"/>
  <c r="N535" i="4" s="1"/>
  <c r="N404" i="4" a="1"/>
  <c r="N404" i="4" s="1"/>
  <c r="N748" i="4" a="1"/>
  <c r="N748" i="4" s="1"/>
  <c r="N933" i="4" a="1"/>
  <c r="N933" i="4" s="1"/>
  <c r="N2092" i="4" a="1"/>
  <c r="N2092" i="4" s="1"/>
  <c r="N1626" i="4" a="1"/>
  <c r="N1626" i="4" s="1"/>
  <c r="N2024" i="4" a="1"/>
  <c r="N2024" i="4" s="1"/>
  <c r="N2105" i="4" a="1"/>
  <c r="N2105" i="4" s="1"/>
  <c r="N1745" i="4" a="1"/>
  <c r="N1745" i="4" s="1"/>
  <c r="N105" i="4" a="1"/>
  <c r="N105" i="4" s="1"/>
  <c r="N249" i="4" a="1"/>
  <c r="N249" i="4" s="1"/>
  <c r="N393" i="4" a="1"/>
  <c r="N393" i="4" s="1"/>
  <c r="N537" i="4" a="1"/>
  <c r="N537" i="4" s="1"/>
  <c r="N34" i="4" a="1"/>
  <c r="N34" i="4" s="1"/>
  <c r="N178" i="4" a="1"/>
  <c r="N178" i="4" s="1"/>
  <c r="N322" i="4" a="1"/>
  <c r="N322" i="4" s="1"/>
  <c r="N466" i="4" a="1"/>
  <c r="N466" i="4" s="1"/>
  <c r="N610" i="4" a="1"/>
  <c r="N610" i="4" s="1"/>
  <c r="N71" i="4" a="1"/>
  <c r="N71" i="4" s="1"/>
  <c r="N215" i="4" a="1"/>
  <c r="N215" i="4" s="1"/>
  <c r="N359" i="4" a="1"/>
  <c r="N359" i="4" s="1"/>
  <c r="N503" i="4" a="1"/>
  <c r="N503" i="4" s="1"/>
  <c r="N144" i="4" a="1"/>
  <c r="N144" i="4" s="1"/>
  <c r="N288" i="4" a="1"/>
  <c r="N288" i="4" s="1"/>
  <c r="N432" i="4" a="1"/>
  <c r="N432" i="4" s="1"/>
  <c r="N576" i="4" a="1"/>
  <c r="N576" i="4" s="1"/>
  <c r="N720" i="4" a="1"/>
  <c r="N720" i="4" s="1"/>
  <c r="N864" i="4" a="1"/>
  <c r="N864" i="4" s="1"/>
  <c r="N54" i="4" a="1"/>
  <c r="N54" i="4" s="1"/>
  <c r="N198" i="4" a="1"/>
  <c r="N198" i="4" s="1"/>
  <c r="N342" i="4" a="1"/>
  <c r="N342" i="4" s="1"/>
  <c r="N486" i="4" a="1"/>
  <c r="N486" i="4" s="1"/>
  <c r="N630" i="4" a="1"/>
  <c r="N630" i="4" s="1"/>
  <c r="N217" i="4" a="1"/>
  <c r="N217" i="4" s="1"/>
  <c r="N461" i="4" a="1"/>
  <c r="N461" i="4" s="1"/>
  <c r="N677" i="4" a="1"/>
  <c r="N677" i="4" s="1"/>
  <c r="N835" i="4" a="1"/>
  <c r="N835" i="4" s="1"/>
  <c r="N989" i="4" a="1"/>
  <c r="N989" i="4" s="1"/>
  <c r="N1133" i="4" a="1"/>
  <c r="N1133" i="4" s="1"/>
  <c r="N13" i="4" a="1"/>
  <c r="N13" i="4" s="1"/>
  <c r="N257" i="4" a="1"/>
  <c r="N257" i="4" s="1"/>
  <c r="N506" i="4" a="1"/>
  <c r="N506" i="4" s="1"/>
  <c r="N705" i="4" a="1"/>
  <c r="N705" i="4" s="1"/>
  <c r="N15" i="4" a="1"/>
  <c r="N15" i="4" s="1"/>
  <c r="N260" i="4" a="1"/>
  <c r="N260" i="4" s="1"/>
  <c r="N121" i="4" a="1"/>
  <c r="N121" i="4" s="1"/>
  <c r="N365" i="4" a="1"/>
  <c r="N365" i="4" s="1"/>
  <c r="N601" i="4" a="1"/>
  <c r="N601" i="4" s="1"/>
  <c r="N103" i="4" a="1"/>
  <c r="N103" i="4" s="1"/>
  <c r="N351" i="4" a="1"/>
  <c r="N351" i="4" s="1"/>
  <c r="N587" i="4" a="1"/>
  <c r="N587" i="4" s="1"/>
  <c r="N764" i="4" a="1"/>
  <c r="N764" i="4" s="1"/>
  <c r="N187" i="4" a="1"/>
  <c r="N187" i="4" s="1"/>
  <c r="N435" i="4" a="1"/>
  <c r="N435" i="4" s="1"/>
  <c r="N65" i="4" a="1"/>
  <c r="N65" i="4" s="1"/>
  <c r="N314" i="4" a="1"/>
  <c r="N314" i="4" s="1"/>
  <c r="N554" i="4" a="1"/>
  <c r="N554" i="4" s="1"/>
  <c r="N447" i="4" a="1"/>
  <c r="N447" i="4" s="1"/>
  <c r="N765" i="4" a="1"/>
  <c r="N765" i="4" s="1"/>
  <c r="N947" i="4" a="1"/>
  <c r="N947" i="4" s="1"/>
  <c r="N1105" i="4" a="1"/>
  <c r="N1105" i="4" s="1"/>
  <c r="N1262" i="4" a="1"/>
  <c r="N1262" i="4" s="1"/>
  <c r="N363" i="4" a="1"/>
  <c r="N363" i="4" s="1"/>
  <c r="N2074" i="4" a="1"/>
  <c r="N2074" i="4" s="1"/>
  <c r="N1461" i="4" a="1"/>
  <c r="N1461" i="4" s="1"/>
  <c r="N2004" i="4" a="1"/>
  <c r="N2004" i="4" s="1"/>
  <c r="N2088" i="4" a="1"/>
  <c r="N2088" i="4" s="1"/>
  <c r="N1602" i="4" a="1"/>
  <c r="N1602" i="4" s="1"/>
  <c r="N117" i="4" a="1"/>
  <c r="N117" i="4" s="1"/>
  <c r="N261" i="4" a="1"/>
  <c r="N261" i="4" s="1"/>
  <c r="N405" i="4" a="1"/>
  <c r="N405" i="4" s="1"/>
  <c r="N549" i="4" a="1"/>
  <c r="N549" i="4" s="1"/>
  <c r="N46" i="4" a="1"/>
  <c r="N46" i="4" s="1"/>
  <c r="N190" i="4" a="1"/>
  <c r="N190" i="4" s="1"/>
  <c r="N334" i="4" a="1"/>
  <c r="N334" i="4" s="1"/>
  <c r="N478" i="4" a="1"/>
  <c r="N478" i="4" s="1"/>
  <c r="N622" i="4" a="1"/>
  <c r="N622" i="4" s="1"/>
  <c r="N83" i="4" a="1"/>
  <c r="N83" i="4" s="1"/>
  <c r="N227" i="4" a="1"/>
  <c r="N227" i="4" s="1"/>
  <c r="N371" i="4" a="1"/>
  <c r="N371" i="4" s="1"/>
  <c r="N12" i="4" a="1"/>
  <c r="N12" i="4" s="1"/>
  <c r="N156" i="4" a="1"/>
  <c r="N156" i="4" s="1"/>
  <c r="N300" i="4" a="1"/>
  <c r="N300" i="4" s="1"/>
  <c r="N444" i="4" a="1"/>
  <c r="N444" i="4" s="1"/>
  <c r="N588" i="4" a="1"/>
  <c r="N588" i="4" s="1"/>
  <c r="N732" i="4" a="1"/>
  <c r="N732" i="4" s="1"/>
  <c r="N876" i="4" a="1"/>
  <c r="N876" i="4" s="1"/>
  <c r="N66" i="4" a="1"/>
  <c r="N66" i="4" s="1"/>
  <c r="N210" i="4" a="1"/>
  <c r="N210" i="4" s="1"/>
  <c r="N354" i="4" a="1"/>
  <c r="N354" i="4" s="1"/>
  <c r="N498" i="4" a="1"/>
  <c r="N498" i="4" s="1"/>
  <c r="N642" i="4" a="1"/>
  <c r="N642" i="4" s="1"/>
  <c r="N235" i="4" a="1"/>
  <c r="N235" i="4" s="1"/>
  <c r="N483" i="4" a="1"/>
  <c r="N483" i="4" s="1"/>
  <c r="N691" i="4" a="1"/>
  <c r="N691" i="4" s="1"/>
  <c r="N848" i="4" a="1"/>
  <c r="N848" i="4" s="1"/>
  <c r="N1001" i="4" a="1"/>
  <c r="N1001" i="4" s="1"/>
  <c r="N1145" i="4" a="1"/>
  <c r="N1145" i="4" s="1"/>
  <c r="N31" i="4" a="1"/>
  <c r="N31" i="4" s="1"/>
  <c r="N279" i="4" a="1"/>
  <c r="N279" i="4" s="1"/>
  <c r="N523" i="4" a="1"/>
  <c r="N523" i="4" s="1"/>
  <c r="N718" i="4" a="1"/>
  <c r="N718" i="4" s="1"/>
  <c r="N37" i="4" a="1"/>
  <c r="N37" i="4" s="1"/>
  <c r="N281" i="4" a="1"/>
  <c r="N281" i="4" s="1"/>
  <c r="N139" i="4" a="1"/>
  <c r="N139" i="4" s="1"/>
  <c r="N387" i="4" a="1"/>
  <c r="N387" i="4" s="1"/>
  <c r="N617" i="4" a="1"/>
  <c r="N617" i="4" s="1"/>
  <c r="N124" i="4" a="1"/>
  <c r="N124" i="4" s="1"/>
  <c r="N373" i="4" a="1"/>
  <c r="N373" i="4" s="1"/>
  <c r="N604" i="4" a="1"/>
  <c r="N604" i="4" s="1"/>
  <c r="N777" i="4" a="1"/>
  <c r="N777" i="4" s="1"/>
  <c r="N208" i="4" a="1"/>
  <c r="N208" i="4" s="1"/>
  <c r="N457" i="4" a="1"/>
  <c r="N457" i="4" s="1"/>
  <c r="N87" i="4" a="1"/>
  <c r="N87" i="4" s="1"/>
  <c r="N332" i="4" a="1"/>
  <c r="N332" i="4" s="1"/>
  <c r="N571" i="4" a="1"/>
  <c r="N571" i="4" s="1"/>
  <c r="N487" i="4" a="1"/>
  <c r="N487" i="4" s="1"/>
  <c r="N782" i="4" a="1"/>
  <c r="N782" i="4" s="1"/>
  <c r="N961" i="4" a="1"/>
  <c r="N961" i="4" s="1"/>
  <c r="N1118" i="4" a="1"/>
  <c r="N1118" i="4" s="1"/>
  <c r="N1275" i="4" a="1"/>
  <c r="N1275" i="4" s="1"/>
  <c r="N2059" i="4" a="1"/>
  <c r="N2059" i="4" s="1"/>
  <c r="N1182" i="4" a="1"/>
  <c r="N1182" i="4" s="1"/>
  <c r="N1980" i="4" a="1"/>
  <c r="N1980" i="4" s="1"/>
  <c r="N2072" i="4" a="1"/>
  <c r="N2072" i="4" s="1"/>
  <c r="N1431" i="4" a="1"/>
  <c r="N1431" i="4" s="1"/>
  <c r="N129" i="4" a="1"/>
  <c r="N129" i="4" s="1"/>
  <c r="N273" i="4" a="1"/>
  <c r="N273" i="4" s="1"/>
  <c r="N417" i="4" a="1"/>
  <c r="N417" i="4" s="1"/>
  <c r="N561" i="4" a="1"/>
  <c r="N561" i="4" s="1"/>
  <c r="N58" i="4" a="1"/>
  <c r="N58" i="4" s="1"/>
  <c r="N202" i="4" a="1"/>
  <c r="N202" i="4" s="1"/>
  <c r="N346" i="4" a="1"/>
  <c r="N346" i="4" s="1"/>
  <c r="N490" i="4" a="1"/>
  <c r="N490" i="4" s="1"/>
  <c r="N634" i="4" a="1"/>
  <c r="N634" i="4" s="1"/>
  <c r="N95" i="4" a="1"/>
  <c r="N95" i="4" s="1"/>
  <c r="N239" i="4" a="1"/>
  <c r="N239" i="4" s="1"/>
  <c r="N383" i="4" a="1"/>
  <c r="N383" i="4" s="1"/>
  <c r="N24" i="4" a="1"/>
  <c r="N24" i="4" s="1"/>
  <c r="N168" i="4" a="1"/>
  <c r="N168" i="4" s="1"/>
  <c r="N312" i="4" a="1"/>
  <c r="N312" i="4" s="1"/>
  <c r="N456" i="4" a="1"/>
  <c r="N456" i="4" s="1"/>
  <c r="N600" i="4" a="1"/>
  <c r="N600" i="4" s="1"/>
  <c r="N744" i="4" a="1"/>
  <c r="N744" i="4" s="1"/>
  <c r="N888" i="4" a="1"/>
  <c r="N888" i="4" s="1"/>
  <c r="N78" i="4" a="1"/>
  <c r="N78" i="4" s="1"/>
  <c r="N222" i="4" a="1"/>
  <c r="N222" i="4" s="1"/>
  <c r="N366" i="4" a="1"/>
  <c r="N366" i="4" s="1"/>
  <c r="N510" i="4" a="1"/>
  <c r="N510" i="4" s="1"/>
  <c r="N8" i="4" a="1"/>
  <c r="N8" i="4" s="1"/>
  <c r="N256" i="4" a="1"/>
  <c r="N256" i="4" s="1"/>
  <c r="N505" i="4" a="1"/>
  <c r="N505" i="4" s="1"/>
  <c r="N704" i="4" a="1"/>
  <c r="N704" i="4" s="1"/>
  <c r="N861" i="4" a="1"/>
  <c r="N861" i="4" s="1"/>
  <c r="N1013" i="4" a="1"/>
  <c r="N1013" i="4" s="1"/>
  <c r="N1157" i="4" a="1"/>
  <c r="N1157" i="4" s="1"/>
  <c r="N52" i="4" a="1"/>
  <c r="N52" i="4" s="1"/>
  <c r="N301" i="4" a="1"/>
  <c r="N301" i="4" s="1"/>
  <c r="N542" i="4" a="1"/>
  <c r="N542" i="4" s="1"/>
  <c r="N731" i="4" a="1"/>
  <c r="N731" i="4" s="1"/>
  <c r="N55" i="4" a="1"/>
  <c r="N55" i="4" s="1"/>
  <c r="N303" i="4" a="1"/>
  <c r="N303" i="4" s="1"/>
  <c r="N160" i="4" a="1"/>
  <c r="N160" i="4" s="1"/>
  <c r="N409" i="4" a="1"/>
  <c r="N409" i="4" s="1"/>
  <c r="N637" i="4" a="1"/>
  <c r="N637" i="4" s="1"/>
  <c r="N146" i="4" a="1"/>
  <c r="N146" i="4" s="1"/>
  <c r="N391" i="4" a="1"/>
  <c r="N391" i="4" s="1"/>
  <c r="N623" i="4" a="1"/>
  <c r="N623" i="4" s="1"/>
  <c r="N790" i="4" a="1"/>
  <c r="N790" i="4" s="1"/>
  <c r="N230" i="4" a="1"/>
  <c r="N230" i="4" s="1"/>
  <c r="N475" i="4" a="1"/>
  <c r="N475" i="4" s="1"/>
  <c r="N109" i="4" a="1"/>
  <c r="N109" i="4" s="1"/>
  <c r="N353" i="4" a="1"/>
  <c r="N353" i="4" s="1"/>
  <c r="N5" i="4" a="1"/>
  <c r="N5" i="4" s="1"/>
  <c r="N527" i="4" a="1"/>
  <c r="N527" i="4" s="1"/>
  <c r="N800" i="4" a="1"/>
  <c r="N800" i="4" s="1"/>
  <c r="N974" i="4" a="1"/>
  <c r="N974" i="4" s="1"/>
  <c r="N1131" i="4" a="1"/>
  <c r="N1131" i="4" s="1"/>
  <c r="N1287" i="4" a="1"/>
  <c r="N1287" i="4" s="1"/>
  <c r="N2044" i="4" a="1"/>
  <c r="N2044" i="4" s="1"/>
  <c r="N2124" i="4" a="1"/>
  <c r="N2124" i="4" s="1"/>
  <c r="N1949" i="4" a="1"/>
  <c r="N1949" i="4" s="1"/>
  <c r="N2057" i="4" a="1"/>
  <c r="N2057" i="4" s="1"/>
  <c r="N141" i="4" a="1"/>
  <c r="N141" i="4" s="1"/>
  <c r="N285" i="4" a="1"/>
  <c r="N285" i="4" s="1"/>
  <c r="N429" i="4" a="1"/>
  <c r="N429" i="4" s="1"/>
  <c r="N573" i="4" a="1"/>
  <c r="N573" i="4" s="1"/>
  <c r="N70" i="4" a="1"/>
  <c r="N70" i="4" s="1"/>
  <c r="N214" i="4" a="1"/>
  <c r="N214" i="4" s="1"/>
  <c r="N358" i="4" a="1"/>
  <c r="N358" i="4" s="1"/>
  <c r="N502" i="4" a="1"/>
  <c r="N502" i="4" s="1"/>
  <c r="N646" i="4" a="1"/>
  <c r="N646" i="4" s="1"/>
  <c r="N107" i="4" a="1"/>
  <c r="N107" i="4" s="1"/>
  <c r="N251" i="4" a="1"/>
  <c r="N251" i="4" s="1"/>
  <c r="N395" i="4" a="1"/>
  <c r="N395" i="4" s="1"/>
  <c r="N36" i="4" a="1"/>
  <c r="N36" i="4" s="1"/>
  <c r="N180" i="4" a="1"/>
  <c r="N180" i="4" s="1"/>
  <c r="N324" i="4" a="1"/>
  <c r="N324" i="4" s="1"/>
  <c r="N468" i="4" a="1"/>
  <c r="N468" i="4" s="1"/>
  <c r="N612" i="4" a="1"/>
  <c r="N612" i="4" s="1"/>
  <c r="N756" i="4" a="1"/>
  <c r="N756" i="4" s="1"/>
  <c r="N900" i="4" a="1"/>
  <c r="N900" i="4" s="1"/>
  <c r="N90" i="4" a="1"/>
  <c r="N90" i="4" s="1"/>
  <c r="N234" i="4" a="1"/>
  <c r="N234" i="4" s="1"/>
  <c r="N378" i="4" a="1"/>
  <c r="N378" i="4" s="1"/>
  <c r="N522" i="4" a="1"/>
  <c r="N522" i="4" s="1"/>
  <c r="N29" i="4" a="1"/>
  <c r="N29" i="4" s="1"/>
  <c r="N278" i="4" a="1"/>
  <c r="N278" i="4" s="1"/>
  <c r="N521" i="4" a="1"/>
  <c r="N521" i="4" s="1"/>
  <c r="N717" i="4" a="1"/>
  <c r="N717" i="4" s="1"/>
  <c r="N874" i="4" a="1"/>
  <c r="N874" i="4" s="1"/>
  <c r="N1025" i="4" a="1"/>
  <c r="N1025" i="4" s="1"/>
  <c r="N1169" i="4" a="1"/>
  <c r="N1169" i="4" s="1"/>
  <c r="N74" i="4" a="1"/>
  <c r="N74" i="4" s="1"/>
  <c r="N319" i="4" a="1"/>
  <c r="N319" i="4" s="1"/>
  <c r="N559" i="4" a="1"/>
  <c r="N559" i="4" s="1"/>
  <c r="N745" i="4" a="1"/>
  <c r="N745" i="4" s="1"/>
  <c r="N76" i="4" a="1"/>
  <c r="N76" i="4" s="1"/>
  <c r="N325" i="4" a="1"/>
  <c r="N325" i="4" s="1"/>
  <c r="N182" i="4" a="1"/>
  <c r="N182" i="4" s="1"/>
  <c r="N427" i="4" a="1"/>
  <c r="N427" i="4" s="1"/>
  <c r="N653" i="4" a="1"/>
  <c r="N653" i="4" s="1"/>
  <c r="N164" i="4" a="1"/>
  <c r="N164" i="4" s="1"/>
  <c r="N412" i="4" a="1"/>
  <c r="N412" i="4" s="1"/>
  <c r="N640" i="4" a="1"/>
  <c r="N640" i="4" s="1"/>
  <c r="N3" i="4" a="1"/>
  <c r="N3" i="4" s="1"/>
  <c r="N248" i="4" a="1"/>
  <c r="N248" i="4" s="1"/>
  <c r="N496" i="4" a="1"/>
  <c r="N496" i="4" s="1"/>
  <c r="N127" i="4" a="1"/>
  <c r="N127" i="4" s="1"/>
  <c r="N375" i="4" a="1"/>
  <c r="N375" i="4" s="1"/>
  <c r="N14" i="4" a="1"/>
  <c r="N14" i="4" s="1"/>
  <c r="N563" i="4" a="1"/>
  <c r="N563" i="4" s="1"/>
  <c r="N815" i="4" a="1"/>
  <c r="N815" i="4" s="1"/>
  <c r="N987" i="4" a="1"/>
  <c r="N987" i="4" s="1"/>
  <c r="N1144" i="4" a="1"/>
  <c r="N1144" i="4" s="1"/>
  <c r="N283" i="4" a="1"/>
  <c r="N283" i="4" s="1"/>
  <c r="N589" i="4" a="1"/>
  <c r="N589" i="4" s="1"/>
  <c r="N693" i="4" a="1"/>
  <c r="N693" i="4" s="1"/>
  <c r="N1299" i="4" a="1"/>
  <c r="N1299" i="4" s="1"/>
  <c r="N733" i="4" a="1"/>
  <c r="N733" i="4" s="1"/>
  <c r="N962" i="4" a="1"/>
  <c r="N962" i="4" s="1"/>
  <c r="N1185" i="4" a="1"/>
  <c r="N1185" i="4" s="1"/>
  <c r="N19" i="4" a="1"/>
  <c r="N19" i="4" s="1"/>
  <c r="N654" i="4" a="1"/>
  <c r="N654" i="4" s="1"/>
  <c r="N935" i="4" a="1"/>
  <c r="N935" i="4" s="1"/>
  <c r="N1134" i="4" a="1"/>
  <c r="N1134" i="4" s="1"/>
  <c r="N1313" i="4" a="1"/>
  <c r="N1313" i="4" s="1"/>
  <c r="N416" i="4" a="1"/>
  <c r="N416" i="4" s="1"/>
  <c r="N819" i="4" a="1"/>
  <c r="N819" i="4" s="1"/>
  <c r="N1017" i="4" a="1"/>
  <c r="N1017" i="4" s="1"/>
  <c r="N1200" i="4" a="1"/>
  <c r="N1200" i="4" s="1"/>
  <c r="N1374" i="4" a="1"/>
  <c r="N1374" i="4" s="1"/>
  <c r="N1542" i="4" a="1"/>
  <c r="N1542" i="4" s="1"/>
  <c r="N575" i="4" a="1"/>
  <c r="N575" i="4" s="1"/>
  <c r="N853" i="4" a="1"/>
  <c r="N853" i="4" s="1"/>
  <c r="N1044" i="4" a="1"/>
  <c r="N1044" i="4" s="1"/>
  <c r="N1227" i="4" a="1"/>
  <c r="N1227" i="4" s="1"/>
  <c r="N424" i="4" a="1"/>
  <c r="N424" i="4" s="1"/>
  <c r="N773" i="4" a="1"/>
  <c r="N773" i="4" s="1"/>
  <c r="N967" i="4" a="1"/>
  <c r="N967" i="4" s="1"/>
  <c r="N1137" i="4" a="1"/>
  <c r="N1137" i="4" s="1"/>
  <c r="N1292" i="4" a="1"/>
  <c r="N1292" i="4" s="1"/>
  <c r="N1436" i="4" a="1"/>
  <c r="N1436" i="4" s="1"/>
  <c r="N1580" i="4" a="1"/>
  <c r="N1580" i="4" s="1"/>
  <c r="N508" i="4" a="1"/>
  <c r="N508" i="4" s="1"/>
  <c r="N791" i="4" a="1"/>
  <c r="N791" i="4" s="1"/>
  <c r="N968" i="4" a="1"/>
  <c r="N968" i="4" s="1"/>
  <c r="N1125" i="4" a="1"/>
  <c r="N1125" i="4" s="1"/>
  <c r="N1281" i="4" a="1"/>
  <c r="N1281" i="4" s="1"/>
  <c r="N289" i="4" a="1"/>
  <c r="N289" i="4" s="1"/>
  <c r="N703" i="4" a="1"/>
  <c r="N703" i="4" s="1"/>
  <c r="N898" i="4" a="1"/>
  <c r="N898" i="4" s="1"/>
  <c r="N1060" i="4" a="1"/>
  <c r="N1060" i="4" s="1"/>
  <c r="N1218" i="4" a="1"/>
  <c r="N1218" i="4" s="1"/>
  <c r="N1366" i="4" a="1"/>
  <c r="N1366" i="4" s="1"/>
  <c r="N512" i="4" a="1"/>
  <c r="N512" i="4" s="1"/>
  <c r="N794" i="4" a="1"/>
  <c r="N794" i="4" s="1"/>
  <c r="N970" i="4" a="1"/>
  <c r="N970" i="4" s="1"/>
  <c r="N295" i="4" a="1"/>
  <c r="N295" i="4" s="1"/>
  <c r="N707" i="4" a="1"/>
  <c r="N707" i="4" s="1"/>
  <c r="N902" i="4" a="1"/>
  <c r="N902" i="4" s="1"/>
  <c r="N903" i="4" a="1"/>
  <c r="N903" i="4" s="1"/>
  <c r="N1381" i="4" a="1"/>
  <c r="N1381" i="4" s="1"/>
  <c r="N1553" i="4" a="1"/>
  <c r="N1553" i="4" s="1"/>
  <c r="N1704" i="4" a="1"/>
  <c r="N1704" i="4" s="1"/>
  <c r="N1847" i="4" a="1"/>
  <c r="N1847" i="4" s="1"/>
  <c r="N1991" i="4" a="1"/>
  <c r="N1991" i="4" s="1"/>
  <c r="N2135" i="4" a="1"/>
  <c r="N2135" i="4" s="1"/>
  <c r="N711" i="4" a="1"/>
  <c r="N711" i="4" s="1"/>
  <c r="N1339" i="4" a="1"/>
  <c r="N1339" i="4" s="1"/>
  <c r="N1526" i="4" a="1"/>
  <c r="N1526" i="4" s="1"/>
  <c r="N1681" i="4" a="1"/>
  <c r="N1681" i="4" s="1"/>
  <c r="N1836" i="4" a="1"/>
  <c r="N1836" i="4" s="1"/>
  <c r="N1090" i="4" a="1"/>
  <c r="N1090" i="4" s="1"/>
  <c r="N1427" i="4" a="1"/>
  <c r="N1427" i="4" s="1"/>
  <c r="N1598" i="4" a="1"/>
  <c r="N1598" i="4" s="1"/>
  <c r="N613" i="4" a="1"/>
  <c r="N613" i="4" s="1"/>
  <c r="N529" i="4" a="1"/>
  <c r="N529" i="4" s="1"/>
  <c r="N148" i="4" a="1"/>
  <c r="N148" i="4" s="1"/>
  <c r="N831" i="4" a="1"/>
  <c r="N831" i="4" s="1"/>
  <c r="N1311" i="4" a="1"/>
  <c r="N1311" i="4" s="1"/>
  <c r="N749" i="4" a="1"/>
  <c r="N749" i="4" s="1"/>
  <c r="N975" i="4" a="1"/>
  <c r="N975" i="4" s="1"/>
  <c r="N1211" i="4" a="1"/>
  <c r="N1211" i="4" s="1"/>
  <c r="N68" i="4" a="1"/>
  <c r="N68" i="4" s="1"/>
  <c r="N675" i="4" a="1"/>
  <c r="N675" i="4" s="1"/>
  <c r="N963" i="4" a="1"/>
  <c r="N963" i="4" s="1"/>
  <c r="N1147" i="4" a="1"/>
  <c r="N1147" i="4" s="1"/>
  <c r="N1325" i="4" a="1"/>
  <c r="N1325" i="4" s="1"/>
  <c r="N459" i="4" a="1"/>
  <c r="N459" i="4" s="1"/>
  <c r="N834" i="4" a="1"/>
  <c r="N834" i="4" s="1"/>
  <c r="N1030" i="4" a="1"/>
  <c r="N1030" i="4" s="1"/>
  <c r="N1213" i="4" a="1"/>
  <c r="N1213" i="4" s="1"/>
  <c r="N1386" i="4" a="1"/>
  <c r="N1386" i="4" s="1"/>
  <c r="N1554" i="4" a="1"/>
  <c r="N1554" i="4" s="1"/>
  <c r="N605" i="4" a="1"/>
  <c r="N605" i="4" s="1"/>
  <c r="N867" i="4" a="1"/>
  <c r="N867" i="4" s="1"/>
  <c r="N1057" i="4" a="1"/>
  <c r="N1057" i="4" s="1"/>
  <c r="N1240" i="4" a="1"/>
  <c r="N1240" i="4" s="1"/>
  <c r="N464" i="4" a="1"/>
  <c r="N464" i="4" s="1"/>
  <c r="N789" i="4" a="1"/>
  <c r="N789" i="4" s="1"/>
  <c r="N993" i="4" a="1"/>
  <c r="N993" i="4" s="1"/>
  <c r="N1150" i="4" a="1"/>
  <c r="N1150" i="4" s="1"/>
  <c r="N1304" i="4" a="1"/>
  <c r="N1304" i="4" s="1"/>
  <c r="N1448" i="4" a="1"/>
  <c r="N1448" i="4" s="1"/>
  <c r="N1592" i="4" a="1"/>
  <c r="N1592" i="4" s="1"/>
  <c r="N544" i="4" a="1"/>
  <c r="N544" i="4" s="1"/>
  <c r="N807" i="4" a="1"/>
  <c r="N807" i="4" s="1"/>
  <c r="N981" i="4" a="1"/>
  <c r="N981" i="4" s="1"/>
  <c r="N1138" i="4" a="1"/>
  <c r="N1138" i="4" s="1"/>
  <c r="N1293" i="4" a="1"/>
  <c r="N1293" i="4" s="1"/>
  <c r="N338" i="4" a="1"/>
  <c r="N338" i="4" s="1"/>
  <c r="N723" i="4" a="1"/>
  <c r="N723" i="4" s="1"/>
  <c r="N913" i="4" a="1"/>
  <c r="N913" i="4" s="1"/>
  <c r="N1074" i="4" a="1"/>
  <c r="N1074" i="4" s="1"/>
  <c r="N1231" i="4" a="1"/>
  <c r="N1231" i="4" s="1"/>
  <c r="N1378" i="4" a="1"/>
  <c r="N1378" i="4" s="1"/>
  <c r="N548" i="4" a="1"/>
  <c r="N548" i="4" s="1"/>
  <c r="N811" i="4" a="1"/>
  <c r="N811" i="4" s="1"/>
  <c r="N983" i="4" a="1"/>
  <c r="N983" i="4" s="1"/>
  <c r="N349" i="4" a="1"/>
  <c r="N349" i="4" s="1"/>
  <c r="N726" i="4" a="1"/>
  <c r="N726" i="4" s="1"/>
  <c r="N916" i="4" a="1"/>
  <c r="N916" i="4" s="1"/>
  <c r="N985" i="4" a="1"/>
  <c r="N985" i="4" s="1"/>
  <c r="N1395" i="4" a="1"/>
  <c r="N1395" i="4" s="1"/>
  <c r="N1569" i="4" a="1"/>
  <c r="N1569" i="4" s="1"/>
  <c r="N1716" i="4" a="1"/>
  <c r="N1716" i="4" s="1"/>
  <c r="N1859" i="4" a="1"/>
  <c r="N1859" i="4" s="1"/>
  <c r="N2003" i="4" a="1"/>
  <c r="N2003" i="4" s="1"/>
  <c r="N2147" i="4" a="1"/>
  <c r="N2147" i="4" s="1"/>
  <c r="N814" i="4" a="1"/>
  <c r="N814" i="4" s="1"/>
  <c r="N1363" i="4" a="1"/>
  <c r="N1363" i="4" s="1"/>
  <c r="N1540" i="4" a="1"/>
  <c r="N1540" i="4" s="1"/>
  <c r="N1693" i="4" a="1"/>
  <c r="N1693" i="4" s="1"/>
  <c r="N1872" i="4" a="1"/>
  <c r="N1872" i="4" s="1"/>
  <c r="N1129" i="4" a="1"/>
  <c r="N1129" i="4" s="1"/>
  <c r="N1441" i="4" a="1"/>
  <c r="N1441" i="4" s="1"/>
  <c r="N1610" i="4" a="1"/>
  <c r="N1610" i="4" s="1"/>
  <c r="N1753" i="4" a="1"/>
  <c r="N1753" i="4" s="1"/>
  <c r="N1209" i="4" a="1"/>
  <c r="N1209" i="4" s="1"/>
  <c r="N1471" i="4" a="1"/>
  <c r="N1471" i="4" s="1"/>
  <c r="N1635" i="4" a="1"/>
  <c r="N1635" i="4" s="1"/>
  <c r="N1778" i="4" a="1"/>
  <c r="N1778" i="4" s="1"/>
  <c r="N1922" i="4" a="1"/>
  <c r="N1922" i="4" s="1"/>
  <c r="N2066" i="4" a="1"/>
  <c r="N2066" i="4" s="1"/>
  <c r="N101" i="4" a="1"/>
  <c r="N101" i="4" s="1"/>
  <c r="N1258" i="4" a="1"/>
  <c r="N1258" i="4" s="1"/>
  <c r="N1487" i="4" a="1"/>
  <c r="N1487" i="4" s="1"/>
  <c r="N1648" i="4" a="1"/>
  <c r="N1648" i="4" s="1"/>
  <c r="N1791" i="4" a="1"/>
  <c r="N1791" i="4" s="1"/>
  <c r="N1935" i="4" a="1"/>
  <c r="N1935" i="4" s="1"/>
  <c r="N2079" i="4" a="1"/>
  <c r="N2079" i="4" s="1"/>
  <c r="N1792" i="4" a="1"/>
  <c r="N1792" i="4" s="1"/>
  <c r="N1220" i="4" a="1"/>
  <c r="N1220" i="4" s="1"/>
  <c r="N1474" i="4" a="1"/>
  <c r="N1474" i="4" s="1"/>
  <c r="N1637" i="4" a="1"/>
  <c r="N1637" i="4" s="1"/>
  <c r="N946" i="4" a="1"/>
  <c r="N946" i="4" s="1"/>
  <c r="N1390" i="4" a="1"/>
  <c r="N1390" i="4" s="1"/>
  <c r="N1562" i="4" a="1"/>
  <c r="N1562" i="4" s="1"/>
  <c r="N1711" i="4" a="1"/>
  <c r="N1711" i="4" s="1"/>
  <c r="N1854" i="4" a="1"/>
  <c r="N1854" i="4" s="1"/>
  <c r="N783" i="4" a="1"/>
  <c r="N783" i="4" s="1"/>
  <c r="N20" i="4" a="1"/>
  <c r="N20" i="4" s="1"/>
  <c r="N209" i="4" a="1"/>
  <c r="N209" i="4" s="1"/>
  <c r="N877" i="4" a="1"/>
  <c r="N877" i="4" s="1"/>
  <c r="N115" i="4" a="1"/>
  <c r="N115" i="4" s="1"/>
  <c r="N766" i="4" a="1"/>
  <c r="N766" i="4" s="1"/>
  <c r="N1015" i="4" a="1"/>
  <c r="N1015" i="4" s="1"/>
  <c r="N1224" i="4" a="1"/>
  <c r="N1224" i="4" s="1"/>
  <c r="N122" i="4" a="1"/>
  <c r="N122" i="4" s="1"/>
  <c r="N734" i="4" a="1"/>
  <c r="N734" i="4" s="1"/>
  <c r="N976" i="4" a="1"/>
  <c r="N976" i="4" s="1"/>
  <c r="N1160" i="4" a="1"/>
  <c r="N1160" i="4" s="1"/>
  <c r="N1337" i="4" a="1"/>
  <c r="N1337" i="4" s="1"/>
  <c r="N572" i="4" a="1"/>
  <c r="N572" i="4" s="1"/>
  <c r="N851" i="4" a="1"/>
  <c r="N851" i="4" s="1"/>
  <c r="N1043" i="4" a="1"/>
  <c r="N1043" i="4" s="1"/>
  <c r="N1226" i="4" a="1"/>
  <c r="N1226" i="4" s="1"/>
  <c r="N1398" i="4" a="1"/>
  <c r="N1398" i="4" s="1"/>
  <c r="N28" i="4" a="1"/>
  <c r="N28" i="4" s="1"/>
  <c r="N632" i="4" a="1"/>
  <c r="N632" i="4" s="1"/>
  <c r="N881" i="4" a="1"/>
  <c r="N881" i="4" s="1"/>
  <c r="N1070" i="4" a="1"/>
  <c r="N1070" i="4" s="1"/>
  <c r="N1254" i="4" a="1"/>
  <c r="N1254" i="4" s="1"/>
  <c r="N507" i="4" a="1"/>
  <c r="N507" i="4" s="1"/>
  <c r="N821" i="4" a="1"/>
  <c r="N821" i="4" s="1"/>
  <c r="N1006" i="4" a="1"/>
  <c r="N1006" i="4" s="1"/>
  <c r="N1163" i="4" a="1"/>
  <c r="N1163" i="4" s="1"/>
  <c r="N1316" i="4" a="1"/>
  <c r="N1316" i="4" s="1"/>
  <c r="N1460" i="4" a="1"/>
  <c r="N1460" i="4" s="1"/>
  <c r="N39" i="4" a="1"/>
  <c r="N39" i="4" s="1"/>
  <c r="N580" i="4" a="1"/>
  <c r="N580" i="4" s="1"/>
  <c r="N824" i="4" a="1"/>
  <c r="N824" i="4" s="1"/>
  <c r="N994" i="4" a="1"/>
  <c r="N994" i="4" s="1"/>
  <c r="N1151" i="4" a="1"/>
  <c r="N1151" i="4" s="1"/>
  <c r="N1305" i="4" a="1"/>
  <c r="N1305" i="4" s="1"/>
  <c r="N388" i="4" a="1"/>
  <c r="N388" i="4" s="1"/>
  <c r="N740" i="4" a="1"/>
  <c r="N740" i="4" s="1"/>
  <c r="N928" i="4" a="1"/>
  <c r="N928" i="4" s="1"/>
  <c r="N1087" i="4" a="1"/>
  <c r="N1087" i="4" s="1"/>
  <c r="N1244" i="4" a="1"/>
  <c r="N1244" i="4" s="1"/>
  <c r="N49" i="4" a="1"/>
  <c r="N49" i="4" s="1"/>
  <c r="N584" i="4" a="1"/>
  <c r="N584" i="4" s="1"/>
  <c r="N826" i="4" a="1"/>
  <c r="N826" i="4" s="1"/>
  <c r="N996" i="4" a="1"/>
  <c r="N996" i="4" s="1"/>
  <c r="N398" i="4" a="1"/>
  <c r="N398" i="4" s="1"/>
  <c r="N742" i="4" a="1"/>
  <c r="N742" i="4" s="1"/>
  <c r="N930" i="4" a="1"/>
  <c r="N930" i="4" s="1"/>
  <c r="N1039" i="4" a="1"/>
  <c r="N1039" i="4" s="1"/>
  <c r="N1409" i="4" a="1"/>
  <c r="N1409" i="4" s="1"/>
  <c r="N1583" i="4" a="1"/>
  <c r="N1583" i="4" s="1"/>
  <c r="N1727" i="4" a="1"/>
  <c r="N1727" i="4" s="1"/>
  <c r="N1871" i="4" a="1"/>
  <c r="N1871" i="4" s="1"/>
  <c r="N2015" i="4" a="1"/>
  <c r="N2015" i="4" s="1"/>
  <c r="N2159" i="4" a="1"/>
  <c r="N2159" i="4" s="1"/>
  <c r="N904" i="4" a="1"/>
  <c r="N904" i="4" s="1"/>
  <c r="N1382" i="4" a="1"/>
  <c r="N1382" i="4" s="1"/>
  <c r="N1555" i="4" a="1"/>
  <c r="N1555" i="4" s="1"/>
  <c r="N1705" i="4" a="1"/>
  <c r="N1705" i="4" s="1"/>
  <c r="N1896" i="4" a="1"/>
  <c r="N1896" i="4" s="1"/>
  <c r="N1168" i="4" a="1"/>
  <c r="N1168" i="4" s="1"/>
  <c r="N1455" i="4" a="1"/>
  <c r="N1455" i="4" s="1"/>
  <c r="N1622" i="4" a="1"/>
  <c r="N1622" i="4" s="1"/>
  <c r="N61" i="4" a="1"/>
  <c r="N61" i="4" s="1"/>
  <c r="N1248" i="4" a="1"/>
  <c r="N1248" i="4" s="1"/>
  <c r="N1486" i="4" a="1"/>
  <c r="N1486" i="4" s="1"/>
  <c r="N1647" i="4" a="1"/>
  <c r="N1647" i="4" s="1"/>
  <c r="N1790" i="4" a="1"/>
  <c r="N1790" i="4" s="1"/>
  <c r="N940" i="4" a="1"/>
  <c r="N940" i="4" s="1"/>
  <c r="N268" i="4" a="1"/>
  <c r="N268" i="4" s="1"/>
  <c r="N231" i="4" a="1"/>
  <c r="N231" i="4" s="1"/>
  <c r="N891" i="4" a="1"/>
  <c r="N891" i="4" s="1"/>
  <c r="N163" i="4" a="1"/>
  <c r="N163" i="4" s="1"/>
  <c r="N785" i="4" a="1"/>
  <c r="N785" i="4" s="1"/>
  <c r="N1028" i="4" a="1"/>
  <c r="N1028" i="4" s="1"/>
  <c r="N1237" i="4" a="1"/>
  <c r="N1237" i="4" s="1"/>
  <c r="N171" i="4" a="1"/>
  <c r="N171" i="4" s="1"/>
  <c r="N750" i="4" a="1"/>
  <c r="N750" i="4" s="1"/>
  <c r="N990" i="4" a="1"/>
  <c r="N990" i="4" s="1"/>
  <c r="N1173" i="4" a="1"/>
  <c r="N1173" i="4" s="1"/>
  <c r="N1349" i="4" a="1"/>
  <c r="N1349" i="4" s="1"/>
  <c r="N603" i="4" a="1"/>
  <c r="N603" i="4" s="1"/>
  <c r="N866" i="4" a="1"/>
  <c r="N866" i="4" s="1"/>
  <c r="N1056" i="4" a="1"/>
  <c r="N1056" i="4" s="1"/>
  <c r="N1239" i="4" a="1"/>
  <c r="N1239" i="4" s="1"/>
  <c r="N1410" i="4" a="1"/>
  <c r="N1410" i="4" s="1"/>
  <c r="N79" i="4" a="1"/>
  <c r="N79" i="4" s="1"/>
  <c r="N657" i="4" a="1"/>
  <c r="N657" i="4" s="1"/>
  <c r="N895" i="4" a="1"/>
  <c r="N895" i="4" s="1"/>
  <c r="N1083" i="4" a="1"/>
  <c r="N1083" i="4" s="1"/>
  <c r="N1267" i="4" a="1"/>
  <c r="N1267" i="4" s="1"/>
  <c r="N579" i="4" a="1"/>
  <c r="N579" i="4" s="1"/>
  <c r="N838" i="4" a="1"/>
  <c r="N838" i="4" s="1"/>
  <c r="N1019" i="4" a="1"/>
  <c r="N1019" i="4" s="1"/>
  <c r="N1176" i="4" a="1"/>
  <c r="N1176" i="4" s="1"/>
  <c r="N1328" i="4" a="1"/>
  <c r="N1328" i="4" s="1"/>
  <c r="N1472" i="4" a="1"/>
  <c r="N1472" i="4" s="1"/>
  <c r="N88" i="4" a="1"/>
  <c r="N88" i="4" s="1"/>
  <c r="N608" i="4" a="1"/>
  <c r="N608" i="4" s="1"/>
  <c r="N839" i="4" a="1"/>
  <c r="N839" i="4" s="1"/>
  <c r="N1007" i="4" a="1"/>
  <c r="N1007" i="4" s="1"/>
  <c r="N1164" i="4" a="1"/>
  <c r="N1164" i="4" s="1"/>
  <c r="N1317" i="4" a="1"/>
  <c r="N1317" i="4" s="1"/>
  <c r="N428" i="4" a="1"/>
  <c r="N428" i="4" s="1"/>
  <c r="N759" i="4" a="1"/>
  <c r="N759" i="4" s="1"/>
  <c r="N942" i="4" a="1"/>
  <c r="N942" i="4" s="1"/>
  <c r="N1100" i="4" a="1"/>
  <c r="N1100" i="4" s="1"/>
  <c r="N1257" i="4" a="1"/>
  <c r="N1257" i="4" s="1"/>
  <c r="N97" i="4" a="1"/>
  <c r="N97" i="4" s="1"/>
  <c r="N615" i="4" a="1"/>
  <c r="N615" i="4" s="1"/>
  <c r="N842" i="4" a="1"/>
  <c r="N842" i="4" s="1"/>
  <c r="N1009" i="4" a="1"/>
  <c r="N1009" i="4" s="1"/>
  <c r="N437" i="4" a="1"/>
  <c r="N437" i="4" s="1"/>
  <c r="N761" i="4" a="1"/>
  <c r="N761" i="4" s="1"/>
  <c r="N944" i="4" a="1"/>
  <c r="N944" i="4" s="1"/>
  <c r="N1088" i="4" a="1"/>
  <c r="N1088" i="4" s="1"/>
  <c r="N1425" i="4" a="1"/>
  <c r="N1425" i="4" s="1"/>
  <c r="N1596" i="4" a="1"/>
  <c r="N1596" i="4" s="1"/>
  <c r="N1739" i="4" a="1"/>
  <c r="N1739" i="4" s="1"/>
  <c r="N1883" i="4" a="1"/>
  <c r="N1883" i="4" s="1"/>
  <c r="N2027" i="4" a="1"/>
  <c r="N2027" i="4" s="1"/>
  <c r="N1824" i="4" a="1"/>
  <c r="N1824" i="4" s="1"/>
  <c r="N986" i="4" a="1"/>
  <c r="N986" i="4" s="1"/>
  <c r="N1396" i="4" a="1"/>
  <c r="N1396" i="4" s="1"/>
  <c r="N1570" i="4" a="1"/>
  <c r="N1570" i="4" s="1"/>
  <c r="N1717" i="4" a="1"/>
  <c r="N1717" i="4" s="1"/>
  <c r="N1932" i="4" a="1"/>
  <c r="N1932" i="4" s="1"/>
  <c r="N1208" i="4" a="1"/>
  <c r="N1208" i="4" s="1"/>
  <c r="N1469" i="4" a="1"/>
  <c r="N1469" i="4" s="1"/>
  <c r="N1634" i="4" a="1"/>
  <c r="N1634" i="4" s="1"/>
  <c r="N355" i="4" a="1"/>
  <c r="N355" i="4" s="1"/>
  <c r="N1286" i="4" a="1"/>
  <c r="N1286" i="4" s="1"/>
  <c r="N1500" i="4" a="1"/>
  <c r="N1500" i="4" s="1"/>
  <c r="N1659" i="4" a="1"/>
  <c r="N1659" i="4" s="1"/>
  <c r="N1802" i="4" a="1"/>
  <c r="N1802" i="4" s="1"/>
  <c r="N1946" i="4" a="1"/>
  <c r="N1946" i="4" s="1"/>
  <c r="N2090" i="4" a="1"/>
  <c r="N2090" i="4" s="1"/>
  <c r="N619" i="4" a="1"/>
  <c r="N619" i="4" s="1"/>
  <c r="N1321" i="4" a="1"/>
  <c r="N1321" i="4" s="1"/>
  <c r="N1515" i="4" a="1"/>
  <c r="N1515" i="4" s="1"/>
  <c r="N1672" i="4" a="1"/>
  <c r="N1672" i="4" s="1"/>
  <c r="N1815" i="4" a="1"/>
  <c r="N1815" i="4" s="1"/>
  <c r="N1959" i="4" a="1"/>
  <c r="N1959" i="4" s="1"/>
  <c r="N2103" i="4" a="1"/>
  <c r="N2103" i="4" s="1"/>
  <c r="N403" i="4" a="1"/>
  <c r="N403" i="4" s="1"/>
  <c r="N1296" i="4" a="1"/>
  <c r="N1296" i="4" s="1"/>
  <c r="N1502" i="4" a="1"/>
  <c r="N1502" i="4" s="1"/>
  <c r="N1673" i="4" a="1"/>
  <c r="N1673" i="4" s="1"/>
  <c r="N1065" i="4" a="1"/>
  <c r="N1065" i="4" s="1"/>
  <c r="N1418" i="4" a="1"/>
  <c r="N1418" i="4" s="1"/>
  <c r="N1590" i="4" a="1"/>
  <c r="N1590" i="4" s="1"/>
  <c r="N1734" i="4" a="1"/>
  <c r="N1734" i="4" s="1"/>
  <c r="N1878" i="4" a="1"/>
  <c r="N1878" i="4" s="1"/>
  <c r="N205" i="4" a="1"/>
  <c r="N205" i="4" s="1"/>
  <c r="N1271" i="4" a="1"/>
  <c r="N1271" i="4" s="1"/>
  <c r="N1491" i="4" a="1"/>
  <c r="N1491" i="4" s="1"/>
  <c r="N1085" i="4" a="1"/>
  <c r="N1085" i="4" s="1"/>
  <c r="N515" i="4" a="1"/>
  <c r="N515" i="4" s="1"/>
  <c r="N397" i="4" a="1"/>
  <c r="N397" i="4" s="1"/>
  <c r="N1000" i="4" a="1"/>
  <c r="N1000" i="4" s="1"/>
  <c r="N315" i="4" a="1"/>
  <c r="N315" i="4" s="1"/>
  <c r="N801" i="4" a="1"/>
  <c r="N801" i="4" s="1"/>
  <c r="N1054" i="4" a="1"/>
  <c r="N1054" i="4" s="1"/>
  <c r="N1250" i="4" a="1"/>
  <c r="N1250" i="4" s="1"/>
  <c r="N219" i="4" a="1"/>
  <c r="N219" i="4" s="1"/>
  <c r="N786" i="4" a="1"/>
  <c r="N786" i="4" s="1"/>
  <c r="N1003" i="4" a="1"/>
  <c r="N1003" i="4" s="1"/>
  <c r="N1186" i="4" a="1"/>
  <c r="N1186" i="4" s="1"/>
  <c r="N27" i="4" a="1"/>
  <c r="N27" i="4" s="1"/>
  <c r="N628" i="4" a="1"/>
  <c r="N628" i="4" s="1"/>
  <c r="N880" i="4" a="1"/>
  <c r="N880" i="4" s="1"/>
  <c r="N1069" i="4" a="1"/>
  <c r="N1069" i="4" s="1"/>
  <c r="N1252" i="4" a="1"/>
  <c r="N1252" i="4" s="1"/>
  <c r="N1446" i="4" a="1"/>
  <c r="N1446" i="4" s="1"/>
  <c r="N128" i="4" a="1"/>
  <c r="N128" i="4" s="1"/>
  <c r="N679" i="4" a="1"/>
  <c r="N679" i="4" s="1"/>
  <c r="N909" i="4" a="1"/>
  <c r="N909" i="4" s="1"/>
  <c r="N1096" i="4" a="1"/>
  <c r="N1096" i="4" s="1"/>
  <c r="N32" i="4" a="1"/>
  <c r="N32" i="4" s="1"/>
  <c r="N607" i="4" a="1"/>
  <c r="N607" i="4" s="1"/>
  <c r="N854" i="4" a="1"/>
  <c r="N854" i="4" s="1"/>
  <c r="N1032" i="4" a="1"/>
  <c r="N1032" i="4" s="1"/>
  <c r="N1189" i="4" a="1"/>
  <c r="N1189" i="4" s="1"/>
  <c r="N1340" i="4" a="1"/>
  <c r="N1340" i="4" s="1"/>
  <c r="N1484" i="4" a="1"/>
  <c r="N1484" i="4" s="1"/>
  <c r="N136" i="4" a="1"/>
  <c r="N136" i="4" s="1"/>
  <c r="N638" i="4" a="1"/>
  <c r="N638" i="4" s="1"/>
  <c r="N855" i="4" a="1"/>
  <c r="N855" i="4" s="1"/>
  <c r="N1020" i="4" a="1"/>
  <c r="N1020" i="4" s="1"/>
  <c r="N1177" i="4" a="1"/>
  <c r="N1177" i="4" s="1"/>
  <c r="N1329" i="4" a="1"/>
  <c r="N1329" i="4" s="1"/>
  <c r="N471" i="4" a="1"/>
  <c r="N471" i="4" s="1"/>
  <c r="N775" i="4" a="1"/>
  <c r="N775" i="4" s="1"/>
  <c r="N956" i="4" a="1"/>
  <c r="N956" i="4" s="1"/>
  <c r="N1113" i="4" a="1"/>
  <c r="N1113" i="4" s="1"/>
  <c r="N1270" i="4" a="1"/>
  <c r="N1270" i="4" s="1"/>
  <c r="N145" i="4" a="1"/>
  <c r="N145" i="4" s="1"/>
  <c r="N641" i="4" a="1"/>
  <c r="N641" i="4" s="1"/>
  <c r="N857" i="4" a="1"/>
  <c r="N857" i="4" s="1"/>
  <c r="N1022" i="4" a="1"/>
  <c r="N1022" i="4" s="1"/>
  <c r="N481" i="4" a="1"/>
  <c r="N481" i="4" s="1"/>
  <c r="N778" i="4" a="1"/>
  <c r="N778" i="4" s="1"/>
  <c r="N958" i="4" a="1"/>
  <c r="N958" i="4" s="1"/>
  <c r="N1127" i="4" a="1"/>
  <c r="N1127" i="4" s="1"/>
  <c r="N1439" i="4" a="1"/>
  <c r="N1439" i="4" s="1"/>
  <c r="N1608" i="4" a="1"/>
  <c r="N1608" i="4" s="1"/>
  <c r="N1751" i="4" a="1"/>
  <c r="N1751" i="4" s="1"/>
  <c r="N1895" i="4" a="1"/>
  <c r="N1895" i="4" s="1"/>
  <c r="N2039" i="4" a="1"/>
  <c r="N2039" i="4" s="1"/>
  <c r="N1848" i="4" a="1"/>
  <c r="N1848" i="4" s="1"/>
  <c r="N1050" i="4" a="1"/>
  <c r="N1050" i="4" s="1"/>
  <c r="N1411" i="4" a="1"/>
  <c r="N1411" i="4" s="1"/>
  <c r="N1584" i="4" a="1"/>
  <c r="N1584" i="4" s="1"/>
  <c r="N1728" i="4" a="1"/>
  <c r="N1728" i="4" s="1"/>
  <c r="N53" i="4" a="1"/>
  <c r="N53" i="4" s="1"/>
  <c r="N1247" i="4" a="1"/>
  <c r="N1247" i="4" s="1"/>
  <c r="N1485" i="4" a="1"/>
  <c r="N1485" i="4" s="1"/>
  <c r="N1646" i="4" a="1"/>
  <c r="N1646" i="4" s="1"/>
  <c r="N592" i="4" a="1"/>
  <c r="N592" i="4" s="1"/>
  <c r="N1320" i="4" a="1"/>
  <c r="N1320" i="4" s="1"/>
  <c r="N1514" i="4" a="1"/>
  <c r="N1514" i="4" s="1"/>
  <c r="N1671" i="4" a="1"/>
  <c r="N1671" i="4" s="1"/>
  <c r="N1814" i="4" a="1"/>
  <c r="N1814" i="4" s="1"/>
  <c r="N1958" i="4" a="1"/>
  <c r="N1958" i="4" s="1"/>
  <c r="N2102" i="4" a="1"/>
  <c r="N2102" i="4" s="1"/>
  <c r="N746" i="4" a="1"/>
  <c r="N746" i="4" s="1"/>
  <c r="N1345" i="4" a="1"/>
  <c r="N1345" i="4" s="1"/>
  <c r="N1529" i="4" a="1"/>
  <c r="N1529" i="4" s="1"/>
  <c r="N1684" i="4" a="1"/>
  <c r="N1684" i="4" s="1"/>
  <c r="N1827" i="4" a="1"/>
  <c r="N1827" i="4" s="1"/>
  <c r="N1971" i="4" a="1"/>
  <c r="N1971" i="4" s="1"/>
  <c r="N2115" i="4" a="1"/>
  <c r="N2115" i="4" s="1"/>
  <c r="N620" i="4" a="1"/>
  <c r="N620" i="4" s="1"/>
  <c r="N1322" i="4" a="1"/>
  <c r="N1322" i="4" s="1"/>
  <c r="N1516" i="4" a="1"/>
  <c r="N1516" i="4" s="1"/>
  <c r="N1697" i="4" a="1"/>
  <c r="N1697" i="4" s="1"/>
  <c r="N1104" i="4" a="1"/>
  <c r="N1104" i="4" s="1"/>
  <c r="N1432" i="4" a="1"/>
  <c r="N1432" i="4" s="1"/>
  <c r="N1603" i="4" a="1"/>
  <c r="N1603" i="4" s="1"/>
  <c r="N1746" i="4" a="1"/>
  <c r="N1746" i="4" s="1"/>
  <c r="N1890" i="4" a="1"/>
  <c r="N1890" i="4" s="1"/>
  <c r="N482" i="4" a="1"/>
  <c r="N482" i="4" s="1"/>
  <c r="N1303" i="4" a="1"/>
  <c r="N1303" i="4" s="1"/>
  <c r="N1505" i="4" a="1"/>
  <c r="N1505" i="4" s="1"/>
  <c r="N1229" i="4" a="1"/>
  <c r="N1229" i="4" s="1"/>
  <c r="N656" i="4" a="1"/>
  <c r="N656" i="4" s="1"/>
  <c r="N458" i="4" a="1"/>
  <c r="N458" i="4" s="1"/>
  <c r="N1040" i="4" a="1"/>
  <c r="N1040" i="4" s="1"/>
  <c r="N410" i="4" a="1"/>
  <c r="N410" i="4" s="1"/>
  <c r="N847" i="4" a="1"/>
  <c r="N847" i="4" s="1"/>
  <c r="N1067" i="4" a="1"/>
  <c r="N1067" i="4" s="1"/>
  <c r="N1263" i="4" a="1"/>
  <c r="N1263" i="4" s="1"/>
  <c r="N367" i="4" a="1"/>
  <c r="N367" i="4" s="1"/>
  <c r="N802" i="4" a="1"/>
  <c r="N802" i="4" s="1"/>
  <c r="N1016" i="4" a="1"/>
  <c r="N1016" i="4" s="1"/>
  <c r="N1199" i="4" a="1"/>
  <c r="N1199" i="4" s="1"/>
  <c r="N75" i="4" a="1"/>
  <c r="N75" i="4" s="1"/>
  <c r="N655" i="4" a="1"/>
  <c r="N655" i="4" s="1"/>
  <c r="N894" i="4" a="1"/>
  <c r="N894" i="4" s="1"/>
  <c r="N1082" i="4" a="1"/>
  <c r="N1082" i="4" s="1"/>
  <c r="N1266" i="4" a="1"/>
  <c r="N1266" i="4" s="1"/>
  <c r="N1458" i="4" a="1"/>
  <c r="N1458" i="4" s="1"/>
  <c r="N176" i="4" a="1"/>
  <c r="N176" i="4" s="1"/>
  <c r="N700" i="4" a="1"/>
  <c r="N700" i="4" s="1"/>
  <c r="N923" i="4" a="1"/>
  <c r="N923" i="4" s="1"/>
  <c r="N1110" i="4" a="1"/>
  <c r="N1110" i="4" s="1"/>
  <c r="N80" i="4" a="1"/>
  <c r="N80" i="4" s="1"/>
  <c r="N635" i="4" a="1"/>
  <c r="N635" i="4" s="1"/>
  <c r="N868" i="4" a="1"/>
  <c r="N868" i="4" s="1"/>
  <c r="N1045" i="4" a="1"/>
  <c r="N1045" i="4" s="1"/>
  <c r="N1202" i="4" a="1"/>
  <c r="N1202" i="4" s="1"/>
  <c r="N1352" i="4" a="1"/>
  <c r="N1352" i="4" s="1"/>
  <c r="N1496" i="4" a="1"/>
  <c r="N1496" i="4" s="1"/>
  <c r="N184" i="4" a="1"/>
  <c r="N184" i="4" s="1"/>
  <c r="N661" i="4" a="1"/>
  <c r="N661" i="4" s="1"/>
  <c r="N869" i="4" a="1"/>
  <c r="N869" i="4" s="1"/>
  <c r="N1033" i="4" a="1"/>
  <c r="N1033" i="4" s="1"/>
  <c r="N1190" i="4" a="1"/>
  <c r="N1190" i="4" s="1"/>
  <c r="N1341" i="4" a="1"/>
  <c r="N1341" i="4" s="1"/>
  <c r="N511" i="4" a="1"/>
  <c r="N511" i="4" s="1"/>
  <c r="N793" i="4" a="1"/>
  <c r="N793" i="4" s="1"/>
  <c r="N969" i="4" a="1"/>
  <c r="N969" i="4" s="1"/>
  <c r="N1126" i="4" a="1"/>
  <c r="N1126" i="4" s="1"/>
  <c r="N1282" i="4" a="1"/>
  <c r="N1282" i="4" s="1"/>
  <c r="N194" i="4" a="1"/>
  <c r="N194" i="4" s="1"/>
  <c r="N665" i="4" a="1"/>
  <c r="N665" i="4" s="1"/>
  <c r="N871" i="4" a="1"/>
  <c r="N871" i="4" s="1"/>
  <c r="N1035" i="4" a="1"/>
  <c r="N1035" i="4" s="1"/>
  <c r="N519" i="4" a="1"/>
  <c r="N519" i="4" s="1"/>
  <c r="N795" i="4" a="1"/>
  <c r="N795" i="4" s="1"/>
  <c r="N971" i="4" a="1"/>
  <c r="N971" i="4" s="1"/>
  <c r="N1166" i="4" a="1"/>
  <c r="N1166" i="4" s="1"/>
  <c r="N1453" i="4" a="1"/>
  <c r="N1453" i="4" s="1"/>
  <c r="N1620" i="4" a="1"/>
  <c r="N1620" i="4" s="1"/>
  <c r="N1763" i="4" a="1"/>
  <c r="N1763" i="4" s="1"/>
  <c r="N1907" i="4" a="1"/>
  <c r="N1907" i="4" s="1"/>
  <c r="N2051" i="4" a="1"/>
  <c r="N2051" i="4" s="1"/>
  <c r="N1860" i="4" a="1"/>
  <c r="N1860" i="4" s="1"/>
  <c r="N1089" i="4" a="1"/>
  <c r="N1089" i="4" s="1"/>
  <c r="N1426" i="4" a="1"/>
  <c r="N1426" i="4" s="1"/>
  <c r="N1597" i="4" a="1"/>
  <c r="N1597" i="4" s="1"/>
  <c r="N1740" i="4" a="1"/>
  <c r="N1740" i="4" s="1"/>
  <c r="N350" i="4" a="1"/>
  <c r="N350" i="4" s="1"/>
  <c r="N1285" i="4" a="1"/>
  <c r="N1285" i="4" s="1"/>
  <c r="N1499" i="4" a="1"/>
  <c r="N1499" i="4" s="1"/>
  <c r="N1658" i="4" a="1"/>
  <c r="N1658" i="4" s="1"/>
  <c r="N728" i="4" a="1"/>
  <c r="N728" i="4" s="1"/>
  <c r="N1344" i="4" a="1"/>
  <c r="N1344" i="4" s="1"/>
  <c r="N1528" i="4" a="1"/>
  <c r="N1528" i="4" s="1"/>
  <c r="N1683" i="4" a="1"/>
  <c r="N1683" i="4" s="1"/>
  <c r="N175" i="4" a="1"/>
  <c r="N175" i="4" s="1"/>
  <c r="N712" i="4" a="1"/>
  <c r="N712" i="4" s="1"/>
  <c r="N476" i="4" a="1"/>
  <c r="N476" i="4" s="1"/>
  <c r="N1053" i="4" a="1"/>
  <c r="N1053" i="4" s="1"/>
  <c r="N449" i="4" a="1"/>
  <c r="N449" i="4" s="1"/>
  <c r="N863" i="4" a="1"/>
  <c r="N863" i="4" s="1"/>
  <c r="N1080" i="4" a="1"/>
  <c r="N1080" i="4" s="1"/>
  <c r="N1276" i="4" a="1"/>
  <c r="N1276" i="4" s="1"/>
  <c r="N411" i="4" a="1"/>
  <c r="N411" i="4" s="1"/>
  <c r="N818" i="4" a="1"/>
  <c r="N818" i="4" s="1"/>
  <c r="N1029" i="4" a="1"/>
  <c r="N1029" i="4" s="1"/>
  <c r="N1238" i="4" a="1"/>
  <c r="N1238" i="4" s="1"/>
  <c r="N123" i="4" a="1"/>
  <c r="N123" i="4" s="1"/>
  <c r="N676" i="4" a="1"/>
  <c r="N676" i="4" s="1"/>
  <c r="N908" i="4" a="1"/>
  <c r="N908" i="4" s="1"/>
  <c r="N1095" i="4" a="1"/>
  <c r="N1095" i="4" s="1"/>
  <c r="N1302" i="4" a="1"/>
  <c r="N1302" i="4" s="1"/>
  <c r="N1470" i="4" a="1"/>
  <c r="N1470" i="4" s="1"/>
  <c r="N224" i="4" a="1"/>
  <c r="N224" i="4" s="1"/>
  <c r="N719" i="4" a="1"/>
  <c r="N719" i="4" s="1"/>
  <c r="N938" i="4" a="1"/>
  <c r="N938" i="4" s="1"/>
  <c r="N1149" i="4" a="1"/>
  <c r="N1149" i="4" s="1"/>
  <c r="N133" i="4" a="1"/>
  <c r="N133" i="4" s="1"/>
  <c r="N659" i="4" a="1"/>
  <c r="N659" i="4" s="1"/>
  <c r="N882" i="4" a="1"/>
  <c r="N882" i="4" s="1"/>
  <c r="N1058" i="4" a="1"/>
  <c r="N1058" i="4" s="1"/>
  <c r="N1215" i="4" a="1"/>
  <c r="N1215" i="4" s="1"/>
  <c r="N1364" i="4" a="1"/>
  <c r="N1364" i="4" s="1"/>
  <c r="N1508" i="4" a="1"/>
  <c r="N1508" i="4" s="1"/>
  <c r="N233" i="4" a="1"/>
  <c r="N233" i="4" s="1"/>
  <c r="N683" i="4" a="1"/>
  <c r="N683" i="4" s="1"/>
  <c r="N883" i="4" a="1"/>
  <c r="N883" i="4" s="1"/>
  <c r="N1046" i="4" a="1"/>
  <c r="N1046" i="4" s="1"/>
  <c r="N1203" i="4" a="1"/>
  <c r="N1203" i="4" s="1"/>
  <c r="N1353" i="4" a="1"/>
  <c r="N1353" i="4" s="1"/>
  <c r="N547" i="4" a="1"/>
  <c r="N547" i="4" s="1"/>
  <c r="N808" i="4" a="1"/>
  <c r="N808" i="4" s="1"/>
  <c r="N982" i="4" a="1"/>
  <c r="N982" i="4" s="1"/>
  <c r="N1139" i="4" a="1"/>
  <c r="N1139" i="4" s="1"/>
  <c r="N1294" i="4" a="1"/>
  <c r="N1294" i="4" s="1"/>
  <c r="N244" i="4" a="1"/>
  <c r="N244" i="4" s="1"/>
  <c r="N687" i="4" a="1"/>
  <c r="N687" i="4" s="1"/>
  <c r="N885" i="4" a="1"/>
  <c r="N885" i="4" s="1"/>
  <c r="N1048" i="4" a="1"/>
  <c r="N1048" i="4" s="1"/>
  <c r="N555" i="4" a="1"/>
  <c r="N555" i="4" s="1"/>
  <c r="N812" i="4" a="1"/>
  <c r="N812" i="4" s="1"/>
  <c r="N984" i="4" a="1"/>
  <c r="N984" i="4" s="1"/>
  <c r="N1206" i="4" a="1"/>
  <c r="N1206" i="4" s="1"/>
  <c r="N1467" i="4" a="1"/>
  <c r="N1467" i="4" s="1"/>
  <c r="N1632" i="4" a="1"/>
  <c r="N1632" i="4" s="1"/>
  <c r="N1775" i="4" a="1"/>
  <c r="N1775" i="4" s="1"/>
  <c r="N1919" i="4" a="1"/>
  <c r="N1919" i="4" s="1"/>
  <c r="N2063" i="4" a="1"/>
  <c r="N2063" i="4" s="1"/>
  <c r="N1884" i="4" a="1"/>
  <c r="N1884" i="4" s="1"/>
  <c r="N1128" i="4" a="1"/>
  <c r="N1128" i="4" s="1"/>
  <c r="N1440" i="4" a="1"/>
  <c r="N1440" i="4" s="1"/>
  <c r="N1609" i="4" a="1"/>
  <c r="N1609" i="4" s="1"/>
  <c r="N1752" i="4" a="1"/>
  <c r="N1752" i="4" s="1"/>
  <c r="N591" i="4" a="1"/>
  <c r="N591" i="4" s="1"/>
  <c r="N1319" i="4" a="1"/>
  <c r="N1319" i="4" s="1"/>
  <c r="N1513" i="4" a="1"/>
  <c r="N1513" i="4" s="1"/>
  <c r="N1670" i="4" a="1"/>
  <c r="N1670" i="4" s="1"/>
  <c r="N830" i="4" a="1"/>
  <c r="N830" i="4" s="1"/>
  <c r="N1367" i="4" a="1"/>
  <c r="N1367" i="4" s="1"/>
  <c r="N1543" i="4" a="1"/>
  <c r="N1543" i="4" s="1"/>
  <c r="N1695" i="4" a="1"/>
  <c r="N1695" i="4" s="1"/>
  <c r="N1838" i="4" a="1"/>
  <c r="N1838" i="4" s="1"/>
  <c r="N1982" i="4" a="1"/>
  <c r="N1982" i="4" s="1"/>
  <c r="N2126" i="4" a="1"/>
  <c r="N2126" i="4" s="1"/>
  <c r="N931" i="4" a="1"/>
  <c r="N931" i="4" s="1"/>
  <c r="N1385" i="4" a="1"/>
  <c r="N1385" i="4" s="1"/>
  <c r="N1559" i="4" a="1"/>
  <c r="N1559" i="4" s="1"/>
  <c r="N1708" i="4" a="1"/>
  <c r="N1708" i="4" s="1"/>
  <c r="N1851" i="4" a="1"/>
  <c r="N1851" i="4" s="1"/>
  <c r="N1995" i="4" a="1"/>
  <c r="N1995" i="4" s="1"/>
  <c r="N2139" i="4" a="1"/>
  <c r="N2139" i="4" s="1"/>
  <c r="N845" i="4" a="1"/>
  <c r="N845" i="4" s="1"/>
  <c r="N1369" i="4" a="1"/>
  <c r="N1369" i="4" s="1"/>
  <c r="N1546" i="4" a="1"/>
  <c r="N1546" i="4" s="1"/>
  <c r="N1768" i="4" a="1"/>
  <c r="N1768" i="4" s="1"/>
  <c r="N1183" i="4" a="1"/>
  <c r="N1183" i="4" s="1"/>
  <c r="N1462" i="4" a="1"/>
  <c r="N1462" i="4" s="1"/>
  <c r="N423" i="4" a="1"/>
  <c r="N423" i="4" s="1"/>
  <c r="N25" i="4" a="1"/>
  <c r="N25" i="4" s="1"/>
  <c r="N62" i="4" a="1"/>
  <c r="N62" i="4" s="1"/>
  <c r="N1092" i="4" a="1"/>
  <c r="N1092" i="4" s="1"/>
  <c r="N493" i="4" a="1"/>
  <c r="N493" i="4" s="1"/>
  <c r="N892" i="4" a="1"/>
  <c r="N892" i="4" s="1"/>
  <c r="N1093" i="4" a="1"/>
  <c r="N1093" i="4" s="1"/>
  <c r="N1288" i="4" a="1"/>
  <c r="N1288" i="4" s="1"/>
  <c r="N494" i="4" a="1"/>
  <c r="N494" i="4" s="1"/>
  <c r="N833" i="4" a="1"/>
  <c r="N833" i="4" s="1"/>
  <c r="N1042" i="4" a="1"/>
  <c r="N1042" i="4" s="1"/>
  <c r="N1251" i="4" a="1"/>
  <c r="N1251" i="4" s="1"/>
  <c r="N172" i="4" a="1"/>
  <c r="N172" i="4" s="1"/>
  <c r="N698" i="4" a="1"/>
  <c r="N698" i="4" s="1"/>
  <c r="N922" i="4" a="1"/>
  <c r="N922" i="4" s="1"/>
  <c r="N1108" i="4" a="1"/>
  <c r="N1108" i="4" s="1"/>
  <c r="N1314" i="4" a="1"/>
  <c r="N1314" i="4" s="1"/>
  <c r="N1482" i="4" a="1"/>
  <c r="N1482" i="4" s="1"/>
  <c r="N277" i="4" a="1"/>
  <c r="N277" i="4" s="1"/>
  <c r="N736" i="4" a="1"/>
  <c r="N736" i="4" s="1"/>
  <c r="N952" i="4" a="1"/>
  <c r="N952" i="4" s="1"/>
  <c r="N1162" i="4" a="1"/>
  <c r="N1162" i="4" s="1"/>
  <c r="N183" i="4" a="1"/>
  <c r="N183" i="4" s="1"/>
  <c r="N680" i="4" a="1"/>
  <c r="N680" i="4" s="1"/>
  <c r="N896" i="4" a="1"/>
  <c r="N896" i="4" s="1"/>
  <c r="N1071" i="4" a="1"/>
  <c r="N1071" i="4" s="1"/>
  <c r="N1228" i="4" a="1"/>
  <c r="N1228" i="4" s="1"/>
  <c r="N1376" i="4" a="1"/>
  <c r="N1376" i="4" s="1"/>
  <c r="N1520" i="4" a="1"/>
  <c r="N1520" i="4" s="1"/>
  <c r="N284" i="4" a="1"/>
  <c r="N284" i="4" s="1"/>
  <c r="N702" i="4" a="1"/>
  <c r="N702" i="4" s="1"/>
  <c r="N897" i="4" a="1"/>
  <c r="N897" i="4" s="1"/>
  <c r="N1059" i="4" a="1"/>
  <c r="N1059" i="4" s="1"/>
  <c r="N1216" i="4" a="1"/>
  <c r="N1216" i="4" s="1"/>
  <c r="N40" i="4" a="1"/>
  <c r="N40" i="4" s="1"/>
  <c r="N583" i="4" a="1"/>
  <c r="N583" i="4" s="1"/>
  <c r="N825" i="4" a="1"/>
  <c r="N825" i="4" s="1"/>
  <c r="N995" i="4" a="1"/>
  <c r="N995" i="4" s="1"/>
  <c r="N1152" i="4" a="1"/>
  <c r="N1152" i="4" s="1"/>
  <c r="N1306" i="4" a="1"/>
  <c r="N1306" i="4" s="1"/>
  <c r="N293" i="4" a="1"/>
  <c r="N293" i="4" s="1"/>
  <c r="N706" i="4" a="1"/>
  <c r="N706" i="4" s="1"/>
  <c r="N899" i="4" a="1"/>
  <c r="N899" i="4" s="1"/>
  <c r="N50" i="4" a="1"/>
  <c r="N50" i="4" s="1"/>
  <c r="N590" i="4" a="1"/>
  <c r="N590" i="4" s="1"/>
  <c r="N827" i="4" a="1"/>
  <c r="N827" i="4" s="1"/>
  <c r="N997" i="4" a="1"/>
  <c r="N997" i="4" s="1"/>
  <c r="N1245" i="4" a="1"/>
  <c r="N1245" i="4" s="1"/>
  <c r="N1481" i="4" a="1"/>
  <c r="N1481" i="4" s="1"/>
  <c r="N1644" i="4" a="1"/>
  <c r="N1644" i="4" s="1"/>
  <c r="N1787" i="4" a="1"/>
  <c r="N1787" i="4" s="1"/>
  <c r="N1931" i="4" a="1"/>
  <c r="N1931" i="4" s="1"/>
  <c r="N2075" i="4" a="1"/>
  <c r="N2075" i="4" s="1"/>
  <c r="N1908" i="4" a="1"/>
  <c r="N1908" i="4" s="1"/>
  <c r="N1167" i="4" a="1"/>
  <c r="N1167" i="4" s="1"/>
  <c r="N1454" i="4" a="1"/>
  <c r="N1454" i="4" s="1"/>
  <c r="N1621" i="4" a="1"/>
  <c r="N1621" i="4" s="1"/>
  <c r="N1764" i="4" a="1"/>
  <c r="N1764" i="4" s="1"/>
  <c r="N727" i="4" a="1"/>
  <c r="N727" i="4" s="1"/>
  <c r="N1343" i="4" a="1"/>
  <c r="N1343" i="4" s="1"/>
  <c r="N1527" i="4" a="1"/>
  <c r="N1527" i="4" s="1"/>
  <c r="N1682" i="4" a="1"/>
  <c r="N1682" i="4" s="1"/>
  <c r="N918" i="4" a="1"/>
  <c r="N918" i="4" s="1"/>
  <c r="N1384" i="4" a="1"/>
  <c r="N1384" i="4" s="1"/>
  <c r="N1558" i="4" a="1"/>
  <c r="N1558" i="4" s="1"/>
  <c r="N1707" i="4" a="1"/>
  <c r="N1707" i="4" s="1"/>
  <c r="N1850" i="4" a="1"/>
  <c r="N1850" i="4" s="1"/>
  <c r="N650" i="4" a="1"/>
  <c r="N650" i="4" s="1"/>
  <c r="N104" i="4" a="1"/>
  <c r="N104" i="4" s="1"/>
  <c r="N211" i="4" a="1"/>
  <c r="N211" i="4" s="1"/>
  <c r="N1158" i="4" a="1"/>
  <c r="N1158" i="4" s="1"/>
  <c r="N530" i="4" a="1"/>
  <c r="N530" i="4" s="1"/>
  <c r="N906" i="4" a="1"/>
  <c r="N906" i="4" s="1"/>
  <c r="N1106" i="4" a="1"/>
  <c r="N1106" i="4" s="1"/>
  <c r="N1324" i="4" a="1"/>
  <c r="N1324" i="4" s="1"/>
  <c r="N531" i="4" a="1"/>
  <c r="N531" i="4" s="1"/>
  <c r="N850" i="4" a="1"/>
  <c r="N850" i="4" s="1"/>
  <c r="N1081" i="4" a="1"/>
  <c r="N1081" i="4" s="1"/>
  <c r="N1264" i="4" a="1"/>
  <c r="N1264" i="4" s="1"/>
  <c r="N223" i="4" a="1"/>
  <c r="N223" i="4" s="1"/>
  <c r="N716" i="4" a="1"/>
  <c r="N716" i="4" s="1"/>
  <c r="N937" i="4" a="1"/>
  <c r="N937" i="4" s="1"/>
  <c r="N1148" i="4" a="1"/>
  <c r="N1148" i="4" s="1"/>
  <c r="N1326" i="4" a="1"/>
  <c r="N1326" i="4" s="1"/>
  <c r="N1494" i="4" a="1"/>
  <c r="N1494" i="4" s="1"/>
  <c r="N327" i="4" a="1"/>
  <c r="N327" i="4" s="1"/>
  <c r="N753" i="4" a="1"/>
  <c r="N753" i="4" s="1"/>
  <c r="N992" i="4" a="1"/>
  <c r="N992" i="4" s="1"/>
  <c r="N1175" i="4" a="1"/>
  <c r="N1175" i="4" s="1"/>
  <c r="N232" i="4" a="1"/>
  <c r="N232" i="4" s="1"/>
  <c r="N701" i="4" a="1"/>
  <c r="N701" i="4" s="1"/>
  <c r="N910" i="4" a="1"/>
  <c r="N910" i="4" s="1"/>
  <c r="N1084" i="4" a="1"/>
  <c r="N1084" i="4" s="1"/>
  <c r="N1242" i="4" a="1"/>
  <c r="N1242" i="4" s="1"/>
  <c r="N1388" i="4" a="1"/>
  <c r="N1388" i="4" s="1"/>
  <c r="N1532" i="4" a="1"/>
  <c r="N1532" i="4" s="1"/>
  <c r="N337" i="4" a="1"/>
  <c r="N337" i="4" s="1"/>
  <c r="N722" i="4" a="1"/>
  <c r="N722" i="4" s="1"/>
  <c r="N911" i="4" a="1"/>
  <c r="N911" i="4" s="1"/>
  <c r="N1072" i="4" a="1"/>
  <c r="N1072" i="4" s="1"/>
  <c r="N1230" i="4" a="1"/>
  <c r="N1230" i="4" s="1"/>
  <c r="N89" i="4" a="1"/>
  <c r="N89" i="4" s="1"/>
  <c r="N611" i="4" a="1"/>
  <c r="N611" i="4" s="1"/>
  <c r="N841" i="4" a="1"/>
  <c r="N841" i="4" s="1"/>
  <c r="N1008" i="4" a="1"/>
  <c r="N1008" i="4" s="1"/>
  <c r="N1165" i="4" a="1"/>
  <c r="N1165" i="4" s="1"/>
  <c r="N1318" i="4" a="1"/>
  <c r="N1318" i="4" s="1"/>
  <c r="N341" i="4" a="1"/>
  <c r="N341" i="4" s="1"/>
  <c r="N724" i="4" a="1"/>
  <c r="N724" i="4" s="1"/>
  <c r="N915" i="4" a="1"/>
  <c r="N915" i="4" s="1"/>
  <c r="N100" i="4" a="1"/>
  <c r="N100" i="4" s="1"/>
  <c r="N616" i="4" a="1"/>
  <c r="N616" i="4" s="1"/>
  <c r="N843" i="4" a="1"/>
  <c r="N843" i="4" s="1"/>
  <c r="N302" i="4" a="1"/>
  <c r="N302" i="4" s="1"/>
  <c r="N1283" i="4" a="1"/>
  <c r="N1283" i="4" s="1"/>
  <c r="N1497" i="4" a="1"/>
  <c r="N1497" i="4" s="1"/>
  <c r="N1656" i="4" a="1"/>
  <c r="N1656" i="4" s="1"/>
  <c r="N1799" i="4" a="1"/>
  <c r="N1799" i="4" s="1"/>
  <c r="N1943" i="4" a="1"/>
  <c r="N1943" i="4" s="1"/>
  <c r="N2087" i="4" a="1"/>
  <c r="N2087" i="4" s="1"/>
  <c r="N1920" i="4" a="1"/>
  <c r="N1920" i="4" s="1"/>
  <c r="N1207" i="4" a="1"/>
  <c r="N1207" i="4" s="1"/>
  <c r="N1468" i="4" a="1"/>
  <c r="N1468" i="4" s="1"/>
  <c r="N1633" i="4" a="1"/>
  <c r="N1633" i="4" s="1"/>
  <c r="N1776" i="4" a="1"/>
  <c r="N1776" i="4" s="1"/>
  <c r="N829" i="4" a="1"/>
  <c r="N829" i="4" s="1"/>
  <c r="N1365" i="4" a="1"/>
  <c r="N1365" i="4" s="1"/>
  <c r="N1541" i="4" a="1"/>
  <c r="N1541" i="4" s="1"/>
  <c r="N1694" i="4" a="1"/>
  <c r="N1694" i="4" s="1"/>
  <c r="N999" i="4" a="1"/>
  <c r="N999" i="4" s="1"/>
  <c r="N1399" i="4" a="1"/>
  <c r="N1399" i="4" s="1"/>
  <c r="N1572" i="4" a="1"/>
  <c r="N1572" i="4" s="1"/>
  <c r="N1719" i="4" a="1"/>
  <c r="N1719" i="4" s="1"/>
  <c r="N1862" i="4" a="1"/>
  <c r="N1862" i="4" s="1"/>
  <c r="N810" i="4" a="1"/>
  <c r="N810" i="4" s="1"/>
  <c r="N269" i="4" a="1"/>
  <c r="N269" i="4" s="1"/>
  <c r="N259" i="4" a="1"/>
  <c r="N259" i="4" s="1"/>
  <c r="N1197" i="4" a="1"/>
  <c r="N1197" i="4" s="1"/>
  <c r="N626" i="4" a="1"/>
  <c r="N626" i="4" s="1"/>
  <c r="N920" i="4" a="1"/>
  <c r="N920" i="4" s="1"/>
  <c r="N1119" i="4" a="1"/>
  <c r="N1119" i="4" s="1"/>
  <c r="N1336" i="4" a="1"/>
  <c r="N1336" i="4" s="1"/>
  <c r="N567" i="4" a="1"/>
  <c r="N567" i="4" s="1"/>
  <c r="N865" i="4" a="1"/>
  <c r="N865" i="4" s="1"/>
  <c r="N1094" i="4" a="1"/>
  <c r="N1094" i="4" s="1"/>
  <c r="N1277" i="4" a="1"/>
  <c r="N1277" i="4" s="1"/>
  <c r="N272" i="4" a="1"/>
  <c r="N272" i="4" s="1"/>
  <c r="N735" i="4" a="1"/>
  <c r="N735" i="4" s="1"/>
  <c r="N951" i="4" a="1"/>
  <c r="N951" i="4" s="1"/>
  <c r="N1161" i="4" a="1"/>
  <c r="N1161" i="4" s="1"/>
  <c r="N1338" i="4" a="1"/>
  <c r="N1338" i="4" s="1"/>
  <c r="N1506" i="4" a="1"/>
  <c r="N1506" i="4" s="1"/>
  <c r="N376" i="4" a="1"/>
  <c r="N376" i="4" s="1"/>
  <c r="N772" i="4" a="1"/>
  <c r="N772" i="4" s="1"/>
  <c r="N1005" i="4" a="1"/>
  <c r="N1005" i="4" s="1"/>
  <c r="N1188" i="4" a="1"/>
  <c r="N1188" i="4" s="1"/>
  <c r="N280" i="4" a="1"/>
  <c r="N280" i="4" s="1"/>
  <c r="N721" i="4" a="1"/>
  <c r="N721" i="4" s="1"/>
  <c r="N925" i="4" a="1"/>
  <c r="N925" i="4" s="1"/>
  <c r="N1098" i="4" a="1"/>
  <c r="N1098" i="4" s="1"/>
  <c r="N1255" i="4" a="1"/>
  <c r="N1255" i="4" s="1"/>
  <c r="N1400" i="4" a="1"/>
  <c r="N1400" i="4" s="1"/>
  <c r="N1544" i="4" a="1"/>
  <c r="N1544" i="4" s="1"/>
  <c r="N385" i="4" a="1"/>
  <c r="N385" i="4" s="1"/>
  <c r="N739" i="4" a="1"/>
  <c r="N739" i="4" s="1"/>
  <c r="N926" i="4" a="1"/>
  <c r="N926" i="4" s="1"/>
  <c r="N1086" i="4" a="1"/>
  <c r="N1086" i="4" s="1"/>
  <c r="N1243" i="4" a="1"/>
  <c r="N1243" i="4" s="1"/>
  <c r="N140" i="4" a="1"/>
  <c r="N140" i="4" s="1"/>
  <c r="N639" i="4" a="1"/>
  <c r="N639" i="4" s="1"/>
  <c r="N856" i="4" a="1"/>
  <c r="N856" i="4" s="1"/>
  <c r="N1021" i="4" a="1"/>
  <c r="N1021" i="4" s="1"/>
  <c r="N1178" i="4" a="1"/>
  <c r="N1178" i="4" s="1"/>
  <c r="N1330" i="4" a="1"/>
  <c r="N1330" i="4" s="1"/>
  <c r="N389" i="4" a="1"/>
  <c r="N389" i="4" s="1"/>
  <c r="N741" i="4" a="1"/>
  <c r="N741" i="4" s="1"/>
  <c r="N929" i="4" a="1"/>
  <c r="N929" i="4" s="1"/>
  <c r="N149" i="4" a="1"/>
  <c r="N149" i="4" s="1"/>
  <c r="N643" i="4" a="1"/>
  <c r="N643" i="4" s="1"/>
  <c r="N858" i="4" a="1"/>
  <c r="N858" i="4" s="1"/>
  <c r="N556" i="4" a="1"/>
  <c r="N556" i="4" s="1"/>
  <c r="N1310" i="4" a="1"/>
  <c r="N1310" i="4" s="1"/>
  <c r="N1511" i="4" a="1"/>
  <c r="N1511" i="4" s="1"/>
  <c r="N1668" i="4" a="1"/>
  <c r="N1668" i="4" s="1"/>
  <c r="N1811" i="4" a="1"/>
  <c r="N1811" i="4" s="1"/>
  <c r="N1955" i="4" a="1"/>
  <c r="N1955" i="4" s="1"/>
  <c r="N2099" i="4" a="1"/>
  <c r="N2099" i="4" s="1"/>
  <c r="N7" i="4" a="1"/>
  <c r="N7" i="4" s="1"/>
  <c r="N1246" i="4" a="1"/>
  <c r="N1246" i="4" s="1"/>
  <c r="N1483" i="4" a="1"/>
  <c r="N1483" i="4" s="1"/>
  <c r="N1645" i="4" a="1"/>
  <c r="N1645" i="4" s="1"/>
  <c r="N1788" i="4" a="1"/>
  <c r="N1788" i="4" s="1"/>
  <c r="N917" i="4" a="1"/>
  <c r="N917" i="4" s="1"/>
  <c r="N1383" i="4" a="1"/>
  <c r="N1383" i="4" s="1"/>
  <c r="N1557" i="4" a="1"/>
  <c r="N1557" i="4" s="1"/>
  <c r="N1706" i="4" a="1"/>
  <c r="N1706" i="4" s="1"/>
  <c r="N1052" i="4" a="1"/>
  <c r="N1052" i="4" s="1"/>
  <c r="N1414" i="4" a="1"/>
  <c r="N1414" i="4" s="1"/>
  <c r="N1586" i="4" a="1"/>
  <c r="N1586" i="4" s="1"/>
  <c r="N1730" i="4" a="1"/>
  <c r="N1730" i="4" s="1"/>
  <c r="N181" i="4" a="1"/>
  <c r="N181" i="4" s="1"/>
  <c r="N352" i="4" a="1"/>
  <c r="N352" i="4" s="1"/>
  <c r="N596" i="4" a="1"/>
  <c r="N596" i="4" s="1"/>
  <c r="N1210" i="4" a="1"/>
  <c r="N1210" i="4" s="1"/>
  <c r="N652" i="4" a="1"/>
  <c r="N652" i="4" s="1"/>
  <c r="N934" i="4" a="1"/>
  <c r="N934" i="4" s="1"/>
  <c r="N1132" i="4" a="1"/>
  <c r="N1132" i="4" s="1"/>
  <c r="N1360" i="4" a="1"/>
  <c r="N1360" i="4" s="1"/>
  <c r="N602" i="4" a="1"/>
  <c r="N602" i="4" s="1"/>
  <c r="N879" i="4" a="1"/>
  <c r="N879" i="4" s="1"/>
  <c r="N1107" i="4" a="1"/>
  <c r="N1107" i="4" s="1"/>
  <c r="N1289" i="4" a="1"/>
  <c r="N1289" i="4" s="1"/>
  <c r="N320" i="4" a="1"/>
  <c r="N320" i="4" s="1"/>
  <c r="N752" i="4" a="1"/>
  <c r="N752" i="4" s="1"/>
  <c r="N991" i="4" a="1"/>
  <c r="N991" i="4" s="1"/>
  <c r="N1174" i="4" a="1"/>
  <c r="N1174" i="4" s="1"/>
  <c r="N1350" i="4" a="1"/>
  <c r="N1350" i="4" s="1"/>
  <c r="N1518" i="4" a="1"/>
  <c r="N1518" i="4" s="1"/>
  <c r="N421" i="4" a="1"/>
  <c r="N421" i="4" s="1"/>
  <c r="N820" i="4" a="1"/>
  <c r="N820" i="4" s="1"/>
  <c r="N1018" i="4" a="1"/>
  <c r="N1018" i="4" s="1"/>
  <c r="N1201" i="4" a="1"/>
  <c r="N1201" i="4" s="1"/>
  <c r="N328" i="4" a="1"/>
  <c r="N328" i="4" s="1"/>
  <c r="N737" i="4" a="1"/>
  <c r="N737" i="4" s="1"/>
  <c r="N939" i="4" a="1"/>
  <c r="N939" i="4" s="1"/>
  <c r="N1111" i="4" a="1"/>
  <c r="N1111" i="4" s="1"/>
  <c r="N1268" i="4" a="1"/>
  <c r="N1268" i="4" s="1"/>
  <c r="N1412" i="4" a="1"/>
  <c r="N1412" i="4" s="1"/>
  <c r="N1556" i="4" a="1"/>
  <c r="N1556" i="4" s="1"/>
  <c r="N425" i="4" a="1"/>
  <c r="N425" i="4" s="1"/>
  <c r="N755" i="4" a="1"/>
  <c r="N755" i="4" s="1"/>
  <c r="N941" i="4" a="1"/>
  <c r="N941" i="4" s="1"/>
  <c r="N1099" i="4" a="1"/>
  <c r="N1099" i="4" s="1"/>
  <c r="N1256" i="4" a="1"/>
  <c r="N1256" i="4" s="1"/>
  <c r="N193" i="4" a="1"/>
  <c r="N193" i="4" s="1"/>
  <c r="N662" i="4" a="1"/>
  <c r="N662" i="4" s="1"/>
  <c r="N870" i="4" a="1"/>
  <c r="N870" i="4" s="1"/>
  <c r="N1034" i="4" a="1"/>
  <c r="N1034" i="4" s="1"/>
  <c r="N1191" i="4" a="1"/>
  <c r="N1191" i="4" s="1"/>
  <c r="N1342" i="4" a="1"/>
  <c r="N1342" i="4" s="1"/>
  <c r="N433" i="4" a="1"/>
  <c r="N433" i="4" s="1"/>
  <c r="N760" i="4" a="1"/>
  <c r="N760" i="4" s="1"/>
  <c r="N943" i="4" a="1"/>
  <c r="N943" i="4" s="1"/>
  <c r="N197" i="4" a="1"/>
  <c r="N197" i="4" s="1"/>
  <c r="N666" i="4" a="1"/>
  <c r="N666" i="4" s="1"/>
  <c r="N872" i="4" a="1"/>
  <c r="N872" i="4" s="1"/>
  <c r="N710" i="4" a="1"/>
  <c r="N710" i="4" s="1"/>
  <c r="N1335" i="4" a="1"/>
  <c r="N1335" i="4" s="1"/>
  <c r="N1525" i="4" a="1"/>
  <c r="N1525" i="4" s="1"/>
  <c r="N1680" i="4" a="1"/>
  <c r="N1680" i="4" s="1"/>
  <c r="N1823" i="4" a="1"/>
  <c r="N1823" i="4" s="1"/>
  <c r="N1967" i="4" a="1"/>
  <c r="N1967" i="4" s="1"/>
  <c r="N2111" i="4" a="1"/>
  <c r="N2111" i="4" s="1"/>
  <c r="N305" i="4" a="1"/>
  <c r="N305" i="4" s="1"/>
  <c r="N1284" i="4" a="1"/>
  <c r="N1284" i="4" s="1"/>
  <c r="N1498" i="4" a="1"/>
  <c r="N1498" i="4" s="1"/>
  <c r="N1657" i="4" a="1"/>
  <c r="N1657" i="4" s="1"/>
  <c r="N1800" i="4" a="1"/>
  <c r="N1800" i="4" s="1"/>
  <c r="N998" i="4" a="1"/>
  <c r="N998" i="4" s="1"/>
  <c r="N1397" i="4" a="1"/>
  <c r="N1397" i="4" s="1"/>
  <c r="N1571" i="4" a="1"/>
  <c r="N1571" i="4" s="1"/>
  <c r="N1718" i="4" a="1"/>
  <c r="N1718" i="4" s="1"/>
  <c r="N1091" i="4" a="1"/>
  <c r="N1091" i="4" s="1"/>
  <c r="N1428" i="4" a="1"/>
  <c r="N1428" i="4" s="1"/>
  <c r="N1599" i="4" a="1"/>
  <c r="N1599" i="4" s="1"/>
  <c r="N1742" i="4" a="1"/>
  <c r="N1742" i="4" s="1"/>
  <c r="N1886" i="4" a="1"/>
  <c r="N1886" i="4" s="1"/>
  <c r="N38" i="4" a="1"/>
  <c r="N38" i="4" s="1"/>
  <c r="N517" i="4" a="1"/>
  <c r="N517" i="4" s="1"/>
  <c r="N673" i="4" a="1"/>
  <c r="N673" i="4" s="1"/>
  <c r="N1249" i="4" a="1"/>
  <c r="N1249" i="4" s="1"/>
  <c r="N714" i="4" a="1"/>
  <c r="N714" i="4" s="1"/>
  <c r="N949" i="4" a="1"/>
  <c r="N949" i="4" s="1"/>
  <c r="N1172" i="4" a="1"/>
  <c r="N1172" i="4" s="1"/>
  <c r="N1372" i="4" a="1"/>
  <c r="N1372" i="4" s="1"/>
  <c r="N627" i="4" a="1"/>
  <c r="N627" i="4" s="1"/>
  <c r="N921" i="4" a="1"/>
  <c r="N921" i="4" s="1"/>
  <c r="N1120" i="4" a="1"/>
  <c r="N1120" i="4" s="1"/>
  <c r="N1301" i="4" a="1"/>
  <c r="N1301" i="4" s="1"/>
  <c r="N368" i="4" a="1"/>
  <c r="N368" i="4" s="1"/>
  <c r="N769" i="4" a="1"/>
  <c r="N769" i="4" s="1"/>
  <c r="N1004" i="4" a="1"/>
  <c r="N1004" i="4" s="1"/>
  <c r="N1187" i="4" a="1"/>
  <c r="N1187" i="4" s="1"/>
  <c r="N1362" i="4" a="1"/>
  <c r="N1362" i="4" s="1"/>
  <c r="N1530" i="4" a="1"/>
  <c r="N1530" i="4" s="1"/>
  <c r="N460" i="4" a="1"/>
  <c r="N460" i="4" s="1"/>
  <c r="N837" i="4" a="1"/>
  <c r="N837" i="4" s="1"/>
  <c r="N1031" i="4" a="1"/>
  <c r="N1031" i="4" s="1"/>
  <c r="N1214" i="4" a="1"/>
  <c r="N1214" i="4" s="1"/>
  <c r="N377" i="4" a="1"/>
  <c r="N377" i="4" s="1"/>
  <c r="N754" i="4" a="1"/>
  <c r="N754" i="4" s="1"/>
  <c r="N954" i="4" a="1"/>
  <c r="N954" i="4" s="1"/>
  <c r="N1124" i="4" a="1"/>
  <c r="N1124" i="4" s="1"/>
  <c r="N1280" i="4" a="1"/>
  <c r="N1280" i="4" s="1"/>
  <c r="N1424" i="4" a="1"/>
  <c r="N1424" i="4" s="1"/>
  <c r="N1568" i="4" a="1"/>
  <c r="N1568" i="4" s="1"/>
  <c r="N469" i="4" a="1"/>
  <c r="N469" i="4" s="1"/>
  <c r="N774" i="4" a="1"/>
  <c r="N774" i="4" s="1"/>
  <c r="N955" i="4" a="1"/>
  <c r="N955" i="4" s="1"/>
  <c r="N1112" i="4" a="1"/>
  <c r="N1112" i="4" s="1"/>
  <c r="N1269" i="4" a="1"/>
  <c r="N1269" i="4" s="1"/>
  <c r="N241" i="4" a="1"/>
  <c r="N241" i="4" s="1"/>
  <c r="N685" i="4" a="1"/>
  <c r="N685" i="4" s="1"/>
  <c r="N884" i="4" a="1"/>
  <c r="N884" i="4" s="1"/>
  <c r="N1047" i="4" a="1"/>
  <c r="N1047" i="4" s="1"/>
  <c r="N1204" i="4" a="1"/>
  <c r="N1204" i="4" s="1"/>
  <c r="N1354" i="4" a="1"/>
  <c r="N1354" i="4" s="1"/>
  <c r="N472" i="4" a="1"/>
  <c r="N472" i="4" s="1"/>
  <c r="N776" i="4" a="1"/>
  <c r="N776" i="4" s="1"/>
  <c r="N957" i="4" a="1"/>
  <c r="N957" i="4" s="1"/>
  <c r="N245" i="4" a="1"/>
  <c r="N245" i="4" s="1"/>
  <c r="N1512" i="4" a="1"/>
  <c r="N1512" i="4" s="1"/>
  <c r="N1611" i="4" a="1"/>
  <c r="N1611" i="4" s="1"/>
  <c r="N2018" i="4" a="1"/>
  <c r="N2018" i="4" s="1"/>
  <c r="N399" i="4" a="1"/>
  <c r="N399" i="4" s="1"/>
  <c r="N1429" i="4" a="1"/>
  <c r="N1429" i="4" s="1"/>
  <c r="N1660" i="4" a="1"/>
  <c r="N1660" i="4" s="1"/>
  <c r="N1887" i="4" a="1"/>
  <c r="N1887" i="4" s="1"/>
  <c r="N2091" i="4" a="1"/>
  <c r="N2091" i="4" s="1"/>
  <c r="N1063" i="4" a="1"/>
  <c r="N1063" i="4" s="1"/>
  <c r="N1488" i="4" a="1"/>
  <c r="N1488" i="4" s="1"/>
  <c r="N446" i="4" a="1"/>
  <c r="N446" i="4" s="1"/>
  <c r="N1404" i="4" a="1"/>
  <c r="N1404" i="4" s="1"/>
  <c r="N1651" i="4" a="1"/>
  <c r="N1651" i="4" s="1"/>
  <c r="N1830" i="4" a="1"/>
  <c r="N1830" i="4" s="1"/>
  <c r="N2010" i="4" a="1"/>
  <c r="N2010" i="4" s="1"/>
  <c r="N1355" i="4" a="1"/>
  <c r="N1355" i="4" s="1"/>
  <c r="N1563" i="4" a="1"/>
  <c r="N1563" i="4" s="1"/>
  <c r="N1712" i="4" a="1"/>
  <c r="N1712" i="4" s="1"/>
  <c r="N1855" i="4" a="1"/>
  <c r="N1855" i="4" s="1"/>
  <c r="N1999" i="4" a="1"/>
  <c r="N1999" i="4" s="1"/>
  <c r="N1194" i="4" a="1"/>
  <c r="N1194" i="4" s="1"/>
  <c r="N1464" i="4" a="1"/>
  <c r="N1464" i="4" s="1"/>
  <c r="N1629" i="4" a="1"/>
  <c r="N1629" i="4" s="1"/>
  <c r="N1772" i="4" a="1"/>
  <c r="N1772" i="4" s="1"/>
  <c r="N520" i="4" a="1"/>
  <c r="N520" i="4" s="1"/>
  <c r="N1308" i="4" a="1"/>
  <c r="N1308" i="4" s="1"/>
  <c r="N1509" i="4" a="1"/>
  <c r="N1509" i="4" s="1"/>
  <c r="N1666" i="4" a="1"/>
  <c r="N1666" i="4" s="1"/>
  <c r="N1809" i="4" a="1"/>
  <c r="N1809" i="4" s="1"/>
  <c r="N1953" i="4" a="1"/>
  <c r="N1953" i="4" s="1"/>
  <c r="N973" i="4" a="1"/>
  <c r="N973" i="4" s="1"/>
  <c r="N1394" i="4" a="1"/>
  <c r="N1394" i="4" s="1"/>
  <c r="N1567" i="4" a="1"/>
  <c r="N1567" i="4" s="1"/>
  <c r="N1715" i="4" a="1"/>
  <c r="N1715" i="4" s="1"/>
  <c r="N1858" i="4" a="1"/>
  <c r="N1858" i="4" s="1"/>
  <c r="N2086" i="4" a="1"/>
  <c r="N2086" i="4" s="1"/>
  <c r="N1589" i="4" a="1"/>
  <c r="N1589" i="4" s="1"/>
  <c r="N2118" i="4" a="1"/>
  <c r="N2118" i="4" s="1"/>
  <c r="N1813" i="4" a="1"/>
  <c r="N1813" i="4" s="1"/>
  <c r="N2165" i="4" a="1"/>
  <c r="N2165" i="4" s="1"/>
  <c r="N2098" i="4" a="1"/>
  <c r="N2098" i="4" s="1"/>
  <c r="N2064" i="4" a="1"/>
  <c r="N2064" i="4" s="1"/>
  <c r="N2142" i="4" a="1"/>
  <c r="N2142" i="4" s="1"/>
  <c r="N1936" i="4" a="1"/>
  <c r="N1936" i="4" s="1"/>
  <c r="N2125" i="4" a="1"/>
  <c r="N2125" i="4" s="1"/>
  <c r="N859" i="4" a="1"/>
  <c r="N859" i="4" s="1"/>
  <c r="N2077" i="4" a="1"/>
  <c r="N2077" i="4" s="1"/>
  <c r="N1961" i="4" a="1"/>
  <c r="N1961" i="4" s="1"/>
  <c r="N688" i="4" a="1"/>
  <c r="N688" i="4" s="1"/>
  <c r="N1669" i="4" a="1"/>
  <c r="N1669" i="4" s="1"/>
  <c r="N1623" i="4" a="1"/>
  <c r="N1623" i="4" s="1"/>
  <c r="N2030" i="4" a="1"/>
  <c r="N2030" i="4" s="1"/>
  <c r="N844" i="4" a="1"/>
  <c r="N844" i="4" s="1"/>
  <c r="N1443" i="4" a="1"/>
  <c r="N1443" i="4" s="1"/>
  <c r="N1696" i="4" a="1"/>
  <c r="N1696" i="4" s="1"/>
  <c r="N1899" i="4" a="1"/>
  <c r="N1899" i="4" s="1"/>
  <c r="N2127" i="4" a="1"/>
  <c r="N2127" i="4" s="1"/>
  <c r="N1102" i="4" a="1"/>
  <c r="N1102" i="4" s="1"/>
  <c r="N1531" i="4" a="1"/>
  <c r="N1531" i="4" s="1"/>
  <c r="N647" i="4" a="1"/>
  <c r="N647" i="4" s="1"/>
  <c r="N1447" i="4" a="1"/>
  <c r="N1447" i="4" s="1"/>
  <c r="N1663" i="4" a="1"/>
  <c r="N1663" i="4" s="1"/>
  <c r="N1842" i="4" a="1"/>
  <c r="N1842" i="4" s="1"/>
  <c r="N668" i="4" a="1"/>
  <c r="N668" i="4" s="1"/>
  <c r="N1375" i="4" a="1"/>
  <c r="N1375" i="4" s="1"/>
  <c r="N1577" i="4" a="1"/>
  <c r="N1577" i="4" s="1"/>
  <c r="N1723" i="4" a="1"/>
  <c r="N1723" i="4" s="1"/>
  <c r="N1867" i="4" a="1"/>
  <c r="N1867" i="4" s="1"/>
  <c r="N2011" i="4" a="1"/>
  <c r="N2011" i="4" s="1"/>
  <c r="N1233" i="4" a="1"/>
  <c r="N1233" i="4" s="1"/>
  <c r="N1478" i="4" a="1"/>
  <c r="N1478" i="4" s="1"/>
  <c r="N1641" i="4" a="1"/>
  <c r="N1641" i="4" s="1"/>
  <c r="N1784" i="4" a="1"/>
  <c r="N1784" i="4" s="1"/>
  <c r="N689" i="4" a="1"/>
  <c r="N689" i="4" s="1"/>
  <c r="N1333" i="4" a="1"/>
  <c r="N1333" i="4" s="1"/>
  <c r="N1523" i="4" a="1"/>
  <c r="N1523" i="4" s="1"/>
  <c r="N1678" i="4" a="1"/>
  <c r="N1678" i="4" s="1"/>
  <c r="N1821" i="4" a="1"/>
  <c r="N1821" i="4" s="1"/>
  <c r="N1965" i="4" a="1"/>
  <c r="N1965" i="4" s="1"/>
  <c r="N1038" i="4" a="1"/>
  <c r="N1038" i="4" s="1"/>
  <c r="N1408" i="4" a="1"/>
  <c r="N1408" i="4" s="1"/>
  <c r="N1582" i="4" a="1"/>
  <c r="N1582" i="4" s="1"/>
  <c r="N1726" i="4" a="1"/>
  <c r="N1726" i="4" s="1"/>
  <c r="N1870" i="4" a="1"/>
  <c r="N1870" i="4" s="1"/>
  <c r="N2071" i="4" a="1"/>
  <c r="N2071" i="4" s="1"/>
  <c r="N1417" i="4" a="1"/>
  <c r="N1417" i="4" s="1"/>
  <c r="N2101" i="4" a="1"/>
  <c r="N2101" i="4" s="1"/>
  <c r="N1721" i="4" a="1"/>
  <c r="N1721" i="4" s="1"/>
  <c r="N2148" i="4" a="1"/>
  <c r="N2148" i="4" s="1"/>
  <c r="N1904" i="4" a="1"/>
  <c r="N1904" i="4" s="1"/>
  <c r="N1547" i="4" a="1"/>
  <c r="N1547" i="4" s="1"/>
  <c r="N1840" i="4" a="1"/>
  <c r="N1840" i="4" s="1"/>
  <c r="N2050" i="4" a="1"/>
  <c r="N2050" i="4" s="1"/>
  <c r="N1662" i="4" a="1"/>
  <c r="N1662" i="4" s="1"/>
  <c r="N1503" i="4" a="1"/>
  <c r="N1503" i="4" s="1"/>
  <c r="N886" i="4" a="1"/>
  <c r="N886" i="4" s="1"/>
  <c r="N1812" i="4" a="1"/>
  <c r="N1812" i="4" s="1"/>
  <c r="N1754" i="4" a="1"/>
  <c r="N1754" i="4" s="1"/>
  <c r="N2042" i="4" a="1"/>
  <c r="N2042" i="4" s="1"/>
  <c r="N1010" i="4" a="1"/>
  <c r="N1010" i="4" s="1"/>
  <c r="N1457" i="4" a="1"/>
  <c r="N1457" i="4" s="1"/>
  <c r="N1720" i="4" a="1"/>
  <c r="N1720" i="4" s="1"/>
  <c r="N1911" i="4" a="1"/>
  <c r="N1911" i="4" s="1"/>
  <c r="N2151" i="4" a="1"/>
  <c r="N2151" i="4" s="1"/>
  <c r="N1141" i="4" a="1"/>
  <c r="N1141" i="4" s="1"/>
  <c r="N1560" i="4" a="1"/>
  <c r="N1560" i="4" s="1"/>
  <c r="N763" i="4" a="1"/>
  <c r="N763" i="4" s="1"/>
  <c r="N1476" i="4" a="1"/>
  <c r="N1476" i="4" s="1"/>
  <c r="N1675" i="4" a="1"/>
  <c r="N1675" i="4" s="1"/>
  <c r="N1866" i="4" a="1"/>
  <c r="N1866" i="4" s="1"/>
  <c r="N779" i="4" a="1"/>
  <c r="N779" i="4" s="1"/>
  <c r="N1391" i="4" a="1"/>
  <c r="N1391" i="4" s="1"/>
  <c r="N1591" i="4" a="1"/>
  <c r="N1591" i="4" s="1"/>
  <c r="N1735" i="4" a="1"/>
  <c r="N1735" i="4" s="1"/>
  <c r="N1879" i="4" a="1"/>
  <c r="N1879" i="4" s="1"/>
  <c r="N206" i="4" a="1"/>
  <c r="N206" i="4" s="1"/>
  <c r="N1272" i="4" a="1"/>
  <c r="N1272" i="4" s="1"/>
  <c r="N1492" i="4" a="1"/>
  <c r="N1492" i="4" s="1"/>
  <c r="N1653" i="4" a="1"/>
  <c r="N1653" i="4" s="1"/>
  <c r="N1796" i="4" a="1"/>
  <c r="N1796" i="4" s="1"/>
  <c r="N798" i="4" a="1"/>
  <c r="N798" i="4" s="1"/>
  <c r="N1357" i="4" a="1"/>
  <c r="N1357" i="4" s="1"/>
  <c r="N1537" i="4" a="1"/>
  <c r="N1537" i="4" s="1"/>
  <c r="N1690" i="4" a="1"/>
  <c r="N1690" i="4" s="1"/>
  <c r="N1833" i="4" a="1"/>
  <c r="N1833" i="4" s="1"/>
  <c r="N1977" i="4" a="1"/>
  <c r="N1977" i="4" s="1"/>
  <c r="N1078" i="4" a="1"/>
  <c r="N1078" i="4" s="1"/>
  <c r="N1423" i="4" a="1"/>
  <c r="N1423" i="4" s="1"/>
  <c r="N1595" i="4" a="1"/>
  <c r="N1595" i="4" s="1"/>
  <c r="N1738" i="4" a="1"/>
  <c r="N1738" i="4" s="1"/>
  <c r="N1882" i="4" a="1"/>
  <c r="N1882" i="4" s="1"/>
  <c r="N2056" i="4" a="1"/>
  <c r="N2056" i="4" s="1"/>
  <c r="N1064" i="4" a="1"/>
  <c r="N1064" i="4" s="1"/>
  <c r="N2085" i="4" a="1"/>
  <c r="N2085" i="4" s="1"/>
  <c r="N1575" i="4" a="1"/>
  <c r="N1575" i="4" s="1"/>
  <c r="N2132" i="4" a="1"/>
  <c r="N2132" i="4" s="1"/>
  <c r="N1861" i="4" a="1"/>
  <c r="N1861" i="4" s="1"/>
  <c r="N2068" i="4" a="1"/>
  <c r="N2068" i="4" s="1"/>
  <c r="N1370" i="4" a="1"/>
  <c r="N1370" i="4" s="1"/>
  <c r="N1841" i="4" a="1"/>
  <c r="N1841" i="4" s="1"/>
  <c r="N1990" i="4" a="1"/>
  <c r="N1990" i="4" s="1"/>
  <c r="N2145" i="4" a="1"/>
  <c r="N2145" i="4" s="1"/>
  <c r="N813" i="4" a="1"/>
  <c r="N813" i="4" s="1"/>
  <c r="N1051" i="4" a="1"/>
  <c r="N1051" i="4" s="1"/>
  <c r="N1766" i="4" a="1"/>
  <c r="N1766" i="4" s="1"/>
  <c r="N2054" i="4" a="1"/>
  <c r="N2054" i="4" s="1"/>
  <c r="N1062" i="4" a="1"/>
  <c r="N1062" i="4" s="1"/>
  <c r="N1473" i="4" a="1"/>
  <c r="N1473" i="4" s="1"/>
  <c r="N1731" i="4" a="1"/>
  <c r="N1731" i="4" s="1"/>
  <c r="N1923" i="4" a="1"/>
  <c r="N1923" i="4" s="1"/>
  <c r="N2163" i="4" a="1"/>
  <c r="N2163" i="4" s="1"/>
  <c r="N1180" i="4" a="1"/>
  <c r="N1180" i="4" s="1"/>
  <c r="N1574" i="4" a="1"/>
  <c r="N1574" i="4" s="1"/>
  <c r="N860" i="4" a="1"/>
  <c r="N860" i="4" s="1"/>
  <c r="N1490" i="4" a="1"/>
  <c r="N1490" i="4" s="1"/>
  <c r="N1687" i="4" a="1"/>
  <c r="N1687" i="4" s="1"/>
  <c r="N1902" i="4" a="1"/>
  <c r="N1902" i="4" s="1"/>
  <c r="N873" i="4" a="1"/>
  <c r="N873" i="4" s="1"/>
  <c r="N1405" i="4" a="1"/>
  <c r="N1405" i="4" s="1"/>
  <c r="N1604" i="4" a="1"/>
  <c r="N1604" i="4" s="1"/>
  <c r="N1747" i="4" a="1"/>
  <c r="N1747" i="4" s="1"/>
  <c r="N1891" i="4" a="1"/>
  <c r="N1891" i="4" s="1"/>
  <c r="N485" i="4" a="1"/>
  <c r="N485" i="4" s="1"/>
  <c r="N1307" i="4" a="1"/>
  <c r="N1307" i="4" s="1"/>
  <c r="N1507" i="4" a="1"/>
  <c r="N1507" i="4" s="1"/>
  <c r="N1665" i="4" a="1"/>
  <c r="N1665" i="4" s="1"/>
  <c r="N1808" i="4" a="1"/>
  <c r="N1808" i="4" s="1"/>
  <c r="N889" i="4" a="1"/>
  <c r="N889" i="4" s="1"/>
  <c r="N1379" i="4" a="1"/>
  <c r="N1379" i="4" s="1"/>
  <c r="N1551" i="4" a="1"/>
  <c r="N1551" i="4" s="1"/>
  <c r="N1702" i="4" a="1"/>
  <c r="N1702" i="4" s="1"/>
  <c r="N1845" i="4" a="1"/>
  <c r="N1845" i="4" s="1"/>
  <c r="N1989" i="4" a="1"/>
  <c r="N1989" i="4" s="1"/>
  <c r="N1117" i="4" a="1"/>
  <c r="N1117" i="4" s="1"/>
  <c r="N1438" i="4" a="1"/>
  <c r="N1438" i="4" s="1"/>
  <c r="N1607" i="4" a="1"/>
  <c r="N1607" i="4" s="1"/>
  <c r="N1750" i="4" a="1"/>
  <c r="N1750" i="4" s="1"/>
  <c r="N1894" i="4" a="1"/>
  <c r="N1894" i="4" s="1"/>
  <c r="N2038" i="4" a="1"/>
  <c r="N2038" i="4" s="1"/>
  <c r="N2093" i="4" a="1"/>
  <c r="N2093" i="4" s="1"/>
  <c r="N2070" i="4" a="1"/>
  <c r="N2070" i="4" s="1"/>
  <c r="N1403" i="4" a="1"/>
  <c r="N1403" i="4" s="1"/>
  <c r="N2117" i="4" a="1"/>
  <c r="N2117" i="4" s="1"/>
  <c r="N1805" i="4" a="1"/>
  <c r="N1805" i="4" s="1"/>
  <c r="N1852" i="4" a="1"/>
  <c r="N1852" i="4" s="1"/>
  <c r="N2095" i="4" a="1"/>
  <c r="N2095" i="4" s="1"/>
  <c r="N1686" i="4" a="1"/>
  <c r="N1686" i="4" s="1"/>
  <c r="N1359" i="4" a="1"/>
  <c r="N1359" i="4" s="1"/>
  <c r="N1413" i="4" a="1"/>
  <c r="N1413" i="4" s="1"/>
  <c r="N1826" i="4" a="1"/>
  <c r="N1826" i="4" s="1"/>
  <c r="N2078" i="4" a="1"/>
  <c r="N2078" i="4" s="1"/>
  <c r="N1101" i="4" a="1"/>
  <c r="N1101" i="4" s="1"/>
  <c r="N1501" i="4" a="1"/>
  <c r="N1501" i="4" s="1"/>
  <c r="N1743" i="4" a="1"/>
  <c r="N1743" i="4" s="1"/>
  <c r="N1947" i="4" a="1"/>
  <c r="N1947" i="4" s="1"/>
  <c r="N1661" i="4" a="1"/>
  <c r="N1661" i="4" s="1"/>
  <c r="N1259" i="4" a="1"/>
  <c r="N1259" i="4" s="1"/>
  <c r="N1588" i="4" a="1"/>
  <c r="N1588" i="4" s="1"/>
  <c r="N1023" i="4" a="1"/>
  <c r="N1023" i="4" s="1"/>
  <c r="N1504" i="4" a="1"/>
  <c r="N1504" i="4" s="1"/>
  <c r="N1699" i="4" a="1"/>
  <c r="N1699" i="4" s="1"/>
  <c r="N1914" i="4" a="1"/>
  <c r="N1914" i="4" s="1"/>
  <c r="N959" i="4" a="1"/>
  <c r="N959" i="4" s="1"/>
  <c r="N1419" i="4" a="1"/>
  <c r="N1419" i="4" s="1"/>
  <c r="N1616" i="4" a="1"/>
  <c r="N1616" i="4" s="1"/>
  <c r="N1759" i="4" a="1"/>
  <c r="N1759" i="4" s="1"/>
  <c r="N1903" i="4" a="1"/>
  <c r="N1903" i="4" s="1"/>
  <c r="N669" i="4" a="1"/>
  <c r="N669" i="4" s="1"/>
  <c r="N1332" i="4" a="1"/>
  <c r="N1332" i="4" s="1"/>
  <c r="N1522" i="4" a="1"/>
  <c r="N1522" i="4" s="1"/>
  <c r="N1677" i="4" a="1"/>
  <c r="N1677" i="4" s="1"/>
  <c r="N1820" i="4" a="1"/>
  <c r="N1820" i="4" s="1"/>
  <c r="N972" i="4" a="1"/>
  <c r="N972" i="4" s="1"/>
  <c r="N1393" i="4" a="1"/>
  <c r="N1393" i="4" s="1"/>
  <c r="N1565" i="4" a="1"/>
  <c r="N1565" i="4" s="1"/>
  <c r="N1714" i="4" a="1"/>
  <c r="N1714" i="4" s="1"/>
  <c r="N1857" i="4" a="1"/>
  <c r="N1857" i="4" s="1"/>
  <c r="N2001" i="4" a="1"/>
  <c r="N2001" i="4" s="1"/>
  <c r="N1156" i="4" a="1"/>
  <c r="N1156" i="4" s="1"/>
  <c r="N1452" i="4" a="1"/>
  <c r="N1452" i="4" s="1"/>
  <c r="N1619" i="4" a="1"/>
  <c r="N1619" i="4" s="1"/>
  <c r="N1762" i="4" a="1"/>
  <c r="N1762" i="4" s="1"/>
  <c r="N1906" i="4" a="1"/>
  <c r="N1906" i="4" s="1"/>
  <c r="N2022" i="4" a="1"/>
  <c r="N2022" i="4" s="1"/>
  <c r="N1956" i="4" a="1"/>
  <c r="N1956" i="4" s="1"/>
  <c r="N2053" i="4" a="1"/>
  <c r="N2053" i="4" s="1"/>
  <c r="N1012" i="4" a="1"/>
  <c r="N1012" i="4" s="1"/>
  <c r="N2100" i="4" a="1"/>
  <c r="N2100" i="4" s="1"/>
  <c r="N1710" i="4" a="1"/>
  <c r="N1710" i="4" s="1"/>
  <c r="N2035" i="4" a="1"/>
  <c r="N2035" i="4" s="1"/>
  <c r="N2116" i="4" a="1"/>
  <c r="N2116" i="4" s="1"/>
  <c r="N1793" i="4" a="1"/>
  <c r="N1793" i="4" s="1"/>
  <c r="N2097" i="4" a="1"/>
  <c r="N2097" i="4" s="1"/>
  <c r="N1489" i="4" a="1"/>
  <c r="N1489" i="4" s="1"/>
  <c r="N2082" i="4" a="1"/>
  <c r="N2082" i="4" s="1"/>
  <c r="N1539" i="4" a="1"/>
  <c r="N1539" i="4" s="1"/>
  <c r="N1585" i="4" a="1"/>
  <c r="N1585" i="4" s="1"/>
  <c r="N1874" i="4" a="1"/>
  <c r="N1874" i="4" s="1"/>
  <c r="N2114" i="4" a="1"/>
  <c r="N2114" i="4" s="1"/>
  <c r="N1140" i="4" a="1"/>
  <c r="N1140" i="4" s="1"/>
  <c r="N1545" i="4" a="1"/>
  <c r="N1545" i="4" s="1"/>
  <c r="N1755" i="4" a="1"/>
  <c r="N1755" i="4" s="1"/>
  <c r="N1983" i="4" a="1"/>
  <c r="N1983" i="4" s="1"/>
  <c r="N1685" i="4" a="1"/>
  <c r="N1685" i="4" s="1"/>
  <c r="N1346" i="4" a="1"/>
  <c r="N1346" i="4" s="1"/>
  <c r="N1601" i="4" a="1"/>
  <c r="N1601" i="4" s="1"/>
  <c r="N1143" i="4" a="1"/>
  <c r="N1143" i="4" s="1"/>
  <c r="N1519" i="4" a="1"/>
  <c r="N1519" i="4" s="1"/>
  <c r="N1722" i="4" a="1"/>
  <c r="N1722" i="4" s="1"/>
  <c r="N1926" i="4" a="1"/>
  <c r="N1926" i="4" s="1"/>
  <c r="N1024" i="4" a="1"/>
  <c r="N1024" i="4" s="1"/>
  <c r="N1433" i="4" a="1"/>
  <c r="N1433" i="4" s="1"/>
  <c r="N1628" i="4" a="1"/>
  <c r="N1628" i="4" s="1"/>
  <c r="N1771" i="4" a="1"/>
  <c r="N1771" i="4" s="1"/>
  <c r="N1915" i="4" a="1"/>
  <c r="N1915" i="4" s="1"/>
  <c r="N781" i="4" a="1"/>
  <c r="N781" i="4" s="1"/>
  <c r="N1356" i="4" a="1"/>
  <c r="N1356" i="4" s="1"/>
  <c r="N1536" i="4" a="1"/>
  <c r="N1536" i="4" s="1"/>
  <c r="N1689" i="4" a="1"/>
  <c r="N1689" i="4" s="1"/>
  <c r="N1832" i="4" a="1"/>
  <c r="N1832" i="4" s="1"/>
  <c r="N1036" i="4" a="1"/>
  <c r="N1036" i="4" s="1"/>
  <c r="N1407" i="4" a="1"/>
  <c r="N1407" i="4" s="1"/>
  <c r="N1581" i="4" a="1"/>
  <c r="N1581" i="4" s="1"/>
  <c r="N1725" i="4" a="1"/>
  <c r="N1725" i="4" s="1"/>
  <c r="N1869" i="4" a="1"/>
  <c r="N1869" i="4" s="1"/>
  <c r="N2013" i="4" a="1"/>
  <c r="N2013" i="4" s="1"/>
  <c r="N1196" i="4" a="1"/>
  <c r="N1196" i="4" s="1"/>
  <c r="N1466" i="4" a="1"/>
  <c r="N1466" i="4" s="1"/>
  <c r="N1631" i="4" a="1"/>
  <c r="N1631" i="4" s="1"/>
  <c r="N1774" i="4" a="1"/>
  <c r="N1774" i="4" s="1"/>
  <c r="N1918" i="4" a="1"/>
  <c r="N1918" i="4" s="1"/>
  <c r="N2017" i="4" a="1"/>
  <c r="N2017" i="4" s="1"/>
  <c r="N1692" i="4" a="1"/>
  <c r="N1692" i="4" s="1"/>
  <c r="N1729" i="4" a="1"/>
  <c r="N1729" i="4" s="1"/>
  <c r="N1898" i="4" a="1"/>
  <c r="N1898" i="4" s="1"/>
  <c r="N2138" i="4" a="1"/>
  <c r="N2138" i="4" s="1"/>
  <c r="N1179" i="4" a="1"/>
  <c r="N1179" i="4" s="1"/>
  <c r="N1573" i="4" a="1"/>
  <c r="N1573" i="4" s="1"/>
  <c r="N1767" i="4" a="1"/>
  <c r="N1767" i="4" s="1"/>
  <c r="N2007" i="4" a="1"/>
  <c r="N2007" i="4" s="1"/>
  <c r="N1709" i="4" a="1"/>
  <c r="N1709" i="4" s="1"/>
  <c r="N1387" i="4" a="1"/>
  <c r="N1387" i="4" s="1"/>
  <c r="N1613" i="4" a="1"/>
  <c r="N1613" i="4" s="1"/>
  <c r="N1222" i="4" a="1"/>
  <c r="N1222" i="4" s="1"/>
  <c r="N1534" i="4" a="1"/>
  <c r="N1534" i="4" s="1"/>
  <c r="N1758" i="4" a="1"/>
  <c r="N1758" i="4" s="1"/>
  <c r="N1938" i="4" a="1"/>
  <c r="N1938" i="4" s="1"/>
  <c r="N1075" i="4" a="1"/>
  <c r="N1075" i="4" s="1"/>
  <c r="N1449" i="4" a="1"/>
  <c r="N1449" i="4" s="1"/>
  <c r="N1640" i="4" a="1"/>
  <c r="N1640" i="4" s="1"/>
  <c r="N1783" i="4" a="1"/>
  <c r="N1783" i="4" s="1"/>
  <c r="N1927" i="4" a="1"/>
  <c r="N1927" i="4" s="1"/>
  <c r="N875" i="4" a="1"/>
  <c r="N875" i="4" s="1"/>
  <c r="N1377" i="4" a="1"/>
  <c r="N1377" i="4" s="1"/>
  <c r="N1550" i="4" a="1"/>
  <c r="N1550" i="4" s="1"/>
  <c r="N1701" i="4" a="1"/>
  <c r="N1701" i="4" s="1"/>
  <c r="N1844" i="4" a="1"/>
  <c r="N1844" i="4" s="1"/>
  <c r="N1077" i="4" a="1"/>
  <c r="N1077" i="4" s="1"/>
  <c r="N1421" i="4" a="1"/>
  <c r="N1421" i="4" s="1"/>
  <c r="N1594" i="4" a="1"/>
  <c r="N1594" i="4" s="1"/>
  <c r="N1737" i="4" a="1"/>
  <c r="N1737" i="4" s="1"/>
  <c r="N1881" i="4" a="1"/>
  <c r="N1881" i="4" s="1"/>
  <c r="N2025" i="4" a="1"/>
  <c r="N2025" i="4" s="1"/>
  <c r="N1235" i="4" a="1"/>
  <c r="N1235" i="4" s="1"/>
  <c r="N1480" i="4" a="1"/>
  <c r="N1480" i="4" s="1"/>
  <c r="N1643" i="4" a="1"/>
  <c r="N1643" i="4" s="1"/>
  <c r="N1786" i="4" a="1"/>
  <c r="N1786" i="4" s="1"/>
  <c r="N1930" i="4" a="1"/>
  <c r="N1930" i="4" s="1"/>
  <c r="N1973" i="4" a="1"/>
  <c r="N1973" i="4" s="1"/>
  <c r="N2137" i="4" a="1"/>
  <c r="N2137" i="4" s="1"/>
  <c r="N2021" i="4" a="1"/>
  <c r="N2021" i="4" s="1"/>
  <c r="N1924" i="4" a="1"/>
  <c r="N1924" i="4" s="1"/>
  <c r="N2069" i="4" a="1"/>
  <c r="N2069" i="4" s="1"/>
  <c r="N1389" i="4" a="1"/>
  <c r="N1389" i="4" s="1"/>
  <c r="N1993" i="4" a="1"/>
  <c r="N1993" i="4" s="1"/>
  <c r="N2113" i="4" a="1"/>
  <c r="N2113" i="4" s="1"/>
  <c r="N1533" i="4" a="1"/>
  <c r="N1533" i="4" s="1"/>
  <c r="N2160" i="4" a="1"/>
  <c r="N2160" i="4" s="1"/>
  <c r="N1933" i="4" a="1"/>
  <c r="N1933" i="4" s="1"/>
  <c r="N2062" i="4" a="1"/>
  <c r="N2062" i="4" s="1"/>
  <c r="N1297" i="4" a="1"/>
  <c r="N1297" i="4" s="1"/>
  <c r="N2046" i="4" a="1"/>
  <c r="N2046" i="4" s="1"/>
  <c r="N151" i="4" a="1"/>
  <c r="N151" i="4" s="1"/>
  <c r="N2156" i="4" a="1"/>
  <c r="N2156" i="4" s="1"/>
  <c r="N762" i="4" a="1"/>
  <c r="N762" i="4" s="1"/>
  <c r="N1849" i="4" a="1"/>
  <c r="N1849" i="4" s="1"/>
  <c r="N2076" i="4" a="1"/>
  <c r="N2076" i="4" s="1"/>
  <c r="N2112" i="4" a="1"/>
  <c r="N2112" i="4" s="1"/>
  <c r="N1985" i="4" a="1"/>
  <c r="N1985" i="4" s="1"/>
  <c r="N1777" i="4" a="1"/>
  <c r="N1777" i="4" s="1"/>
  <c r="N2094" i="4" a="1"/>
  <c r="N2094" i="4" s="1"/>
  <c r="N2060" i="4" a="1"/>
  <c r="N2060" i="4" s="1"/>
  <c r="N1835" i="4" a="1"/>
  <c r="N1835" i="4" s="1"/>
  <c r="N1741" i="4" a="1"/>
  <c r="N1741" i="4" s="1"/>
  <c r="N1910" i="4" a="1"/>
  <c r="N1910" i="4" s="1"/>
  <c r="N2150" i="4" a="1"/>
  <c r="N2150" i="4" s="1"/>
  <c r="N1219" i="4" a="1"/>
  <c r="N1219" i="4" s="1"/>
  <c r="N1587" i="4" a="1"/>
  <c r="N1587" i="4" s="1"/>
  <c r="N1779" i="4" a="1"/>
  <c r="N1779" i="4" s="1"/>
  <c r="N2019" i="4" a="1"/>
  <c r="N2019" i="4" s="1"/>
  <c r="N1756" i="4" a="1"/>
  <c r="N1756" i="4" s="1"/>
  <c r="N1402" i="4" a="1"/>
  <c r="N1402" i="4" s="1"/>
  <c r="N1625" i="4" a="1"/>
  <c r="N1625" i="4" s="1"/>
  <c r="N1261" i="4" a="1"/>
  <c r="N1261" i="4" s="1"/>
  <c r="N1548" i="4" a="1"/>
  <c r="N1548" i="4" s="1"/>
  <c r="N1770" i="4" a="1"/>
  <c r="N1770" i="4" s="1"/>
  <c r="N1950" i="4" a="1"/>
  <c r="N1950" i="4" s="1"/>
  <c r="N1114" i="4" a="1"/>
  <c r="N1114" i="4" s="1"/>
  <c r="N1463" i="4" a="1"/>
  <c r="N1463" i="4" s="1"/>
  <c r="N1652" i="4" a="1"/>
  <c r="N1652" i="4" s="1"/>
  <c r="N1795" i="4" a="1"/>
  <c r="N1795" i="4" s="1"/>
  <c r="N1939" i="4" a="1"/>
  <c r="N1939" i="4" s="1"/>
  <c r="N960" i="4" a="1"/>
  <c r="N960" i="4" s="1"/>
  <c r="N1392" i="4" a="1"/>
  <c r="N1392" i="4" s="1"/>
  <c r="N1564" i="4" a="1"/>
  <c r="N1564" i="4" s="1"/>
  <c r="N1713" i="4" a="1"/>
  <c r="N1713" i="4" s="1"/>
  <c r="N1856" i="4" a="1"/>
  <c r="N1856" i="4" s="1"/>
  <c r="N1116" i="4" a="1"/>
  <c r="N1116" i="4" s="1"/>
  <c r="N1437" i="4" a="1"/>
  <c r="N1437" i="4" s="1"/>
  <c r="N1606" i="4" a="1"/>
  <c r="N1606" i="4" s="1"/>
  <c r="N1749" i="4" a="1"/>
  <c r="N1749" i="4" s="1"/>
  <c r="N1893" i="4" a="1"/>
  <c r="N1893" i="4" s="1"/>
  <c r="N255" i="4" a="1"/>
  <c r="N255" i="4" s="1"/>
  <c r="N1274" i="4" a="1"/>
  <c r="N1274" i="4" s="1"/>
  <c r="N1495" i="4" a="1"/>
  <c r="N1495" i="4" s="1"/>
  <c r="N1655" i="4" a="1"/>
  <c r="N1655" i="4" s="1"/>
  <c r="N1798" i="4" a="1"/>
  <c r="N1798" i="4" s="1"/>
  <c r="N1942" i="4" a="1"/>
  <c r="N1942" i="4" s="1"/>
  <c r="N1945" i="4" a="1"/>
  <c r="N1945" i="4" s="1"/>
  <c r="N2120" i="4" a="1"/>
  <c r="N2120" i="4" s="1"/>
  <c r="N1997" i="4" a="1"/>
  <c r="N1997" i="4" s="1"/>
  <c r="N1221" i="4" a="1"/>
  <c r="N1221" i="4" s="1"/>
  <c r="N2052" i="4" a="1"/>
  <c r="N2052" i="4" s="1"/>
  <c r="N945" i="4" a="1"/>
  <c r="N945" i="4" s="1"/>
  <c r="N1968" i="4" a="1"/>
  <c r="N1968" i="4" s="1"/>
  <c r="N2065" i="4" a="1"/>
  <c r="N2065" i="4" s="1"/>
  <c r="N1347" i="4" a="1"/>
  <c r="N1347" i="4" s="1"/>
  <c r="N2144" i="4" a="1"/>
  <c r="N2144" i="4" s="1"/>
  <c r="N1897" i="4" a="1"/>
  <c r="N1897" i="4" s="1"/>
  <c r="N2047" i="4" a="1"/>
  <c r="N2047" i="4" s="1"/>
  <c r="N439" i="4" a="1"/>
  <c r="N439" i="4" s="1"/>
  <c r="N2029" i="4" a="1"/>
  <c r="N2029" i="4" s="1"/>
  <c r="N1972" i="4" a="1"/>
  <c r="N1972" i="4" s="1"/>
  <c r="N2036" i="4" a="1"/>
  <c r="N2036" i="4" s="1"/>
  <c r="N1937" i="4" a="1"/>
  <c r="N1937" i="4" s="1"/>
  <c r="N2129" i="4" a="1"/>
  <c r="N2129" i="4" s="1"/>
  <c r="N2032" i="4" a="1"/>
  <c r="N2032" i="4" s="1"/>
  <c r="N2141" i="4" a="1"/>
  <c r="N2141" i="4" s="1"/>
  <c r="N2158" i="4" a="1"/>
  <c r="N2158" i="4" s="1"/>
  <c r="N2161" i="4" a="1"/>
  <c r="N2161" i="4" s="1"/>
  <c r="N2130" i="4" a="1"/>
  <c r="N2130" i="4" s="1"/>
  <c r="N2000" i="4" a="1"/>
  <c r="N2000" i="4" s="1"/>
  <c r="N2080" i="4" a="1"/>
  <c r="N2080" i="4" s="1"/>
  <c r="N1979" i="4" a="1"/>
  <c r="N1979" i="4" s="1"/>
  <c r="N1130" i="4" a="1"/>
  <c r="N1130" i="4" s="1"/>
  <c r="N1934" i="4" a="1"/>
  <c r="N1934" i="4" s="1"/>
  <c r="N2162" i="4" a="1"/>
  <c r="N2162" i="4" s="1"/>
  <c r="N1295" i="4" a="1"/>
  <c r="N1295" i="4" s="1"/>
  <c r="N1600" i="4" a="1"/>
  <c r="N1600" i="4" s="1"/>
  <c r="N1803" i="4" a="1"/>
  <c r="N1803" i="4" s="1"/>
  <c r="N2031" i="4" a="1"/>
  <c r="N2031" i="4" s="1"/>
  <c r="N110" i="4" a="1"/>
  <c r="N110" i="4" s="1"/>
  <c r="N1416" i="4" a="1"/>
  <c r="N1416" i="4" s="1"/>
  <c r="N1649" i="4" a="1"/>
  <c r="N1649" i="4" s="1"/>
  <c r="N1298" i="4" a="1"/>
  <c r="N1298" i="4" s="1"/>
  <c r="N1576" i="4" a="1"/>
  <c r="N1576" i="4" s="1"/>
  <c r="N1782" i="4" a="1"/>
  <c r="N1782" i="4" s="1"/>
  <c r="N1962" i="4" a="1"/>
  <c r="N1962" i="4" s="1"/>
  <c r="N1153" i="4" a="1"/>
  <c r="N1153" i="4" s="1"/>
  <c r="N1477" i="4" a="1"/>
  <c r="N1477" i="4" s="1"/>
  <c r="N1664" i="4" a="1"/>
  <c r="N1664" i="4" s="1"/>
  <c r="N1807" i="4" a="1"/>
  <c r="N1807" i="4" s="1"/>
  <c r="N1951" i="4" a="1"/>
  <c r="N1951" i="4" s="1"/>
  <c r="N1026" i="4" a="1"/>
  <c r="N1026" i="4" s="1"/>
  <c r="N1406" i="4" a="1"/>
  <c r="N1406" i="4" s="1"/>
  <c r="N1579" i="4" a="1"/>
  <c r="N1579" i="4" s="1"/>
  <c r="N1724" i="4" a="1"/>
  <c r="N1724" i="4" s="1"/>
  <c r="N1868" i="4" a="1"/>
  <c r="N1868" i="4" s="1"/>
  <c r="N1155" i="4" a="1"/>
  <c r="N1155" i="4" s="1"/>
  <c r="N1451" i="4" a="1"/>
  <c r="N1451" i="4" s="1"/>
  <c r="N1618" i="4" a="1"/>
  <c r="N1618" i="4" s="1"/>
  <c r="N1761" i="4" a="1"/>
  <c r="N1761" i="4" s="1"/>
  <c r="N1905" i="4" a="1"/>
  <c r="N1905" i="4" s="1"/>
  <c r="N524" i="4" a="1"/>
  <c r="N524" i="4" s="1"/>
  <c r="N1309" i="4" a="1"/>
  <c r="N1309" i="4" s="1"/>
  <c r="N1510" i="4" a="1"/>
  <c r="N1510" i="4" s="1"/>
  <c r="N1667" i="4" a="1"/>
  <c r="N1667" i="4" s="1"/>
  <c r="N1810" i="4" a="1"/>
  <c r="N1810" i="4" s="1"/>
  <c r="N1954" i="4" a="1"/>
  <c r="N1954" i="4" s="1"/>
  <c r="N1912" i="4" a="1"/>
  <c r="N1912" i="4" s="1"/>
  <c r="N2134" i="4" a="1"/>
  <c r="N2134" i="4" s="1"/>
  <c r="N2154" i="4" a="1"/>
  <c r="N2154" i="4" s="1"/>
  <c r="N2049" i="4" a="1"/>
  <c r="N2049" i="4" s="1"/>
  <c r="N2009" i="4" a="1"/>
  <c r="N2009" i="4" s="1"/>
  <c r="N1789" i="4" a="1"/>
  <c r="N1789" i="4" s="1"/>
  <c r="N1900" i="4" a="1"/>
  <c r="N1900" i="4" s="1"/>
  <c r="N1650" i="4" a="1"/>
  <c r="N1650" i="4" s="1"/>
  <c r="N1561" i="4" a="1"/>
  <c r="N1561" i="4" s="1"/>
  <c r="N2123" i="4" a="1"/>
  <c r="N2123" i="4" s="1"/>
  <c r="N1170" i="4" a="1"/>
  <c r="N1170" i="4" s="1"/>
  <c r="N1970" i="4" a="1"/>
  <c r="N1970" i="4" s="1"/>
  <c r="N1744" i="4" a="1"/>
  <c r="N1744" i="4" s="1"/>
  <c r="N1368" i="4" a="1"/>
  <c r="N1368" i="4" s="1"/>
  <c r="N1612" i="4" a="1"/>
  <c r="N1612" i="4" s="1"/>
  <c r="N1839" i="4" a="1"/>
  <c r="N1839" i="4" s="1"/>
  <c r="N2043" i="4" a="1"/>
  <c r="N2043" i="4" s="1"/>
  <c r="N747" i="4" a="1"/>
  <c r="N747" i="4" s="1"/>
  <c r="N1430" i="4" a="1"/>
  <c r="N1430" i="4" s="1"/>
  <c r="N1732" i="4" a="1"/>
  <c r="N1732" i="4" s="1"/>
  <c r="N1327" i="4" a="1"/>
  <c r="N1327" i="4" s="1"/>
  <c r="N1615" i="4" a="1"/>
  <c r="N1615" i="4" s="1"/>
  <c r="N1794" i="4" a="1"/>
  <c r="N1794" i="4" s="1"/>
  <c r="N1974" i="4" a="1"/>
  <c r="N1974" i="4" s="1"/>
  <c r="N1192" i="4" a="1"/>
  <c r="N1192" i="4" s="1"/>
  <c r="N1521" i="4" a="1"/>
  <c r="N1521" i="4" s="1"/>
  <c r="N1676" i="4" a="1"/>
  <c r="N1676" i="4" s="1"/>
  <c r="N1819" i="4" a="1"/>
  <c r="N1819" i="4" s="1"/>
  <c r="N1963" i="4" a="1"/>
  <c r="N1963" i="4" s="1"/>
  <c r="N1076" i="4" a="1"/>
  <c r="N1076" i="4" s="1"/>
  <c r="N1420" i="4" a="1"/>
  <c r="N1420" i="4" s="1"/>
  <c r="N1593" i="4" a="1"/>
  <c r="N1593" i="4" s="1"/>
  <c r="N1736" i="4" a="1"/>
  <c r="N1736" i="4" s="1"/>
  <c r="N1880" i="4" a="1"/>
  <c r="N1880" i="4" s="1"/>
  <c r="N1195" i="4" a="1"/>
  <c r="N1195" i="4" s="1"/>
  <c r="N1465" i="4" a="1"/>
  <c r="N1465" i="4" s="1"/>
  <c r="N1630" i="4" a="1"/>
  <c r="N1630" i="4" s="1"/>
  <c r="N1773" i="4" a="1"/>
  <c r="N1773" i="4" s="1"/>
  <c r="N1917" i="4" a="1"/>
  <c r="N1917" i="4" s="1"/>
  <c r="N690" i="4" a="1"/>
  <c r="N690" i="4" s="1"/>
  <c r="N1334" i="4" a="1"/>
  <c r="N1334" i="4" s="1"/>
  <c r="N1524" i="4" a="1"/>
  <c r="N1524" i="4" s="1"/>
  <c r="N1679" i="4" a="1"/>
  <c r="N1679" i="4" s="1"/>
  <c r="N1822" i="4" a="1"/>
  <c r="N1822" i="4" s="1"/>
  <c r="N1966" i="4" a="1"/>
  <c r="N1966" i="4" s="1"/>
  <c r="N1865" i="4" a="1"/>
  <c r="N1865" i="4" s="1"/>
  <c r="N2166" i="4" a="1"/>
  <c r="N2166" i="4" s="1"/>
  <c r="N1944" i="4" a="1"/>
  <c r="N1944" i="4" s="1"/>
  <c r="N2136" i="4" a="1"/>
  <c r="N2136" i="4" s="1"/>
  <c r="N2020" i="4" a="1"/>
  <c r="N2020" i="4" s="1"/>
  <c r="N2045" i="4" a="1"/>
  <c r="N2045" i="4" s="1"/>
  <c r="N1901" i="4" a="1"/>
  <c r="N1901" i="4" s="1"/>
  <c r="N2034" i="4" a="1"/>
  <c r="N2034" i="4" s="1"/>
  <c r="N2012" i="4" a="1"/>
  <c r="N2012" i="4" s="1"/>
  <c r="N2033" i="4" a="1"/>
  <c r="N2033" i="4" s="1"/>
  <c r="N1781" i="4" a="1"/>
  <c r="N1781" i="4" s="1"/>
  <c r="N2084" i="4" a="1"/>
  <c r="N2084" i="4" s="1"/>
  <c r="N560" i="4" a="1"/>
  <c r="N560" i="4" s="1"/>
  <c r="N1442" i="4" a="1"/>
  <c r="N1442" i="4" s="1"/>
  <c r="N1994" i="4" a="1"/>
  <c r="N1994" i="4" s="1"/>
  <c r="N1780" i="4" a="1"/>
  <c r="N1780" i="4" s="1"/>
  <c r="N1401" i="4" a="1"/>
  <c r="N1401" i="4" s="1"/>
  <c r="N1624" i="4" a="1"/>
  <c r="N1624" i="4" s="1"/>
  <c r="N1863" i="4" a="1"/>
  <c r="N1863" i="4" s="1"/>
  <c r="N2055" i="4" a="1"/>
  <c r="N2055" i="4" s="1"/>
  <c r="N932" i="4" a="1"/>
  <c r="N932" i="4" s="1"/>
  <c r="N1444" i="4" a="1"/>
  <c r="N1444" i="4" s="1"/>
  <c r="N1804" i="4" a="1"/>
  <c r="N1804" i="4" s="1"/>
  <c r="N1351" i="4" a="1"/>
  <c r="N1351" i="4" s="1"/>
  <c r="N1627" i="4" a="1"/>
  <c r="N1627" i="4" s="1"/>
  <c r="N1806" i="4" a="1"/>
  <c r="N1806" i="4" s="1"/>
  <c r="N1986" i="4" a="1"/>
  <c r="N1986" i="4" s="1"/>
  <c r="N1232" i="4" a="1"/>
  <c r="N1232" i="4" s="1"/>
  <c r="N1535" i="4" a="1"/>
  <c r="N1535" i="4" s="1"/>
  <c r="N1688" i="4" a="1"/>
  <c r="N1688" i="4" s="1"/>
  <c r="N1831" i="4" a="1"/>
  <c r="N1831" i="4" s="1"/>
  <c r="N1975" i="4" a="1"/>
  <c r="N1975" i="4" s="1"/>
  <c r="N1115" i="4" a="1"/>
  <c r="N1115" i="4" s="1"/>
  <c r="N1435" i="4" a="1"/>
  <c r="N1435" i="4" s="1"/>
  <c r="N1605" i="4" a="1"/>
  <c r="N1605" i="4" s="1"/>
  <c r="N1748" i="4" a="1"/>
  <c r="N1748" i="4" s="1"/>
  <c r="N1892" i="4" a="1"/>
  <c r="N1892" i="4" s="1"/>
  <c r="N1234" i="4" a="1"/>
  <c r="N1234" i="4" s="1"/>
  <c r="N1479" i="4" a="1"/>
  <c r="N1479" i="4" s="1"/>
  <c r="N1642" i="4" a="1"/>
  <c r="N1642" i="4" s="1"/>
  <c r="N1785" i="4" a="1"/>
  <c r="N1785" i="4" s="1"/>
  <c r="N1929" i="4" a="1"/>
  <c r="N1929" i="4" s="1"/>
  <c r="N799" i="4" a="1"/>
  <c r="N799" i="4" s="1"/>
  <c r="N1358" i="4" a="1"/>
  <c r="N1358" i="4" s="1"/>
  <c r="N1538" i="4" a="1"/>
  <c r="N1538" i="4" s="1"/>
  <c r="N1691" i="4" a="1"/>
  <c r="N1691" i="4" s="1"/>
  <c r="N1834" i="4" a="1"/>
  <c r="N1834" i="4" s="1"/>
  <c r="N1978" i="4" a="1"/>
  <c r="N1978" i="4" s="1"/>
  <c r="N1817" i="4" a="1"/>
  <c r="N1817" i="4" s="1"/>
  <c r="N2149" i="4" a="1"/>
  <c r="N2149" i="4" s="1"/>
  <c r="N1909" i="4" a="1"/>
  <c r="N1909" i="4" s="1"/>
  <c r="N2152" i="4" a="1"/>
  <c r="N2152" i="4" s="1"/>
  <c r="N1996" i="4" a="1"/>
  <c r="N1996" i="4" s="1"/>
  <c r="N1837" i="4" a="1"/>
  <c r="N1837" i="4" s="1"/>
  <c r="N1853" i="4" a="1"/>
  <c r="N1853" i="4" s="1"/>
  <c r="N2016" i="4" a="1"/>
  <c r="N2016" i="4" s="1"/>
  <c r="N2028" i="4" a="1"/>
  <c r="N2028" i="4" s="1"/>
  <c r="N2096" i="4" a="1"/>
  <c r="N2096" i="4" s="1"/>
  <c r="N1674" i="4" a="1"/>
  <c r="N1674" i="4" s="1"/>
  <c r="N1988" i="4" a="1"/>
  <c r="N1988" i="4" s="1"/>
  <c r="N2128" i="4" a="1"/>
  <c r="N2128" i="4" s="1"/>
  <c r="N1957" i="4" a="1"/>
  <c r="N1957" i="4" s="1"/>
  <c r="N1925" i="4" a="1"/>
  <c r="N1925" i="4" s="1"/>
  <c r="N1698" i="4" a="1"/>
  <c r="N1698" i="4" s="1"/>
  <c r="N2164" i="4" a="1"/>
  <c r="N2164" i="4" s="1"/>
  <c r="N1928" i="4" a="1"/>
  <c r="N1928" i="4" s="1"/>
  <c r="N2083" i="4" a="1"/>
  <c r="N2083" i="4" s="1"/>
  <c r="N2131" i="4" a="1"/>
  <c r="N2131" i="4" s="1"/>
  <c r="N1889" i="4" a="1"/>
  <c r="N1889" i="4" s="1"/>
  <c r="N2109" i="4" a="1"/>
  <c r="N2109" i="4" s="1"/>
  <c r="N2110" i="4" a="1"/>
  <c r="N2110" i="4" s="1"/>
  <c r="N1475" i="4" a="1"/>
  <c r="N1475" i="4" s="1"/>
  <c r="N1260" i="4" a="1"/>
  <c r="N1260" i="4" s="1"/>
  <c r="N1315" i="4" a="1"/>
  <c r="N1315" i="4" s="1"/>
  <c r="N1456" i="4" a="1"/>
  <c r="N1456" i="4" s="1"/>
  <c r="N2006" i="4" a="1"/>
  <c r="N2006" i="4" s="1"/>
  <c r="N1816" i="4" a="1"/>
  <c r="N1816" i="4" s="1"/>
  <c r="N1415" i="4" a="1"/>
  <c r="N1415" i="4" s="1"/>
  <c r="N1636" i="4" a="1"/>
  <c r="N1636" i="4" s="1"/>
  <c r="N1875" i="4" a="1"/>
  <c r="N1875" i="4" s="1"/>
  <c r="N2067" i="4" a="1"/>
  <c r="N2067" i="4" s="1"/>
  <c r="N1011" i="4" a="1"/>
  <c r="N1011" i="4" s="1"/>
  <c r="N1459" i="4" a="1"/>
  <c r="N1459" i="4" s="1"/>
  <c r="N158" i="4" a="1"/>
  <c r="N158" i="4" s="1"/>
  <c r="N1371" i="4" a="1"/>
  <c r="N1371" i="4" s="1"/>
  <c r="N1639" i="4" a="1"/>
  <c r="N1639" i="4" s="1"/>
  <c r="N1818" i="4" a="1"/>
  <c r="N1818" i="4" s="1"/>
  <c r="N1998" i="4" a="1"/>
  <c r="N1998" i="4" s="1"/>
  <c r="N1331" i="4" a="1"/>
  <c r="N1331" i="4" s="1"/>
  <c r="N1549" i="4" a="1"/>
  <c r="N1549" i="4" s="1"/>
  <c r="N1700" i="4" a="1"/>
  <c r="N1700" i="4" s="1"/>
  <c r="N1843" i="4" a="1"/>
  <c r="N1843" i="4" s="1"/>
  <c r="N1987" i="4" a="1"/>
  <c r="N1987" i="4" s="1"/>
  <c r="N1154" i="4" a="1"/>
  <c r="N1154" i="4" s="1"/>
  <c r="N1450" i="4" a="1"/>
  <c r="N1450" i="4" s="1"/>
  <c r="N1617" i="4" a="1"/>
  <c r="N1617" i="4" s="1"/>
  <c r="N1760" i="4" a="1"/>
  <c r="N1760" i="4" s="1"/>
  <c r="N254" i="4" a="1"/>
  <c r="N254" i="4" s="1"/>
  <c r="N1273" i="4" a="1"/>
  <c r="N1273" i="4" s="1"/>
  <c r="N1493" i="4" a="1"/>
  <c r="N1493" i="4" s="1"/>
  <c r="N1654" i="4" a="1"/>
  <c r="N1654" i="4" s="1"/>
  <c r="N1797" i="4" a="1"/>
  <c r="N1797" i="4" s="1"/>
  <c r="N1941" i="4" a="1"/>
  <c r="N1941" i="4" s="1"/>
  <c r="N890" i="4" a="1"/>
  <c r="N890" i="4" s="1"/>
  <c r="N1380" i="4" a="1"/>
  <c r="N1380" i="4" s="1"/>
  <c r="N1552" i="4" a="1"/>
  <c r="N1552" i="4" s="1"/>
  <c r="N1703" i="4" a="1"/>
  <c r="N1703" i="4" s="1"/>
  <c r="N1846" i="4" a="1"/>
  <c r="N1846" i="4" s="1"/>
  <c r="N2104" i="4" a="1"/>
  <c r="N2104" i="4" s="1"/>
  <c r="N1733" i="4" a="1"/>
  <c r="N1733" i="4" s="1"/>
  <c r="N2133" i="4" a="1"/>
  <c r="N2133" i="4" s="1"/>
  <c r="N1864" i="4" a="1"/>
  <c r="N1864" i="4" s="1"/>
  <c r="N2119" i="4" a="1"/>
  <c r="N2119" i="4" s="1"/>
  <c r="N1969" i="4" a="1"/>
  <c r="N1969" i="4" s="1"/>
  <c r="N2146" i="4" a="1"/>
  <c r="N2146" i="4" s="1"/>
  <c r="N1801" i="4" a="1"/>
  <c r="N1801" i="4" s="1"/>
  <c r="N1992" i="4" a="1"/>
  <c r="N1992" i="4" s="1"/>
  <c r="N1885" i="4" a="1"/>
  <c r="N1885" i="4" s="1"/>
  <c r="N2081" i="4" a="1"/>
  <c r="N2081" i="4" s="1"/>
  <c r="N1517" i="4" a="1"/>
  <c r="N1517" i="4" s="1"/>
  <c r="N1960" i="4" a="1"/>
  <c r="N1960" i="4" s="1"/>
  <c r="N2157" i="4" a="1"/>
  <c r="N2157" i="4" s="1"/>
  <c r="N1940" i="4" a="1"/>
  <c r="N1940" i="4" s="1"/>
  <c r="N1964" i="4" a="1"/>
  <c r="N1964" i="4" s="1"/>
  <c r="N1323" i="4" a="1"/>
  <c r="N1323" i="4" s="1"/>
  <c r="N1888" i="4" a="1"/>
  <c r="N1888" i="4" s="1"/>
  <c r="N2048" i="4" a="1"/>
  <c r="N2048" i="4" s="1"/>
  <c r="N644" i="4" a="1"/>
  <c r="N644" i="4" s="1"/>
  <c r="N2143" i="4" a="1"/>
  <c r="N2143" i="4" s="1"/>
  <c r="N2014" i="4" a="1"/>
  <c r="N2014" i="4" s="1"/>
  <c r="N2037" i="4" a="1"/>
  <c r="N2037" i="4" s="1"/>
  <c r="N2061" i="4" a="1"/>
  <c r="N2061" i="4" s="1"/>
  <c r="N2" i="4"/>
  <c r="B22" i="4" a="1"/>
  <c r="B22" i="4" s="1"/>
  <c r="B21" i="4" a="1"/>
  <c r="B21" i="4" s="1"/>
  <c r="B31" i="4" a="1"/>
  <c r="B31" i="4" s="1"/>
  <c r="B20" i="4" a="1"/>
  <c r="B20" i="4" s="1"/>
  <c r="B23" i="4" a="1"/>
  <c r="B23" i="4" s="1"/>
  <c r="B16" i="4" a="1"/>
  <c r="B16" i="4" s="1"/>
  <c r="B15" i="4" a="1"/>
  <c r="B15" i="4" s="1"/>
  <c r="B14" i="4" a="1"/>
  <c r="B14" i="4" s="1"/>
  <c r="B29" i="4" a="1"/>
  <c r="B29" i="4" s="1"/>
  <c r="B6" i="4" a="1"/>
  <c r="B6" i="4" s="1"/>
  <c r="B28" i="4" a="1"/>
  <c r="B28" i="4" s="1"/>
  <c r="B19" i="4" a="1"/>
  <c r="B19" i="4" s="1"/>
  <c r="B27" i="4" a="1"/>
  <c r="B27" i="4" s="1"/>
  <c r="B12" i="4" a="1"/>
  <c r="B12" i="4" s="1"/>
  <c r="B5" i="4" a="1"/>
  <c r="B5" i="4" s="1"/>
  <c r="B10" i="4" a="1"/>
  <c r="B10" i="4" s="1"/>
  <c r="B9" i="4" a="1"/>
  <c r="B9" i="4" s="1"/>
  <c r="B8" i="4" a="1"/>
  <c r="B8" i="4" s="1"/>
  <c r="B7" i="4" a="1"/>
  <c r="B7" i="4" s="1"/>
  <c r="B30" i="4" a="1"/>
  <c r="B30" i="4" s="1"/>
  <c r="B13" i="4" a="1"/>
  <c r="B13" i="4" s="1"/>
  <c r="B26" i="4" a="1"/>
  <c r="B26" i="4" s="1"/>
  <c r="B18" i="4" a="1"/>
  <c r="B18" i="4" s="1"/>
  <c r="B25" i="4" a="1"/>
  <c r="B25" i="4" s="1"/>
  <c r="B11" i="4" a="1"/>
  <c r="B11" i="4" s="1"/>
  <c r="B4" i="4" a="1"/>
  <c r="B4" i="4" s="1"/>
  <c r="B24" i="4" a="1"/>
  <c r="B24" i="4" s="1"/>
  <c r="B17" i="4" a="1"/>
  <c r="B17" i="4" s="1"/>
  <c r="B3" i="4" a="1"/>
  <c r="B3" i="4" s="1"/>
  <c r="B2" i="4" a="1"/>
  <c r="P2" i="4" l="1" a="1"/>
  <c r="P2" i="4" s="1"/>
  <c r="B2" i="4"/>
  <c r="E2" i="4" s="1" a="1"/>
  <c r="E2" i="4" s="1"/>
  <c r="K2" i="4" l="1"/>
  <c r="H15" i="4"/>
  <c r="H10" i="4"/>
  <c r="G12" i="4"/>
  <c r="H3" i="4"/>
  <c r="G25" i="4"/>
  <c r="H6" i="4"/>
  <c r="G31" i="4"/>
  <c r="H9" i="4"/>
  <c r="G11" i="4"/>
  <c r="G4" i="4"/>
  <c r="H25" i="4"/>
  <c r="G7" i="4"/>
  <c r="H8" i="4"/>
  <c r="G10" i="4"/>
  <c r="G15" i="4"/>
  <c r="H17" i="4"/>
  <c r="G18" i="4"/>
  <c r="H5" i="4"/>
  <c r="G6" i="4"/>
  <c r="H12" i="4"/>
  <c r="G20" i="4"/>
  <c r="H24" i="4"/>
  <c r="H31" i="4"/>
  <c r="H23" i="4"/>
  <c r="H27" i="4"/>
  <c r="G26" i="4"/>
  <c r="H18" i="4"/>
  <c r="G23" i="4"/>
  <c r="H21" i="4"/>
  <c r="G24" i="4"/>
  <c r="G28" i="4"/>
  <c r="H14" i="4"/>
  <c r="G19" i="4"/>
  <c r="H20" i="4"/>
  <c r="G22" i="4"/>
  <c r="G27" i="4"/>
  <c r="H29" i="4"/>
  <c r="G30" i="4"/>
  <c r="H26" i="4"/>
  <c r="G21" i="4"/>
  <c r="G3" i="4"/>
  <c r="H13" i="4"/>
  <c r="G9" i="4"/>
  <c r="H28" i="4"/>
  <c r="G29" i="4"/>
  <c r="H16" i="4"/>
  <c r="G8" i="4"/>
  <c r="G17" i="4"/>
  <c r="H19" i="4"/>
  <c r="H4" i="4"/>
  <c r="G14" i="4"/>
  <c r="G5" i="4"/>
  <c r="H11" i="4"/>
  <c r="H7" i="4"/>
  <c r="G13" i="4"/>
  <c r="G16" i="4"/>
  <c r="H22" i="4"/>
  <c r="H30" i="4"/>
  <c r="H2" i="4"/>
  <c r="G2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CB715B-1370-4280-91C2-2A6E6144C7B3}" keepAlive="1" name="Query - clean_layoff" description="Connessione alla query 'clean_layoff' nella cartella di lavoro." type="5" refreshedVersion="8" background="1" saveData="1">
    <dbPr connection="Provider=Microsoft.Mashup.OleDb.1;Data Source=$Workbook$;Location=clean_layoff;Extended Properties=&quot;&quot;" command="SELECT * FROM [clean_layoff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<sst xmlns="http://schemas.openxmlformats.org/spreadsheetml/2006/main" count="22195" uniqueCount="6410">
  <si>
    <t>company</t>
  </si>
  <si>
    <t>location</t>
  </si>
  <si>
    <t>total_laid_off</t>
  </si>
  <si>
    <t>date</t>
  </si>
  <si>
    <t>percentage_laid_off</t>
  </si>
  <si>
    <t>industry</t>
  </si>
  <si>
    <t>source</t>
  </si>
  <si>
    <t>stage</t>
  </si>
  <si>
    <t>funds_raised</t>
  </si>
  <si>
    <t>country</t>
  </si>
  <si>
    <t>date_added</t>
  </si>
  <si>
    <t>Included Health</t>
  </si>
  <si>
    <t>SF Bay Area</t>
  </si>
  <si>
    <t>Healthcare</t>
  </si>
  <si>
    <t>https://www.fiercehealthcare.com/digital-health/digital-health-company-included-health-cuts-workforce-part-restructuring-move</t>
  </si>
  <si>
    <t>Series E</t>
  </si>
  <si>
    <t>United States</t>
  </si>
  <si>
    <t>7/26/2022</t>
  </si>
  <si>
    <t>&amp;Open</t>
  </si>
  <si>
    <t>Dublin, Non-U.S.</t>
  </si>
  <si>
    <t>Marketing</t>
  </si>
  <si>
    <t>https://www.irishtimes.com/technology/2022/11/17/gifting-platform-open-to-cut-nine-roles-from-global-workforce/</t>
  </si>
  <si>
    <t>Series A</t>
  </si>
  <si>
    <t>Ireland</t>
  </si>
  <si>
    <t>12/1/2022</t>
  </si>
  <si>
    <t>#Paid</t>
  </si>
  <si>
    <t>Toronto, Non-U.S.</t>
  </si>
  <si>
    <t>https://betakit.com/as-big-tech-makes-mass-layoffs-recent-canadian-startup-reductions-might-cut-deeper/</t>
  </si>
  <si>
    <t>Series B</t>
  </si>
  <si>
    <t>Canada</t>
  </si>
  <si>
    <t>1/28/2023</t>
  </si>
  <si>
    <t>100 Thieves</t>
  </si>
  <si>
    <t>Los Angeles</t>
  </si>
  <si>
    <t>Consumer</t>
  </si>
  <si>
    <t>https://www.dexerto.com/esports/100-thieves-layoffs-social-content-teams-1870915/</t>
  </si>
  <si>
    <t>Series C</t>
  </si>
  <si>
    <t>7/18/2022</t>
  </si>
  <si>
    <t>10X Genomics</t>
  </si>
  <si>
    <t>https://www.genomeweb.com/business-news/10x-genomics-lays-approximately-100-employees#.YuxWk-zMKqV</t>
  </si>
  <si>
    <t>Post-IPO</t>
  </si>
  <si>
    <t>8/4/2022</t>
  </si>
  <si>
    <t>1stdibs</t>
  </si>
  <si>
    <t>New York City</t>
  </si>
  <si>
    <t>Retail</t>
  </si>
  <si>
    <t>https://twitter.com/eringriffith/status/1246147841350762497</t>
  </si>
  <si>
    <t>Series D</t>
  </si>
  <si>
    <t>4/8/2020</t>
  </si>
  <si>
    <t>23andMe</t>
  </si>
  <si>
    <t>https://www.wsj.com/tech/biotech/23andme-to-cut-workforce-by-40-discontinues-therapeutics-pipeline-8c818729</t>
  </si>
  <si>
    <t>11/12/2024</t>
  </si>
  <si>
    <t>https://www.streetinsider.com/Corporate+News/23andMe+Holding+%28ME%29+Announces+11%25+Workforce+Cut/22014370.html</t>
  </si>
  <si>
    <t>8/8/2023</t>
  </si>
  <si>
    <t>https://www.genomeweb.com/business-news/23andme-laying-9-percent-workforce-cut-operating-costs</t>
  </si>
  <si>
    <t>6/9/2023</t>
  </si>
  <si>
    <t>2TM</t>
  </si>
  <si>
    <t>Sao Paulo, Non-U.S.</t>
  </si>
  <si>
    <t>Crypto</t>
  </si>
  <si>
    <t>https://finance.yahoo.com/news/second-round-layoffs-brazilian-crypto-212310521.html</t>
  </si>
  <si>
    <t>Unknown</t>
  </si>
  <si>
    <t>Brazil</t>
  </si>
  <si>
    <t>9/2/2022</t>
  </si>
  <si>
    <t>https://www.terra.com.br/noticias/tecnologia/2tm-dono-do-mercado-bitcoin-demite-90-funcionarios,9ce67613ba7b79292f03bc2027ceb77e9uw5hy0w.html</t>
  </si>
  <si>
    <t>6/2/2022</t>
  </si>
  <si>
    <t>2U</t>
  </si>
  <si>
    <t>Washington D.C.</t>
  </si>
  <si>
    <t>Education</t>
  </si>
  <si>
    <t>https://www.insidehighered.com/news/2022/08/01/online-program-enabler-2u-resets-its-pricing-model</t>
  </si>
  <si>
    <t>7/30/2022</t>
  </si>
  <si>
    <t>54gene</t>
  </si>
  <si>
    <t>https://techcrunch.com/2022/08/29/african-genomics-startup-54gene-lays-off-95-as-covid-testing-business-struggles/</t>
  </si>
  <si>
    <t>8/30/2022</t>
  </si>
  <si>
    <t>5B Solar</t>
  </si>
  <si>
    <t>Sydney, Non-U.S.</t>
  </si>
  <si>
    <t>Energy</t>
  </si>
  <si>
    <t>https://www.news.com.au/finance/business/manufacturing/aussie-startup-5b-solar-sacks-25-per-cent-of-staff/news-story/55133297ccce5f1b7d1edf38f117a631</t>
  </si>
  <si>
    <t>Australia</t>
  </si>
  <si>
    <t>6/3/2022</t>
  </si>
  <si>
    <t>6sense</t>
  </si>
  <si>
    <t>Sales</t>
  </si>
  <si>
    <t>https://www.moneycontrol.com/news/business/startup/ai-platform-6sense-lays-off-150-employees-globally-including-several-from-india-9327791.html</t>
  </si>
  <si>
    <t>10/14/2022</t>
  </si>
  <si>
    <t>7shifts</t>
  </si>
  <si>
    <t>Saskatoon, Non-U.S.</t>
  </si>
  <si>
    <t>Food</t>
  </si>
  <si>
    <t>https://www.linkedin.com/feed/update/urn:li:activity:7108084382132801536/</t>
  </si>
  <si>
    <t>9/21/2023</t>
  </si>
  <si>
    <t>7Shifts</t>
  </si>
  <si>
    <t>https://betakit.com/7shifts-cuts-19-percent-of-staff-in-new-layoffs-to-start-2024/</t>
  </si>
  <si>
    <t>1/18/2024</t>
  </si>
  <si>
    <t>80 Acres Farms</t>
  </si>
  <si>
    <t>Cincinnati</t>
  </si>
  <si>
    <t>https://www.bizjournals.com/cincinnati/inno/stories/news/2023/01/18/80-acres-cuts-jobs-tech-industry-job-loses.html</t>
  </si>
  <si>
    <t>1/19/2023</t>
  </si>
  <si>
    <t>8x8</t>
  </si>
  <si>
    <t>Support</t>
  </si>
  <si>
    <t>https://www.channelfutures.com/business-models/8x8-to-reduce-7-of-workforce-significantly-impacting-channel-staff</t>
  </si>
  <si>
    <t>1/18/2023</t>
  </si>
  <si>
    <t>https://www.channelfutures.com/business-models/8x8-lays-off-workers-cites-operational-efficiency</t>
  </si>
  <si>
    <t>98point6</t>
  </si>
  <si>
    <t>Seattle</t>
  </si>
  <si>
    <t>https://www.geekwire.com/2022/health-care-startup-98point6-lays-off-10-of-workforce-but-says-its-still-in-growth-mode/</t>
  </si>
  <si>
    <t>7/22/2022</t>
  </si>
  <si>
    <t>99</t>
  </si>
  <si>
    <t>Transportation</t>
  </si>
  <si>
    <t>https://www.terra.com.br/economia/dinheiro-em-dia/meu-negocio/na-onda-dos-layoffs-99-demite-mais-de-75-colaboradores,d2c6d7e70027cb925695c2e6a25956d16jo4jtuj.html</t>
  </si>
  <si>
    <t>Acquired</t>
  </si>
  <si>
    <t>9/21/2022</t>
  </si>
  <si>
    <t>ABBYY</t>
  </si>
  <si>
    <t>Nicosia</t>
  </si>
  <si>
    <t>Data</t>
  </si>
  <si>
    <t>https://www.bignewsnetwork.com/news/274659725/us-tech-giant-fires-russian-expats</t>
  </si>
  <si>
    <t>Cyprus</t>
  </si>
  <si>
    <t>10/3/2024</t>
  </si>
  <si>
    <t>Abra</t>
  </si>
  <si>
    <t>https://www.theblock.co/post/155209/abra-becomes-latest-crypto-firm-to-cut-jobs</t>
  </si>
  <si>
    <t>7/1/2022</t>
  </si>
  <si>
    <t>Absci</t>
  </si>
  <si>
    <t>Portland</t>
  </si>
  <si>
    <t>https://www.geekwire.com/2023/biotech-company-absci-lays-off-30-employees-about-15-of-staff/</t>
  </si>
  <si>
    <t>9/7/2023</t>
  </si>
  <si>
    <t>Vancouver, Non-U.S.</t>
  </si>
  <si>
    <t>https://www.absci.com/message-from-ceo-08-09-2022/</t>
  </si>
  <si>
    <t>8/10/2022</t>
  </si>
  <si>
    <t>Acast</t>
  </si>
  <si>
    <t>Stockholm, Non-U.S.</t>
  </si>
  <si>
    <t>Media</t>
  </si>
  <si>
    <t>https://www.bloomberg.com/news/newsletters/2022-09-15/swedish-podcast-company-acast-lays-off-15-of-its-staff</t>
  </si>
  <si>
    <t>Sweden</t>
  </si>
  <si>
    <t>9/15/2022</t>
  </si>
  <si>
    <t>Acko</t>
  </si>
  <si>
    <t>Mumbai, Non-U.S.</t>
  </si>
  <si>
    <t>Finance</t>
  </si>
  <si>
    <t>https://entrackr.com/2020/04/exclusive-acko-insurance-layoff/</t>
  </si>
  <si>
    <t>India</t>
  </si>
  <si>
    <t>Acorns</t>
  </si>
  <si>
    <t>https://techcrunch.com/2020/05/29/amid-unprecedented-growth-on-its-platform-acorns-cuts-roles-and-shuts-down-an-office/</t>
  </si>
  <si>
    <t>5/30/2020</t>
  </si>
  <si>
    <t>Actifio</t>
  </si>
  <si>
    <t>Boston</t>
  </si>
  <si>
    <t>https://www.bizjournals.com/boston/news/2020/12/16/actifio-layoffs-google.html</t>
  </si>
  <si>
    <t>12/17/2020</t>
  </si>
  <si>
    <t>ActiveCampaign</t>
  </si>
  <si>
    <t>Chicago</t>
  </si>
  <si>
    <t>LinkedIn</t>
  </si>
  <si>
    <t>10/7/2022</t>
  </si>
  <si>
    <t>ActiveFence</t>
  </si>
  <si>
    <t>Security</t>
  </si>
  <si>
    <t>https://www.calcalistech.com/ctechnews/article/hjvqbqg3jx</t>
  </si>
  <si>
    <t>3/14/2025</t>
  </si>
  <si>
    <t>Actyv.ai</t>
  </si>
  <si>
    <t>Bengaluru, Non-U.S.</t>
  </si>
  <si>
    <t>https://entrackr.com/2023/08/exclusive-saas-startup-actyv-ai-lays-off-more-than-60-employees/</t>
  </si>
  <si>
    <t>Seed</t>
  </si>
  <si>
    <t>8/3/2023</t>
  </si>
  <si>
    <t>Ada</t>
  </si>
  <si>
    <t>https://www.linkedin.com/posts/mikemurchison_company-message-from-mike-ugcPost-6978042513135710209-CcNB/</t>
  </si>
  <si>
    <t>Ada Health</t>
  </si>
  <si>
    <t>Berlin, Non-U.S.</t>
  </si>
  <si>
    <t>Internal memo</t>
  </si>
  <si>
    <t>Germany</t>
  </si>
  <si>
    <t>10/26/2022</t>
  </si>
  <si>
    <t>Ada Support</t>
  </si>
  <si>
    <t>https://betakit.com/ada-support-lays-off-23-percent-of-staff-amid-uncertainty-caused-by-pandemic/</t>
  </si>
  <si>
    <t>4/24/2020</t>
  </si>
  <si>
    <t>Adaptive Biotechnologies</t>
  </si>
  <si>
    <t>https://www.geekwire.com/2022/adaptive-biotechnologies-lays-off-about-100-people-12-of-headcount-to-streamline-our-workforce/</t>
  </si>
  <si>
    <t>5/29/2022</t>
  </si>
  <si>
    <t>Adda247</t>
  </si>
  <si>
    <t>Gurugram, Non-U.S.</t>
  </si>
  <si>
    <t>https://entrackr.com/2023/10/exclusive-edtech-startup-adda247-fires-300-employees/</t>
  </si>
  <si>
    <t>10/15/2023</t>
  </si>
  <si>
    <t>Addepar</t>
  </si>
  <si>
    <t>https://fortune.com/2023/01/17/addepar-a-wealth-management-startup-launched-by-the-co-founder-of-palantir-is-the-latest-fintech-to-cut-jobs/</t>
  </si>
  <si>
    <t>Series F</t>
  </si>
  <si>
    <t>Adjust</t>
  </si>
  <si>
    <t>https://www.pocketgamer.biz/applovin-owned-adjust-lays-off-staff/</t>
  </si>
  <si>
    <t>11/24/2024</t>
  </si>
  <si>
    <t>Adobe</t>
  </si>
  <si>
    <t>https://www.bloomberg.com/news/articles/2022-12-06/adobe-cuts-100-jobs-concentrated-in-sales-as-tech-tightens-belt</t>
  </si>
  <si>
    <t>12/7/2022</t>
  </si>
  <si>
    <t>AdRoll</t>
  </si>
  <si>
    <t>Salt Lake City</t>
  </si>
  <si>
    <t>https://www.adexchanger.com/online-advertising/nextroll-lays-off-30-institutes-20-paycuts/</t>
  </si>
  <si>
    <t>4/1/2020</t>
  </si>
  <si>
    <t>Advisor Credit Exchange</t>
  </si>
  <si>
    <t>Philadelphia</t>
  </si>
  <si>
    <t>https://citywire.com/ria/news/envestnet-backed-advisor-credit-exchange-to-shut-down-sources/a2457772</t>
  </si>
  <si>
    <t>1/15/2025</t>
  </si>
  <si>
    <t>Adwerx</t>
  </si>
  <si>
    <t>Durham</t>
  </si>
  <si>
    <t>https://www.inman.com/2022/07/08/adwerx-lays-off-40-employees-as-company-slows-new-initiatives/</t>
  </si>
  <si>
    <t>7/8/2022</t>
  </si>
  <si>
    <t>AEye</t>
  </si>
  <si>
    <t>https://investors.aeye.ai/node/8921/html</t>
  </si>
  <si>
    <t>3/29/2023</t>
  </si>
  <si>
    <t>Affirm</t>
  </si>
  <si>
    <t>Pittsburgh</t>
  </si>
  <si>
    <t>https://bnnbreaking.com/finance-nav/affirms-pittsburgh-layoffs-a-tale-of-corporate-strategy-and-employee-impact</t>
  </si>
  <si>
    <t>2/22/2024</t>
  </si>
  <si>
    <t>https://www.theinformation.com/briefings/e-commerce-layoff-tally-mounts-with-faire-affirm-cuts</t>
  </si>
  <si>
    <t>11/4/2022</t>
  </si>
  <si>
    <t>https://www.wsj.com/articles/affirm-cuts-500-employees-19-of-its-workforce-11675897002</t>
  </si>
  <si>
    <t>2/8/2023</t>
  </si>
  <si>
    <t>AgentSync</t>
  </si>
  <si>
    <t>Denver</t>
  </si>
  <si>
    <t>7/26/2023</t>
  </si>
  <si>
    <t>Ahead</t>
  </si>
  <si>
    <t>https://www.bloomberg.com/news/articles/2022-04-14/online-adhd-medication-startup-ahead-is-shutting-down?sref=yLCixKPR</t>
  </si>
  <si>
    <t>4/15/2022</t>
  </si>
  <si>
    <t>Air</t>
  </si>
  <si>
    <t>https://air.inc/blog/series-a</t>
  </si>
  <si>
    <t>9/21/2020</t>
  </si>
  <si>
    <t>Airbnb</t>
  </si>
  <si>
    <t>Travel</t>
  </si>
  <si>
    <t>https://layoffs.fyi/2020/05/07/airbnb-laid-off-1900-employees/</t>
  </si>
  <si>
    <t>Private Equity</t>
  </si>
  <si>
    <t>5/5/2020</t>
  </si>
  <si>
    <t>https://www.bloomberg.com/news/articles/2023-03-03/airbnb-layoffs-hit-recruiting-staff-even-as-it-selectively-hires</t>
  </si>
  <si>
    <t>3/4/2023</t>
  </si>
  <si>
    <t>Airlift</t>
  </si>
  <si>
    <t>Lahore, Non-U.S.</t>
  </si>
  <si>
    <t>Logistics</t>
  </si>
  <si>
    <t>https://profit.pakistantoday.com.pk/2022/05/25/airlift-closes-down-operations-in-south-africa-smaller-cities-in-pakistan-amidst-global-downturn/</t>
  </si>
  <si>
    <t>Pakistan</t>
  </si>
  <si>
    <t>5/25/2022</t>
  </si>
  <si>
    <t>https://techcrunch.com/2022/07/12/airlift-shutdown/</t>
  </si>
  <si>
    <t>7/13/2022</t>
  </si>
  <si>
    <t>Airmeet</t>
  </si>
  <si>
    <t>https://inc42.com/buzz/airmeet-lays-off-20-workforce-in-second-restructuring-exercise-within-a-year/</t>
  </si>
  <si>
    <t>3/20/2024</t>
  </si>
  <si>
    <t>https://inc42.com/buzz/exclusive-prosus-backed-airmeet-lays-off-30-of-its-workforce/</t>
  </si>
  <si>
    <t>5/26/2023</t>
  </si>
  <si>
    <t>Airtable</t>
  </si>
  <si>
    <t>Product</t>
  </si>
  <si>
    <t>https://www.forbes.com/sites/stevenbertoni/2023/09/14/unicorn-startup-airtable-lays-off-27-of-firm-shifts-focus-to-big-clients/?sh=171151534589</t>
  </si>
  <si>
    <t>9/14/2023</t>
  </si>
  <si>
    <t>https://techcrunch.com/2022/12/08/airtable-layoffs/</t>
  </si>
  <si>
    <t>12/8/2022</t>
  </si>
  <si>
    <t>Airtame</t>
  </si>
  <si>
    <t>Copenhagen, Non-U.S.</t>
  </si>
  <si>
    <t>Denmark</t>
  </si>
  <si>
    <t>6/16/2022</t>
  </si>
  <si>
    <t>Airtasker</t>
  </si>
  <si>
    <t>https://www.businessnewsaustralia.com/articles/airtasker-makes-20pc-of-employees-redundant.html</t>
  </si>
  <si>
    <t>4/28/2023</t>
  </si>
  <si>
    <t>Airtime</t>
  </si>
  <si>
    <t>https://techcrunch.com/2025/06/04/its-layoff-season-at-phil-libins-airtime/</t>
  </si>
  <si>
    <t>6/5/2025</t>
  </si>
  <si>
    <t>8/17/2022</t>
  </si>
  <si>
    <t>Aiven</t>
  </si>
  <si>
    <t>Helsinki, Non-U.S.</t>
  </si>
  <si>
    <t>Infrastructure</t>
  </si>
  <si>
    <t>https://aiven.io/blog/a-message-from-our-ceo-oskari-saarenmaa</t>
  </si>
  <si>
    <t>Finland</t>
  </si>
  <si>
    <t>Ajaib</t>
  </si>
  <si>
    <t>Jakarta, Non-U.S.</t>
  </si>
  <si>
    <t>https://www.techinasia.com/indonesian-investment-platform-ajaib-lays-8-headcount</t>
  </si>
  <si>
    <t>Indonesia</t>
  </si>
  <si>
    <t>11/30/2022</t>
  </si>
  <si>
    <t>Akamai</t>
  </si>
  <si>
    <t>https://www.bizjournals.com/boston/news/2024/11/07/akamai-layoffs-2024.html</t>
  </si>
  <si>
    <t>11/8/2024</t>
  </si>
  <si>
    <t>https://www.bizjournals.com/boston/news/2023/05/09/akamai-cuts-global-workforce-2023.html</t>
  </si>
  <si>
    <t>5/10/2023</t>
  </si>
  <si>
    <t>Akili Interactive</t>
  </si>
  <si>
    <t>https://investors.akiliinteractive.com/news/news-details/2024/Akili-Announces-Amended-Agreement-with-Shionogi-Shift-in-Corporate-Strategy-and-Release-Date-for-First-Quarter-2024-Financial-Results/default.aspx</t>
  </si>
  <si>
    <t>5/2/2024</t>
  </si>
  <si>
    <t>Akili Labs</t>
  </si>
  <si>
    <t>https://www.bizjournals.com/boston/news/2023/09/13/akili-interactive-layoffs-september-2023-otc.html</t>
  </si>
  <si>
    <t>https://bhbusiness.com/2023/01/12/digital-therapeutics-startup-akili-plans-to-lay-off-30-of-staff/</t>
  </si>
  <si>
    <t>1/14/2023</t>
  </si>
  <si>
    <t>Akseleran</t>
  </si>
  <si>
    <t>https://www.techinasia.com/indonesias-akseleran-lays-60-employees-delaying-ipo</t>
  </si>
  <si>
    <t>7/29/2023</t>
  </si>
  <si>
    <t>Akudo</t>
  </si>
  <si>
    <t>https://entrackr.com/2023/09/exclusive-y-combinator-backed-akudo-to-shut-down-ops/</t>
  </si>
  <si>
    <t>12/4/2023</t>
  </si>
  <si>
    <t>Akulaku</t>
  </si>
  <si>
    <t>https://www.techinasia.com/indonesia-online-lenders-tighten-credit-cut-jobs</t>
  </si>
  <si>
    <t>4/20/2020</t>
  </si>
  <si>
    <t>AlayaCare</t>
  </si>
  <si>
    <t>Montreal</t>
  </si>
  <si>
    <t>https://betakit.com/alayacare-lays-off-14-percent-of-employees-slows-ma-plans/</t>
  </si>
  <si>
    <t>Albert</t>
  </si>
  <si>
    <t>https://dot.la/albert-fintech-layoffs-2657493613.html50</t>
  </si>
  <si>
    <t>6/11/2022</t>
  </si>
  <si>
    <t>Aleph Farms</t>
  </si>
  <si>
    <t>Tel Aviv, Non-U.S.</t>
  </si>
  <si>
    <t>https://www.calcalistech.com/ctechnews/article/hkdwxv0na</t>
  </si>
  <si>
    <t>Israel</t>
  </si>
  <si>
    <t>6/5/2024</t>
  </si>
  <si>
    <t>Alerzo</t>
  </si>
  <si>
    <t>Ibadan, Non-U.S.</t>
  </si>
  <si>
    <t>https://techpoint.africa/2023/11/21/alerzo-has-laid-off-100-employees-due-to-warehouse-automation/</t>
  </si>
  <si>
    <t>Nigeria</t>
  </si>
  <si>
    <t>11/22/2023</t>
  </si>
  <si>
    <t>https://techcabal.com/2023/03/06/alerzo-lays-off-900/</t>
  </si>
  <si>
    <t>3/7/2023</t>
  </si>
  <si>
    <t>Alice</t>
  </si>
  <si>
    <t>https://startups.com.br/demissoes/alice-faz-nova-onda-de-demissoes-e-dispensa-113-pessoas/</t>
  </si>
  <si>
    <t>12/11/2022</t>
  </si>
  <si>
    <t>https://forbes.com.br/carreira/2022/07/healthtech-alice-demite-63-funcionarios/</t>
  </si>
  <si>
    <t>AliExpress Russia</t>
  </si>
  <si>
    <t>Moscow, Non-U.S.</t>
  </si>
  <si>
    <t>https://asia.nikkei.com/Politics/Ukraine-war/Alibaba-s-Russian-venture-slashes-40-of-staff-amid-Ukraine-war</t>
  </si>
  <si>
    <t>Russia</t>
  </si>
  <si>
    <t>5/14/2022</t>
  </si>
  <si>
    <t>Allbirds</t>
  </si>
  <si>
    <t>Alma</t>
  </si>
  <si>
    <t>https://bhbusiness.com/2024/10/02/citing-need-to-re-focus-resources-digital-therapy-platform-alma-lays-off-9-of-staff/</t>
  </si>
  <si>
    <t>AlphaSense</t>
  </si>
  <si>
    <t>Other</t>
  </si>
  <si>
    <t>https://news.bloomberglaw.com/daily-labor-report/market-research-firm-alphasense-cut-150-jobs-in-restructuring</t>
  </si>
  <si>
    <t>11/28/2024</t>
  </si>
  <si>
    <t>Alteryx</t>
  </si>
  <si>
    <t>https://siliconangle.com/2023/04/27/alteryx-delivers-mixed-earnings-results-plans-cut-11-staff/</t>
  </si>
  <si>
    <t>Alto Pharmacy</t>
  </si>
  <si>
    <t>https://layoffs.fyi/2020/10/07/alto-pharmacy-lays-off-47-employees/</t>
  </si>
  <si>
    <t>10/7/2020</t>
  </si>
  <si>
    <t>Altruist</t>
  </si>
  <si>
    <t>https://riabiz.com/a/2025/1/7/altruist-lays-off-10-of-its-staff-despite-300-revenue-jump-to-get-best-possible-people-as-aggressive-hiring-continues-says-ceo</t>
  </si>
  <si>
    <t>1/8/2025</t>
  </si>
  <si>
    <t>https://www.investmentnews.com/ria-news/altruist-lays-off-50-employees-but-ceo-says-profitability-is-in-sight/262681</t>
  </si>
  <si>
    <t>10/25/2025</t>
  </si>
  <si>
    <t>Alza</t>
  </si>
  <si>
    <t>https://fortune.com/2025/01/13/alza-fintech-latino-thrive-capital-stripe-level-employer-com-shut-down-venture/</t>
  </si>
  <si>
    <t>Amazon</t>
  </si>
  <si>
    <t>https://www.cnbc.com/2025/05/14/amazon-lays-off-about-100-employees-in-devices-and-services-unit.html</t>
  </si>
  <si>
    <t>5/16/2025</t>
  </si>
  <si>
    <t>https://www.nytimes.com/2022/11/14/technology/amazon-layoffs.html</t>
  </si>
  <si>
    <t>11/16/2022</t>
  </si>
  <si>
    <t>https://www.cnbc.com/2025/10/28/amazon-layoffs-corporate-workers-ai.html</t>
  </si>
  <si>
    <t>10/28/2025</t>
  </si>
  <si>
    <t>https://www.geekwire.com/2022/amazon-makes-staff-cuts-at-amp-the-app-it-launched-this-year-to-reimagine-radio/</t>
  </si>
  <si>
    <t>1/11/2023</t>
  </si>
  <si>
    <t>https://www.cnbc.com/2023/11/13/amazon-cuts-more-than-180-jobs-in-gaming-division.html</t>
  </si>
  <si>
    <t>11/13/2023</t>
  </si>
  <si>
    <t>https://www.cnbc.com/2024/01/18/-amazon-layoffs-hit-its-buy-with-prime-unit.html</t>
  </si>
  <si>
    <t>1/19/2024</t>
  </si>
  <si>
    <t>https://www.businessinsider.com/amazon-one-medical-pharmacy-layoffs-broader-cost-cutting-campaign-2024-2</t>
  </si>
  <si>
    <t>2/7/2024</t>
  </si>
  <si>
    <t>https://news.yahoo.com/amazon-lays-off-80-workers-230451163.html?guccounter=1</t>
  </si>
  <si>
    <t>7/14/2023</t>
  </si>
  <si>
    <t>https://www.wsj.com/articles/amazon-to-lay-off-over-17-000-workers-more-than-first-planned-11672874304</t>
  </si>
  <si>
    <t>1/5/2023</t>
  </si>
  <si>
    <t>https://www.cnbc.com/2023/03/20/amazon-layoffs-company-to-cut-off-9000-more-workers.html</t>
  </si>
  <si>
    <t>3/20/2023</t>
  </si>
  <si>
    <t>Amber Group</t>
  </si>
  <si>
    <t>Hong Kong, Non-U.S.</t>
  </si>
  <si>
    <t>https://www.yahoo.com/now/crypto-trading-firm-amber-cut-193232181.html</t>
  </si>
  <si>
    <t>Hong Kong</t>
  </si>
  <si>
    <t>9/11/2022</t>
  </si>
  <si>
    <t>American Robotics</t>
  </si>
  <si>
    <t>https://www.bostonglobe.com/2023/01/17/business/new-year-brings-new-tech-layoffs/</t>
  </si>
  <si>
    <t>1/20/2023</t>
  </si>
  <si>
    <t>Amicole</t>
  </si>
  <si>
    <t>https://techcrunch.com/2025/07/17/after-raising-over-3m-popular-vc-backed-beauty-brand-ami-cole-is-shuttering/</t>
  </si>
  <si>
    <t>7/18/2025</t>
  </si>
  <si>
    <t>Amount</t>
  </si>
  <si>
    <t>https://techcrunch.com/2022/06/27/fintech-amount-which-was-valued-at-1b-last-year-lays-off-18-of-staff/</t>
  </si>
  <si>
    <t>6/27/2022</t>
  </si>
  <si>
    <t>https://www.chicagobusiness.com/finance-banking/fintech-amount-cuts-about-quarter-its-staff</t>
  </si>
  <si>
    <t>3/3/2023</t>
  </si>
  <si>
    <t>Amperity</t>
  </si>
  <si>
    <t>https://www.geekwire.com/2024/amperity-lays-off-13-of-staff-in-latest-cuts-for-customer-data-startup/</t>
  </si>
  <si>
    <t>9/13/2024</t>
  </si>
  <si>
    <t>https://www.geekwire.com/2022/seattle-customer-intelligence-startup-amperity-lays-off-recruiting-staff/</t>
  </si>
  <si>
    <t>8/22/2022</t>
  </si>
  <si>
    <t>https://www.bizjournals.com/seattle/news/2024/01/25/amperity-layoffs-restructuring-seattle.html</t>
  </si>
  <si>
    <t>1/27/2024</t>
  </si>
  <si>
    <t>Amplero</t>
  </si>
  <si>
    <t>https://www.geekwire.com/2020/canary-coal-mine-seattle-marketing-tech-startup-amplero-shuts-lays-off-17-employees/</t>
  </si>
  <si>
    <t>Amplitude</t>
  </si>
  <si>
    <t>https://amplitude.com/blog/team-update</t>
  </si>
  <si>
    <t>4/5/2023</t>
  </si>
  <si>
    <t>Anagram</t>
  </si>
  <si>
    <t>https://www.statnews.com/2020/04/07/coronavirus-related-layoffs-hit-health-tech-startups/</t>
  </si>
  <si>
    <t>4/5/2020</t>
  </si>
  <si>
    <t>Anaplan</t>
  </si>
  <si>
    <t>https://nypost.com/2023/06/23/software-giant-anaplan-begins-layoffs-after-thoma-bravos-10-4b-buyout-deal/</t>
  </si>
  <si>
    <t>6/24/2023</t>
  </si>
  <si>
    <t>Anar</t>
  </si>
  <si>
    <t>https://inc42.com/buzz/as-elevation-backed-anar-shuts-shop-here-are-key-learnings-from-b2b-networking-startups-cofounder-ceo/</t>
  </si>
  <si>
    <t>11/27/2023</t>
  </si>
  <si>
    <t>Ancestry</t>
  </si>
  <si>
    <t>Lehi</t>
  </si>
  <si>
    <t>https://endpts.com/ancestry-cut-6-of-workforce-as-genealogy-giant-struggles-with-subscription-revenue/</t>
  </si>
  <si>
    <t>4/18/2024</t>
  </si>
  <si>
    <t>Anchorage Digital</t>
  </si>
  <si>
    <t>https://www.theinformation.com/briefings/crypto-bank-anchorage-digital-lays-off-20-of-staff</t>
  </si>
  <si>
    <t>3/15/2023</t>
  </si>
  <si>
    <t>Andela</t>
  </si>
  <si>
    <t>Recruiting</t>
  </si>
  <si>
    <t>https://layoffs.fyi/2020/07/08/andela-layoff-list-emerges/</t>
  </si>
  <si>
    <t>5/6/2020</t>
  </si>
  <si>
    <t>Andgo</t>
  </si>
  <si>
    <t>HR</t>
  </si>
  <si>
    <t>https://betakit.com/saskatoon-software-startups-vendasta-7shifts-andgo-systems-make-layoffs/</t>
  </si>
  <si>
    <t>9/29/2023</t>
  </si>
  <si>
    <t>AngelList</t>
  </si>
  <si>
    <t>https://techcrunch.com/2020/04/06/angellist-lays-off-a-number-of-staff-and-cuts-executive-salaries/</t>
  </si>
  <si>
    <t>4/6/2020</t>
  </si>
  <si>
    <t>Anodot</t>
  </si>
  <si>
    <t>https://www.calcalistech.com/ctechnews/article/sjy5hbre3</t>
  </si>
  <si>
    <t>5/8/2023</t>
  </si>
  <si>
    <t>https://www.calcalistech.com/ctechnews/article/sypfe11ms5</t>
  </si>
  <si>
    <t>7/6/2022</t>
  </si>
  <si>
    <t>ANS Commerce</t>
  </si>
  <si>
    <t>https://www.etnownews.com/technology/flipkart-shuts-down-ans-commerce-after-3-years-lays-off-employees-amid-e-commerce-restructuring-details-article-118657546</t>
  </si>
  <si>
    <t>3/3/2025</t>
  </si>
  <si>
    <t>Antidote Health</t>
  </si>
  <si>
    <t>https://www.calcalistech.com/ctechnews/article/s1xwokmvi</t>
  </si>
  <si>
    <t>10/24/2022</t>
  </si>
  <si>
    <t>Anyline</t>
  </si>
  <si>
    <t>Vienna, Non-U.S.</t>
  </si>
  <si>
    <t>https://brutkasten.com/artikel/anyline-jobabbau</t>
  </si>
  <si>
    <t>Austria</t>
  </si>
  <si>
    <t>3/31/2023</t>
  </si>
  <si>
    <t>Anywell</t>
  </si>
  <si>
    <t>Real Estate</t>
  </si>
  <si>
    <t>https://www.calcalistech.com/ctechnews/article/rkndvd8a5</t>
  </si>
  <si>
    <t>8/14/2022</t>
  </si>
  <si>
    <t>Apartment List</t>
  </si>
  <si>
    <t>https://www.linkedin.com/posts/matthew-w-woods_for-those-that-know-apartment-list-well-activity-6970856703277903874-MGoW/</t>
  </si>
  <si>
    <t>9/1/2022</t>
  </si>
  <si>
    <t>Apollo</t>
  </si>
  <si>
    <t>https://www.apollographql.com/blog/announcement/ceo-geoff-schmidts-message-to-apollo-employees/</t>
  </si>
  <si>
    <t>12/15/2022</t>
  </si>
  <si>
    <t>Apollo Insurance</t>
  </si>
  <si>
    <t>https://www.insurancebusinessmag.com/ca/news/breaking-news/apollo-insurance-makes-layoffs-427596.aspx</t>
  </si>
  <si>
    <t>11/20/2022</t>
  </si>
  <si>
    <t>App Annie</t>
  </si>
  <si>
    <t>https://www.gamesindustry.biz/articles/2020-04-28-app-annie-lays-off-a-small-fraction-of-its-workforce</t>
  </si>
  <si>
    <t>4/28/2020</t>
  </si>
  <si>
    <t>Appcues</t>
  </si>
  <si>
    <t>https://www.bizjournals.com/boston/news/2023/03/08/appcues-lays-off-nearly-15-of-workforce.html</t>
  </si>
  <si>
    <t>3/11/2023</t>
  </si>
  <si>
    <t>AppFolio</t>
  </si>
  <si>
    <t>Santa Barbara</t>
  </si>
  <si>
    <t>https://www.pacbiztimes.com/2023/08/17/appfolio-lays-off-9-of-workforce-in-second-round-of-2023-cuts/</t>
  </si>
  <si>
    <t>8/18/2023</t>
  </si>
  <si>
    <t>https://www.pacbiztimes.com/2023/05/22/appfolio-lays-off-62-people/</t>
  </si>
  <si>
    <t>5/24/2023</t>
  </si>
  <si>
    <t>AppHarvest</t>
  </si>
  <si>
    <t>Lexington</t>
  </si>
  <si>
    <t>https://marketrealist.com/why-did-this-farming-startup-app-harvest-declare-bankruptcy/</t>
  </si>
  <si>
    <t>7/27/2023</t>
  </si>
  <si>
    <t>Apple</t>
  </si>
  <si>
    <t>Hardware</t>
  </si>
  <si>
    <t>https://www.bloomberg.com/news/articles/2024-08-28/apple-cuts-about-100-services-jobs-as-part-of-priority-shift</t>
  </si>
  <si>
    <t>8/28/2024</t>
  </si>
  <si>
    <t>https://www.bloomberg.com/news/articles/2024-04-04/apple-cut-at-least-600-workers-when-car-screen-projects-stopped?embedded-checkout=true</t>
  </si>
  <si>
    <t>4/5/2024</t>
  </si>
  <si>
    <t>Applied Material</t>
  </si>
  <si>
    <t>Manufacturing</t>
  </si>
  <si>
    <t>https://www.bloomberg.com/news/articles/2025-10-23/applied-materials-to-cut-4-of-global-staff-after-sales-slow</t>
  </si>
  <si>
    <t>AppLovin</t>
  </si>
  <si>
    <t>https://www.sfgate.com/tech/article/applovin-layoffs-stock-market-run-19920195.php</t>
  </si>
  <si>
    <t>11/16/2024</t>
  </si>
  <si>
    <t>https://www.bizjournals.com/sanjose/news/2022/06/29/applovin-lays-off-300-workers-report.html</t>
  </si>
  <si>
    <t>6/28/2022</t>
  </si>
  <si>
    <t>4/19/2025</t>
  </si>
  <si>
    <t>https://www.siliconvalley.com/2024/08/19/economy-tech-jobs-layoff-south-bay-silicon-valley-biotech-internet/</t>
  </si>
  <si>
    <t>9/2/2024</t>
  </si>
  <si>
    <t>https://www.pocketgamer.biz/applovin-lays-off-97-staff/</t>
  </si>
  <si>
    <t>ApplyBoard</t>
  </si>
  <si>
    <t>Waterloo, Non-U.S.</t>
  </si>
  <si>
    <t>https://kitchener.citynews.ca/2024/09/19/layoffs-at-applyboard-due-to-restructuring/</t>
  </si>
  <si>
    <t>9/21/2024</t>
  </si>
  <si>
    <t>https://www.therecord.com/news/waterloo-region/2022/11/28/applyboard-lays-off-six-per-cent-of-its-workforce.html</t>
  </si>
  <si>
    <t>AppsFlyer</t>
  </si>
  <si>
    <t>https://www.calcalistech.com/ctechnews/article/hjfbxkkt1e</t>
  </si>
  <si>
    <t>2/4/2025</t>
  </si>
  <si>
    <t>Appsmith</t>
  </si>
  <si>
    <t/>
  </si>
  <si>
    <t>https://inc42.com/buzz/exclusive-insight-partners-backed-appsmith-lays-off-25-of-its-workforce/</t>
  </si>
  <si>
    <t>9/24/2023</t>
  </si>
  <si>
    <t>Aptiv</t>
  </si>
  <si>
    <t>Krakow, Non-U.S.</t>
  </si>
  <si>
    <t>https://wyborcza.biz/biznes/7,159911,30719165,w-pol-godziny-zwolnili-250-osob-dostal-godzine-na-spakowanie.html?disableRedirects=true</t>
  </si>
  <si>
    <t>Poland</t>
  </si>
  <si>
    <t>2/21/2024</t>
  </si>
  <si>
    <t>Aqgromalin</t>
  </si>
  <si>
    <t>Chennai, Non-U.S.</t>
  </si>
  <si>
    <t>https://inc42.com/buzz/exclusive-sequoia-backed-aqgromalin-lays-off-30-workforce/</t>
  </si>
  <si>
    <t>6/21/2022</t>
  </si>
  <si>
    <t>Aqua Security</t>
  </si>
  <si>
    <t>https://www.calcalistech.com/ctechnews/article/rky00s7rd0</t>
  </si>
  <si>
    <t>7/18/2024</t>
  </si>
  <si>
    <t>https://www.calcalistech.com/ctechnews/article/s1uxohjvs</t>
  </si>
  <si>
    <t>12/6/2022</t>
  </si>
  <si>
    <t>https://www.calcalistech.com/ctechnews/article/4bzp62ggf</t>
  </si>
  <si>
    <t>12/2/2025</t>
  </si>
  <si>
    <t>https://www.bizjournals.com/boston/news/2020/04/02/cybersecurity-company-lays-off-workers-via-zoom.html</t>
  </si>
  <si>
    <t>4/4/2020</t>
  </si>
  <si>
    <t>Arc</t>
  </si>
  <si>
    <t>https://www.linkedin.com/posts/weitingliu_today-i-shared-the-hard-news-about-the-difficult-activity-6955435904693878784-hl3J/</t>
  </si>
  <si>
    <t>7/21/2022</t>
  </si>
  <si>
    <t>Arch Oncology</t>
  </si>
  <si>
    <t>Brisbane</t>
  </si>
  <si>
    <t>https://endpts.com/scoop-roche-backed-startup-gives-up-on-cd47-as-ceo-most-employees-leave/</t>
  </si>
  <si>
    <t>Archipelago</t>
  </si>
  <si>
    <t>https://www.theinsurer.com/news/ai-driven-property-risk-insurtech-archipelago-analytics-cuts-30-of-workforce/</t>
  </si>
  <si>
    <t>8/1/2023</t>
  </si>
  <si>
    <t>Argo AI</t>
  </si>
  <si>
    <t>Munich, Non-U.S.</t>
  </si>
  <si>
    <t>https://www.theinformation.com/briefings/58401b</t>
  </si>
  <si>
    <t>6/29/2020</t>
  </si>
  <si>
    <t>https://techcrunch.com/2022/07/07/ford-vw-backed-argo-ai-lays-off-150-workers-slows-hiring/</t>
  </si>
  <si>
    <t>https://www.autonews.com/mobility-report/argo-ai-lay-173-startup-folds</t>
  </si>
  <si>
    <t>https://www.bizjournals.com/sanjose/news/2023/01/03/argo-ai-lays-off-259-palo-alto-employes.html</t>
  </si>
  <si>
    <t>Argyle</t>
  </si>
  <si>
    <t>https://techcrunch.com/2022/08/26/fintech-argyle-has-layoffs/</t>
  </si>
  <si>
    <t>8/26/2022</t>
  </si>
  <si>
    <t>Armis</t>
  </si>
  <si>
    <t>https://www.calcalistech.com/ctechnews/article/by6mtcjuo</t>
  </si>
  <si>
    <t>Arrival</t>
  </si>
  <si>
    <t>London, Non-U.S.</t>
  </si>
  <si>
    <t>https://techcrunch.com/2023/10/10/cash-strapped-ev-maker-arrival-lays-off-yet-more-workers/</t>
  </si>
  <si>
    <t>United Kingdom</t>
  </si>
  <si>
    <t>10/11/2023</t>
  </si>
  <si>
    <t>https://techcrunch.com/2022/07/13/arrival-to-slash-costs-cut-up-to-30-of-workforce-to-meet-on-ev-van-production-target/</t>
  </si>
  <si>
    <t>7/14/2022</t>
  </si>
  <si>
    <t>https://sifted.eu/articles/arrival-sales-collapse-news</t>
  </si>
  <si>
    <t>3/12/2025</t>
  </si>
  <si>
    <t>https://techcrunch.com/2023/01/30/ev-company-arrival-to-cut-workforce-by-50-in-third-restructuring-effort/</t>
  </si>
  <si>
    <t>1/31/2023</t>
  </si>
  <si>
    <t>Arrive Logistics</t>
  </si>
  <si>
    <t>Austin</t>
  </si>
  <si>
    <t>https://www.freightwaves.com/news/citing-coronavirus-arrive-logistics-cuts-10-of-workforce</t>
  </si>
  <si>
    <t>Articulate</t>
  </si>
  <si>
    <t>https://www.linkedin.com/posts/lucysuros_today-im-imploring-my-network-to-be-on-activity-7026985200467263489-X0T8/</t>
  </si>
  <si>
    <t>2/3/2023</t>
  </si>
  <si>
    <t>Artsy</t>
  </si>
  <si>
    <t>https://www.artnews.com/art-news/news/artsy-lays-off-35-employees-across-divisions-1234672920/</t>
  </si>
  <si>
    <t>6/30/2023</t>
  </si>
  <si>
    <t>Asana</t>
  </si>
  <si>
    <t>2/5/2025</t>
  </si>
  <si>
    <t>https://www.linkedin.com/posts/anneraimondi_earlier-today-we-shared-the-incredibly-difficult-activity-6998297745270718465-a_MV/</t>
  </si>
  <si>
    <t>11/15/2022</t>
  </si>
  <si>
    <t>Aspiration</t>
  </si>
  <si>
    <t>https://ccwd.hecc.oregon.gov/Layoff/uploads/LOT8534/WARN%208534%20Aspirations,%20OR%20-%20Govt%20Official%20WARN%20letter.pdf</t>
  </si>
  <si>
    <t>Aspire</t>
  </si>
  <si>
    <t>https://www.businessinsider.com/influencer-marketing-firm-aspire-lays-off-staffers-creator-economy-2022-7</t>
  </si>
  <si>
    <t>7/15/2022</t>
  </si>
  <si>
    <t>Assure</t>
  </si>
  <si>
    <t>https://www.axios.com/2022/11/23/assure-shutdown-fintech-startup-investing</t>
  </si>
  <si>
    <t>11/25/2022</t>
  </si>
  <si>
    <t>Astra</t>
  </si>
  <si>
    <t>Aerospace</t>
  </si>
  <si>
    <t>https://www.linkedin.com/posts/chrisckemp_today-we-made-the-difficult-decision-to-activity-6995868932138033153-knfZ/</t>
  </si>
  <si>
    <t>11/9/2022</t>
  </si>
  <si>
    <t>https://techcrunch.com/2023/08/04/astra-lays-off-25-of-workforce-reallocates-engineers-in-an-effort-to-fight-dwindling-cash-reserves/</t>
  </si>
  <si>
    <t>8/5/2023</t>
  </si>
  <si>
    <t>https://www.cnbc.com/2020/04/05/rocket-startup-astra-trims-staff-to-survive-pandemic-until-next-year.html</t>
  </si>
  <si>
    <t>Astrate Medical</t>
  </si>
  <si>
    <t>https://www.businessinsider.com/exclusive-why-baby-tech-startup-astarte-medical-shutting-down-2024-1</t>
  </si>
  <si>
    <t>2/6/2024</t>
  </si>
  <si>
    <t>Astronomer</t>
  </si>
  <si>
    <t>4/15/2023</t>
  </si>
  <si>
    <t>https://www.astronomer.io/blog/astronomer-update/</t>
  </si>
  <si>
    <t>1/6/2023</t>
  </si>
  <si>
    <t>At-Bay</t>
  </si>
  <si>
    <t>https://www.calcalistech.com/ctechnews/article/sypw6110a3</t>
  </si>
  <si>
    <t>9/6/2023</t>
  </si>
  <si>
    <t>Atera</t>
  </si>
  <si>
    <t>https://www.calcalistech.com/ctechnews/article/byvtjavbyg</t>
  </si>
  <si>
    <t>11/4/2024</t>
  </si>
  <si>
    <t>Athennian</t>
  </si>
  <si>
    <t>Calgary, Non-U.S.</t>
  </si>
  <si>
    <t>Legal</t>
  </si>
  <si>
    <t>https://betakit.com/legaltech-scaleup-athennian-navigates-growing-pains-with-layoffs-leadership-changes/</t>
  </si>
  <si>
    <t>8/17/2023</t>
  </si>
  <si>
    <t>Atlas</t>
  </si>
  <si>
    <t>https://www.forbes.com/sites/angelicamarideoliveira/2023/08/24/hrtech-atlas-announces-layoffs-six-months-post-brazil-launch/?sh=31ea27cb6b7d</t>
  </si>
  <si>
    <t>8/24/2023</t>
  </si>
  <si>
    <t>Atlas Obscura</t>
  </si>
  <si>
    <t>https://www.poynter.org/?locally=atlas-obscura-laid-off-15-including-five-in-editorial-the-company-confirmed-to-poynter</t>
  </si>
  <si>
    <t>6/23/2020</t>
  </si>
  <si>
    <t>Atlassian</t>
  </si>
  <si>
    <t>https://au.finance.yahoo.com/news/atlassian-billionaire-spruiks-ai-as-ceo-fires-150-workers-over-video-in-scary-digital-revolution-052623412.html</t>
  </si>
  <si>
    <t>7/30/2025</t>
  </si>
  <si>
    <t>https://www.ziptone.nl/en/nieuws/atlassian-schrapt-200-customerservicebanen-in-nederland-en-frankrijk/</t>
  </si>
  <si>
    <t>9/18/2025</t>
  </si>
  <si>
    <t>https://www.cnbc.com/2023/03/06/atlassian-cuts-5percent-of-headcount-as-it-focuses-on-high-priority-areas.html</t>
  </si>
  <si>
    <t>Atmosphere</t>
  </si>
  <si>
    <t>https://www.bizjournals.com/austin/news/2024/05/15/layoffs-streaming-startup-austin-atmosphere.html</t>
  </si>
  <si>
    <t>5/17/2024</t>
  </si>
  <si>
    <t>AtoB</t>
  </si>
  <si>
    <t>https://www.sfgate.com/bayarea/article/atob-lays-off-30-staff-17518327.php</t>
  </si>
  <si>
    <t>10/19/2022</t>
  </si>
  <si>
    <t>Atsu</t>
  </si>
  <si>
    <t>Company executive</t>
  </si>
  <si>
    <t>4/17/2020</t>
  </si>
  <si>
    <t>Attentive</t>
  </si>
  <si>
    <t>https://www.modernretail.co/operations/layoffs-hit-the-e-commerce-space-attentive-lays-off-15-of-staff/</t>
  </si>
  <si>
    <t>AU10TIX</t>
  </si>
  <si>
    <t>https://www.calcalistech.com/ctechnews/article/sy6ynzb2o</t>
  </si>
  <si>
    <t>2/7/2023</t>
  </si>
  <si>
    <t>Audible</t>
  </si>
  <si>
    <t>https://variety.com/2024/digital/news/audible-layoffs-amazon-1235869320/</t>
  </si>
  <si>
    <t>1/12/2024</t>
  </si>
  <si>
    <t>AudioCodes</t>
  </si>
  <si>
    <t>https://www.calcalistech.com/ctechnews/article/hjnggpd43</t>
  </si>
  <si>
    <t>5/9/2023</t>
  </si>
  <si>
    <t>https://www.calcalistech.com/ctechnews/article/bkrcqqaf3</t>
  </si>
  <si>
    <t>7/17/2023</t>
  </si>
  <si>
    <t>Augury</t>
  </si>
  <si>
    <t>https://www.calcalistech.com/ctechnews/article/skiu0xx9j</t>
  </si>
  <si>
    <t>1/9/2023</t>
  </si>
  <si>
    <t>https://www.calcalistech.com/ctechnews/article/sk7t511thxx</t>
  </si>
  <si>
    <t>12/8/2025</t>
  </si>
  <si>
    <t>https://www.calcalistech.com/ctechnews/article/ryoxde00j3</t>
  </si>
  <si>
    <t>Aura</t>
  </si>
  <si>
    <t>https://www.bankinfosecurity.com/aura-lays-off-70-staff-after-raising-350m-over-past-year-a-19448</t>
  </si>
  <si>
    <t>6/25/2022</t>
  </si>
  <si>
    <t>Aura Financial</t>
  </si>
  <si>
    <t>https://www.linkedin.com/pulse/farewell-aura-your-mission-endures-james-gutierrez/</t>
  </si>
  <si>
    <t>1/28/2021</t>
  </si>
  <si>
    <t>Aurora</t>
  </si>
  <si>
    <t>https://techcrunch.com/2024/01/24/self-driving-vehicle-company-aurora-cuts-3-of-its-workforce/</t>
  </si>
  <si>
    <t>1/25/2024</t>
  </si>
  <si>
    <t>Aurora Labs</t>
  </si>
  <si>
    <t>https://www.calcalistech.com/ctechnews/article/rjh2d64ukx</t>
  </si>
  <si>
    <t>Aurora Solar</t>
  </si>
  <si>
    <t>https://techcrunch.com/2024/01/30/aurora-solar-layoffs/</t>
  </si>
  <si>
    <t>1/30/2024</t>
  </si>
  <si>
    <t>https://www.sfexaminer.com/news/technology/sf-green-tech-startup-aurora-solar-laying-off-dozens-again/article_a5fc0dbc-d450-11ef-95d2-03eab04fe214.html</t>
  </si>
  <si>
    <t>1/17/2025</t>
  </si>
  <si>
    <t>Autograph</t>
  </si>
  <si>
    <t>https://www.businessinsider.com/tom-bradys-nft-startup-autograph-layoffs-crypto-2023-5?IR=T</t>
  </si>
  <si>
    <t>5/5/2023</t>
  </si>
  <si>
    <t>Automatic</t>
  </si>
  <si>
    <t>https://techcrunch.com/2020/05/01/smart-driving-assistant-automatic-is-shutting-down/</t>
  </si>
  <si>
    <t>5/1/2020</t>
  </si>
  <si>
    <t>Automation Anywhere</t>
  </si>
  <si>
    <t>https://siliconangle.com/2020/04/27/automation-anywhere-lays-off-tenth-workforce-due-covid-19/</t>
  </si>
  <si>
    <t>4/27/2020</t>
  </si>
  <si>
    <t>Automattic</t>
  </si>
  <si>
    <t>https://techcrunch.com/2025/04/02/wordpress-maker-automattic-lays-off-16-of-staff/</t>
  </si>
  <si>
    <t>4/2/2025</t>
  </si>
  <si>
    <t>Automox</t>
  </si>
  <si>
    <t>Boulder</t>
  </si>
  <si>
    <t>https://www.linkedin.com/posts/automox_this-morning-we-shared-the-difficult-news-activity-6920062206382329856-qUd1/</t>
  </si>
  <si>
    <t>5/9/2022</t>
  </si>
  <si>
    <t>Ava Labs</t>
  </si>
  <si>
    <t>https://decrypt.co/204581/ava-labs-employees-report-layoffs-many-people-affected</t>
  </si>
  <si>
    <t>11/7/2023</t>
  </si>
  <si>
    <t>AvantStay</t>
  </si>
  <si>
    <t>https://shorttermrentalz.com/news/avantstay-workforce-redundancies-round/</t>
  </si>
  <si>
    <t>11/11/2022</t>
  </si>
  <si>
    <t>https://skift.com/2023/06/20/property-manager-avantstay-lays-off-10-of-staff-third-round-of-job-cuts-in-a-year/</t>
  </si>
  <si>
    <t>12/22/2023</t>
  </si>
  <si>
    <t>https://skift.com/blog/avantstay-fires-a-significant-chunk-of-its-employee-roster/</t>
  </si>
  <si>
    <t>6/30/2022</t>
  </si>
  <si>
    <t>Avaya</t>
  </si>
  <si>
    <t>https://www.uctoday.com/unified-communications/avaya-layoffs-theyve-talked-the-talk-now-they-need-to-walk-the-walk/</t>
  </si>
  <si>
    <t>Avidbots</t>
  </si>
  <si>
    <t>Kitchener, Non-U.S.</t>
  </si>
  <si>
    <t>https://www.therecord.com/business/2023/03/14/very-difficult-decision-kitchener-robotics-firm-avidbots-confirms-layoffs.html</t>
  </si>
  <si>
    <t>3/17/2023</t>
  </si>
  <si>
    <t>Avo</t>
  </si>
  <si>
    <t>https://en.globes.co.il/en/article-israeli-grocery-delivery-co-avo-lays-off-500-1001410720</t>
  </si>
  <si>
    <t>5/2/2022</t>
  </si>
  <si>
    <t>Away</t>
  </si>
  <si>
    <t>https://www.inc.com/rebecca-deczynski/away-just-cut-25-percent-of-its-internal-staff-ceo-jen-rubio-shares-companys-path-forward.html</t>
  </si>
  <si>
    <t>2/14/2024</t>
  </si>
  <si>
    <t>https://pitchbook.com/news/articles/away-direct-to-consumer-layoffs-venture-capital</t>
  </si>
  <si>
    <t>8/15/2023</t>
  </si>
  <si>
    <t>https://techcrunch.com/2020/04/07/away-the-high-flying-travel-brand-startup-just-furloughed-half-its-employees-and-laid-off-10/</t>
  </si>
  <si>
    <t>4/7/2020</t>
  </si>
  <si>
    <t>Awok</t>
  </si>
  <si>
    <t>Dubai, Non-U.S.</t>
  </si>
  <si>
    <t>https://www.menabytes.com/awok-shuts-down/</t>
  </si>
  <si>
    <t>United Arab Emirates</t>
  </si>
  <si>
    <t>9/2/2020</t>
  </si>
  <si>
    <t>Axios Media</t>
  </si>
  <si>
    <t>https://www.nytimes.com/2024/08/06/business/media/axios-layoffs.html</t>
  </si>
  <si>
    <t>8/6/2024</t>
  </si>
  <si>
    <t>Axonius</t>
  </si>
  <si>
    <t>https://www.calcalistech.com/ctechnews/article/sj0syry1wg</t>
  </si>
  <si>
    <t>11/7/2025</t>
  </si>
  <si>
    <t>Aya</t>
  </si>
  <si>
    <t>https://betakit.com/fintech-and-healthtech-startup-aya-comes-out-of-stealth-with-3-2-million-cad-in-seed-financing/</t>
  </si>
  <si>
    <t>11/19/2020</t>
  </si>
  <si>
    <t>Ayoconnect</t>
  </si>
  <si>
    <t>https://www.dealstreetasia.com/stories/ayoconnect-cuts-staff-356209</t>
  </si>
  <si>
    <t>B8ta</t>
  </si>
  <si>
    <t>https://www.retaildive.com/news/b8ta-announces-corporate-layoffs-and-store-associate-furloughs/574955/</t>
  </si>
  <si>
    <t>3/29/2020</t>
  </si>
  <si>
    <t>Babylon</t>
  </si>
  <si>
    <t>https://www.bloomberg.com/news/articles/2022-07-12/uk-health-app-babylon-plans-job-cuts-in-bid-to-slash-costs#xj4y7vzkg</t>
  </si>
  <si>
    <t>7/25/2022</t>
  </si>
  <si>
    <t>Babylon Health</t>
  </si>
  <si>
    <t>https://www.fiercehealthcare.com/digital-health/babylon-closes-us-business-lays-employees-after-mindmaze-take-private-deal-collapses</t>
  </si>
  <si>
    <t>8/11/2023</t>
  </si>
  <si>
    <t>Back Market</t>
  </si>
  <si>
    <t>Paris, Non-U.S.</t>
  </si>
  <si>
    <t>https://sifted.eu/articles/startup-tech-company-layoffs/</t>
  </si>
  <si>
    <t>France</t>
  </si>
  <si>
    <t>12/27/2022</t>
  </si>
  <si>
    <t>Bakkt</t>
  </si>
  <si>
    <t>Atlanta</t>
  </si>
  <si>
    <t>https://bakkt.com/newsroom/a-note-from-gavin-michael-to-bakkt-employees-bakkt</t>
  </si>
  <si>
    <t>https://seekingalpha.com/news/4099966-crypto-platform-bakkt-to-lay-off-28-employees</t>
  </si>
  <si>
    <t>5/4/2024</t>
  </si>
  <si>
    <t>Bally's Interactive</t>
  </si>
  <si>
    <t>Providence</t>
  </si>
  <si>
    <t>https://www.legalsportsreport.com/98714/filing-ballys-cutting-up-to-15-of-interactive-employees/</t>
  </si>
  <si>
    <t>1/21/2023</t>
  </si>
  <si>
    <t>Balto</t>
  </si>
  <si>
    <t>St. Louis</t>
  </si>
  <si>
    <t>https://www.bizjournals.com/stlouis/inno/stories/news/2022/06/22/software-startup-balto-lays-off-about-30-employees.html</t>
  </si>
  <si>
    <t>6/23/2022</t>
  </si>
  <si>
    <t>https://www.bizjournals.com/stlouis/inno/stories/news/2022/12/12/balto-software-layoffs.html</t>
  </si>
  <si>
    <t>12/13/2022</t>
  </si>
  <si>
    <t>Banxa</t>
  </si>
  <si>
    <t>Melbourne, Non-U.S.</t>
  </si>
  <si>
    <t>https://decrypt.co/103891/australian-crypto-firm-banxa-cut-staff-30-citing-another-crypto-winter</t>
  </si>
  <si>
    <t>Baraja</t>
  </si>
  <si>
    <t>https://www.news.com.au/finance/business/technology/australian-driverless-car-startup-baraja-worth-300m-sacks-75-per-cent-of-staff/news-story/c7c36ac5afded8f5171e8cc0ec5a71af</t>
  </si>
  <si>
    <t>Bardee</t>
  </si>
  <si>
    <t>https://www.businessnewsaustralia.com/articles/bardee-lets-go-staff-to-make-its-food-waste-revolution-profitable.html</t>
  </si>
  <si>
    <t>Bark</t>
  </si>
  <si>
    <t>https://seekingalpha.com/news/3987629-bark-cuts-8-of-workforce-as-part-of-cost-reduction-initiative</t>
  </si>
  <si>
    <t>Basis Technologies</t>
  </si>
  <si>
    <t>https://www.mediapost.com/publications/article/382752/basis-technologies-lays-off-employees-as-it-restru.html</t>
  </si>
  <si>
    <t>6/20/2023</t>
  </si>
  <si>
    <t>Baton</t>
  </si>
  <si>
    <t>https://www.freightwaves.com/news/digital-drop-freight-platform-baton-lays-off-25-of-workforce</t>
  </si>
  <si>
    <t>Beam Benefits</t>
  </si>
  <si>
    <t>Columbus</t>
  </si>
  <si>
    <t>https://www.bizjournals.com/columbus/inno/stories/news/2023/02/16/beam-benefits-job-cuts.html</t>
  </si>
  <si>
    <t>2/17/2023</t>
  </si>
  <si>
    <t>https://coverager.com/layoffs-at-beam-benefits/</t>
  </si>
  <si>
    <t>1/10/2024</t>
  </si>
  <si>
    <t>Beamery</t>
  </si>
  <si>
    <t>https://tech.eu/2023/01/11/beamery-layoffs</t>
  </si>
  <si>
    <t>https://tech.eu/2023/11/16/london-hrtech-startup-beamery-to-cut-25-of-workforce-amid-restructuring/</t>
  </si>
  <si>
    <t>11/16/2023</t>
  </si>
  <si>
    <t>BeepKart</t>
  </si>
  <si>
    <t>https://inc42.com/buzz/exclusive-beepkart-fires-130-employees-in-5-months-to-cut-costs-halves-store-count/</t>
  </si>
  <si>
    <t>10/9/2024</t>
  </si>
  <si>
    <t>https://inc42.com/buzz/exclusive-stellaris-backed-beepkart-shuts-down/</t>
  </si>
  <si>
    <t>8/23/2025</t>
  </si>
  <si>
    <t>BeeTech</t>
  </si>
  <si>
    <t>https://valorinveste.globo.com/mercados/brasil-e-politica/noticia/2020/04/10/demisses-em-startups-j-somam-quase-mil-pessoas-no-brasil.ghtml</t>
  </si>
  <si>
    <t>4/29/2020</t>
  </si>
  <si>
    <t>Bench</t>
  </si>
  <si>
    <t>https://techcrunch.com/2024/12/27/bench-shuts-down-leaving-thousands-of-businesses-without-access-to-accounting-and-tax-docs/</t>
  </si>
  <si>
    <t>12/28/2024</t>
  </si>
  <si>
    <t>https://betakit.com/bench-re-hires-workers-as-sales-rebound-following-shift-to-helping-us-businesses-with-covid-relief/</t>
  </si>
  <si>
    <t>Benchling</t>
  </si>
  <si>
    <t>https://www.reuters.com/technology/life-sciences-software-startup-benchling-lays-off-9-workforce-2023-04-21/</t>
  </si>
  <si>
    <t>4/22/2023</t>
  </si>
  <si>
    <t>BenchSci</t>
  </si>
  <si>
    <t>https://betakit.com/benchsci-trims-headcount-citing-generative-ai-economic-conditions/</t>
  </si>
  <si>
    <t>1/8/2024</t>
  </si>
  <si>
    <t>https://www.theglobeandmail.com/business/article-benchsci-job-cuts-replace-humans-with-ai/?intcmp=gift_share</t>
  </si>
  <si>
    <t>Benevity</t>
  </si>
  <si>
    <t>https://benevity.com/message-kelly-schmitt</t>
  </si>
  <si>
    <t>BenevolentAI</t>
  </si>
  <si>
    <t>https://endpts.com/benevolentai-lays-off-around-180-staffers-cuts-pipeline-programs-in-reorg/</t>
  </si>
  <si>
    <t>Benitago Group</t>
  </si>
  <si>
    <t>https://techcrunch.com/2022/11/04/benitago-group-lay-off-employees/</t>
  </si>
  <si>
    <t>11/5/2022</t>
  </si>
  <si>
    <t>Berkeley Lights</t>
  </si>
  <si>
    <t>https://investors.berkeleylights.com/news/news-details/2022/Berkeley-Lights-Reports-Second-Quarter-2022-Financial-Results/default.aspx</t>
  </si>
  <si>
    <t>8/9/2022</t>
  </si>
  <si>
    <t>Berlin Brands Group</t>
  </si>
  <si>
    <t>https://www.startbase.com/news/berlin-brands-group-entlaesst-fast-100-mitarbeiter/</t>
  </si>
  <si>
    <t>Bestow</t>
  </si>
  <si>
    <t>Dallas</t>
  </si>
  <si>
    <t>https://coverager.com/layoffs-at-bestow/</t>
  </si>
  <si>
    <t>Better Therapeutics</t>
  </si>
  <si>
    <t>https://www.mobihealthnews.com/news/prescription-digital-therapeutics-company-better-therapeutics-announces-layoffs</t>
  </si>
  <si>
    <t>4/1/2023</t>
  </si>
  <si>
    <t>Better.com</t>
  </si>
  <si>
    <t>https://www.nytimes.com/2022/03/08/business/better-mortgage-lender-layoffs.html</t>
  </si>
  <si>
    <t>3/9/2022</t>
  </si>
  <si>
    <t>https://techcrunch.com/2021/12/01/better-com-lays-off-9-of-its-staff/</t>
  </si>
  <si>
    <t>12/1/2021</t>
  </si>
  <si>
    <t>Betterfly</t>
  </si>
  <si>
    <t>Santiago, Non-U.S.</t>
  </si>
  <si>
    <t>https://www.eleconomista.com.mx/sectorfinanciero/Betterfly-despide-al-30-de-sus-colaboradores-por-cambio-de-de-foco-y-crisis-economica-20230118-0056.html</t>
  </si>
  <si>
    <t>Chile</t>
  </si>
  <si>
    <t>https://startups.com.br/noticias/mais-um-unicornio-demitindo-betterfly-faz-reestruturacao-no-brasil/</t>
  </si>
  <si>
    <t>8/12/2022</t>
  </si>
  <si>
    <t>Betterment</t>
  </si>
  <si>
    <t>https://www.businessinsider.com/betterment-layoffs-digital-wealth-management-firm-cuts-costs-2023-2</t>
  </si>
  <si>
    <t>2/16/2023</t>
  </si>
  <si>
    <t>BetterUp</t>
  </si>
  <si>
    <t>https://www.thedailybeast.com/prince-harrys-silicon-valley-gig-betterup-chops-16-of-staff-amid-tumult</t>
  </si>
  <si>
    <t>8/4/2023</t>
  </si>
  <si>
    <t>Bevi</t>
  </si>
  <si>
    <t>https://www.americaninno.com/boston/inno-news-boston/boston-hospitality-startups-downsize-as-the-coronavirus-disruption-continues/</t>
  </si>
  <si>
    <t>3/28/2020</t>
  </si>
  <si>
    <t>Beyond Meat</t>
  </si>
  <si>
    <t>https://www.fooddive.com/news/beyond-meat-layoffs-cut-revenue-outlook/634141/</t>
  </si>
  <si>
    <t>https://www.bloomberg.com/news/articles/2022-08-03/beyond-meat-eliminates-about-40-positions-in-cost-cutting-move</t>
  </si>
  <si>
    <t>https://investors.beyondmeat.com/news-releases/news-release-details/beyond-meatr-provides-select-third-quarter-financial-results</t>
  </si>
  <si>
    <t>BeyondMinds</t>
  </si>
  <si>
    <t>https://en.globes.co.il/en/article-beyondminds-shuts-down-lays-off-65-1001412743</t>
  </si>
  <si>
    <t>5/23/2022</t>
  </si>
  <si>
    <t>BharatAgri</t>
  </si>
  <si>
    <t>https://inc42.com/buzz/agritech-startup-bharatagri-shuts-operations-due-to-funding-crunch/</t>
  </si>
  <si>
    <t>12/9/2025</t>
  </si>
  <si>
    <t>https://economictimes.indiatimes.com/tech/newsletters/morning-dispatch/layoffs-spread-to-dunzo-sharechat-rebel-foods-and-agri-tech-firms/articleshow/97016331.cms?from=mdr</t>
  </si>
  <si>
    <t>1/16/2023</t>
  </si>
  <si>
    <t>Big Cabal Media</t>
  </si>
  <si>
    <t>Lagos, Non-U.S.</t>
  </si>
  <si>
    <t>https://www.benjamindada.com/big-cabal-media-lays-off-workforce/</t>
  </si>
  <si>
    <t>Big Fish Games</t>
  </si>
  <si>
    <t>https://venturebeat.com/2020/09/01/big-fish-games-cuts-250-jobs-and-streamlines-mobile-game-operations/</t>
  </si>
  <si>
    <t>BigBear.ai</t>
  </si>
  <si>
    <t>Baltimore</t>
  </si>
  <si>
    <t>https://www.bizjournals.com/baltimore/news/2022/09/08/columbia-bigbear-ai-layoff-staff-cash-flow-issues.html</t>
  </si>
  <si>
    <t>9/9/2022</t>
  </si>
  <si>
    <t>BigCommerce</t>
  </si>
  <si>
    <t>https://www.pymnts.com/news/ecommerce/2023/bigcommerce-cuts-staff-amid-ecommerce-headwinds/</t>
  </si>
  <si>
    <t>11/10/2023</t>
  </si>
  <si>
    <t>https://www.marketwatch.com/story/bigcommerce-to-lay-off-13-of-workforce-271671103074</t>
  </si>
  <si>
    <t>BigPanda</t>
  </si>
  <si>
    <t>https://www.calcalistech.com/ctechnews/article/hjmakgn73</t>
  </si>
  <si>
    <t>4/25/2023</t>
  </si>
  <si>
    <t>Bilibili</t>
  </si>
  <si>
    <t>Shanghai, Non-U.S.</t>
  </si>
  <si>
    <t>https://technode.com/2022/12/27/bilibili-reportedly-cuts-30-of-staff-across-operations-gaming-and-streaming-units/</t>
  </si>
  <si>
    <t>China</t>
  </si>
  <si>
    <t>12/30/2022</t>
  </si>
  <si>
    <t>Bill.com</t>
  </si>
  <si>
    <t>https://www.bill.com/blog/a-message-to-bill-employees</t>
  </si>
  <si>
    <t>10/15/2025</t>
  </si>
  <si>
    <t>https://www.investing.com/news/stock-market-news/bill-gains-on-plans-to-cut-workforce-by-15-432SI-3249756</t>
  </si>
  <si>
    <t>12/5/2023</t>
  </si>
  <si>
    <t>BillGO</t>
  </si>
  <si>
    <t>Fort Collins</t>
  </si>
  <si>
    <t>https://www.coloradoan.com/story/money/business/2024/02/05/billgo-announces-80-layoffs-at-fort-collins-office/72484159007/</t>
  </si>
  <si>
    <t>Biofourmis</t>
  </si>
  <si>
    <t>https://www.peoplematters.in/news/leadership/biofourmis-ceo-resigns-abruptly-after-layoffs-firm-begins-new-ceo-search-38874</t>
  </si>
  <si>
    <t>9/1/2023</t>
  </si>
  <si>
    <t>BioMarin</t>
  </si>
  <si>
    <t>https://www.fiercebiotech.com/biotech/biomarin-lays-120-employees-save-50m-year-us-hit-hardest</t>
  </si>
  <si>
    <t>11/19/2022</t>
  </si>
  <si>
    <t>Bird</t>
  </si>
  <si>
    <t>6/7/2022</t>
  </si>
  <si>
    <t>https://layoffs.fyi/2020/03/30/bird-lays-off-over-400-employees</t>
  </si>
  <si>
    <t>Bishop Fox</t>
  </si>
  <si>
    <t>Phoenix</t>
  </si>
  <si>
    <t>https://techcrunch.com/2023/05/03/bishop-fox-lays-off-employees-days-after-throwing-conference-party/</t>
  </si>
  <si>
    <t>5/3/2023</t>
  </si>
  <si>
    <t>BitGo</t>
  </si>
  <si>
    <t>https://www.theblockcrypto.com/post/62276/crypto-bitgo-layoffs-reorganization</t>
  </si>
  <si>
    <t>4/30/2020</t>
  </si>
  <si>
    <t>BitOasis</t>
  </si>
  <si>
    <t>https://www.reuters.com/markets/rates-bonds/middle-east-focused-crypto-firm-bitoasis-cuts-jobs-amid-sector-turmoil-2022-06-19/</t>
  </si>
  <si>
    <t>Bitpanda</t>
  </si>
  <si>
    <t>https://brutkasten.com/bitpanda-kuendigungen/</t>
  </si>
  <si>
    <t>6/24/2022</t>
  </si>
  <si>
    <t>Bitrise</t>
  </si>
  <si>
    <t>Budapest, Non-U.S.</t>
  </si>
  <si>
    <t>https://www.linkedin.com/posts/bitrise_a-message-from-bitrise-co-founder-and-ceo-activity-6975843544213204992-l5n9/</t>
  </si>
  <si>
    <t>Hungary</t>
  </si>
  <si>
    <t>BitSight</t>
  </si>
  <si>
    <t>https://www.calcalistech.com/ctechnews/article/r1zxrmkri</t>
  </si>
  <si>
    <t>2/27/2023</t>
  </si>
  <si>
    <t>Bitso</t>
  </si>
  <si>
    <t>Mexico City, Non-U.S.</t>
  </si>
  <si>
    <t>https://portaldobitcoin.uol.com.br/corretora-de-criptomoedas-bitso-faz-segunda-rodada-de-demissoes-no-brasil-e-no-mexico/</t>
  </si>
  <si>
    <t>Mexico</t>
  </si>
  <si>
    <t>https://www.coindesk.com/business/2022/05/26/top-latin-american-crypto-exchange-bitso-lays-off-80-employees/</t>
  </si>
  <si>
    <t>5/27/2022</t>
  </si>
  <si>
    <t>BitTitan</t>
  </si>
  <si>
    <t>https://www.seattletimes.com/business/seventy-set-for-layoffs-at-bellevue-startup-bittitan/</t>
  </si>
  <si>
    <t>11/20/2021</t>
  </si>
  <si>
    <t>Bitwise</t>
  </si>
  <si>
    <t>https://www.bakersfield.com/news/bitwise-lays-off-entire-staff/article_57c2a40c-0b12-11ee-84ca-f7e6d77ee2e9.html</t>
  </si>
  <si>
    <t>6/16/2023</t>
  </si>
  <si>
    <t>Bizongo</t>
  </si>
  <si>
    <t>https://www.startupnews.fyi/post/bizongo-lays-off-140-employees-to-cut-costs</t>
  </si>
  <si>
    <t>7/13/2020</t>
  </si>
  <si>
    <t>https://inc42.com/buzz/a-day-after-50-mn-fundraise-bizongo-lays-off-50-employees/</t>
  </si>
  <si>
    <t>10/6/2023</t>
  </si>
  <si>
    <t>Bizpay</t>
  </si>
  <si>
    <t>https://www.news.com.au/finance/business/banking/sydney-buy-now-pay-later-provider-bizpay-cuts-30-per-cent-of-workforce/news-story/ec35b092a89e653666e8c46bf537c6ab</t>
  </si>
  <si>
    <t>5/12/2022</t>
  </si>
  <si>
    <t>Bizzabo</t>
  </si>
  <si>
    <t>https://www.calcalistech.com/ctechnews/article/h1ajz9idj</t>
  </si>
  <si>
    <t>12/3/2022</t>
  </si>
  <si>
    <t>https://www.calcalistech.com/ctechnews/article/hysobwfi5</t>
  </si>
  <si>
    <t>BlackBuck</t>
  </si>
  <si>
    <t>https://www.cnbctv18.com/startup/coronavirus-effect-blackbuck-to-lay-off-over-200-employees-ecom-express-puts-hiring-on-hold-5704301.htm</t>
  </si>
  <si>
    <t>4/19/2020</t>
  </si>
  <si>
    <t>BlackLine</t>
  </si>
  <si>
    <t>https://beststocks.com/blackline-announces-workforce-reduction-to-st/</t>
  </si>
  <si>
    <t>https://seekingalpha.com/news/3915452-blackline-to-cut-jobs-by-5-globally-sec-filing</t>
  </si>
  <si>
    <t>Bleacher Report</t>
  </si>
  <si>
    <t>https://awfulannouncing.com/br/more-layoffs-in-works-at-bleacher-report.html</t>
  </si>
  <si>
    <t>9/12/2020</t>
  </si>
  <si>
    <t>Blend</t>
  </si>
  <si>
    <t>https://www.housingwire.com/articles/blend-reports-133-98-million-loss-in-q3-layoffs-of-100-positions/</t>
  </si>
  <si>
    <t>12/9/2022</t>
  </si>
  <si>
    <t>http://archive.fast-edgar.com/20230809/A7L2K22CZ22282Z2222G22ZZMTBIQQB2A252/</t>
  </si>
  <si>
    <t>https://www.housingwire.com/articles/blend-lays-off-200-workers-as-mortgage-industry-sputters/</t>
  </si>
  <si>
    <t>4/20/2022</t>
  </si>
  <si>
    <t>https://www.housingwire.com/articles/blend-takes-a-478m-loss-cuts-25-of-its-workforce/</t>
  </si>
  <si>
    <t>8/16/2022</t>
  </si>
  <si>
    <t>https://www.inman.com/2023/01/10/blend-cuts-nearly-30-of-workforce-in-blistering-4th-round-of-layoffs/</t>
  </si>
  <si>
    <t>1/10/2023</t>
  </si>
  <si>
    <t>Blink Charging</t>
  </si>
  <si>
    <t>https://blinkcharging.com/news/blink-charging-announces-workforce-reduction-to-accelerate-blinkforward-initiative-and-strengthen-global-market-position</t>
  </si>
  <si>
    <t>5/22/2025</t>
  </si>
  <si>
    <t>BlissClub</t>
  </si>
  <si>
    <t>https://inc42.com/buzz/exclusive-d2c-startup-blissclub-fires-about-18-workforce-to-cut-costs/</t>
  </si>
  <si>
    <t>2/10/2024</t>
  </si>
  <si>
    <t>Block</t>
  </si>
  <si>
    <t>https://www.businessinsider.com/block-layoffs-jack-dorsey-tech-industry-cuts-2024-1</t>
  </si>
  <si>
    <t>https://techcrunch.com/2025/03/25/read-the-email-jack-dorsey-sent-when-he-cut-931-of-blocks-staff/</t>
  </si>
  <si>
    <t>3/26/2025</t>
  </si>
  <si>
    <t>Blockchain.com</t>
  </si>
  <si>
    <t>https://www.coindesk.com/business/2023/01/12/crypto-brokerage-blockchaincom-lays-off-28-of-workforce-as-industrys-cruel-winter-continues/</t>
  </si>
  <si>
    <t>1/12/2023</t>
  </si>
  <si>
    <t>https://www.coindesk.com/business/2022/07/21/blockchaincom-cuts-25-workforce-amid-crypto-bear-market/</t>
  </si>
  <si>
    <t>BlockFi</t>
  </si>
  <si>
    <t>https://decrypt.co/115744/crypto-lender-blockfi-files-bankruptcy-ftx-contagion-claims-another</t>
  </si>
  <si>
    <t>https://blockfi.com/a-message-from-our-founders</t>
  </si>
  <si>
    <t>6/13/2022</t>
  </si>
  <si>
    <t>Blue Apron</t>
  </si>
  <si>
    <t>https://investors.blueapron.com/press-releases/2022/12-08-2022-140712547</t>
  </si>
  <si>
    <t>https://seekingalpha.com/news/3999870-blue-apron-discloses-that-it-cut-20-of-its-corporate-workforce-in-july</t>
  </si>
  <si>
    <t>8/9/2023</t>
  </si>
  <si>
    <t>Blue Nile</t>
  </si>
  <si>
    <t>https://www.retaildive.com/news/blue-nile-to-lay-off-119-workers-close-seattle-fulfillment-center/646172/</t>
  </si>
  <si>
    <t>Blue Origin</t>
  </si>
  <si>
    <t>https://www.cnn.com/2025/02/13/science/blue-origin-employee-layoffs/index.html</t>
  </si>
  <si>
    <t>2/15/2025</t>
  </si>
  <si>
    <t>https://www.theinformation.com/briefings/blue-origin-lays-off-around-40-people</t>
  </si>
  <si>
    <t>10/9/2023</t>
  </si>
  <si>
    <t>Blueboard</t>
  </si>
  <si>
    <t>https://www.kqed.org/news/11979696/popular-employee-rewards-company-blueboard-shutters-abruptly</t>
  </si>
  <si>
    <t>3/17/2024</t>
  </si>
  <si>
    <t>Blueground</t>
  </si>
  <si>
    <t>https://layoffs.fyi/2020/04/08/blueground-laid-off-130-employees/</t>
  </si>
  <si>
    <t>3/30/2020</t>
  </si>
  <si>
    <t>Bluelearn</t>
  </si>
  <si>
    <t>https://www.moneycontrol.com/technology/elevation-capital-backed-edtech-startup-bluelearn-shuts-down-article-12774167.html#goog_rewarded</t>
  </si>
  <si>
    <t>7/22/2024</t>
  </si>
  <si>
    <t>BlueStacks</t>
  </si>
  <si>
    <t>https://inc42.com/buzz/exclusive-a16z-backed-bluestacks-lays-off-60-indian-employees/</t>
  </si>
  <si>
    <t>7/20/2022</t>
  </si>
  <si>
    <t>Bluevine</t>
  </si>
  <si>
    <t>https://www.calcalistech.com/ctechnews/article/bkfccpr4kx</t>
  </si>
  <si>
    <t>12/11/2024</t>
  </si>
  <si>
    <t>Bluprint</t>
  </si>
  <si>
    <t>https://businessden.com/2020/05/27/nbcuniversal-shutting-down-bluprint-formerly-known-as-craftsy/</t>
  </si>
  <si>
    <t>5/27/2020</t>
  </si>
  <si>
    <t>Bobble AI</t>
  </si>
  <si>
    <t>New Delhi, Non-U.S.</t>
  </si>
  <si>
    <t>https://entrackr.com/exclusive/exclusive-bobble-ai-lays-off-50-employees-amid-organizational-redesign-9888363</t>
  </si>
  <si>
    <t>9/8/2025</t>
  </si>
  <si>
    <t>Bolt</t>
  </si>
  <si>
    <t>https://www.theinformation.com/briefings/bolt-lays-off-29-of-staff-in-latest-cut-for-checkout-software-firm</t>
  </si>
  <si>
    <t>12/14/2023</t>
  </si>
  <si>
    <t>https://www.forbes.com/sites/kenrickcai/2022/05/25/checkout-startup-bolt-lays-off-more-than-200-people-or-at-least-25-of-its-staff/?sh=1789cd092201</t>
  </si>
  <si>
    <t>https://www.theinformation.com/articles/bolt-ceo-cuts-staff-a-third-time-as-revenue-lags</t>
  </si>
  <si>
    <t>1/25/2023</t>
  </si>
  <si>
    <t>Bolt.Earth</t>
  </si>
  <si>
    <t>https://inc42.com/buzz/exclusive-ev-charging-infra-provider-bolt-earth-fires-about-20-of-its-workforce/</t>
  </si>
  <si>
    <t>1/2/2024</t>
  </si>
  <si>
    <t>https://inc42.com/buzz/bolt-earth-fires-employees-in-another-restructuring-exercise-shuts-two-business-verticals/</t>
  </si>
  <si>
    <t>4/8/2024</t>
  </si>
  <si>
    <t>Bonsai</t>
  </si>
  <si>
    <t>https://betakit.com/bonsai-lays-off-a-third-of-employees-shortly-after-21-million-series-a-citing-shift-to-growth-strategy/</t>
  </si>
  <si>
    <t>https://betakit.com/torontos-bonsai-lays-off-staff-for-second-time-in-two-months/</t>
  </si>
  <si>
    <t>BookClub</t>
  </si>
  <si>
    <t>6/6/2022</t>
  </si>
  <si>
    <t>Booking Holdings</t>
  </si>
  <si>
    <t>Norwalk</t>
  </si>
  <si>
    <t>https://skift.com/2024/12/04/booking-holdings-laid-off-60-employees-at-b2b-arm-as-it-resets-priorities/</t>
  </si>
  <si>
    <t>12/7/2024</t>
  </si>
  <si>
    <t>BookMyShow</t>
  </si>
  <si>
    <t>https://www.cnbctv18.com/business/270-bookmyshow-employees-either-laid-off-or-furloughed-18-of-total-workforce-impacted-worldwide-6022801.htm</t>
  </si>
  <si>
    <t>5/28/2020</t>
  </si>
  <si>
    <t>Booksy</t>
  </si>
  <si>
    <t>Booktopia</t>
  </si>
  <si>
    <t>https://cdn-api.markitdigital.com/apiman-gateway/ASX/asx-research/1.0/file/2924-02623152-2A1426574?access_token=83ff96335c2d45a094df02a206a39ff4</t>
  </si>
  <si>
    <t>1/23/2023</t>
  </si>
  <si>
    <t>Boost</t>
  </si>
  <si>
    <t>https://boostinsurance.com/blog/a-message-from-boost-ceo-alex-maffeo/</t>
  </si>
  <si>
    <t>Boosted Commerce</t>
  </si>
  <si>
    <t>https://www.businessinsider.com/amazon-aggregator-boosted-commerce-layoffs-2022-7</t>
  </si>
  <si>
    <t>Boozt</t>
  </si>
  <si>
    <t>Malmo, Non-U.S.</t>
  </si>
  <si>
    <t>https://www.breakit.se/artikel/42184/boozt-sager-upp-var-tionde-pekar-pa-ai</t>
  </si>
  <si>
    <t>2/2/2025</t>
  </si>
  <si>
    <t>https://www.breakit.se/artikel/33353/sparpaket-pa-boozt-efter-vinstsmallen-sager-upp-personal</t>
  </si>
  <si>
    <t>Borrowell</t>
  </si>
  <si>
    <t>https://betakit.com/borrowell-lays-off-20-percent-of-staff-citing-financial-institutions-pulling-back-amid-covid-19/</t>
  </si>
  <si>
    <t>Bossa Nova</t>
  </si>
  <si>
    <t>https://www.cnbc.com/2020/11/02/walmart-ends-contract-with-robotics-company-bossa-nova-report-says.html</t>
  </si>
  <si>
    <t>11/5/2020</t>
  </si>
  <si>
    <t>https://www.post-gazette.com/business/tech-news/2020/06/29/Bossa-Nova-Robotics-autonomous-robots-layoffs-furloughs-terminations/stories/202006290098</t>
  </si>
  <si>
    <t>6/30/2020</t>
  </si>
  <si>
    <t>Bounce</t>
  </si>
  <si>
    <t>https://www.cqai520.com/tech/scooter-rental-startup-bounce-lays-off-120-employees-amid-coronavirus-scare-report/#more-18179</t>
  </si>
  <si>
    <t>https://inc42.com/buzz/bounce-lays-off-130-employees-as-covid-19-impact-hits-mobility-startup/</t>
  </si>
  <si>
    <t>https://economictimes.indiatimes.com/tech/startups/bounce-goes-for-second-round-of-layoffs-as-demand-for-mobility-lags/articleshow/81144047.cms</t>
  </si>
  <si>
    <t>2/22/2021</t>
  </si>
  <si>
    <t>https://www.moneycontrol.com/news/business/announcements/sequoia-backed-bounce-lays-off-5-of-staff-to-cut-costs-9822961.html</t>
  </si>
  <si>
    <t>BounceX</t>
  </si>
  <si>
    <t>https://www.adweek.com/programmatic/multiple-ad-tech-companies-suffer-layoffs-as-unemployment-spikes/</t>
  </si>
  <si>
    <t>Bowery Farming</t>
  </si>
  <si>
    <t>https://pitchbook.com/news/articles/bowery-indoor-farming-agtech-company-ceases-operations</t>
  </si>
  <si>
    <t>11/2/2024</t>
  </si>
  <si>
    <t>Boxed</t>
  </si>
  <si>
    <t>https://www.crainsnewyork.com/technology/e-commerce-firm-boxedcom-shed-25-staff-it-looks-buyer</t>
  </si>
  <si>
    <t>Brainly</t>
  </si>
  <si>
    <t>https://www.linkedin.com/posts/brainly-com_announcement-activity-7067026338280300545-Nn9j/</t>
  </si>
  <si>
    <t>https://www.newindianexpress.com/lifestyle/tech/2022/nov/06/poland-based-ed-tech-platform-brainly-fires-nearly-all-staff-in-india-2515584.html</t>
  </si>
  <si>
    <t>11/7/2022</t>
  </si>
  <si>
    <t>Branch</t>
  </si>
  <si>
    <t>https://coverager.com/layoffs-at-branch/</t>
  </si>
  <si>
    <t>https://coverager.com/insurtech-branch-conducts-another-round-of-layoffs/</t>
  </si>
  <si>
    <t>https://techcrunch.com/2020/06/11/covid-19-nearly-killed-this-office-furniture-startup-turning-to-home-offices-may-save-it/</t>
  </si>
  <si>
    <t>6/11/2020</t>
  </si>
  <si>
    <t>Branch Metrics</t>
  </si>
  <si>
    <t>https://news.crunchbase.com/news/branch-metrics-lays-off-20-percent-of-employees/</t>
  </si>
  <si>
    <t>4/9/2020</t>
  </si>
  <si>
    <t>Branch.io</t>
  </si>
  <si>
    <t>https://9to5google.com/2024/08/09/nova-launcher-faces-rocky-future-after-dev-team-layoffs/</t>
  </si>
  <si>
    <t>8/9/2024</t>
  </si>
  <si>
    <t>Brave</t>
  </si>
  <si>
    <t>https://techcrunch.com/2023/10/06/brave-lays-off-9-of-its-workforce/</t>
  </si>
  <si>
    <t>10/7/2023</t>
  </si>
  <si>
    <t>https://techcrunch.com/2024/08/28/brave-lays-off-27-employees/</t>
  </si>
  <si>
    <t>Brave Care</t>
  </si>
  <si>
    <t>https://www.oregonlive.com/health/2024/12/portland-pediatrics-startup-brave-care-shutters-permanently.html</t>
  </si>
  <si>
    <t>1/4/2025</t>
  </si>
  <si>
    <t>https://www.oregonlive.com/business/2022/09/portland-pediatrics-startup-brave-care-lays-off-a-third-of-staff-citing-covid-and-market-turmoil.html</t>
  </si>
  <si>
    <t>9/8/2022</t>
  </si>
  <si>
    <t>Breathe</t>
  </si>
  <si>
    <t>https://inc42.com/buzz/accel-backed-breathe-well-being-lays-off-50-employees/</t>
  </si>
  <si>
    <t>Breather</t>
  </si>
  <si>
    <t>Montreal, Non-U.S.</t>
  </si>
  <si>
    <t>https://www.theglobeandmail.com/business/article-breather-hopes-for-second-wind-as-montreal-flexible-workspace-provider/</t>
  </si>
  <si>
    <t>Brex</t>
  </si>
  <si>
    <t>https://techcrunch.com/2022/10/11/fintech-brex-layoffs-restructuring/</t>
  </si>
  <si>
    <t>10/11/2022</t>
  </si>
  <si>
    <t>https://techcrunch.com/2024/01/23/brex-layoffs-fintech/</t>
  </si>
  <si>
    <t>1/23/2024</t>
  </si>
  <si>
    <t>https://layoffs.fyi/2020/06/01/brex-laid-off-62-employees-to-prioritize-building-over-growing/</t>
  </si>
  <si>
    <t>5/29/2020</t>
  </si>
  <si>
    <t>Bridge Connector</t>
  </si>
  <si>
    <t>Nashville</t>
  </si>
  <si>
    <t>https://www.nashvillepost.com/business/health-care/article/21144528/bridge-connector-closing-down</t>
  </si>
  <si>
    <t>Bridgit</t>
  </si>
  <si>
    <t>Construction</t>
  </si>
  <si>
    <t>https://www.therecord.com/news/waterloo-region/2022/12/06/some-startups-scaling-back-as-investment-shrinks.html</t>
  </si>
  <si>
    <t>12/19/2022</t>
  </si>
  <si>
    <t>Bright Machines</t>
  </si>
  <si>
    <t>https://www.calcalist.co.il/calcalistech/article/rkkjpsuc5</t>
  </si>
  <si>
    <t>6/29/2022</t>
  </si>
  <si>
    <t>Bright Money</t>
  </si>
  <si>
    <t>https://www.outlookindia.com/business/sequoia-backed-bright-money-is-latest-start-up-to-hand-out-pink-slips-news-211290?</t>
  </si>
  <si>
    <t>Brightcove</t>
  </si>
  <si>
    <t>https://www.boston.com/news/business/2025/03/19/boston-based-streaming-company-brightcove-to-lay-off-198-workers/</t>
  </si>
  <si>
    <t>3/21/2025</t>
  </si>
  <si>
    <t>https://www.bizjournals.com/boston/news/2023/05/03/brightcove-cuts-across-organization.html</t>
  </si>
  <si>
    <t>5/4/2023</t>
  </si>
  <si>
    <t>Brighte</t>
  </si>
  <si>
    <t>https://www.startupdaily.net/topic/fintech/renewables-fintech-brighte-powers-down-shedding-15-of-its-team/</t>
  </si>
  <si>
    <t>https://brighte.com.au/media/accelerating-brightes-pathway-to-profitability</t>
  </si>
  <si>
    <t>Brightline</t>
  </si>
  <si>
    <t>https://bhbusiness.com/2022/11/01/virtual-pediatric-behavioral-health-startup-brightline-cuts-20-of-its-staff/</t>
  </si>
  <si>
    <t>11/1/2022</t>
  </si>
  <si>
    <t>https://www.beckershospitalreview.com/digital-health/digital-health-startup-brightline-lays-off-20-of-staff-again.html</t>
  </si>
  <si>
    <t>Brilliant</t>
  </si>
  <si>
    <t>https://www.theverge.com/2024/5/8/24150346/brilliant-smart-home-lighting-out-of-business</t>
  </si>
  <si>
    <t>5/9/2024</t>
  </si>
  <si>
    <t>Bringg</t>
  </si>
  <si>
    <t>https://www.calcalistech.com/ctech/articles/0,7340,L-3809651,00.html</t>
  </si>
  <si>
    <t>4/23/2020</t>
  </si>
  <si>
    <t>Britishvolt</t>
  </si>
  <si>
    <t>https://www.nytimes.com/2023/01/17/business/uk-britishvolt-battery-maker-bankruptcy.html</t>
  </si>
  <si>
    <t>Briza</t>
  </si>
  <si>
    <t>https://betakit.com/ceo-of-briza-steps-down-as-insurtech-startup-cuts-close-to-half-of-its-staff/</t>
  </si>
  <si>
    <t>12/20/2022</t>
  </si>
  <si>
    <t>Brodmann17</t>
  </si>
  <si>
    <t>https://techcrunch.com/2022/12/09/computer-vision-technology-startup-brodmann17-has-shut-down/</t>
  </si>
  <si>
    <t>Bryter</t>
  </si>
  <si>
    <t>https://twitter.com/pierre_vannier/status/1547311744837685249</t>
  </si>
  <si>
    <t>Buenbit</t>
  </si>
  <si>
    <t>Buenos Aires, Non-U.S.</t>
  </si>
  <si>
    <t>https://www.coindesk.com/business/2022/05/24/argentinian-crypto-exchange-buenbit-cuts-45-of-staff-due-to-tech-industry-downturn/</t>
  </si>
  <si>
    <t>Argentina</t>
  </si>
  <si>
    <t>Builder</t>
  </si>
  <si>
    <t>https://www.businessinsider.com/engineerai-builderai-layoffs-14-percent-staff-2020-6</t>
  </si>
  <si>
    <t>6/4/2020</t>
  </si>
  <si>
    <t>Builder.ai</t>
  </si>
  <si>
    <t>AI</t>
  </si>
  <si>
    <t>https://techcrunch.com/2025/05/20/once-worth-over-1b-microsoft-backed-builder-ai-is-running-out-of-money/</t>
  </si>
  <si>
    <t>Built In</t>
  </si>
  <si>
    <t>https://www.americaninno.com/chicago/roundups-chicago/chicago-layoffs-local-tech-companies-that-have-cut-staff-due-to-coronavirus/</t>
  </si>
  <si>
    <t>5/14/2020</t>
  </si>
  <si>
    <t>https://www.chicagobusiness.com/technology/built-lays-quarter-its-staff</t>
  </si>
  <si>
    <t>10/5/2022</t>
  </si>
  <si>
    <t>Built Technologies copy</t>
  </si>
  <si>
    <t>https://www.nashvillepost.com/business/people/built-lays-off-8-percent-of-workforce/article_55b98a54-a401-11ed-b6b2-532a991e1821.html</t>
  </si>
  <si>
    <t>7/13/2023</t>
  </si>
  <si>
    <t>Bullhorn</t>
  </si>
  <si>
    <t>https://layoffs.fyi/2020/05/05/bullhorn-laid-off-100-employees/</t>
  </si>
  <si>
    <t>5/2/2020</t>
  </si>
  <si>
    <t>https://www.bizjournals.com/boston/news/2023/10/20/bullhorn-cuts-downturn.html</t>
  </si>
  <si>
    <t>10/20/2023</t>
  </si>
  <si>
    <t>Bullish</t>
  </si>
  <si>
    <t>https://www.theblock.co/post/155859/bullish-com-cuts-jobs-crypto-exchange</t>
  </si>
  <si>
    <t>Bumble</t>
  </si>
  <si>
    <t>https://www.cnbc.com/2025/06/25/bumble-layoffs.html</t>
  </si>
  <si>
    <t>6/25/2025</t>
  </si>
  <si>
    <t>https://www.cnbc.com/2024/02/27/bumble-layoffs-350-employees-or-about-37percent-of-workforce.html</t>
  </si>
  <si>
    <t>2/27/2024</t>
  </si>
  <si>
    <t>Bundle Africa</t>
  </si>
  <si>
    <t>https://technext24.com/2023/07/21/bundle-africa-ceases-operations/</t>
  </si>
  <si>
    <t>7/22/2023</t>
  </si>
  <si>
    <t>Bungalow</t>
  </si>
  <si>
    <t>Bungie</t>
  </si>
  <si>
    <t>https://www.bungie.net/7/en/News/article/newpath</t>
  </si>
  <si>
    <t>8/1/2024</t>
  </si>
  <si>
    <t>BusBud</t>
  </si>
  <si>
    <t>https://www.journaldemontreal.com/2020/04/06/busbud-licencie-le-tiers-de-ses-employes</t>
  </si>
  <si>
    <t>Buser</t>
  </si>
  <si>
    <t>https://startups.com.br/demissoes/buser-demite-30-para-se-adaptar-a-nova-realidade-do-mercado/</t>
  </si>
  <si>
    <t>Business Insider</t>
  </si>
  <si>
    <t>https://thehill.com/homenews/media/4428915-business-insider-lay-off-newsroom/</t>
  </si>
  <si>
    <t>1/26/2024</t>
  </si>
  <si>
    <t>https://www.adweek.com/media/business-insider-layoffs-traffic-sensitivity/</t>
  </si>
  <si>
    <t>6/1/2025</t>
  </si>
  <si>
    <t>Bustle Digital Group</t>
  </si>
  <si>
    <t>https://variety.com/2023/digital/news/gawker-shutting-down-1235509262/</t>
  </si>
  <si>
    <t>https://www.adweek.com/media/bdg-input-mic-layoffs/</t>
  </si>
  <si>
    <t>https://digiday.com/media/bustle-digital-group-g-o-media-announce-layoffs-and-cost-saving-measures/</t>
  </si>
  <si>
    <t>4/3/2020</t>
  </si>
  <si>
    <t>Butler Hospitality</t>
  </si>
  <si>
    <t>https://techcrunch.com/2022/07/08/butler-shows-hundreds-of-employees-the-door-after-raising-50m-for-room-service-delivery/</t>
  </si>
  <si>
    <t>Butterfly Network</t>
  </si>
  <si>
    <t>https://www.marketscreener.com/quote/stock/BUTTERFLY-NETWORK-INC-119073390/news/BUTTERFLY-NETWORK-INC-Costs-Associated-with-Exit-or-Disposal-Activities-form-8-K-42714240/</t>
  </si>
  <si>
    <t>New Haven</t>
  </si>
  <si>
    <t>Butterfly Network copy</t>
  </si>
  <si>
    <t>https://www.marketscreener.com/quote/stock/BUTTERFLY-NETWORK-INC-119073390/news/Butterfly-Network-Costs-Associated-with-Exit-Disposal-Form-8-K-44342052/</t>
  </si>
  <si>
    <t>Button</t>
  </si>
  <si>
    <t>4/10/2020</t>
  </si>
  <si>
    <t>Buy.com / Rakuten</t>
  </si>
  <si>
    <t>https://techcrunch.com/2020/07/30/rakuten-is-shuttering-the-online-shop-formerly-known-as-buy-com/</t>
  </si>
  <si>
    <t>7/31/2020</t>
  </si>
  <si>
    <t>Buzzer</t>
  </si>
  <si>
    <t>https://www.sportico.com/business/tech/2022/buzzer-layoffs-20-million-funding-1234679187/</t>
  </si>
  <si>
    <t>6/22/2022</t>
  </si>
  <si>
    <t>https://frontofficesports.com/buzzer-the-gen-z-sports-app-backed-by-44-million-shuts-down/</t>
  </si>
  <si>
    <t>7/1/2023</t>
  </si>
  <si>
    <t>BuzzFeed</t>
  </si>
  <si>
    <t>https://variety.com/2024/digital/news/buzzfeed-sells-complex-ntwrk-layoffs-1235918498/</t>
  </si>
  <si>
    <t>2/23/2024</t>
  </si>
  <si>
    <t>https://variety.com/2022/digital/news/buzzfeed-layoffs-12-percent-employees-1235451552/</t>
  </si>
  <si>
    <t>https://variety.com/2023/digital/news/buzzfeed-news-shutting-down-layoffs-1235589751/</t>
  </si>
  <si>
    <t>4/20/2023</t>
  </si>
  <si>
    <t>Byju's</t>
  </si>
  <si>
    <t>https://themorningcontext.com/internet/byjus-to-lay-off-1000-employees</t>
  </si>
  <si>
    <t>https://www.livemint.com/companies/start-ups/edtech-firm-byju-s-lays-off-nearly-1-500-employees-11675343777644.html</t>
  </si>
  <si>
    <t>2/2/2023</t>
  </si>
  <si>
    <t>https://techcrunch.com/2022/10/12/indian-edtech-giant-byjus-cuts-2500-jobs/</t>
  </si>
  <si>
    <t>10/12/2022</t>
  </si>
  <si>
    <t>https://www.business-standard.com/companies/news/byju-s-lays-off-500-employees-terminates-employment-over-phone-calls-124040201104_1.html</t>
  </si>
  <si>
    <t>4/2/2024</t>
  </si>
  <si>
    <t>Bytedance</t>
  </si>
  <si>
    <t>https://www.bloomberg.com/news/articles/2024-06-12/bytedance-to-cut-450-jobs-in-indonesia-after-tokopedia-deal</t>
  </si>
  <si>
    <t>6/12/2024</t>
  </si>
  <si>
    <t>https://www.reuters.com/technology/bytedance-cuts-over-700-jobs-malaysia-shift-towards-ai-moderation-sources-say-2024-10-11/</t>
  </si>
  <si>
    <t>10/11/2024</t>
  </si>
  <si>
    <t>https://entrackr.com/2021/01/bytedance-set-to-wrap-up-indian-ops-and-lay-off-over-1800-employees/</t>
  </si>
  <si>
    <t>https://pandaily.com/bytedance-initiates-layoffs-for-10-of-staff/</t>
  </si>
  <si>
    <t>1/4/2023</t>
  </si>
  <si>
    <t>https://asia.nikkei.com/Business/China-tech/TikTok-parent-ByteDance-to-cut-1-000-gaming-jobs-in-strategic-shift</t>
  </si>
  <si>
    <t>https://www.bloomberg.com/news/articles/2022-06-17/bytedance-disbands-shanghai-games-studio-in-expansion-setback#xj4y7vzkg</t>
  </si>
  <si>
    <t>6/17/2022</t>
  </si>
  <si>
    <t>https://www.reuters.com/world/china/bytedance-lay-off-staff-close-businesses-over-china-tutoring-clampdown-sources-2021-08-05/</t>
  </si>
  <si>
    <t>8/5/2021</t>
  </si>
  <si>
    <t>C2FO</t>
  </si>
  <si>
    <t>Kansas City</t>
  </si>
  <si>
    <t>https://www.bizjournals.com/kansascity/news/2024/06/18/c2fo-layoffs-supplier-relations-managers.html</t>
  </si>
  <si>
    <t>Series H</t>
  </si>
  <si>
    <t>6/19/2024</t>
  </si>
  <si>
    <t>https://www.bizjournals.com/kansascity/news/2023/10/16/c2fo-layoffs-marketing-sales-revenue-growth-ipo.html</t>
  </si>
  <si>
    <t>https://www.bizjournals.com/kansascity/news/2022/12/09/c2fo-layoff-recession-efficiency-profitability.html</t>
  </si>
  <si>
    <t>Cabify</t>
  </si>
  <si>
    <t>Madrid, Non-U.S.</t>
  </si>
  <si>
    <t>https://www.epe.es/es/activos/20240502/cabify-ejecuta-veintena-despidos-staff-101773083</t>
  </si>
  <si>
    <t>Spain</t>
  </si>
  <si>
    <t>Cabin</t>
  </si>
  <si>
    <t>https://www.theinformation.com/articles/layoffs-accelerate-across-silicon-valley-startups</t>
  </si>
  <si>
    <t>Cadre</t>
  </si>
  <si>
    <t>https://layoffs.fyi/2020/05/19/real-estate-investing-startup-cadre-laid-off-28-employees/</t>
  </si>
  <si>
    <t>5/11/2020</t>
  </si>
  <si>
    <t>Cake Bikes</t>
  </si>
  <si>
    <t>https://techcrunch.com/2024/02/02/cake-electric-motorcycle-bankruptcy/</t>
  </si>
  <si>
    <t>2/3/2024</t>
  </si>
  <si>
    <t>Calendly</t>
  </si>
  <si>
    <t>https://www.theinformation.com/briefings/calendly-cuts-roughly-10-of-staff</t>
  </si>
  <si>
    <t>https://finance.yahoo.com/news/read-memo-calendlys-ceo-sent-133038639.html</t>
  </si>
  <si>
    <t>12/13/2024</t>
  </si>
  <si>
    <t>Calibrate</t>
  </si>
  <si>
    <t>https://news.bloomberglaw.com/daily-labor-report/weight-loss-telehealth-startup-calibrate-health-cuts-18-of-jobs</t>
  </si>
  <si>
    <t>https://news.bloomberglaw.com/capital-markets/health-startup-calibrate-cuts-24-of-workforce-in-restructuring</t>
  </si>
  <si>
    <t>Caliva</t>
  </si>
  <si>
    <t>https://www.businessinsider.com/cannabis-startup-caliva-laid-off-20-corporate-employees-2020-5</t>
  </si>
  <si>
    <t>https://www.bizjournals.com/sanfrancisco/news/2023/08/08/gold-flora-tpco-caliva-jay-z-cannabis-layoff-sj.html</t>
  </si>
  <si>
    <t>Calm</t>
  </si>
  <si>
    <t>https://www.wsj.com/articles/meditation-app-calm-lays-off-20-of-staff-11660261492?mod=hp_lista_pos1</t>
  </si>
  <si>
    <t>Cameo</t>
  </si>
  <si>
    <t>https://www.theinformation.com/briefings/cameo-lays-off-staff-for-second-time-this-year</t>
  </si>
  <si>
    <t>https://www.theinformation.com/articles/cameo-cuts-staff-to-fewer-than-50-after-financial-stumble</t>
  </si>
  <si>
    <t>7/18/2023</t>
  </si>
  <si>
    <t>https://www.theinformation.com/articles/cameo-a-celebrity-shoutout-app-lays-off-25-of-workforce</t>
  </si>
  <si>
    <t>5/4/2022</t>
  </si>
  <si>
    <t>Camp K12</t>
  </si>
  <si>
    <t>https://themorningcontext.com/internet/camp-k12-lays-off-70-of-staff-refuses-to-pay-dues</t>
  </si>
  <si>
    <t>Cana</t>
  </si>
  <si>
    <t>https://thespoon.tech/cana-the-startup-building-a-make-any-drink-beverage-printer-shuts-down/</t>
  </si>
  <si>
    <t>5/14/2023</t>
  </si>
  <si>
    <t>Candy Digital</t>
  </si>
  <si>
    <t>https://decrypt.co/146734/candy-digital-confirms-layoffs-reveals-merger-palm-nft-studio</t>
  </si>
  <si>
    <t>https://decrypt.co/115811/gary-vee-sports-nft-candy-digital-mass-layoffs</t>
  </si>
  <si>
    <t>11/29/2022</t>
  </si>
  <si>
    <t>Canoo</t>
  </si>
  <si>
    <t>https://eletric-vehicles.com/canoo/canoo-initiates-layoffs-as-bankruptcy-looms/</t>
  </si>
  <si>
    <t>https://www.businessinsider.com/canoo-layoffs-production-goals-electric-vehicle-startup-2022-6</t>
  </si>
  <si>
    <t>Canva</t>
  </si>
  <si>
    <t>https://www.afr.com/technology/canva-shocks-employees-with-ai-related-job-cuts-20250331-p5lo06</t>
  </si>
  <si>
    <t>Capitolis</t>
  </si>
  <si>
    <t>https://www.risk.net/derivatives/7955234/capitolis-cuts-workforce-by-25-as-bear-market-bites</t>
  </si>
  <si>
    <t>https://www.themarker.com/technation/2022-11-17/ty-article/.premium/00000184-8592-d309-afe7-a597c17f0000</t>
  </si>
  <si>
    <t>11/18/2022</t>
  </si>
  <si>
    <t>Capsule</t>
  </si>
  <si>
    <t>Captain Fresh</t>
  </si>
  <si>
    <t>Captiv8</t>
  </si>
  <si>
    <t>https://www.prweek.com/article/1835107/influencer-marketing-platform-captiv8-lays-off-eight-employees-3-staff</t>
  </si>
  <si>
    <t>8/25/2023</t>
  </si>
  <si>
    <t>CaptivateIQ</t>
  </si>
  <si>
    <t>11/17/2022</t>
  </si>
  <si>
    <t>Carbon Health</t>
  </si>
  <si>
    <t>https://www.beckershospitalreview.com/digital-health/carbon-health-lays-off-114-employees.html</t>
  </si>
  <si>
    <t>10/25/2023</t>
  </si>
  <si>
    <t>https://twitter.com/erenbali/status/1611488895866408960</t>
  </si>
  <si>
    <t>1/7/2023</t>
  </si>
  <si>
    <t>https://www.forbes.com/sites/katiejennings/2022/06/02/healthtech-unicorn-carbon-health-lays-off-250-employees/</t>
  </si>
  <si>
    <t>https://www.sfchronicle.com/bayarea/article/bay-area-layoffs-carbon-health-18684600.php</t>
  </si>
  <si>
    <t>2/24/2024</t>
  </si>
  <si>
    <t>CarDekho</t>
  </si>
  <si>
    <t>https://entrackr.com/2020/05/exclusive-cardekho-lays-off-200-employees-goes-for-pay-cuts/</t>
  </si>
  <si>
    <t>5/26/2020</t>
  </si>
  <si>
    <t>Cardlytics</t>
  </si>
  <si>
    <t>https://www.marketscreener.com/quote/stock/CARDLYTICS-INC-40680969/news/Cardlytics-to-Terminate-51-Employees-Appoints-John-Balen-Chairman-Shares-up-After-Hours-42312731/</t>
  </si>
  <si>
    <t>Care.com</t>
  </si>
  <si>
    <t>https://www.bloomberg.com/news/articles/2020-04-30/iac-to-cut-81-care-com-employees-in-restructuring-after-deal</t>
  </si>
  <si>
    <t>Care/of</t>
  </si>
  <si>
    <t>https://techcrunch.com/2024/06/15/subscription-vitamin-company-care-of-is-shutting-down/</t>
  </si>
  <si>
    <t>Careem</t>
  </si>
  <si>
    <t>https://www.thenational.ae/business/economy/dubai-s-careem-cuts-536-jobs-as-lockdowns-hit-ride-hailing-across-middle-east-1.1014784</t>
  </si>
  <si>
    <t>5/4/2020</t>
  </si>
  <si>
    <t>Career Karma</t>
  </si>
  <si>
    <t>https://techcrunch.com/2023/01/12/career-karma-conducts-another-round-of-layoffs-extends-runway-to-five-years/</t>
  </si>
  <si>
    <t>https://techcrunch.com/2022/07/28/career-karma-conducts-layoffs-as-tech-jobs-face-a-massive-stress-test/</t>
  </si>
  <si>
    <t>7/29/2022</t>
  </si>
  <si>
    <t>CareRev</t>
  </si>
  <si>
    <t>https://www.theinformation.com/articles/carerev-plans-to-cut-roughly-a-third-of-staff</t>
  </si>
  <si>
    <t>CarGurus</t>
  </si>
  <si>
    <t>https://layoffs.fyi/2020/05/04/cargurus-laid-off-130-employees/</t>
  </si>
  <si>
    <t>4/16/2020</t>
  </si>
  <si>
    <t>Carousell</t>
  </si>
  <si>
    <t>Singapore, Non-U.S.</t>
  </si>
  <si>
    <t>https://www.straitstimes.com/singapore/jobs/carousell-cuts-110-jobs-to-rein-in-costs</t>
  </si>
  <si>
    <t>Singapore</t>
  </si>
  <si>
    <t>https://www.channelnewsasia.com/singapore/carousell-layoffs-december-2024-76-roles-strategic-market-resources-4791261</t>
  </si>
  <si>
    <t>Cars24</t>
  </si>
  <si>
    <t>https://inc42.com/buzz/cars24-to-fire-120-more-employees-in-restructuring-exercise/</t>
  </si>
  <si>
    <t>Series G</t>
  </si>
  <si>
    <t>5/28/2025</t>
  </si>
  <si>
    <t>https://inc42.com/buzz/cars24-lays-off-200-staff-in-restructuring-exercise/</t>
  </si>
  <si>
    <t>https://entrackr.com/2022/05/softbank-backed-cars24-lays-off-600-employees/</t>
  </si>
  <si>
    <t>5/19/2022</t>
  </si>
  <si>
    <t>https://inc42.com/buzz/cars24-shuts-shop-in-indonesia-saudi-arabia-to-focus-on-india-ops/?utm_source=ActiveCampaign&amp;utm_medium=email&amp;utm_content=Profit++Karo++On+Paytm+s+Mind%21+%7C+Two+Bengaluru+Unicorns+Cut+Jobs+%7C+Tim+Cook+s+%E2%9D%A4%EF%B8%8F+For+India&amp;utm_campaign=Morning+Newsletter+-+New+Template+06+May&amp;vgo_ee=vZ%2BZfbikRuPiTdEJPl5%2BEYyCJFrocn5no%2Bm25FjbMJUy9Zuq7w%3D%3D%3AAqF8bsXWMtjx1ZHWtxqmJxDrH43MqNRa</t>
  </si>
  <si>
    <t>5/7/2023</t>
  </si>
  <si>
    <t>Carsome</t>
  </si>
  <si>
    <t>Kuala Lumpur, Non-U.S.</t>
  </si>
  <si>
    <t>https://www.techinasia.com/carsome-lay-10-staff-execs-forgo-salaries</t>
  </si>
  <si>
    <t>Malaysia</t>
  </si>
  <si>
    <t>9/30/2022</t>
  </si>
  <si>
    <t>Cart.com</t>
  </si>
  <si>
    <t>https://www.theinformation.com/briefings/cart-com-cuts-more-corporate-staff</t>
  </si>
  <si>
    <t>Carta</t>
  </si>
  <si>
    <t>https://techcrunch.com/2023/01/11/carta-lays-off-10-as-cto-lawsuit-looms/</t>
  </si>
  <si>
    <t>https://layoffs.fyi/2020/04/22/carta-laid-off-161-employees-citing-customer-slowdown/</t>
  </si>
  <si>
    <t>4/15/2020</t>
  </si>
  <si>
    <t>Carvana</t>
  </si>
  <si>
    <t>https://www.wsj.com/articles/carvana-plans-to-lay-off-1-500-employees-cites-economic-concerns-11668793114</t>
  </si>
  <si>
    <t>https://techcrunch.com/2022/05/10/carvana-to-cut-2500-staff-as-it-struggles-with-overcapacity/</t>
  </si>
  <si>
    <t>5/10/2022</t>
  </si>
  <si>
    <t>Carwow</t>
  </si>
  <si>
    <t>https://www.ft.com/content/19150de3-bbd4-42b3-acbd-52b228dc1bf1</t>
  </si>
  <si>
    <t>Casavo</t>
  </si>
  <si>
    <t>Milan, Non-U.S.</t>
  </si>
  <si>
    <t>https://casavo.com/blog/a-difficult-decision-to-strengthen-casavos-foundations-for-the-future/</t>
  </si>
  <si>
    <t>Italy</t>
  </si>
  <si>
    <t>2/13/2023</t>
  </si>
  <si>
    <t>Cashfree Payments</t>
  </si>
  <si>
    <t>Bengaluru</t>
  </si>
  <si>
    <t>https://economictimes.indiatimes.com/tech/startups/online-payments-firm-cashfree-lays-off-150-employees-to-cut-costs/articleshow/96938789.cms</t>
  </si>
  <si>
    <t>Casper</t>
  </si>
  <si>
    <t>https://www.fastcompany.com/90494129/breaking-casper-lays-off-78-corporate-employees-winds-down-europe-business</t>
  </si>
  <si>
    <t>4/21/2020</t>
  </si>
  <si>
    <t>Castlight Health</t>
  </si>
  <si>
    <t>5/10/2020</t>
  </si>
  <si>
    <t>Catalant</t>
  </si>
  <si>
    <t>https://www.americaninno.com/boston/inno-news-boston/catalant-technologies-cuts-workforce-amid-coronavirus-uncertainty/</t>
  </si>
  <si>
    <t>3/31/2020</t>
  </si>
  <si>
    <t>Catch</t>
  </si>
  <si>
    <t>https://catch.co/thank-you/</t>
  </si>
  <si>
    <t>Catch.com.au</t>
  </si>
  <si>
    <t>https://www.channelnews.com.au/wesfarmers-axes-100-catch-employees/</t>
  </si>
  <si>
    <t>2/14/2023</t>
  </si>
  <si>
    <t>Cazoo</t>
  </si>
  <si>
    <t>https://news.sky.com/story/car-retailer-cazoo-to-cut-750-jobs-after-inflation-hit-12629350</t>
  </si>
  <si>
    <t>Cedar</t>
  </si>
  <si>
    <t>https://www.businessinsider.com/cedar-layoffs-workers-jobs-cut-healthcare-market-downturn-2022-7</t>
  </si>
  <si>
    <t>7/7/2022</t>
  </si>
  <si>
    <t>Cellebrite</t>
  </si>
  <si>
    <t>https://www.calcalistech.com/ctechnews/article/izmghyvm1</t>
  </si>
  <si>
    <t>Cellulant</t>
  </si>
  <si>
    <t>Nairobi, Non-U.S.</t>
  </si>
  <si>
    <t>https://techeconomy.ng/cellulant-to-lay-off-20-of-its-workforce/</t>
  </si>
  <si>
    <t>Kenya</t>
  </si>
  <si>
    <t>Celsius</t>
  </si>
  <si>
    <t>https://www.calcalistech.com/ctechnews/article/syvuxha99</t>
  </si>
  <si>
    <t>7/4/2022</t>
  </si>
  <si>
    <t>Center</t>
  </si>
  <si>
    <t>https://www.geekwire.com/2024/corporate-expense-software-startup-center-lays-off-workers/</t>
  </si>
  <si>
    <t>10/1/2024</t>
  </si>
  <si>
    <t>Cerebral</t>
  </si>
  <si>
    <t>https://www.businessinsider.com/cerebral-cuts-15-percent-staff-285-employees-layoffs-february-2023-2</t>
  </si>
  <si>
    <t>https://techcrunch.com/2022/10/24/telehealth-unicorn-cerebral-lays-off-20-of-staff-for-operational-efficiencies/</t>
  </si>
  <si>
    <t>Chainalysis</t>
  </si>
  <si>
    <t>https://www.forbes.com/sites/stevenehrlich/2023/10/02/chainalysis-idling-150-employees-as-chill-of-crypto-winter-persists/?sh=5e9464256bc8</t>
  </si>
  <si>
    <t>10/4/2023</t>
  </si>
  <si>
    <t>https://www.forbes.com/sites/stevenehrlich/2023/02/01/chainalysis-to-lay-off-48-of-staff-as-crypto-winter-bites-into-private-sector-demand/?sh=471d22826f23</t>
  </si>
  <si>
    <t>Change Invest</t>
  </si>
  <si>
    <t>Amsterdam, Non-U.S.</t>
  </si>
  <si>
    <t>https://arileht.delfi.ee/artikkel/120105494/jarjekordne-eesti-idufirma-koondab-veerandi-oma-tootajatest</t>
  </si>
  <si>
    <t>Netherlands</t>
  </si>
  <si>
    <t>Change.org</t>
  </si>
  <si>
    <t>https://change-org.medium.com/restructuring-change-org-for-the-future-1c83c1c5b704</t>
  </si>
  <si>
    <t>Character.ai</t>
  </si>
  <si>
    <t>https://www.theinformation.com/briefings/character-ai-lays-off-at-least-5-of-its-staff</t>
  </si>
  <si>
    <t>9/1/2024</t>
  </si>
  <si>
    <t>Chargebee</t>
  </si>
  <si>
    <t>https://inc42.com/buzz/tiger-global-backed-chargebee-fires-10-workforce-in-2nd-round-of-layoffs/</t>
  </si>
  <si>
    <t>9/11/2023</t>
  </si>
  <si>
    <t>https://techcrunch.com/2022/11/02/tiger-global-chargebee-layoffs/</t>
  </si>
  <si>
    <t>11/3/2022</t>
  </si>
  <si>
    <t>ChargePoint</t>
  </si>
  <si>
    <t>https://investorplace.com/2023/09/chargepoint-layoffs-2023-what-to-know-about-the-latest-chpt-job-cuts/</t>
  </si>
  <si>
    <t>9/8/2023</t>
  </si>
  <si>
    <t>https://www.businesswire.com/news/home/20240110537239/en/ChargePoint-Announces-Reorganization-to-Position-Itself-for-Long-Term-Sustainable-Growth</t>
  </si>
  <si>
    <t>https://www.marketwatch.com/story/chargepoint-to-cut-15-of-workforce-7cebef74</t>
  </si>
  <si>
    <t>9/6/2024</t>
  </si>
  <si>
    <t>Checkmarx</t>
  </si>
  <si>
    <t>https://www.calcalistech.com/ctechnews/article/hjailhyri</t>
  </si>
  <si>
    <t>11/2/2022</t>
  </si>
  <si>
    <t>Checkout.com</t>
  </si>
  <si>
    <t>https://www.bloomberg.com/news/articles/2022-09-13/checkout-com-will-eliminate-about-5-of-employees-in-latest-cuts</t>
  </si>
  <si>
    <t>9/14/2022</t>
  </si>
  <si>
    <t>https://enphase.com/blog/employees/dec-2023-message-from-our-ceo</t>
  </si>
  <si>
    <t>12/19/2023</t>
  </si>
  <si>
    <t>Checkr</t>
  </si>
  <si>
    <t>4/9/2024</t>
  </si>
  <si>
    <t>https://layoffs.fyi/2020/07/28/checkr-lays-off-64-employees/</t>
  </si>
  <si>
    <t>7/24/2020</t>
  </si>
  <si>
    <t>Chegg</t>
  </si>
  <si>
    <t>https://www.reuters.com/world/americas/chegg-lay-off-22-workforce-ai-tools-shake-up-edtech-industry-2025-05-12/</t>
  </si>
  <si>
    <t>5/12/2025</t>
  </si>
  <si>
    <t>https://www.wsj.com/livecoverage/stock-market-today-dow-sp500-nasdaq-live-11-12-2024/card/online-education-company-chegg-to-lay-off-staff-as-ai-tools-weigh-on-revenue-targets-qYYbTOKMAe8OblSEyLUD</t>
  </si>
  <si>
    <t>11/13/2024</t>
  </si>
  <si>
    <t>https://www.reuters.com/sustainability/boards-policy-regulation/hit-by-ai-edtech-firm-chegg-slashes-jobs-names-new-ceo-major-overhaul-2025-10-27/</t>
  </si>
  <si>
    <t>https://www.businesswire.com/news/home/20240617323391/en/Chegg-Announces-Restructuring-Plan-and-New-Vision-for-Growth</t>
  </si>
  <si>
    <t>https://www.bloomberg.com/news/articles/2023-06-12/chegg-slashes-4-of-workforce-following-shift-to-embrace-ai#xj4y7vzkg</t>
  </si>
  <si>
    <t>6/14/2023</t>
  </si>
  <si>
    <t>Chewy</t>
  </si>
  <si>
    <t>Miami</t>
  </si>
  <si>
    <t>https://techcrunch.com/2023/11/14/online-pet-goods-retailer-chewy-lays-off-200-employees/</t>
  </si>
  <si>
    <t>11/15/2023</t>
  </si>
  <si>
    <t>Chia Network</t>
  </si>
  <si>
    <t>https://www.coindesk.com/policy/2023/10/02/chia-network-lays-off-third-of-its-staff-as-loss-of-banker-delayed-going-public/</t>
  </si>
  <si>
    <t>Chief</t>
  </si>
  <si>
    <t>https://techcrunch.com/2023/04/27/chief-a-professional-network-for-women-leaders-cuts-staff-amid-restructuring-effort/</t>
  </si>
  <si>
    <t>4/27/2023</t>
  </si>
  <si>
    <t>Chili Piper</t>
  </si>
  <si>
    <t>https://www.linkedin.com/feed/update/urn:li:activity:6999112600667983872/</t>
  </si>
  <si>
    <t>Chime</t>
  </si>
  <si>
    <t>https://www.theinformation.com/articles/chime-slashes-12-of-staff-marking-latest-casualty-in-fintech-meltdown</t>
  </si>
  <si>
    <t>Chingari</t>
  </si>
  <si>
    <t>https://inc42.com/buzz/exclusive-chingari-sacks-over-50-employees-in-second-round-of-layoffs/</t>
  </si>
  <si>
    <t>https://inc42.com/buzz/exclusive-weeks-after-cofounders-exit-short-video-app-chingari-lays-off-20-workforce/</t>
  </si>
  <si>
    <t>Chipper Cash</t>
  </si>
  <si>
    <t>https://techweez.com/2023/02/18/chipper-cash-fires-a-third-of-its-workforce/</t>
  </si>
  <si>
    <t>2/20/2023</t>
  </si>
  <si>
    <t>https://techcabal.com/2023/12/11/chipper-cash-cuts-15-jobs/</t>
  </si>
  <si>
    <t>12/11/2023</t>
  </si>
  <si>
    <t>https://www.theinformation.com/briefings/payments-startup-chipper-cuts-jobs-in-seventh-round-of-layoffs</t>
  </si>
  <si>
    <t>https://techcrunch.com/2022/12/06/african-fintech-unicorn-chipper-cash-lays-off-about-12-5-of-staff/</t>
  </si>
  <si>
    <t>Chope</t>
  </si>
  <si>
    <t>https://www.techinasia.com/alipaybacked-chope-lays-65-employees</t>
  </si>
  <si>
    <t>12/28/2022</t>
  </si>
  <si>
    <t>ChowNow</t>
  </si>
  <si>
    <t>https://techcrunch.com/2022/07/13/signaling-tough-times-ahead-chownow-lays-off-employees/</t>
  </si>
  <si>
    <t>https://www.restaurantbusinessonline.com/amp/technology/chownow-cuts-more-jobs-delivery-demand-levels-out</t>
  </si>
  <si>
    <t>https://techcrunch.com/2024/03/28/chownow-acquires-yc-backed-point-of-sale-platform-cuboh-and-is-laying-off-staff/</t>
  </si>
  <si>
    <t>3/28/2024</t>
  </si>
  <si>
    <t>Chrono24</t>
  </si>
  <si>
    <t>Karlsruhe, Non-U.S.</t>
  </si>
  <si>
    <t>https://usa.watchpro.com/chrono24-reboot-begins-with-one-in-four-workers-cut/</t>
  </si>
  <si>
    <t>https://www.bloomberg.com/news/articles/2023-01-30/rolex-reseller-chrono24-cuts-jobs-as-pre-owned-watch-prices-fall</t>
  </si>
  <si>
    <t>https://www.tag24.de/chemnitz/lokales/fuer-luxusuhren-haendler-in-chemnitz-rabenstein-laeuft-die-zeit-ab-2684514</t>
  </si>
  <si>
    <t>1/15/2023</t>
  </si>
  <si>
    <t>Cimpress</t>
  </si>
  <si>
    <t>https://www.marketwatch.com/story/cimpress-plans-to-cut-about-500-jobs-768d3efc</t>
  </si>
  <si>
    <t>4/11/2023</t>
  </si>
  <si>
    <t>Cint</t>
  </si>
  <si>
    <t>https://investors.cint.com/en/press/cint-reducing-its-cost-base-increase-efficiency-and-sets-date-strategy-update-2287372</t>
  </si>
  <si>
    <t>2/8/2025</t>
  </si>
  <si>
    <t>Circ</t>
  </si>
  <si>
    <t>https://techcrunch.com/2020/06/02/bird-shuts-down-circ-operations-in-middle-east-scraps-as-many-as-10000-scooters/</t>
  </si>
  <si>
    <t>6/3/2020</t>
  </si>
  <si>
    <t>Circle</t>
  </si>
  <si>
    <t>https://www.coindesk.com/business/2024/12/05/usdc-issuer-circle-makes-layoffs-as-part-of-operations-review-bloomberg</t>
  </si>
  <si>
    <t>CircleCI</t>
  </si>
  <si>
    <t>https://circleci.com/blog/ceo-jim-rose-email-to-circleci-employees/</t>
  </si>
  <si>
    <t>2/1/2024</t>
  </si>
  <si>
    <t>Circulo Health</t>
  </si>
  <si>
    <t>https://www.axios.com/pro/health-tech-deals/2022/06/16/circulo-health-layoffs</t>
  </si>
  <si>
    <t>Circus Kitchens</t>
  </si>
  <si>
    <t>Hamburg, Non-U.S.</t>
  </si>
  <si>
    <t>https://www.businessinsider.de/gruenderszene/food/massenentlassung-beim-lieferdienst-startup-circus-kitchens/</t>
  </si>
  <si>
    <t>Cisco</t>
  </si>
  <si>
    <t>https://www.sfchronicle.com/tech/article/cisco-oracle-layoffs-bay-area-20824135.php</t>
  </si>
  <si>
    <t>https://www.marketwatch.com/story/cisco-to-cut-350-jobs-in-latest-round-of-layoffs-f9084451</t>
  </si>
  <si>
    <t>9/20/2023</t>
  </si>
  <si>
    <t>https://www.bizjournals.com/sanjose/news/2022/11/16/cisco-announces-600m-restructuring-layoffs.html</t>
  </si>
  <si>
    <t>https://www.cnbc.com/2024/02/14/cisco-cutting-5percent-of-global-workforce-in-restructuring-move.html</t>
  </si>
  <si>
    <t>https://techcrunch.com/2024/09/17/ciscos-second-layoff-of-2024-affect-thousands-of-employees/</t>
  </si>
  <si>
    <t>Citizen</t>
  </si>
  <si>
    <t>https://techcrunch.com/2023/01/12/crime-reporting-app-citizen-lays-off-33-employees/</t>
  </si>
  <si>
    <t>Citrine Informatics</t>
  </si>
  <si>
    <t>https://www.linkedin.com/posts/gregorymulholland_this-week-was-a-hard-one-for-our-team-at-activity-7022310417347596288-0cd3/</t>
  </si>
  <si>
    <t>Citrix</t>
  </si>
  <si>
    <t>https://techcrunch.com/2023/01/11/company-created-by-citrix-tibco-merger-confirms-it-has-laid-off-15-of-staff/</t>
  </si>
  <si>
    <t>https://www.crn.com/news/cloud/2024/citrix-parent-cloud-software-group-cuts-12-percent-of-workforce</t>
  </si>
  <si>
    <t>1/11/2024</t>
  </si>
  <si>
    <t>Cityblock Health</t>
  </si>
  <si>
    <t>https://www.fiercehealthcare.com/providers/cityblock-restructures-operations-cuts-12-workforce-it-plots-plans-growth-profitability</t>
  </si>
  <si>
    <t>6/8/2023</t>
  </si>
  <si>
    <t>CityMall</t>
  </si>
  <si>
    <t>https://techcrunch.com/2022/06/19/indias-citymall-cuts-191-jobs-following-75-million-fundraise-in-late-march/</t>
  </si>
  <si>
    <t>6/19/2022</t>
  </si>
  <si>
    <t>https://inc42.com/buzz/exclusive-norwest-backed-social-commerce-startup-citymall-fires-90-employees/</t>
  </si>
  <si>
    <t>10/17/2023</t>
  </si>
  <si>
    <t>Clari</t>
  </si>
  <si>
    <t>https://www.businessinsider.com/tech-layoffs-workato-clari-unicorn-startups-headcount-reduction-job-cuts-2023-2</t>
  </si>
  <si>
    <t>Clarify Health</t>
  </si>
  <si>
    <t>https://twitter.com/erinbrodwin/status/1550495194805518337</t>
  </si>
  <si>
    <t>ClassPass</t>
  </si>
  <si>
    <t>Fitness</t>
  </si>
  <si>
    <t>https://layoffs.fyi/2020/04/03/classpass-laid-off-or-furloughed-half-its-staff/</t>
  </si>
  <si>
    <t>4/2/2020</t>
  </si>
  <si>
    <t>Clear</t>
  </si>
  <si>
    <t>https://entrackr.com/news/clear-cuts-16-of-workforce-amid-peak-tax-filing-season-9628272</t>
  </si>
  <si>
    <t>8/5/2025</t>
  </si>
  <si>
    <t>https://inc42.com/buzz/stripe-sequoia-backed-clear-lays-off-around-190-employees/</t>
  </si>
  <si>
    <t>9/17/2022</t>
  </si>
  <si>
    <t>Clearbanc</t>
  </si>
  <si>
    <t>https://techcrunch.com/2020/04/13/clearbanc-cuts-number-of-staff-to-navigate-long-term-economic-impact-of-covid-19/</t>
  </si>
  <si>
    <t>4/13/2020</t>
  </si>
  <si>
    <t>Clearco</t>
  </si>
  <si>
    <t>https://betakit.com/clearco-cuts-a-quarter-of-staff-amid-significant-headwinds/</t>
  </si>
  <si>
    <t>ClearCo</t>
  </si>
  <si>
    <t>https://betakit.com/michele-romanow-clearco-ceo-layoffs/</t>
  </si>
  <si>
    <t>https://techcrunch.com/2022/08/30/clearco-cuts-international-staff-as-it-retracts-presence-announces-new-partner/</t>
  </si>
  <si>
    <t>Clearcover</t>
  </si>
  <si>
    <t>https://coverager.com/clearcover-makes-additional-cuts/</t>
  </si>
  <si>
    <t>https://coverager.com/layoffs-at-clearcover/</t>
  </si>
  <si>
    <t>CleverTap</t>
  </si>
  <si>
    <t>https://inc42.com/buzz/startupsvscovid19-indian-startup-layoffs-pay-cut-tracker/</t>
  </si>
  <si>
    <t>ClickUp</t>
  </si>
  <si>
    <t>San Diego</t>
  </si>
  <si>
    <t>https://www.protocol.com/bulletins/clickup-layoff-productivity-app</t>
  </si>
  <si>
    <t>https://techcrunch.com/2023/07/04/clickup-layoffs/</t>
  </si>
  <si>
    <t>7/4/2023</t>
  </si>
  <si>
    <t>Climeworks</t>
  </si>
  <si>
    <t>Zurich, Non-U.S.</t>
  </si>
  <si>
    <t>https://www.bloomberg.com/news/articles/2025-05-21/carbon-removal-startup-climeworks-is-cutting-22-of-staff</t>
  </si>
  <si>
    <t>Switzerland</t>
  </si>
  <si>
    <t>Clinc</t>
  </si>
  <si>
    <t>Ann Arbor</t>
  </si>
  <si>
    <t>https://www.mlive.com/news/ann-arbor/2020/04/ann-arbor-ai-startup-clinc-lays-off-32-of-its-workers.html</t>
  </si>
  <si>
    <t>Clockwork</t>
  </si>
  <si>
    <t>8/28/solana-based-automation-startup-clockwork-to-shut-down/</t>
  </si>
  <si>
    <t>8/28/2023</t>
  </si>
  <si>
    <t>CloudFactory</t>
  </si>
  <si>
    <t>https://time.com/6234014/tech-layoffs-twitter-amazon-global-workers/</t>
  </si>
  <si>
    <t>Cloudflare</t>
  </si>
  <si>
    <t>https://twitter.com/eastdakota/status/1745697840180191501</t>
  </si>
  <si>
    <t>2/2/2024</t>
  </si>
  <si>
    <t>Cloudinary</t>
  </si>
  <si>
    <t>https://www.calcalistech.com/ctechnews/article/h1sioa1li#:~:text=Israeli%20unicorn%20Cloudinary%2C%20which%20has,total%20of%20around%2040%20employees.</t>
  </si>
  <si>
    <t>Clubhouse</t>
  </si>
  <si>
    <t>https://blog.clubhouse.com/april-27-2023/</t>
  </si>
  <si>
    <t>Clue</t>
  </si>
  <si>
    <t>https://www.businessinsider.de/gruenderszene/business/fruchtbarkeits-startup-clue-entlaesst-viertel-der-belegschaft-a/</t>
  </si>
  <si>
    <t>Clutch</t>
  </si>
  <si>
    <t>https://www.theglobeandmail.com/business/article-lightspeed-commerce-job-cuts/</t>
  </si>
  <si>
    <t>https://betakit.com/clutch-cuts-staff-to-extend-runway-citing-market-conditions/</t>
  </si>
  <si>
    <t>Clutter</t>
  </si>
  <si>
    <t>https://www.teamblind.com/post/Corona-based-layoffs-tracker-sHaHz6KO</t>
  </si>
  <si>
    <t>Clyde</t>
  </si>
  <si>
    <t>https://docs.google.com/spreadsheets/d/1jWyr1oko2FKvofXRRIgCu3tTKlNdnqXj7Qyr1oy-OAE/edit</t>
  </si>
  <si>
    <t>5/11/2022</t>
  </si>
  <si>
    <t>CNET</t>
  </si>
  <si>
    <t>https://www.theverge.com/2023/3/2/23622231/cnet-layoffs-ai-articles-seo-red-ventures</t>
  </si>
  <si>
    <t>CoachHub</t>
  </si>
  <si>
    <t>https://www.linkedin.com/posts/niebelschuetz_today-we-announced-the-toughest-decision-activity-7023678997448290304-oDEB/</t>
  </si>
  <si>
    <t>1/24/2023</t>
  </si>
  <si>
    <t>https://www.businessinsider.de/gruenderszene/business/coachhub-berliner-startup-entlasst-zehn-prozent-der-mitarbeiter/</t>
  </si>
  <si>
    <t>6/4/2023</t>
  </si>
  <si>
    <t>Code42</t>
  </si>
  <si>
    <t>Minneapolis</t>
  </si>
  <si>
    <t>https://www.startribune.com/minneapolis-tech-firm-code42-lays-off-15-of-workforce/600222811/</t>
  </si>
  <si>
    <t>11/8/2022</t>
  </si>
  <si>
    <t>https://www.bizjournals.com/twincities/inno/stories/news/2020/04/09/cuts-at-code42-cybersecurity-company-eliminates-25.html</t>
  </si>
  <si>
    <t>9/8/2020</t>
  </si>
  <si>
    <t>CodeCombat</t>
  </si>
  <si>
    <t>https://layoffs.fyi/2020/10/23/codecombat-launches-alumni-talent-directory-following-layoff/</t>
  </si>
  <si>
    <t>10/23/2020</t>
  </si>
  <si>
    <t>CodeSee</t>
  </si>
  <si>
    <t>https://www.linkedin.com/posts/shaneak_i-am-very-sad-to-announce-officially-activity-7163970333912289281-DaOb/</t>
  </si>
  <si>
    <t>2/15/2024</t>
  </si>
  <si>
    <t>Codexis</t>
  </si>
  <si>
    <t>https://www.codexis.com/investors/news-events/press-releases/detail/342/codexis-provides-update-on-prioritized-corporate-strategy</t>
  </si>
  <si>
    <t>Coding Dojo</t>
  </si>
  <si>
    <t>https://www.geekwire.com/2020/engineering-bootcamp-coding-dojo-cuts-jobs-launches-volunteer-program-help-small-businesses/</t>
  </si>
  <si>
    <t>4/12/2020</t>
  </si>
  <si>
    <t>Cogito</t>
  </si>
  <si>
    <t>https://www.americaninno.com/boston/inno-news-boston/more-coronavirus-layoffs-emotional-ai-startup-cogito-makes-cuts/</t>
  </si>
  <si>
    <t>Cohere</t>
  </si>
  <si>
    <t>https://fortune.com/2024/07/23/after-500-million-funding-ai-startup-cohere-layoffs/</t>
  </si>
  <si>
    <t>7/24/2024</t>
  </si>
  <si>
    <t>Coho AI</t>
  </si>
  <si>
    <t>https://www.calcalistech.com/ctechnews/article/hjkodbg0jg</t>
  </si>
  <si>
    <t>4/16/2025</t>
  </si>
  <si>
    <t>Coinbase</t>
  </si>
  <si>
    <t>https://www.cnbc.com/2022/06/14/coinbase-lays-off-18percent-as-execs-prepare-for-recession-crypto-winter.html</t>
  </si>
  <si>
    <t>6/14/2022</t>
  </si>
  <si>
    <t>https://www.theinformation.com/articles/coinbase-is-cutting-more-jobs</t>
  </si>
  <si>
    <t>11/10/2022</t>
  </si>
  <si>
    <t>https://www.cnbc.com/2023/01/10/coinbase-to-slash-20percent-of-workforce-in-second-major-round-of-job-cuts.html</t>
  </si>
  <si>
    <t>CoinDCX</t>
  </si>
  <si>
    <t>Mumbai</t>
  </si>
  <si>
    <t>https://www.moneycontrol.com/news/business/startup/coindcx-starts-restructuring-business-units-lays-off-employees-9848661.html</t>
  </si>
  <si>
    <t>https://www.moneycontrol.com/europe/?url=https://www.moneycontrol.com/news/business/crypto-exchange-coindcx-lays-off-12-of-workforce-11236611.html</t>
  </si>
  <si>
    <t>8/23/2023</t>
  </si>
  <si>
    <t>CoinJar</t>
  </si>
  <si>
    <t>https://www.theaustralian.com.au/business/technology/melbourne-crypto-startup-coinjar-axes-20pc-of-workforce/news-story/485648b4b36a538ff7c00287adb57d5a</t>
  </si>
  <si>
    <t>Coinsquare</t>
  </si>
  <si>
    <t>https://betakit.com/coinsquare-lays-off-24-percent-of-staff-amid-turbulent-crypto-market-shifted-focus-to-regulation/</t>
  </si>
  <si>
    <t>CoinSwitch</t>
  </si>
  <si>
    <t>https://entrackr.com/2023/08/crypto-firm-coinswitch-kuber-lays-off-44-employees/</t>
  </si>
  <si>
    <t>CoinTracker</t>
  </si>
  <si>
    <t>https://www.cointracker.io/blog/ceo-jon-lerners-message-to-cointracker-employees</t>
  </si>
  <si>
    <t>CoLab</t>
  </si>
  <si>
    <t>https://7news.com.au/lifestyle/food/australian-food-delivery-service-colab-announces-it-will-close-its-doors--c-10319763</t>
  </si>
  <si>
    <t>Collective Health</t>
  </si>
  <si>
    <t>https://www.linkedin.com/feed/update/urn:li:activity:7031422708764581888/</t>
  </si>
  <si>
    <t>2/15/2023</t>
  </si>
  <si>
    <t>Color Health</t>
  </si>
  <si>
    <t>https://www.beckershospitalreview.com/digital-health/color-health-lays-off-300-employees-amid-shift-away-from-covid-19-testing.html</t>
  </si>
  <si>
    <t>Colossus</t>
  </si>
  <si>
    <t>Company exec</t>
  </si>
  <si>
    <t>Commercetools</t>
  </si>
  <si>
    <t>https://techcrunch.com/2025/02/26/commercetools-a-pioneer-in-headless-commerce-lays-off-dozens-of-staff/</t>
  </si>
  <si>
    <t>2/28/2025</t>
  </si>
  <si>
    <t>CommonBond</t>
  </si>
  <si>
    <t>https://www.linkedin.com/posts/daveklein_after-a-10-year-incredible-journey-it-is-activity-6974095155473657857-mf5b/</t>
  </si>
  <si>
    <t>https://www.linkedin.com/feed/update/urn:li:activity:6930967047673708544/</t>
  </si>
  <si>
    <t>Community</t>
  </si>
  <si>
    <t>https://www.businessinsider.com/creator-celeb-text-messaging-platform-community-has-layoffs-2022-6</t>
  </si>
  <si>
    <t>Community Gaming</t>
  </si>
  <si>
    <t>https://decrypt.co/136786/web3-startup-community-gaming-confirms-layoffs-amid-esports-downturn</t>
  </si>
  <si>
    <t>4/17/2023</t>
  </si>
  <si>
    <t>Compass</t>
  </si>
  <si>
    <t>https://www.geekwire.com/2022/real-estate-giant-compass-lays-off-84-workers-in-washington-state-as-it-targets-tech-team-for-cuts/</t>
  </si>
  <si>
    <t>https://layoffs.fyi/2020/04/14/compass-laid-off-375-employees-showings-have-dropped-by-60/</t>
  </si>
  <si>
    <t>https://www.bloomberg.com/news/articles/2022-06-14/compass-to-cut-about-10-of-workforce-amid-us-housing-slowdown#xj4y7vzkg</t>
  </si>
  <si>
    <t>Compete</t>
  </si>
  <si>
    <t>Tel Aviv</t>
  </si>
  <si>
    <t>https://www.calcalistech.com/ctechnews/article/rkzqei2gi</t>
  </si>
  <si>
    <t>9/13/2022</t>
  </si>
  <si>
    <t>ComplYant</t>
  </si>
  <si>
    <t>https://www.businessinsider.com/tax-compliance-startup-raised-millions-then-it-abruptly-shut-down-2024-4</t>
  </si>
  <si>
    <t>4/30/2024</t>
  </si>
  <si>
    <t>Confluent</t>
  </si>
  <si>
    <t>https://investors.confluent.io/node/8216/html</t>
  </si>
  <si>
    <t>1/26/2023</t>
  </si>
  <si>
    <t>Conga</t>
  </si>
  <si>
    <t>https://layoffs.fyi/2020/06/23/conga-lays-off-11-following-merger-with-apptus/</t>
  </si>
  <si>
    <t>ConnectedH</t>
  </si>
  <si>
    <t>https://inc42.com/buzz/kalaari-backed-connectedh-shuts-shop-to-return-capital-to-investors/</t>
  </si>
  <si>
    <t>ConsenSys</t>
  </si>
  <si>
    <t>https://www.coindesk.com/business/2023/01/10/ethereum-software-firm-consensys-to-cut-upwards-of-100-staff-as-crypto-bear-market-takes-another-casualty/</t>
  </si>
  <si>
    <t>https://decrypt.co/288832/ethereum-giant-consensys-layoffs-eth-slump</t>
  </si>
  <si>
    <t>10/30/2024</t>
  </si>
  <si>
    <t>https://www.bloomberg.com/news/articles/2025-07-22/crypto-software-firm-consensys-eliminates-about-7-of-workforce</t>
  </si>
  <si>
    <t>7/22/2025</t>
  </si>
  <si>
    <t>https://www.coindesk.com/new-layoffs-hit-ethereum-incubator-consensys</t>
  </si>
  <si>
    <t>Consider.co</t>
  </si>
  <si>
    <t>https://www.consider.co/</t>
  </si>
  <si>
    <t>ContaAzul</t>
  </si>
  <si>
    <t>Joinville, Non-U.S.</t>
  </si>
  <si>
    <t>https://www.contxto.com/en/brazil/startups-brazil-confirm-layoffs-covid-cause/</t>
  </si>
  <si>
    <t>ContraFect</t>
  </si>
  <si>
    <t>https://www.benzinga.com/general/biotech/22/08/28497436/contrafect-cuts-workforce-after-trial-setback</t>
  </si>
  <si>
    <t>Convene</t>
  </si>
  <si>
    <t>https://layoffs.fyi/2020/04/08/convene-laid-off-150-employees/</t>
  </si>
  <si>
    <t>Convoy</t>
  </si>
  <si>
    <t>https://www.geekwire.com/2020/convoy-leans-technology-seattle-digital-freight-startup-navigates-volatile-trucking-industry/</t>
  </si>
  <si>
    <t>https://www.geekwire.com/2023/trucking-marketplace-convoy-makes-more-layoffs-citing-customer-service-efficiency-gains/</t>
  </si>
  <si>
    <t>6/27/2023</t>
  </si>
  <si>
    <t>https://www.geekwire.com/2023/convoy-collapse-read-ceos-memo-detailing-sudden-shutdown-of-seattle-trucking-startup/</t>
  </si>
  <si>
    <t>10/19/2023</t>
  </si>
  <si>
    <t>https://www.geekwire.com/2022/convoy-which-just-raised-260m-lays-off-7-of-workforce-in-latest-tech-startup-cuts/</t>
  </si>
  <si>
    <t>6/10/2022</t>
  </si>
  <si>
    <t>Copia</t>
  </si>
  <si>
    <t>https://techcabal.com/2024/06/06/copia-layoffs-kenya/</t>
  </si>
  <si>
    <t>6/10/2024</t>
  </si>
  <si>
    <t>https://techcabal.com/2023/07/26/copia-lays-off-350-employees/</t>
  </si>
  <si>
    <t>Copper</t>
  </si>
  <si>
    <t>https://www.coindesk.com/business/2023/03/22/copper-to-make-up-to-15-of-staff-redundant-focus-on-custody-settlement/</t>
  </si>
  <si>
    <t>7/5/2023</t>
  </si>
  <si>
    <t>Core Scientific</t>
  </si>
  <si>
    <t>https://blockworks.co/crypto-miner-core-scientific-downsizing-after-840m-impairment-charge/</t>
  </si>
  <si>
    <t>Cornershop</t>
  </si>
  <si>
    <t>https://dfmas.df.cl/df-mas/coffee-break/uber-chile-despide-a-200-personas</t>
  </si>
  <si>
    <t>4/12/2024</t>
  </si>
  <si>
    <t>https://www.bloomberg.com/news/articles/2023-05-11/uber-owned-online-grocer-cornershop-eliminates-11-of-staff#xj4y7vzkg?leadSource=uverify%20wall</t>
  </si>
  <si>
    <t>5/12/2023</t>
  </si>
  <si>
    <t>Corvus Insurance</t>
  </si>
  <si>
    <t>https://www.bizjournals.com/boston/inno/stories/news/2023/01/25/corvus-layoffs-us-europe.html</t>
  </si>
  <si>
    <t>Coterie Insurance</t>
  </si>
  <si>
    <t>https://www.bizjournals.com/cincinnati/inno/stories/news/2022/05/27/cincinnati-tech-startup-coterie-cuts-downs.html</t>
  </si>
  <si>
    <t>Course Hero</t>
  </si>
  <si>
    <t>https://www.linkedin.com/posts/coursehero_course-hero-alumni-talent-activity-7137848787347132416-q9KI/</t>
  </si>
  <si>
    <t>12/8/2023</t>
  </si>
  <si>
    <t>https://techcrunch.com/2023/03/16/course-hero-edtech-unicorn-last-valued-at-3-6-billion-conducts-layoffs/</t>
  </si>
  <si>
    <t>3/16/2023</t>
  </si>
  <si>
    <t>Coursera</t>
  </si>
  <si>
    <t>https://www.classcentral.com/report/cousera-layoffs-2024/</t>
  </si>
  <si>
    <t>10/31/2024</t>
  </si>
  <si>
    <t>CoverMyMeds</t>
  </si>
  <si>
    <t>https://www.dispatch.com/story/business/information-technology/2023/03/29/covermymeds-latest-columbus-tech-firm-to-lay-off-hundreds/70059386007/</t>
  </si>
  <si>
    <t>Cowbell</t>
  </si>
  <si>
    <t>https://cowbell.insure/blog/letter-from-the-ceo/</t>
  </si>
  <si>
    <t>10/2/2023</t>
  </si>
  <si>
    <t>Crayon</t>
  </si>
  <si>
    <t>Credit Sesame</t>
  </si>
  <si>
    <t>https://www.businessinsider.com/credit-sesame-layoffs-credit-business-trouble-2020-6</t>
  </si>
  <si>
    <t>Creditas</t>
  </si>
  <si>
    <t>https://link.estadao.com.br/noticias/inovacao,onda-de-demissoes-em-startups-atinge-getninjas-creditas-e-omie,70003263878</t>
  </si>
  <si>
    <t>Crejo.Fun</t>
  </si>
  <si>
    <t>https://inc42.com/buzz/exclusive-matrix-backed-edtech-startup-crejo-fun-shuts-down/</t>
  </si>
  <si>
    <t>Criteo</t>
  </si>
  <si>
    <t>https://www.businessinsider.com/criteo-layoffs-global-staff-job-reductions-2024-4</t>
  </si>
  <si>
    <t>Crossbeam</t>
  </si>
  <si>
    <t xml:space="preserve">https://technical.ly/startups/crossbeam-layoffs-2023/ </t>
  </si>
  <si>
    <t>6/1/2023</t>
  </si>
  <si>
    <t>CrowdStreet</t>
  </si>
  <si>
    <t>https://www.oregonlive.com/silicon-forest/2020/06/crowdstreet-portland-real-estate-funding-startup-lays-off-a-fifth-of-its-staff.html</t>
  </si>
  <si>
    <t>6/2/2020</t>
  </si>
  <si>
    <t>CrowdStrike</t>
  </si>
  <si>
    <t>https://www.wsj.com/business/crowdstrike-to-cut-5-of-workforce-8eda42ed?st=dVSJCS&amp;reflink=desktopwebshare_permalink</t>
  </si>
  <si>
    <t>5/7/2025</t>
  </si>
  <si>
    <t>Cruise</t>
  </si>
  <si>
    <t>https://techcrunch.com/2025/02/04/cruise-to-slash-workforce-by-50-after-gm-cuts-funding-to-robotaxi-operations/</t>
  </si>
  <si>
    <t>https://www.theverge.com/2020/5/14/21259001/cruise-gm-layoff-self-driving-unit-recruiting-product-design</t>
  </si>
  <si>
    <t>https://techcrunch.com/2023/12/14/cruise-slashes-24-of-self-driving-car-workforce-in-sweeping-layoffs/</t>
  </si>
  <si>
    <t>Crunchyroll</t>
  </si>
  <si>
    <t>Tokyo, Non-U.S.</t>
  </si>
  <si>
    <t>https://www.animenewsnetwork.com/news/2023-02-21/crunchyroll-lays-off-approximately-85-employees-globally/.195161</t>
  </si>
  <si>
    <t>Japan</t>
  </si>
  <si>
    <t>2/22/2023</t>
  </si>
  <si>
    <t>Crypto.com</t>
  </si>
  <si>
    <t>https://www.techinasia.com/cryptocom-lays-2000-employees-dials-marketing-efforts</t>
  </si>
  <si>
    <t>https://blockworks.co/crypto-com-cutting-5-of-workforce-amid-digital-asset-downturn/</t>
  </si>
  <si>
    <t>CS Disco</t>
  </si>
  <si>
    <t>https://www.law360.com/pulse/legal-tech/articles/1606941/legal-tech-co-disco-cuts-staff-8-in-2nd-round-of-layoffs</t>
  </si>
  <si>
    <t>https://d18rn0p25nwr6d.cloudfront.net/CIK-0001625641/f8a9ad04-6c29-4631-b07d-b08d849fbcfa.pdf</t>
  </si>
  <si>
    <t>CTO.ai</t>
  </si>
  <si>
    <t>Cue</t>
  </si>
  <si>
    <t>https://www.genomeweb.com/business-news/cue-health-lay-170-people#.YrpDa-zML9t</t>
  </si>
  <si>
    <t>https://www.360dx.com/business-news/cue-health-lay-388-people-cost-reduction-plan#.Y7iqquzMK8A</t>
  </si>
  <si>
    <t>Cue Health</t>
  </si>
  <si>
    <t>https://www.fiercebiotech.com/medtech/home-covid-testmaker-cue-health-shut-down-operations-lay-staff-report</t>
  </si>
  <si>
    <t>5/23/2024</t>
  </si>
  <si>
    <t>https://www.beckershospitalreview.com/digital-health/health-tech-company-lays-off-49-of-workforce.html</t>
  </si>
  <si>
    <t>https://www.sandiegouniontribune.com/business/story/2024-02-02/cue-health-lays-off-more-than-30-percent-of-its-global-workforce</t>
  </si>
  <si>
    <t>2/5/2024</t>
  </si>
  <si>
    <t>https://www.sec.gov/Archives/edgar/data/1628945/000162894523000085/hlth-20230428.htm</t>
  </si>
  <si>
    <t>5/1/2023</t>
  </si>
  <si>
    <t>https://www.360dx.com/business-news/cue-health-lays-94-people-fda-declines-grant-covidflu-test-eua</t>
  </si>
  <si>
    <t>1/7/2024</t>
  </si>
  <si>
    <t>Cuemath</t>
  </si>
  <si>
    <t>https://entrackr.com/2023/05/cuemath-lays-off-around-100-employees/</t>
  </si>
  <si>
    <t>https://inc42.com/buzz/edtech-startup-cuemath-fires-another-100-employees-to-cut-costs/</t>
  </si>
  <si>
    <t>8/27/2023</t>
  </si>
  <si>
    <t>Cult.fit</t>
  </si>
  <si>
    <t>https://economictimes.indiatimes.com/tech/startups/zomato-backed-fitness-startup-cult-fit-lays-off-over-100-employees/articleshow/107089694.cms?from=mdr</t>
  </si>
  <si>
    <t>Culture Amp</t>
  </si>
  <si>
    <t>https://www.smh.com.au/business/small-business/tech-unicorn-culture-amp-lays-off-staff-as-growth-halves-20200528-p54x9d.html</t>
  </si>
  <si>
    <t>https://www.capitalbrief.com/article/culture-amp-lays-off-6-of-its-staff-globally-as-it-focuses-on-new-ai-products-3d5073ac-879a-4e01-9a08-a513ead8834b/</t>
  </si>
  <si>
    <t>11/23/2025</t>
  </si>
  <si>
    <t>https://www.startupdaily.net/topic/business/hr-unicorn-culture-amp-is-the-latest-tech-company-to-shed-jobs-cutting-90-roles/</t>
  </si>
  <si>
    <t>4/19/2023</t>
  </si>
  <si>
    <t>Culture Trip</t>
  </si>
  <si>
    <t>https://www.businessinsider.com/culture-trip-layoffs-2020-5?</t>
  </si>
  <si>
    <t>Curative</t>
  </si>
  <si>
    <t>https://digitalhealth.modernhealthcare.com/finance/startup-curative-health-lays-109</t>
  </si>
  <si>
    <t>Cure.fit</t>
  </si>
  <si>
    <t>https://www.moneycontrol.com/europe/?url=https://www.moneycontrol.com/news/technology/zomato-backed-cult-fit-fires-150-employees-to-lower-cash-burn-12110751.html</t>
  </si>
  <si>
    <t>Curefit</t>
  </si>
  <si>
    <t>https://tech.economictimes.indiatimes.com/news/internet/curefit-cuts-jobs-furloughs-600-staff-in-second-round-of-layoffs-as-business-suffers-amid-lockdown/77013891</t>
  </si>
  <si>
    <t>7/17/2020</t>
  </si>
  <si>
    <t>https://www.reuters.com/article/us-curefit-jobs/fitness-group-cure-fit-lays-off-employees-mulls-all-digital-move-sources-idUSKBN22G1WI</t>
  </si>
  <si>
    <t>Curology</t>
  </si>
  <si>
    <t>https://www.bizjournals.com/sanfrancisco/news/2022/03/16/curology-skincare-sf-layoffs-funding-dtc.html</t>
  </si>
  <si>
    <t>3/18/2022</t>
  </si>
  <si>
    <t>Curve</t>
  </si>
  <si>
    <t>https://www.altfi.com/article/9332_exclusive-curve-joins-klarna-in-mass-jobs-cut</t>
  </si>
  <si>
    <t>Cushion</t>
  </si>
  <si>
    <t>https://techcrunch.com/2025/01/30/fintech-startup-cushion-shuts-down-after-8-years-and-over-20-million-in-funding/</t>
  </si>
  <si>
    <t>Cvent</t>
  </si>
  <si>
    <t>https://www.eventmanagerblog.com/cvent-layoffs</t>
  </si>
  <si>
    <t>5/22/2020</t>
  </si>
  <si>
    <t>Cybereason</t>
  </si>
  <si>
    <t>https://www.calcalistech.com/ctechnews/article/s1zg60v005</t>
  </si>
  <si>
    <t>6/1/2022</t>
  </si>
  <si>
    <t>https://www.calcalistech.com/ctechnews/article/sjspj00uvs</t>
  </si>
  <si>
    <t>CyCognito</t>
  </si>
  <si>
    <t>https://www.calcalistech.com/ctechnews/article/h1suse100s</t>
  </si>
  <si>
    <t>Cypress.io</t>
  </si>
  <si>
    <t>https://www.cypress.io/blog/2024/06/13/update-on-cypresss-workforce</t>
  </si>
  <si>
    <t>Cyren</t>
  </si>
  <si>
    <t>https://ir.cyren.com/websites/cyren/English/5015/press-release.html?airportNewsID=631c3a77-555f-4a78-be5b-ec30c5cdaaac</t>
  </si>
  <si>
    <t>Cyteir Therapeutics</t>
  </si>
  <si>
    <t>https://www.fiercebiotech.com/biotech/cyteir-lays-70-workforce-after-further-narrowing-cancer-drug-goals</t>
  </si>
  <si>
    <t>D-ID</t>
  </si>
  <si>
    <t>https://www.calcalistech.com/ctechnews/article/bjrzoinjjg</t>
  </si>
  <si>
    <t>D2iQ</t>
  </si>
  <si>
    <t>https://www.theinformation.com/articles/a16z-backed-startup-that-once-rejected-150m-sale-to-microsoft-shuts-down?shared=e532b505170fc244</t>
  </si>
  <si>
    <t>12/10/2023</t>
  </si>
  <si>
    <t>https://www.businessinsider.com/d2iq-mesosphere-layoffs-34-coronavirus-crisis-2020-4</t>
  </si>
  <si>
    <t>4/22/2020</t>
  </si>
  <si>
    <t>D2L</t>
  </si>
  <si>
    <t>https://www.d2l.com/newsroom/a-note-from-d2l-leadership/</t>
  </si>
  <si>
    <t>Daily Harvest</t>
  </si>
  <si>
    <t>https://fortune.com/2022/08/08/daily-harvest-layoffs-lentil-crumbles-recall/</t>
  </si>
  <si>
    <t>https://www.bloomberg.com/news/articles/2023-02-10/meal-startup-daily-harvest-layoffs-target-more-than-20-of-staff#xj4y7vzkg</t>
  </si>
  <si>
    <t>2/10/2023</t>
  </si>
  <si>
    <t>DailyPay</t>
  </si>
  <si>
    <t>Daloopa</t>
  </si>
  <si>
    <t>https://www.moneycontrol.com/news/business/daloopa-lays-off-40-employees-noida-8620121.html</t>
  </si>
  <si>
    <t>Dance</t>
  </si>
  <si>
    <t>https://www.linkedin.com/feed/update/activity:6998722842930356225/</t>
  </si>
  <si>
    <t>Dapper Labs</t>
  </si>
  <si>
    <t>https://www.theblock.co/post/214755/dapper-labs-said-to-lay-off-20-more-of-its-full-time-employees</t>
  </si>
  <si>
    <t>2/23/2023</t>
  </si>
  <si>
    <t>https://betakit.com/dapper-labs-lays-off-22-percent-of-staff/</t>
  </si>
  <si>
    <t>Dark</t>
  </si>
  <si>
    <t>https://layoffs.fyi/2020/06/29/programming-service-dark-releases-layoff-list/</t>
  </si>
  <si>
    <t>Dash</t>
  </si>
  <si>
    <t>https://weetracker.com/2023/10/06/dash-african-fintech-scandal/</t>
  </si>
  <si>
    <t>10/8/2023</t>
  </si>
  <si>
    <t>Dastgyr</t>
  </si>
  <si>
    <t>Karachi, Non-U.S.</t>
  </si>
  <si>
    <t>https://wetalkstartups.com/2024/01/dastgyr-has-reportedly-laid-off-80-workforce/</t>
  </si>
  <si>
    <t>Dataminr</t>
  </si>
  <si>
    <t>https://techcrunch.com/2023/11/28/dataminr-the-4b-big-data-startup-is-laying-off-20-of-staff-today-or-150-people-as-it-preps-to-double-down-on-ai/</t>
  </si>
  <si>
    <t>11/28/2023</t>
  </si>
  <si>
    <t>DataRails</t>
  </si>
  <si>
    <t>https://www.calcalistech.com/ctechnews/article/s1ka1tjvj</t>
  </si>
  <si>
    <t>DataRobot</t>
  </si>
  <si>
    <t>https://www.theinformation.com/briefings/datarobot-lays-off-26-as-business-challenges-mount</t>
  </si>
  <si>
    <t>8/23/2022</t>
  </si>
  <si>
    <t>https://www.americaninno.com/boston/inno-news-boston/datarobot-cuts-workforce-as-coronavirus-roils-the-startup-economy/</t>
  </si>
  <si>
    <t>https://www.theinformation.com/briefings/ai-startup-datarobot-lays-off-7-in-cost-cutting-move</t>
  </si>
  <si>
    <t>DataStax</t>
  </si>
  <si>
    <t>https://www.businessinsider.com/967-million-datastax-april-layoffs-third-cuts-under-ceo-kapoor-2020-4</t>
  </si>
  <si>
    <t>Datera</t>
  </si>
  <si>
    <t>https://blocksandfiles.com/2020/05/18/datera-funding-round-layoffs/</t>
  </si>
  <si>
    <t>5/18/2020</t>
  </si>
  <si>
    <t>Datree</t>
  </si>
  <si>
    <t>https://www.linkedin.com/feed/update/urn:li:activity:7090315185344716800/</t>
  </si>
  <si>
    <t>7/30/2023</t>
  </si>
  <si>
    <t>Dayforce</t>
  </si>
  <si>
    <t>https://www.marketwatch.com/story/dayforce-to-cut-about-5-of-workforce-in-efficiency-drive-2eabda38?mod=investing</t>
  </si>
  <si>
    <t>Daylight</t>
  </si>
  <si>
    <t>https://techcrunch.com/2023/05/22/daylight-the-lgbtq-neobank-calls-it-quits/</t>
  </si>
  <si>
    <t>10/26/2023</t>
  </si>
  <si>
    <t>DayTwo</t>
  </si>
  <si>
    <t>https://www.calcalistech.com/ctechnews/article/rk4fbrd9c</t>
  </si>
  <si>
    <t>8/14/2024</t>
  </si>
  <si>
    <t>dbt Labs</t>
  </si>
  <si>
    <t>https://www.getdbt.com/blog/dbt-labs-update-a-message-from-ceo-tristan-handy/</t>
  </si>
  <si>
    <t>5/18/2023</t>
  </si>
  <si>
    <t>DealShare</t>
  </si>
  <si>
    <t>https://www.moneycontrol.com/news/business/startup/tiger-global-backed-dealshare-lays-off-6-of-staff-9949751.html</t>
  </si>
  <si>
    <t>1/27/2023</t>
  </si>
  <si>
    <t>https://yourstory.com/2023/09/dealshare-shuts-b2b-business-lays-off-employees</t>
  </si>
  <si>
    <t>Dealtale</t>
  </si>
  <si>
    <t>https://www.calcalistech.com/ctechnews/article/rkn8dlz32</t>
  </si>
  <si>
    <t>Deep Instict</t>
  </si>
  <si>
    <t>https://www.calcalistech.com/ctechnews/article/sj5p0va9n</t>
  </si>
  <si>
    <t>Deep Instinct</t>
  </si>
  <si>
    <t>https://news.crunchbase.com/job-market/cybersecurity-tech-layoffs-deep-instinct/</t>
  </si>
  <si>
    <t>6/9/2022</t>
  </si>
  <si>
    <t>https://www.calcalistech.com/ctechnews/article/bjfqkgbglx</t>
  </si>
  <si>
    <t>5/5/2025</t>
  </si>
  <si>
    <t>Deepgram</t>
  </si>
  <si>
    <t>https://www.theinformation.com/articles/ai-startup-lays-off-workers-again-in-fresh-sign-of-sector-belt-tightening</t>
  </si>
  <si>
    <t>10/12/2023</t>
  </si>
  <si>
    <t>DeepVerge</t>
  </si>
  <si>
    <t>https://www.standard.co.uk/business/life-science-ai-firm-deepverge-lays-off-staff-tech-collapse-jobs-redundancy-skin-water-technology-b1093932.html</t>
  </si>
  <si>
    <t>Deepwatch</t>
  </si>
  <si>
    <t>Tampa Bay</t>
  </si>
  <si>
    <t>https://www.deepwatch.com/blog/a-message-from-deepwatchs-ceo/</t>
  </si>
  <si>
    <t>https://techcrunch.com/2025/11/12/cybersecurity-firm-deepwatch-lays-off-dozens-citing-move-to-accelerate-ai-investment/</t>
  </si>
  <si>
    <t>11/14/2025</t>
  </si>
  <si>
    <t>Degreed</t>
  </si>
  <si>
    <t>https://www.linkedin.com/posts/degreed_a-note-from-degreed-ceo-david-blake-transparency-activity-6947962317351395328-Xzw7/</t>
  </si>
  <si>
    <t>DeHaat</t>
  </si>
  <si>
    <t>Patna, Non-U.S.</t>
  </si>
  <si>
    <t>Deliv</t>
  </si>
  <si>
    <t>https://www.mercurynews.com/2020/05/15/ccalifornia-unemployment-layoff-rock-delivery-startup-ymca-uber-ross-ui-edd-tech-job-economy/</t>
  </si>
  <si>
    <t>5/7/2020</t>
  </si>
  <si>
    <t>Deliveroo</t>
  </si>
  <si>
    <t>https://news.sky.com/story/deliveroo-to-cut-hundreds-of-jobs-globally-and-uk-to-be-worst-hit-12806890</t>
  </si>
  <si>
    <t>2/9/2023</t>
  </si>
  <si>
    <t>https://layoffs.fyi/2020/06/24/deliveroo-layoff-list-showcases-over-100-of-its-global-employees/</t>
  </si>
  <si>
    <t>Deliveroo Australia</t>
  </si>
  <si>
    <t>Melbourne, Victoria</t>
  </si>
  <si>
    <t>https://www.abc.net.au/news/2022-11-16/deliveroo-enters-voluntary-administration/101661932</t>
  </si>
  <si>
    <t>Delivery Hero</t>
  </si>
  <si>
    <t>https://mobile.twitter.com/GergelyOrosz/status/1588220445039497222</t>
  </si>
  <si>
    <t>https://newsingermany.com/delivery-hero-lays-off-four-percent-of-employees-at-headquarters/</t>
  </si>
  <si>
    <t>https://www.bloomberg.com/news/articles/2024-07-31/delivery-hero-to-combine-european-and-asian-businesses-cut-jobs</t>
  </si>
  <si>
    <t>https://www.businessinsider.de/gruenderszene/food/nach-foodpanda-aus-delivery-hero-kuendigt-300-mitarbeitern-b/</t>
  </si>
  <si>
    <t>12/30/2021</t>
  </si>
  <si>
    <t>Demandbase</t>
  </si>
  <si>
    <t>Deputy</t>
  </si>
  <si>
    <t>https://www.afr.com/young-rich/young-rich-lister-shifts-gears-to-survive-20200403-p54gty</t>
  </si>
  <si>
    <t>Descartes Labs</t>
  </si>
  <si>
    <t>Santa Fe</t>
  </si>
  <si>
    <t>https://www.santafenewmexican.com/news/local_news/descartes-labs-seeks-750-000-state-loan-to-make-lease-payments/article_b0f7eeaa-a4e6-11ea-8b9a-f34e580504e1.html</t>
  </si>
  <si>
    <t>Desktop Metal</t>
  </si>
  <si>
    <t>https://www.marketwatch.com/amp/story/desktop-metal-to-lay-off-about-12-of-workforce-271655121739</t>
  </si>
  <si>
    <t>https://ir.desktopmetal.com/news/press-releases/detail/175/desktop-metal-intensifies-cost-reduction-plan-and-ongoing</t>
  </si>
  <si>
    <t>Detectify</t>
  </si>
  <si>
    <t>https://www.breakit.se/artikel/37377/sakrade-kapital-nu-far-annu-fler-ga-fran-detectify</t>
  </si>
  <si>
    <t>10/23/2023</t>
  </si>
  <si>
    <t>Devo</t>
  </si>
  <si>
    <t>https://tekdeeps.com/the-unicorn-devo-lays-off-15-of-its-global-team/</t>
  </si>
  <si>
    <t>DialSource</t>
  </si>
  <si>
    <t>Sacramento</t>
  </si>
  <si>
    <t>Digimarc</t>
  </si>
  <si>
    <t>https://www.oregonlive.com/silicon-forest/2025/02/digimarc-shares-plunge-as-oregon-company-lays-off-40-of-its-staff.html</t>
  </si>
  <si>
    <t>3/5/2025</t>
  </si>
  <si>
    <t>Digital River</t>
  </si>
  <si>
    <t>https://www.startribune.com/digital-river-ecommerce-close-layoff-shut-down-microsoft-online-shop/601213069</t>
  </si>
  <si>
    <t>DigitalOcean</t>
  </si>
  <si>
    <t>https://www.theregister.com/2023/02/15/digitalocean_layoffs/</t>
  </si>
  <si>
    <t>DISCO</t>
  </si>
  <si>
    <t>https://www.americaninno.com/austin/inno-news/layoffs-at-fast-rising-austin-startup-disco/</t>
  </si>
  <si>
    <t>Discord</t>
  </si>
  <si>
    <t>https://www.theverge.com/2024/1/11/24034705/discord-layoffs-17-percent-employees</t>
  </si>
  <si>
    <t>https://www.theinformation.com/briefings/discord-lays-off-4-of-workforce</t>
  </si>
  <si>
    <t>Dispatch</t>
  </si>
  <si>
    <t>https://www.americaninno.com/boston/inno-news-boston/boston-startup-dispatch-announces-layoffs-amid-coronavirus-disruption/</t>
  </si>
  <si>
    <t>DispatchHealth</t>
  </si>
  <si>
    <t>https://homehealthcarenews.com/2024/01/layoffs-hit-at-home-care-innovator-dispatchhealth/</t>
  </si>
  <si>
    <t>Divergent 3D</t>
  </si>
  <si>
    <t>https://techcrunch.com/2020/04/24/manufacturing-startup-divergent-3d-reduces-staff-by-one-third/</t>
  </si>
  <si>
    <t>Divvy Homes</t>
  </si>
  <si>
    <t>https://www.theinformation.com/articles/andreessen-backed-divvy-homes-lays-off-12-of-staff-as-rates-rise</t>
  </si>
  <si>
    <t>9/28/2022</t>
  </si>
  <si>
    <t>https://techcrunch.com/2023/09/11/divvy-homes-goes-from-2b-valuation-to-third-layoff-in-a-year/</t>
  </si>
  <si>
    <t>9/9/2023</t>
  </si>
  <si>
    <t>Dock</t>
  </si>
  <si>
    <t>https://www.infomoney.com.br/negocios/exclusivo-startup-dock-nao-passa-ilesa-e-faz-demissao-em-massa/</t>
  </si>
  <si>
    <t>Docker</t>
  </si>
  <si>
    <t>Docly</t>
  </si>
  <si>
    <t>https://sifted.eu/articles/docly-slash-in-uk/</t>
  </si>
  <si>
    <t>8/20/2020</t>
  </si>
  <si>
    <t>DocuSign</t>
  </si>
  <si>
    <t>https://www.cnbc.com/2024/02/06/docusign-to-lay-off-6percent-of-workforce-or-about-440-jobs.html</t>
  </si>
  <si>
    <t>https://www.sfgate.com/news/article/san-francisco-tech-company-docusign-layoffs-17473918.php</t>
  </si>
  <si>
    <t>https://www.cnbc.com/2023/02/16/docusign-layoffs-company-to-cut-10percent-of-workforce.html</t>
  </si>
  <si>
    <t>Doma</t>
  </si>
  <si>
    <t>https://www.inman.com/2022/08/19/doma-announces-more-layoffs-as-cumulative-losses-top-300m/amp/</t>
  </si>
  <si>
    <t>8/5/2022</t>
  </si>
  <si>
    <t>https://www.housingwire.com/articles/doma-lays-off-15-of-work-force-as-q1-revenue-declines/</t>
  </si>
  <si>
    <t>https://investor.doma.com/node/8161/html</t>
  </si>
  <si>
    <t>Domestika</t>
  </si>
  <si>
    <t>https://www.lavanguardia.com/economia/20230331/8869692/domestika-prepara-ere-despedir-89-personas-espana.html</t>
  </si>
  <si>
    <t>https://www.epe.es/es/economia/20220428/domestika-tecnologica-despidos-ere-encubierto-13576187</t>
  </si>
  <si>
    <t>Domino Data Lab</t>
  </si>
  <si>
    <t>https://docs.google.com/spreadsheets/d/1YKzaAkolJv-rem3UidjYFKk6VW1FyITeTAJrc8z0_Xc/edit#gid=0</t>
  </si>
  <si>
    <t>Domio</t>
  </si>
  <si>
    <t>https://therealdeal.com/national/2020/11/18/short-term-rental-operator-domio-shuts-down/</t>
  </si>
  <si>
    <t>Domo</t>
  </si>
  <si>
    <t>https://finance.yahoo.com/news/q3-2024-domo-inc-earnings-134921438.html</t>
  </si>
  <si>
    <t>12/2/2023</t>
  </si>
  <si>
    <t>https://www.ksl.com/article/46740514/domo-forced-to-lay-off-10-of-workforce-due-to-economic-impact-caused-by-covid-19</t>
  </si>
  <si>
    <t>4/11/2020</t>
  </si>
  <si>
    <t>Dooly</t>
  </si>
  <si>
    <t>https://www.linkedin.com/feed/update/urn:li:activity:6962892415028387840/</t>
  </si>
  <si>
    <t>DoorDash</t>
  </si>
  <si>
    <t>https://www.reuters.com/business/retail-consumer/doordash-cuts-1250-jobs-an-effort-rein-expenses-2022-11-30/</t>
  </si>
  <si>
    <t>dot.LA</t>
  </si>
  <si>
    <t>https://www.lastartups.com/dot-la-hits-delete-lays-off-entire-staff-amidst-shift-to-newsletter-only/</t>
  </si>
  <si>
    <t>Doubtnut</t>
  </si>
  <si>
    <t>https://entrackr.com/2023/04/exclusive-doubtnut-slashes-costs-by-80-raises-2-5-mn-in-internal-round/</t>
  </si>
  <si>
    <t>4/14/2023</t>
  </si>
  <si>
    <t>Dover</t>
  </si>
  <si>
    <t>https://blog.dover.io/changes-to-our-team/</t>
  </si>
  <si>
    <t>Doximity</t>
  </si>
  <si>
    <t>https://www.fiercehealthcare.com/health-tech/doximity-lays-10-workforce-stock-sinks-company-downgrades-revenue-guidance</t>
  </si>
  <si>
    <t>Dozee</t>
  </si>
  <si>
    <t>https://inc42.com/buzz/dozee-lays-off-around-40-employees/</t>
  </si>
  <si>
    <t>9/4/2024</t>
  </si>
  <si>
    <t>DraftKings</t>
  </si>
  <si>
    <t>https://www.cnbc.com/2023/02/01/draftkings-cuts-140-jobs.html</t>
  </si>
  <si>
    <t>2/1/2023</t>
  </si>
  <si>
    <t>Dragos</t>
  </si>
  <si>
    <t>https://www.dragos.com/blog/industry-news/dragos-ceos-email-to-employees-on-layoff/</t>
  </si>
  <si>
    <t>6/6/2023</t>
  </si>
  <si>
    <t>Drata</t>
  </si>
  <si>
    <t>https://techcrunch.com/2024/09/26/security-compliance-unicorn-drata-lays-off-9-of-its-workforce/</t>
  </si>
  <si>
    <t>9/26/2024</t>
  </si>
  <si>
    <t>Drift</t>
  </si>
  <si>
    <t>https://www.bizjournals.com/boston/news/2023/09/07/drift-second-round-layoffs.html</t>
  </si>
  <si>
    <t>https://www.bizjournals.com/boston/news/2023/02/06/drift-layoffs-2023-economic-conditions.html</t>
  </si>
  <si>
    <t>Drip Capital</t>
  </si>
  <si>
    <t>https://inc42.com/buzz/exclusive-trade-financing-startup-drip-capital-lays-off-20-employees/</t>
  </si>
  <si>
    <t>DriveWealth</t>
  </si>
  <si>
    <t>Jersey City</t>
  </si>
  <si>
    <t>https://techcrunch.com/2023/02/06/even-well-funded-fintech-companies-are-laying-off-workers/</t>
  </si>
  <si>
    <t>Drizly</t>
  </si>
  <si>
    <t>https://www.brewbound.com/news/drizly-employees-affected-by-layoff-tidal-wave/</t>
  </si>
  <si>
    <t>https://www.boston.com/news/business/2024/02/05/uber-drizly-to-lay-off-168-boston-workers/</t>
  </si>
  <si>
    <t>Drop</t>
  </si>
  <si>
    <t>Dropbox</t>
  </si>
  <si>
    <t>https://www.cnbc.com/2021/01/13/dropbox-to-cut-11percent-of-its-global-workforce.html</t>
  </si>
  <si>
    <t>1/13/2021</t>
  </si>
  <si>
    <t>https://blog.dropbox.com/topics/company/a-message-from-drew</t>
  </si>
  <si>
    <t>https://techcrunch.com/2024/10/30/dropbox-is-laying-off-20-of-its-staff/</t>
  </si>
  <si>
    <t>Dropp</t>
  </si>
  <si>
    <t>https://www.businessinsider.de/gruenderszene/business/dropp-insolvenz-betrieb-eingestellt-arive/</t>
  </si>
  <si>
    <t>4/9/2023</t>
  </si>
  <si>
    <t>DSCO</t>
  </si>
  <si>
    <t>https://www.linkedin.com/posts/claytonperkins_recommendationsoverresumes-c19-activity-6651856309597675520-BGA9/</t>
  </si>
  <si>
    <t>Duck Creek Technologies</t>
  </si>
  <si>
    <t>https://iireporter.com/duck-creek-reduces-workforce-by-nine-percent/</t>
  </si>
  <si>
    <t>Dude Solutions</t>
  </si>
  <si>
    <t>Raleigh</t>
  </si>
  <si>
    <t>https://www.linkedin.com/pulse/some-great-people-impacted-c19-ed-roshitsh/?trackingId=0DmzbwQ3O78ObTV3BiRT9w%3D%3D</t>
  </si>
  <si>
    <t>Dukaan</t>
  </si>
  <si>
    <t>https://www.vccircle.com/saasplatform-dukaan-lays-off-23-employees</t>
  </si>
  <si>
    <t>10/31/2022</t>
  </si>
  <si>
    <t>https://inc42.com/buzz/exclusive-lightspeed-backed-dukaan-lays-off-30-workforce/</t>
  </si>
  <si>
    <t>Dunzo</t>
  </si>
  <si>
    <t>https://yourstory.com/2023/01/grocery-delivery-startup-dunzo-laid-off-3-of-its-workforce</t>
  </si>
  <si>
    <t>https://www.entrepreneur.com/en-in/news-and-trends/dunzo-announces-fresh-round-of-layoffs/459709</t>
  </si>
  <si>
    <t>9/27/2023</t>
  </si>
  <si>
    <t>https://inc42.com/buzz/dunzo-fires-150-more-employees-amid-funding-woes/</t>
  </si>
  <si>
    <t>https://economictimes.indiatimes.com/tech/newsletters/morning-dispatch/scoop-dunzo-secures-75m-via-convertible-notes-fires-30-staff-tim-cook-may-visit-india-as-apple-opens-first-company-owned-store/articleshow/99281436.cms</t>
  </si>
  <si>
    <t>4/6/2023</t>
  </si>
  <si>
    <t>Dutchie</t>
  </si>
  <si>
    <t>Bend</t>
  </si>
  <si>
    <t>https://www.geekwire.com/2022/dutchie-lays-off-7-of-workforce-citing-dramatic-market-shift-in-latest-cannabis-tech-company-cuts/</t>
  </si>
  <si>
    <t>DwellWell</t>
  </si>
  <si>
    <t>https://www.linkedin.com/feed/update/urn:li:activity:7137484656584622080/</t>
  </si>
  <si>
    <t>dYdX</t>
  </si>
  <si>
    <t>https://cointelegraph.com/news/dydx-lays-off-thirty-five-percent-workforce-after-consensys-cuts</t>
  </si>
  <si>
    <t>Dynamic Signal</t>
  </si>
  <si>
    <t>Earnin</t>
  </si>
  <si>
    <t>Earnix</t>
  </si>
  <si>
    <t>https://www.calcalistech.com/ctechnews/article/hymylgzvh</t>
  </si>
  <si>
    <t>Earth Rides</t>
  </si>
  <si>
    <t>https://fox17.com/news/local/google-apple-news-nashville-middle-tennessee-earth-rides-ride-share-company-randomly-shuts-down-employees-without-paychecks</t>
  </si>
  <si>
    <t>1/29/2023</t>
  </si>
  <si>
    <t>EasyKnock</t>
  </si>
  <si>
    <t>https://www.housingwire.com/articles/easyknock-fintech-abruptly-shuts-down/</t>
  </si>
  <si>
    <t>EasyPost</t>
  </si>
  <si>
    <t>https://www.bizjournals.com/louisville/news/2020/03/11/logistics-company-ceasing-operations-planning.html</t>
  </si>
  <si>
    <t>4/14/2020</t>
  </si>
  <si>
    <t>Eat Just</t>
  </si>
  <si>
    <t>https://www.bloomberg.com/news/articles/2023-02-24/eat-just-to-cut-about-18-of-staff-in-plant-based-egg-division#xj4y7vzkg</t>
  </si>
  <si>
    <t>https://news.bloomberglaw.com/daily-labor-report/vegan-egg-maker-eat-just-cuts-jobs-after-raising-money-1</t>
  </si>
  <si>
    <t>Eatsy</t>
  </si>
  <si>
    <t>https://www.businesstimes.com.sg/garage/food-ordering-startup-eatsy-shutters-operations-0</t>
  </si>
  <si>
    <t>8/10/2020</t>
  </si>
  <si>
    <t>Eaze</t>
  </si>
  <si>
    <t>https://www.businessinsider.com/cannabis-tech-startup-eaze-laid-off-employees-2022-6</t>
  </si>
  <si>
    <t>https://www.sfgate.com/cannabis/article/eaze-california-layoffs-19820734.php</t>
  </si>
  <si>
    <t>10/7/2024</t>
  </si>
  <si>
    <t>Ebanx</t>
  </si>
  <si>
    <t>Curitiba, Non-U.S.</t>
  </si>
  <si>
    <t>https://www.reuters.com/technology/brazils-ebanx-lays-off-20-employees-cuts-sweep-tech-sector-2022-06-21/</t>
  </si>
  <si>
    <t>https://exame.com/pme/comeca-uma-era-mais-pe-no-chao-para-as-startups-diz-fundador-do-ebanx/</t>
  </si>
  <si>
    <t>6/1/2020</t>
  </si>
  <si>
    <t>eBay</t>
  </si>
  <si>
    <t>https://www.cnbc.com/2024/01/23/ebay-to-slash-about-1000-roles-or-approximately-9percent-of-full-time-employees.html</t>
  </si>
  <si>
    <t>1/24/2024</t>
  </si>
  <si>
    <t>https://www.reuters.com/technology/ebay-lay-off-500-employees-2023-02-07/</t>
  </si>
  <si>
    <t>https://www.calcalistech.com/ctechnews/article/h1d3zchia</t>
  </si>
  <si>
    <t>12/18/2023</t>
  </si>
  <si>
    <t>https://www.calcalistech.com/ctechnews/article/bjgsl8n9yl</t>
  </si>
  <si>
    <t>https://www.calcalistech.com/ctechnews/article/hywdt44mxx</t>
  </si>
  <si>
    <t>Ecobee</t>
  </si>
  <si>
    <t>https://layoffs.fyi/2020/04/10/ecobee-laid-off-47-employees/</t>
  </si>
  <si>
    <t>Eden / Managed By Q</t>
  </si>
  <si>
    <t>https://layoffs.fyi/2020/04/08/remainder-of-managed-by-q-team-furloughed-or-laid-off-by-eden/</t>
  </si>
  <si>
    <t>Edgio</t>
  </si>
  <si>
    <t>https://investors.edg.io/static-files/829cb878-ba70-4965-bb63-3c4629781a41https://seekingalpha.com/news/3978762-edgio-to-cut-12-of-its-workforce-to-reduce-cost</t>
  </si>
  <si>
    <t>https://investors.edg.io/node/13996/html</t>
  </si>
  <si>
    <t>3/7/2024</t>
  </si>
  <si>
    <t>https://www.marketscreener.com/amp/quote/stock/EDGIO-INC-52799/news/EDGIO-INC-Costs-Associated-with-Exit-or-Disposal-Activities-Change-in-Directors-or-Principal-Of-42549605/</t>
  </si>
  <si>
    <t>Edifecs</t>
  </si>
  <si>
    <t>https://www.geekwire.com/2023/edifecs-lays-off-30-employees-in-the-u-s/</t>
  </si>
  <si>
    <t>Editas Medicine</t>
  </si>
  <si>
    <t>https://endpts.com/editas-edits-pipeline-lays-off-20-and-says-bye-to-cso-to-kick-off-jpm23/</t>
  </si>
  <si>
    <t>Edmodo</t>
  </si>
  <si>
    <t>https://www.edsurge.com/news/2022-08-16-popular-k-12-tool-edmodo-shuts-down</t>
  </si>
  <si>
    <t>eGym</t>
  </si>
  <si>
    <t>https://www.tz.de/muenchen/stadt/muenchen-ort29098/corona-muenchen-kuendigung-video-videocall-start-up-mitarbeiter-erklaerung-firma-13637702.html</t>
  </si>
  <si>
    <t>Eigen Labs</t>
  </si>
  <si>
    <t>https://blockworks.co/news/eigen-layoffs-25-eigencloud</t>
  </si>
  <si>
    <t>7/11/2025</t>
  </si>
  <si>
    <t>Eight Sleep</t>
  </si>
  <si>
    <t>Eightfold AI</t>
  </si>
  <si>
    <t>https://www.nytimes.com/2023/03/13/business/ai-hiring-jobs.html</t>
  </si>
  <si>
    <t>3/24/2023</t>
  </si>
  <si>
    <t>Elastic</t>
  </si>
  <si>
    <t>https://www.elastic.co/blog/ceo-ash-kulkarni-email-to-elastic-employees</t>
  </si>
  <si>
    <t>Electric</t>
  </si>
  <si>
    <t>https://www.electric.ai/blog/open-letter-feb-2023</t>
  </si>
  <si>
    <t>https://www.electric.ai/blog/an-open-letter-from-the-ceo</t>
  </si>
  <si>
    <t>Electriq Global</t>
  </si>
  <si>
    <t>https://www.calcalistech.com/ctechnews/article/syqy71l91e</t>
  </si>
  <si>
    <t>2/26/2025</t>
  </si>
  <si>
    <t>Electronic Arts</t>
  </si>
  <si>
    <t>Baton Rouge</t>
  </si>
  <si>
    <t>https://kotaku.com/ea-apex-legends-bugs-layoffs-respawn-zoom-1850168472</t>
  </si>
  <si>
    <t>3/2/2023</t>
  </si>
  <si>
    <t>https://www.bloomberg.com/news/articles/2025-04-29/electronic-arts-lays-off-hundreds-cancels-titanfall-game</t>
  </si>
  <si>
    <t>5/3/2025</t>
  </si>
  <si>
    <t>https://www.cnbc.com/2024/02/28/ea-layoffs-company-to-cut-5percent-of-workforce-or-about-670-employees.html</t>
  </si>
  <si>
    <t>2/29/2024</t>
  </si>
  <si>
    <t>https://www.wsj.com/articles/electronic-arts-says-it-is-laying-off-6-of-workforce-d9c2b7e1?mod=djemalertNEWS</t>
  </si>
  <si>
    <t>Element</t>
  </si>
  <si>
    <t>https://news.ycombinator.com/item?id=34129623</t>
  </si>
  <si>
    <t>3/1/2023</t>
  </si>
  <si>
    <t>Element AI</t>
  </si>
  <si>
    <t>https://www.theglobeandmail.com/business/article-element-ai-cuts-staff-adds-senior-executives-as-it-attempts-to-live/</t>
  </si>
  <si>
    <t>Element Analytics</t>
  </si>
  <si>
    <t>4/18/2020</t>
  </si>
  <si>
    <t>Elementor</t>
  </si>
  <si>
    <t>https://en.globes.co.il/en/article-elementor-begins-laying-off-15-of-workforce-1001415176</t>
  </si>
  <si>
    <t>6/15/2022</t>
  </si>
  <si>
    <t>Elinvar</t>
  </si>
  <si>
    <t>https://financefwd.com/de/elinvar-entlassungen-funding/</t>
  </si>
  <si>
    <t>Elliptic</t>
  </si>
  <si>
    <t>https://www.theblockcrypto.com/daily/61411/blockchain-analytics-chainalysis-elliptic-ciphertrace-coronavirus</t>
  </si>
  <si>
    <t>Embark Trucks</t>
  </si>
  <si>
    <t>https://techcrunch.com/2023/03/03/embark-trucks-lays-off-workers-explores-liquidation-of-self-driving-truck-assets/</t>
  </si>
  <si>
    <t>Embark Vet</t>
  </si>
  <si>
    <t>https://docs.google.com/spreadsheets/d/12HLkzExDs4cXgF8FGl8M6D3Zilpr4iWMJHVGfGy4szk/edit#gid=113211201</t>
  </si>
  <si>
    <t>https://www.linkedin.com/feed/update/urn:li:activity:7018765914254778368/</t>
  </si>
  <si>
    <t>Embroker</t>
  </si>
  <si>
    <t>https://www.theinsurer.com/news/insurtech-embroker-lays-off-12-of-global-workforce/25922.article</t>
  </si>
  <si>
    <t>Emotive</t>
  </si>
  <si>
    <t>https://dot.la/emotive-layoffs-2657628462.html</t>
  </si>
  <si>
    <t>Engine eCommerce</t>
  </si>
  <si>
    <t>Fayetteville</t>
  </si>
  <si>
    <t>https://talkbusiness.net/2020/06/after-raising-millions-fayetteville-startup-headed-by-john-james-goes-dark/</t>
  </si>
  <si>
    <t>7/9/2020</t>
  </si>
  <si>
    <t>Enjoei</t>
  </si>
  <si>
    <t>https://www.terra.com.br/economia/dinheiro-em-dia/meu-negocio/depois-do-ipo-e-da-queda-enjoei-faz-a-sua-demissao-em-massa,e1d6c15174934d1010733071113dff43zabh1zv5.html</t>
  </si>
  <si>
    <t>Enjoy</t>
  </si>
  <si>
    <t>https://news.crunchbase.com/public/bankruptcy-enjoy-apple-ron-johnson/</t>
  </si>
  <si>
    <t>Enovix</t>
  </si>
  <si>
    <t>https://www.theinformation.com/articles/battery-developer-enovix-lays-off-roughly-one-third-of-staff</t>
  </si>
  <si>
    <t>5/7/2024</t>
  </si>
  <si>
    <t>https://www.theinformation.com/articles/the-electric-enovix-lays-off-185-engineers-and-shifts-most-of-its-operations-to-malaysia</t>
  </si>
  <si>
    <t>Enphase Energy</t>
  </si>
  <si>
    <t>https://www.sfgate.com/tech/article/enphase-energy-layoffs-workers-solar-19907535.php</t>
  </si>
  <si>
    <t>Envoy</t>
  </si>
  <si>
    <t>https://www.forbes.com/sites/alexandrawilson1/2020/04/15/smart-office-startup-envoy-furloughs-and-lays-off-30-of-employees-cuts-salaries-of-others/#e0729a7b94cf</t>
  </si>
  <si>
    <t>Epic Games</t>
  </si>
  <si>
    <t>https://techcrunch.com/2023/09/28/fortnite-maker-epic-games-is-laying-off-16-of-its-workforce/</t>
  </si>
  <si>
    <t>9/28/2023</t>
  </si>
  <si>
    <t>Epicery</t>
  </si>
  <si>
    <t>https://techcrunch.com/2024/12/31/after-ups-and-down-food-delivery-startup-epicery-closes-shop/</t>
  </si>
  <si>
    <t>EQRx</t>
  </si>
  <si>
    <t>https://www.biopharmadive.com/news/eqrx-biotech-layoffs-jobs-restructuring/643507/</t>
  </si>
  <si>
    <t>Equitybee</t>
  </si>
  <si>
    <t>https://www.calcalistech.com/ctechnews/article/h1jkvzwpo</t>
  </si>
  <si>
    <t>https://www.calcalistech.com/ctechnews/article/hkrqontns</t>
  </si>
  <si>
    <t>EquityZen</t>
  </si>
  <si>
    <t>https://www.axios.com/2022/10/31/scoop-layoffs-hit-startup-stock-marketplace-equityzen</t>
  </si>
  <si>
    <t>Ericsson</t>
  </si>
  <si>
    <t>https://www.reuters.com/business/media-telecom/ericsson-lay-off-8500-employees-memo-2023-02-24/</t>
  </si>
  <si>
    <t>2/24/2023</t>
  </si>
  <si>
    <t>Ermetic</t>
  </si>
  <si>
    <t>https://www.calcalistech.com/ctechnews/article/h1abeu2io</t>
  </si>
  <si>
    <t>Eroad</t>
  </si>
  <si>
    <t>Auckland, Non-U.S.</t>
  </si>
  <si>
    <t>https://businessdesk.co.nz/article/markets/eroad-investors-grill-management-on-buyout-offer</t>
  </si>
  <si>
    <t>New Zealand</t>
  </si>
  <si>
    <t>Eruditus</t>
  </si>
  <si>
    <t>https://inc42.com/buzz/softbank-backed-edtech-unicorn-eruditus-trims-workforce-lays-off-40-employees/</t>
  </si>
  <si>
    <t>Esper</t>
  </si>
  <si>
    <t>https://www.geekwire.com/2022/seattle-startup-esper-cuts-12-of-staff-citing-current-economic-climate-as-tech-layoffs-continue/</t>
  </si>
  <si>
    <t>https://www.geekwire.com/2023/esper-lays-off-21-of-workforce-due-to-unpredictable-business-environment-in-2023/</t>
  </si>
  <si>
    <t>Ethos Life</t>
  </si>
  <si>
    <t>https://coverager.com/layoffs-at-ethos/</t>
  </si>
  <si>
    <t>6/6/2020</t>
  </si>
  <si>
    <t>https://www.coverager.com/ethos-lays-off-40-employees/</t>
  </si>
  <si>
    <t>6/26/2022</t>
  </si>
  <si>
    <t>https://www.coverager.com/ethos-conducts-another-round-of-layoffs/</t>
  </si>
  <si>
    <t>eToro</t>
  </si>
  <si>
    <t>https://www.calcalistech.com/ctechnews/article/ryoxm611sc</t>
  </si>
  <si>
    <t>7/5/2022</t>
  </si>
  <si>
    <t>Etsy</t>
  </si>
  <si>
    <t>https://www.cnbc.com/2023/12/13/etsy-laying-off-11percent-of-staff-citing-competitive-environment.html</t>
  </si>
  <si>
    <t>12/13/2023</t>
  </si>
  <si>
    <t>Eucalyptus</t>
  </si>
  <si>
    <t>https://www.news.com.au/finance/business/other-industries/australian-healthcare-startup-fires-20-per-cent-of-staff/news-story/c582a96f5cc55a99962c2c79aa7033a9</t>
  </si>
  <si>
    <t>7/28/2022</t>
  </si>
  <si>
    <t>Euler Motors</t>
  </si>
  <si>
    <t>https://entrackr.com/2023/04/ev-firm-euler-motors-lays-off-10-of-workforce-citing-restructuring/</t>
  </si>
  <si>
    <t>Eurora</t>
  </si>
  <si>
    <t>Tallinn, Non-U.S.</t>
  </si>
  <si>
    <t>https://www.aripaev.ee/uudised/2023/09/11/maksuvolga-jaanud-idufirma-eurora-koondab-ule-100-tootaja</t>
  </si>
  <si>
    <t>Estonia</t>
  </si>
  <si>
    <t>Eventbrite</t>
  </si>
  <si>
    <t>https://www.marketwatch.com/story/eventbrite-to-about-100-jobs-reducing-headcount-by-11-a5daf94b</t>
  </si>
  <si>
    <t>8/8/2024</t>
  </si>
  <si>
    <t>https://layoffs.fyi/2020/04/13/eventbrite-laid-off-500-employees/</t>
  </si>
  <si>
    <t>https://www.reuters.com/markets/us/ticketing-service-provider-eventbrite-lay-off-8-workforce-2023-02-28/</t>
  </si>
  <si>
    <t>Eventus</t>
  </si>
  <si>
    <t>https://www.thetradenews.com/eventus-cuts-staff-numbers-amid-challenging-funding-environment/</t>
  </si>
  <si>
    <t>EverBridge</t>
  </si>
  <si>
    <t>https://www.bizjournals.com/boston/news/2022/11/08/everbridge-to-lay-off-200-workers.html</t>
  </si>
  <si>
    <t>EverC</t>
  </si>
  <si>
    <t>https://www.calcalistech.com/ctechnews/article/bjrddqr00r</t>
  </si>
  <si>
    <t>Everlane</t>
  </si>
  <si>
    <t>https://www.vice.com/en_ca/article/akw9ej/everlane-reassures-workers-then-lays-off-and-furloughs-hundreds</t>
  </si>
  <si>
    <t>https://www.theinformation.com/articles/everlane-slashes-17-of-corporate-employees</t>
  </si>
  <si>
    <t>Everlaw</t>
  </si>
  <si>
    <t>https://www.law360.com/pulse/legal-tech/articles/1607469/e-discovery-co-everlaw-conducts-10-staff-reduction</t>
  </si>
  <si>
    <t>5/13/2023</t>
  </si>
  <si>
    <t>Everledger</t>
  </si>
  <si>
    <t>Brisbane, Non-U.S.</t>
  </si>
  <si>
    <t>https://www.afr.com/technology/government-and-tencent-backed-aussie-blockchain-firm-collapses-20230503-p5d58l</t>
  </si>
  <si>
    <t>5/15/2023</t>
  </si>
  <si>
    <t>Evernote</t>
  </si>
  <si>
    <t>https://techcrunch.com/2023/02/27/bending-spoons-lays-off-129-evernote-staffers/</t>
  </si>
  <si>
    <t>Everquote</t>
  </si>
  <si>
    <t>Evansville</t>
  </si>
  <si>
    <t>https://www.insurancejournal.com/news/national/2023/07/11/729444.htm</t>
  </si>
  <si>
    <t>Everybuddy</t>
  </si>
  <si>
    <t>https://www.calcalistech.com/ctechnews/article/rj28wryo6</t>
  </si>
  <si>
    <t>EVgo</t>
  </si>
  <si>
    <t>https://www.businesswire.com/news/home/20230223005797/en/EVgo-Inc.-Aligns-Organization-Around-Growing-Its-Charging-Network</t>
  </si>
  <si>
    <t>Evolve</t>
  </si>
  <si>
    <t>https://skift.com/blog/evolve-lays-off-14-percent-of-its-staff/</t>
  </si>
  <si>
    <t>https://skift.com/2023/09/13/property-manager-evolve-lays-off-20-of-its-workforce/amp/</t>
  </si>
  <si>
    <t>Exabeam</t>
  </si>
  <si>
    <t>https://www.exabeam.com/company-news/company-update-october-25-2023/</t>
  </si>
  <si>
    <t>Examedi</t>
  </si>
  <si>
    <t>https://contxto.com/en/startups-es/this-week-in-startups-softbank-shakeups-krans-funding-round-and-layoffs-at-examedi/</t>
  </si>
  <si>
    <t>Exodus</t>
  </si>
  <si>
    <t>Nebraska City</t>
  </si>
  <si>
    <t>https://www.exodus.com/news/exodus-restructure/</t>
  </si>
  <si>
    <t>11/12/2022</t>
  </si>
  <si>
    <t>Exosonic</t>
  </si>
  <si>
    <t>https://techcrunch.com/2024/11/08/supersonic-aircraft-startup-exosonic-is-shutting-down/</t>
  </si>
  <si>
    <t>11/9/2024</t>
  </si>
  <si>
    <t>Exotel</t>
  </si>
  <si>
    <t>https://inc42.com/buzz/exclusive-saas-startup-exotel-lays-off-142-employees-amid-biz-restructuring/</t>
  </si>
  <si>
    <t>Expedia</t>
  </si>
  <si>
    <t>https://skift.com/2025/04/28/expedia-restructures-product-and-tech-teams-will-lay-off-3-of-workforce/</t>
  </si>
  <si>
    <t>https://skift.com/2023/10/17/expedia-laid-off-around-100-employees-in-second-round-of-job-cuts/</t>
  </si>
  <si>
    <t>https://www.geekwire.com/2024/expedia-group-cutbacks-will-impact-1500-roles-this-year-more-than-8-of-workforce/</t>
  </si>
  <si>
    <t>Expel</t>
  </si>
  <si>
    <t>https://expel.com/blog/a-message-from-expels-co-founders/</t>
  </si>
  <si>
    <t>Expert360</t>
  </si>
  <si>
    <t>https://www.watoday.com.au/technology/startups-staff-to-go-kombucha-and-yoga-can-stay-20220811-p5b8zs.html</t>
  </si>
  <si>
    <t>8/15/2022</t>
  </si>
  <si>
    <t>Exterro</t>
  </si>
  <si>
    <t>https://www.oregonlive.com/silicon-forest/2023/01/oregon-software-company-exterro-lays-off-two-dozen-employees-after-buying-zapproved.html</t>
  </si>
  <si>
    <t>EyeEm</t>
  </si>
  <si>
    <t>https://petapixel.com/2025/12/11/eyeem-is-shutting-down/</t>
  </si>
  <si>
    <t>12/12/2025</t>
  </si>
  <si>
    <t>ezCater</t>
  </si>
  <si>
    <t>https://www.bizjournals.com/boston/news/2025/11/21/ezcater-tech-layoffs.html</t>
  </si>
  <si>
    <t>https://www.axios.com/ezcater-corporate-catering-unicorn-lays-off-hundreds-084d76ff-45fc-4011-8121-e938924e3819.html</t>
  </si>
  <si>
    <t>Ezoic</t>
  </si>
  <si>
    <t>https://www.ezoic.com/ceo-dwayne-letter-to-employees/</t>
  </si>
  <si>
    <t>7/19/2023</t>
  </si>
  <si>
    <t>https://www.businessinsider.com/an-adtech-employee-stole-a-9m-payment-sent-by-google-and-used-it-to-buy-gold-2023-4</t>
  </si>
  <si>
    <t>7/21/2023</t>
  </si>
  <si>
    <t>FabHotels</t>
  </si>
  <si>
    <t>https://entrackr.com/2020/04/exclusive-fabhotels-lays-off-80-employees-slashes-salary/</t>
  </si>
  <si>
    <t>Fable</t>
  </si>
  <si>
    <t>https://www.fable.app/blog/fable-is-winding-down</t>
  </si>
  <si>
    <t>10/18/2024</t>
  </si>
  <si>
    <t>https://betakit.com/canadian-startup-struggles-continue-as-silofit-closes-up-shop-top-hat-and-fable-cut-staff/</t>
  </si>
  <si>
    <t>Fabric</t>
  </si>
  <si>
    <t>https://techcrunch.com/2022/07/13/fabric-lays-off-40-of-staff-as-it-shifts-strategy-from-service-to-platform/</t>
  </si>
  <si>
    <t>https://www.calcalistech.com/ctechnews/article/hyfcqfhlr</t>
  </si>
  <si>
    <t>Facily</t>
  </si>
  <si>
    <t>https://startups.com.br/noticias/brazilian-e-commerce-firm-facily-slashes-workforce-by-30/</t>
  </si>
  <si>
    <t>4/27/2022</t>
  </si>
  <si>
    <t>Factorial</t>
  </si>
  <si>
    <t>Barcelona, Non-U.S.</t>
  </si>
  <si>
    <t>https://www.businessinsider.es/factorial-despide-veintena-trabajadores-1274860</t>
  </si>
  <si>
    <t>Faire</t>
  </si>
  <si>
    <t>https://www.businessinsider.com/wholesale-startup-faire-lays-off-another-250-employees-2023-11</t>
  </si>
  <si>
    <t>11/2/2023</t>
  </si>
  <si>
    <t>FamPay</t>
  </si>
  <si>
    <t>https://www.moneycontrol.com/europe/?url=https://www.moneycontrol.com/news/business/announcements/peak-xv-backed-fampay-undertakes-layoffs-cuts-18-jobs-11083941.html</t>
  </si>
  <si>
    <t>FanClash</t>
  </si>
  <si>
    <t>https://inc42.com/buzz/exclusive-sequoia-backed-fanclash-fires-75-workforce-within-a-year-of-raising-40-mn/</t>
  </si>
  <si>
    <t>Fandom</t>
  </si>
  <si>
    <t>https://community.fandom.com/wiki/User_blog:Perkinsmt/Fandom_Staffing_Update</t>
  </si>
  <si>
    <t>FarEye</t>
  </si>
  <si>
    <t>https://inc42.com/buzz/exclusive-dragoneer-backed-fareye-lays-off-250-employees/</t>
  </si>
  <si>
    <t>https://inc42.com/buzz/exclusive-microsoft-backed-fareye-fires-90-employees-in-second-round-of-layoffs-within-8-months/</t>
  </si>
  <si>
    <t>Farfetch</t>
  </si>
  <si>
    <t>https://www.drapersonline.com/news/farfetch-to-cut-up-to-30-jobs</t>
  </si>
  <si>
    <t>2/16/2024</t>
  </si>
  <si>
    <t>Fast</t>
  </si>
  <si>
    <t>https://www.theinformation.com/articles/fast-the-troubled-fintech-startup-is-shutting-down</t>
  </si>
  <si>
    <t>4/5/2022</t>
  </si>
  <si>
    <t>Fastly</t>
  </si>
  <si>
    <t>https://seekingalpha.com/news/4137719-fastly-to-reduce-global-headcount-by-11</t>
  </si>
  <si>
    <t>Fate Therapeutics</t>
  </si>
  <si>
    <t>https://www.sandiegouniontribune.com/business/story/2023-01-09/san-diegos-fate-therapeutics-lays-off-315-employees-more-than-half-of-its-workforce#:~:text=Fate%20Therapeutics%2C%20a%20San%20Diego,collaboration%20agreement%20with%20Janssen%20Biotech</t>
  </si>
  <si>
    <t>1/13/2023</t>
  </si>
  <si>
    <t>Favo</t>
  </si>
  <si>
    <t>https://exame.com/negocios/de-malas-prontas-startup-favo-deixa-o-brasil-e-demite-170-funcionarios/</t>
  </si>
  <si>
    <t>Faze Medicines</t>
  </si>
  <si>
    <t>https://www.bizjournals.com/boston/news/2022/11/09/faze-medicines-shutdown-third-rock-ventures.html</t>
  </si>
  <si>
    <t>Fetch</t>
  </si>
  <si>
    <t>Madison</t>
  </si>
  <si>
    <t>https://www.theinformation.com/articles/softbank-backed-fetch-rewards-cuts-staff-amid-shopping-slowdown?rc=yjxoek</t>
  </si>
  <si>
    <t>3/14/2023</t>
  </si>
  <si>
    <t>Fi.Money</t>
  </si>
  <si>
    <t>https://entrackr.com/2023/09/neobank-fi-lays-off-10-of-workforce/</t>
  </si>
  <si>
    <t>Fifth Season</t>
  </si>
  <si>
    <t>https://www.bizjournals.com/pittsburgh/news/2022/10/29/vertical-farming-startup-fifth-season-shuts-down.html</t>
  </si>
  <si>
    <t>10/30/2022</t>
  </si>
  <si>
    <t>Figure</t>
  </si>
  <si>
    <t>https://www.bloomberg.com/news/articles/2023-07-28/mike-cagney-s-figure-lays-off-20-of-staff-amid-ipo-plans#xj4y7vzkg</t>
  </si>
  <si>
    <t>Finder</t>
  </si>
  <si>
    <t>https://www.news.com.au/finance/work/at-work/finder-staff-shocked-by-abrupt-job-cuts-as-15-of-the-business-is-restructured/news-story/6907cf73ddddceb30018521871c89d3c</t>
  </si>
  <si>
    <t>2/6/2023</t>
  </si>
  <si>
    <t>https://www.smh.com.au/technology/finder-cuts-staff-for-the-second-time-in-three-months-20230404-p5cxwr.html</t>
  </si>
  <si>
    <t>https://www.startupdaily.net/topic/business/finder-cuts-staffing-for-the-3rd-time-in-a-year-shedding-60-jobs/</t>
  </si>
  <si>
    <t>Finite State</t>
  </si>
  <si>
    <t>https://www.bizjournals.com/columbus/inno/stories/news/2022/06/17/startup-finite-state-layoffs.html</t>
  </si>
  <si>
    <t>6/18/2022</t>
  </si>
  <si>
    <t>Finleap Connect</t>
  </si>
  <si>
    <t>https://paymentandbanking.com/open-banking-anbieter-finleap-connect-vollzieht-wechsel-an-der-management-spitze/</t>
  </si>
  <si>
    <t>Fipola</t>
  </si>
  <si>
    <t>https://www.medianews4u.com/meat-d2c-fipola-shuts-ops-liquidation-process-on-to-clear-dues-by-april-2023/</t>
  </si>
  <si>
    <t>2/21/2023</t>
  </si>
  <si>
    <t>Fireblocks</t>
  </si>
  <si>
    <t>https://www.calcalistech.com/ctechnews/article/rjkvszzit</t>
  </si>
  <si>
    <t>https://www.calcalistech.com/ctechnews/article/rksbjrxro</t>
  </si>
  <si>
    <t>Firework</t>
  </si>
  <si>
    <t>https://www.theinformation.com/articles/live-shopping-startup-firework-lays-off-10-of-staff</t>
  </si>
  <si>
    <t>First Mode</t>
  </si>
  <si>
    <t>https://www.geekwire.com/2024/first-mode-reduces-workforce-revises-hybrid-trucks/</t>
  </si>
  <si>
    <t>FiscalNote</t>
  </si>
  <si>
    <t>https://www.adweek.com/digital/dozens-fired-at-cq-roll-publication-known-for-reporting-inside-washington/</t>
  </si>
  <si>
    <t>Fisker</t>
  </si>
  <si>
    <t>https://techcrunch.com/2024/02/29/fisker-layoffs-cash-going-concern-dealerships/</t>
  </si>
  <si>
    <t>https://www.wsj.com/business/autos/electric-vehicle-startup-fisker-files-for-bankruptcy-0a3eb7d6</t>
  </si>
  <si>
    <t>Fittr</t>
  </si>
  <si>
    <t>Pune, Non-U.S.</t>
  </si>
  <si>
    <t>https://inc42.com/buzz/exclusive-fittr-lays-off-11-of-workforce-after-losses-pile-up/</t>
  </si>
  <si>
    <t>Five9</t>
  </si>
  <si>
    <t>https://www.marketwatch.com/story/five9-to-cut-4-of-workforce-cd4da325</t>
  </si>
  <si>
    <t>https://www.crn.com/news/cloud/2024/five9-plans-7-percent-workforce-layoffs</t>
  </si>
  <si>
    <t>8/21/2024</t>
  </si>
  <si>
    <t>Fiverr</t>
  </si>
  <si>
    <t>https://www.wsj.com/business/fiverr-to-cut-about-250-jobs-in-refocusing-effort-reiterates-guidance-8f15ee4b</t>
  </si>
  <si>
    <t>9/16/2025</t>
  </si>
  <si>
    <t>https://en.globes.co.il/en/article-fiverr-lays-off-60-including-30-employees-in-israel-1001419413</t>
  </si>
  <si>
    <t>Flatiron Health</t>
  </si>
  <si>
    <t>https://www.beckershospitalreview.com/oncology/cancer-care-startup-to-lay-off-employees.html</t>
  </si>
  <si>
    <t>Flatiron School</t>
  </si>
  <si>
    <t>https://www.businessinsider.com/weworks-flatiron-school-lays-off-workers-2020-5</t>
  </si>
  <si>
    <t>FlexCar</t>
  </si>
  <si>
    <t>https://www.bizjournals.com/boston/news/2023/08/16/flexcar-layoffs-2023.html</t>
  </si>
  <si>
    <t>Flexe</t>
  </si>
  <si>
    <t>https://www.geekwire.com/2023/seattle-warehousing-startup-flexe-lays-off-33-of-workforce-amid-freight-industry-slowdown/</t>
  </si>
  <si>
    <t>https://www.geekwire.com/2024/warehousing-and-logistics-startup-flexe-cuts-38-of-workforce-in-latest-layoffs/</t>
  </si>
  <si>
    <t>Flexport</t>
  </si>
  <si>
    <t>https://www.freightwaves.com/news/flexport-to-reduce-workforce-amid-company-reorganization</t>
  </si>
  <si>
    <t>10/4/2024</t>
  </si>
  <si>
    <t>https://www.theinformation.com/articles/flexport-to-lay-off-nearly-20-of-staff-in-latest-cuts</t>
  </si>
  <si>
    <t>https://www.cnbc.com/2023/10/12/flexport-is-laying-off-20percent-of-its-workforce.html</t>
  </si>
  <si>
    <t>https://www.cnbc.com/2023/01/11/flexport-to-lay-off-20percent-of-its-global-workforce.html</t>
  </si>
  <si>
    <t>FlightStats</t>
  </si>
  <si>
    <t>https://www.oregonlive.com/silicon-forest/2024/05/flight-tracking-company-cirium-will-lay-off-37-portland-tech-workers.html</t>
  </si>
  <si>
    <t>5/31/2024</t>
  </si>
  <si>
    <t>Flink</t>
  </si>
  <si>
    <t>https://www.businessinsider.de/gruenderszene/food/uebernahme-durch-getir-vom-tisch-flink-findet-neues-investorengeld-bewertung-sinkt-massiv/</t>
  </si>
  <si>
    <t>https://www.manager-magazin.de/unternehmen/tech/flink-lieferdienst-hat-still-und-leise-8000-jobs-abgeschafft-a-caa29cb9-82b5-4d1e-83ca-a29efaccd25d</t>
  </si>
  <si>
    <t>Flip</t>
  </si>
  <si>
    <t>https://www.sfgate.com/tech/article/flip-startup-shuts-down-billion-21022297.php</t>
  </si>
  <si>
    <t>8/30/2025</t>
  </si>
  <si>
    <t>Flipboard</t>
  </si>
  <si>
    <t>https://www.axios.com/2022/10/17/flipboard-layoffs-21-percent-staff</t>
  </si>
  <si>
    <t>10/20/2022</t>
  </si>
  <si>
    <t>Flipkart</t>
  </si>
  <si>
    <t>https://www.republicworld.com/business/industry/flipkart-reportedly-to-lay-off-over-1000-employees/</t>
  </si>
  <si>
    <t>1/13/2024</t>
  </si>
  <si>
    <t>https://www.calcalistech.com/ctechnews/article/sk7ktewxwg</t>
  </si>
  <si>
    <t>11/17/2025</t>
  </si>
  <si>
    <t>Flock Freight</t>
  </si>
  <si>
    <t>https://www.freightwaves.com/news/flock-freight-under-fire-insiders-recount-toxic-work-culture-leadership-failures</t>
  </si>
  <si>
    <t>https://www.freightwaves.com/news/flock-reports-layoffs-path-to-profitability</t>
  </si>
  <si>
    <t>Flockjay</t>
  </si>
  <si>
    <t>https://techcrunch.com/2021/08/24/flockjay-cuts-at-least-half-of-its-workforce-as-it-pivots-away-from-bootcamps-into-b2b-saas/</t>
  </si>
  <si>
    <t>8/24/2021</t>
  </si>
  <si>
    <t>Flowhub</t>
  </si>
  <si>
    <t>https://www.businessinsider.com/scoop-cannabis-tech-startup-flowhub-cuts-about-15-of-employees-2022-9</t>
  </si>
  <si>
    <t>9/10/2022</t>
  </si>
  <si>
    <t>Flutterwave</t>
  </si>
  <si>
    <t>https://techcabal.com/2024/06/24/flutterwave-lays-off-3-of-its-workforce/</t>
  </si>
  <si>
    <t>6/26/2024</t>
  </si>
  <si>
    <t>Flux Systems</t>
  </si>
  <si>
    <t>https://www.finextra.com/newsarticle/41132/flux-shuts-down-digital-receipts-network/payments</t>
  </si>
  <si>
    <t>10/15/2022</t>
  </si>
  <si>
    <t>Fly.io</t>
  </si>
  <si>
    <t>https://news.ycombinator.com/item?id=41442521</t>
  </si>
  <si>
    <t>9/11/2024</t>
  </si>
  <si>
    <t>Flyhomes</t>
  </si>
  <si>
    <t>https://www.geekwire.com/2022/seattle-real-estate-startup-flyhomes-cuts-20-of-staff-citing-uncertain-economic-conditions/</t>
  </si>
  <si>
    <t>https://www.geekwire.com/2022/flyhomes-does-another-round-of-layoffs-as-housing-market-hurts-real-estate-tech-companies/</t>
  </si>
  <si>
    <t>Flytedesk</t>
  </si>
  <si>
    <t>https://businessden.com/2020/03/18/boulder-advertising-startup-flytedesk-lays-off-staff-amid-coronavirus/</t>
  </si>
  <si>
    <t>Flywheel Sports</t>
  </si>
  <si>
    <t>https://stayfit305.com/solidcore-and-flywheel-announce-layoffs-as-a-result-of-covid-19/</t>
  </si>
  <si>
    <t>Flywire</t>
  </si>
  <si>
    <t>https://www.bostonglobe.com/2025/02/26/business/student-visa-cutback-flywire-stock-price/</t>
  </si>
  <si>
    <t>3/1/2025</t>
  </si>
  <si>
    <t>https://www.americaninno.com/boston/inno-news-boston/fintech-startup-flywire-downsizes-12-percent-of-workforce/</t>
  </si>
  <si>
    <t>FNZ</t>
  </si>
  <si>
    <t>https://citywire.com/new-model-adviser/news/exclusive-fnz-to-make-1000-redundancies-globally/a2421080</t>
  </si>
  <si>
    <t>7/7/2023</t>
  </si>
  <si>
    <t>Food52</t>
  </si>
  <si>
    <t>https://www.businessinsider.com/food52-layoffs-employees-shocked-chernin-group-investment-2022-4</t>
  </si>
  <si>
    <t>5/7/2022</t>
  </si>
  <si>
    <t>https://www.adweek.com/media/food52-lays-off-15-of-its-staff-in-a-second-round-of-cuts/</t>
  </si>
  <si>
    <t>Foodpanda</t>
  </si>
  <si>
    <t>Bucharest, Non-U.S.</t>
  </si>
  <si>
    <t>https://sifted.eu/articles/glovo-foodpanda-layoffs/</t>
  </si>
  <si>
    <t>Romania</t>
  </si>
  <si>
    <t>5/28/2022</t>
  </si>
  <si>
    <t>https://www.straitstimes.com/singapore/food-delivery-firm-foodpanda-lays-off-staff-in-singapore-retrenchment-reportedly-affects-about-60</t>
  </si>
  <si>
    <t>9/5/2022</t>
  </si>
  <si>
    <t>Foodsby</t>
  </si>
  <si>
    <t>https://www.americaninno.com/minne/inno-news-minne/layoffs-at-foodsby-after-drop-in-business-from-coronavirus/</t>
  </si>
  <si>
    <t>ForeScout</t>
  </si>
  <si>
    <t>https://www.calcalistech.com/ctechnews/article/hkyo39k9o</t>
  </si>
  <si>
    <t>https://www.calcalistech.com/ctechnews/article/sjdyqira3</t>
  </si>
  <si>
    <t>Foresight Insurance</t>
  </si>
  <si>
    <t>https://news.ambest.com/newscontent.aspx?refnum=244982&amp;altsrc=176</t>
  </si>
  <si>
    <t>ForgeRock</t>
  </si>
  <si>
    <t>https://www.sfchronicle.com/bayarea/article/bay-area-tech-layoffs-pac-12-forgerock-analog-18552853.php</t>
  </si>
  <si>
    <t>Forma.ai</t>
  </si>
  <si>
    <t>Formstack</t>
  </si>
  <si>
    <t>Indianapolis</t>
  </si>
  <si>
    <t>https://www.linkedin.com/feed/update/urn:li:activity:7064618034325327872/</t>
  </si>
  <si>
    <t>5/17/2023</t>
  </si>
  <si>
    <t>Forto</t>
  </si>
  <si>
    <t>https://www.businessinsider.de/gruenderszene/automotive-mobility/forto-entlassungen-gruende/</t>
  </si>
  <si>
    <t>https://www.deutsche-startups.de/2022/11/11/forto-delivery-hero-stuffle-burnout-hr-startups/</t>
  </si>
  <si>
    <t>Forward</t>
  </si>
  <si>
    <t>https://www.fiercehealthcare.com/health-tech/primary-care-startup-forward-cut-5-workforce-amid-extremely-tough-market-conditions</t>
  </si>
  <si>
    <t>7/12/2022</t>
  </si>
  <si>
    <t>https://www.businessinsider.com/forward-primary-care-startup-layoffs-amid-coronavirus-pandemic-2020-4</t>
  </si>
  <si>
    <t>https://www.theinformation.com/articles/forward-startup-behind-doctor-in-box-healthcare-modules-to-shut-down</t>
  </si>
  <si>
    <t>Foundation Medicine</t>
  </si>
  <si>
    <t>https://www.foundationmedicine.com/blog/a-strong-foundation-for-the-future</t>
  </si>
  <si>
    <t>FourKites</t>
  </si>
  <si>
    <t>https://www.freightwaves.com/news/fourkites-confirms-15-cut-in-global-workforce-dismisses-key-exec</t>
  </si>
  <si>
    <t>https://techcrunch.com/2022/08/26/supply-chain-startup-fourkites-which-recently-laid-off-workers-raises-30m/</t>
  </si>
  <si>
    <t>Foursquare</t>
  </si>
  <si>
    <t>https://techcrunch.com/2024/05/23/foursquare-just-laid-off-105-employees/</t>
  </si>
  <si>
    <t>5/24/2024</t>
  </si>
  <si>
    <t>Foxtrot</t>
  </si>
  <si>
    <t>https://www.chicagobusiness.com/retail/foxtrot-lays-26-employees</t>
  </si>
  <si>
    <t>9/24/2022</t>
  </si>
  <si>
    <t>Fraazo</t>
  </si>
  <si>
    <t>https://inc42.com/buzz/exclusive-fraazo-lays-off-150-employees-shuts-50-dark-stores/</t>
  </si>
  <si>
    <t>Freenome</t>
  </si>
  <si>
    <t>https://www.sfchronicle.com/bayarea/article/tech-layoffs-freenome-19421173.php</t>
  </si>
  <si>
    <t>4/24/2024</t>
  </si>
  <si>
    <t>Freetrade</t>
  </si>
  <si>
    <t>https://www.altfi.com/article/9362_exclusive-freetrade-announces-job-cuts-of-up-to-15-of-staff</t>
  </si>
  <si>
    <t>Freightos</t>
  </si>
  <si>
    <t>https://sourcingjournal.com/topics/logistics/freightos-layoffs-13-percent-persistently-weak-freight-market-job-cuts-costs-445086/</t>
  </si>
  <si>
    <t>FreightWaves</t>
  </si>
  <si>
    <t>Chattanooga</t>
  </si>
  <si>
    <t>https://www.timesfreepress.com/news/2024/sep/24/chattanoogas-freightwaves-eliminates-16-jobs/</t>
  </si>
  <si>
    <t>Frequency Therapeutics</t>
  </si>
  <si>
    <t>https://www.bizjournals.com/boston/news/2023/02/13/frequency-therapeutics-layoffs-2023.html</t>
  </si>
  <si>
    <t>FreshBooks</t>
  </si>
  <si>
    <t>https://betakit.com/freshbooks-president-and-ceo-depart-as-company-lays-off-six-percent-of-employees/</t>
  </si>
  <si>
    <t>https://www.freshbooks.com/blog/a-letter-from-mara</t>
  </si>
  <si>
    <t>10/2/2024</t>
  </si>
  <si>
    <t>Freshbooks</t>
  </si>
  <si>
    <t>https://betakit.com/freshbooks-reduces-headcount-by-9-ceo-says-company-remains-in-growth-mode-despite-covid-19/</t>
  </si>
  <si>
    <t>https://betakit.com/freshbooks-lays-off-10-percent-of-staff/</t>
  </si>
  <si>
    <t>3/21/2023</t>
  </si>
  <si>
    <t>FreshDirect</t>
  </si>
  <si>
    <t>https://www.grocerydive.com/news/freshdirect-restructures-corporate-division-cuts-jobs/704251/</t>
  </si>
  <si>
    <t>https://www.bizjournals.com/philadelphia/news/2022/08/25/freshdirect-exiting-philadelphia-market-layoffs.html</t>
  </si>
  <si>
    <t>Freshly</t>
  </si>
  <si>
    <t>https://www.crainsnewyork.com/small-business/meal-delivery-firm-freshly-lays-25-percent-nyc-workforce</t>
  </si>
  <si>
    <t>https://mouthbysouthwest.com/2022/12/12/phoenix-born-freshly-is-laying-off-329-local-workers-in-strategy-shift/</t>
  </si>
  <si>
    <t>12/14/2022</t>
  </si>
  <si>
    <t>Freshworks</t>
  </si>
  <si>
    <t>https://www.moneycontrol.com/news/business/freshworks-undertakes-another-round-of-layoffs-10259901.html</t>
  </si>
  <si>
    <t>https://entrackr.com/news/freshworks-announces-13-layoffs-400-mn-stock-buyback-and-q3-results-7561767</t>
  </si>
  <si>
    <t>11/7/2024</t>
  </si>
  <si>
    <t>https://inc42.com/buzz/facing-macroeconomic-headwinds-freshworks-trims-nearly-2-workforce/</t>
  </si>
  <si>
    <t>Frontdesk</t>
  </si>
  <si>
    <t>Milwaukee</t>
  </si>
  <si>
    <t>https://techcrunch.com/2024/01/02/short-term-rental-provider-frontdesk-lays-off-entire-staff-on-the-verge-of-shutting-down/</t>
  </si>
  <si>
    <t>1/3/2024</t>
  </si>
  <si>
    <t>https://www.linkedin.com/posts/jessedepinto_today-was-one-of-the-hardest-days-weve-experienced-activity-6654491888835448832-rAdg/</t>
  </si>
  <si>
    <t>FrontRow</t>
  </si>
  <si>
    <t>https://inc42.com/buzz/lightspeed-backed-edtech-frontrow-acquisition-laying-off-90-employees/</t>
  </si>
  <si>
    <t>Read more at:</t>
  </si>
  <si>
    <t>7/11/2023</t>
  </si>
  <si>
    <t>https://entrackr.com/2022/10/exclusive-frontrow-lays-off-75-of-workforce/</t>
  </si>
  <si>
    <t>10/13/2022</t>
  </si>
  <si>
    <t>https://inc42.com/buzz/exclusive-lightspeed-backed-frontrow-lays-off-145-employees-cut-cost/</t>
  </si>
  <si>
    <t>5/31/2022</t>
  </si>
  <si>
    <t>Frubana</t>
  </si>
  <si>
    <t>Bogota, Non-U.S.</t>
  </si>
  <si>
    <t>https://www.bloomberglinea.com/english/ebanx-frubana-layoff-staff-as-latam-startups-feel-market-backdrop/</t>
  </si>
  <si>
    <t>Colombia</t>
  </si>
  <si>
    <t>FullStory</t>
  </si>
  <si>
    <t>https://www.bizjournals.com/atlanta/inno/stories/news/2022/09/12/another-atlanta-unicorn-makes-layoffs.html</t>
  </si>
  <si>
    <t>https://docs.google.com/spreadsheets/d/e/2PACX-1vQImogyZzjfY7JuSDHLwScTdPsG2S_y6S6qKnfbroU-tglTZUO81W7R4B5U_-qghCLeZ9v3LpaaTxbU/pubhtml</t>
  </si>
  <si>
    <t>Fundbox</t>
  </si>
  <si>
    <t>https://www.geektime.com/following-layoffs-management-pay-cuts-fundbox-raises-another-20-million/</t>
  </si>
  <si>
    <t>https://www.calcalistech.com/ctechnews/article/sypou4svi</t>
  </si>
  <si>
    <t>10/25/2022</t>
  </si>
  <si>
    <t>Funding Circle</t>
  </si>
  <si>
    <t>https://www.altfi.com/article/6790_funding-circle-joins-bounce-back-loan-scheme-as-it-cuts-us-headcount-by-85</t>
  </si>
  <si>
    <t>Funding Societies</t>
  </si>
  <si>
    <t>https://www.techinasia.com/raising-40m-funding-societies-streamlines-business-pandemic</t>
  </si>
  <si>
    <t>Furlenco</t>
  </si>
  <si>
    <t>https://inc42.com/buzz/exclusive-furlenco-lays-off-180-employees-in-push-for-automation/</t>
  </si>
  <si>
    <t>3/28/2022</t>
  </si>
  <si>
    <t>Fuzzy</t>
  </si>
  <si>
    <t>https://www.coverager.com/san-francisco-startup-fuzzy-shuts-down-after-raising-80-million/</t>
  </si>
  <si>
    <t>6/18/2023</t>
  </si>
  <si>
    <t>G2</t>
  </si>
  <si>
    <t>https://www.americaninno.com/chicago/inno-news-chicago/layoffs-at-g2-as-the-tech-company-cuts-costs-during-covid/</t>
  </si>
  <si>
    <t>7/1/2020</t>
  </si>
  <si>
    <t>Games 24x7</t>
  </si>
  <si>
    <t>https://www.storyboard18.com/gaming-news/games-24x7-cuts-staff-amid-gst-dispute-industry-turmoil-64843.htm</t>
  </si>
  <si>
    <t>9/2/2025</t>
  </si>
  <si>
    <t>https://www.peoplematters.in/news/strategic-hr/after-mpl-games24x7-lays-off-400-employees-govt-steps-in-43232</t>
  </si>
  <si>
    <t>Gated</t>
  </si>
  <si>
    <t>https://www.linkedin.com/posts/gated_hello-gated-community-weve-some-news-to-activity-7103355034842628096-MOYT/</t>
  </si>
  <si>
    <t>9/4/2023</t>
  </si>
  <si>
    <t>Gather</t>
  </si>
  <si>
    <t>https://www.forbes.com/sites/kenrickcai/2022/07/08/gather-town-layoffs-virtual-office-startup-june-2022/?sh=2ca5ac9d4748</t>
  </si>
  <si>
    <t>Gavelytics</t>
  </si>
  <si>
    <t>https://www.lawnext.com/2022/06/litigation-analytics-company-gavelytics-is-shutting-down-tomorrow.html</t>
  </si>
  <si>
    <t>Gem</t>
  </si>
  <si>
    <t>https://www.theinformation.com/briefings/recruiting-startup-gem-cuts-a-third-of-workforce</t>
  </si>
  <si>
    <t>https://www.linkedin.com/feed/update/urn:li:activity:7092626063834443776/</t>
  </si>
  <si>
    <t>Gemini</t>
  </si>
  <si>
    <t>https://www.theinformation.com/articles/gemini-is-laying-off-10-of-staff-marking-latest-blow-for-winklevoss-crypto-startup</t>
  </si>
  <si>
    <t>https://www.bloomberg.com/news/articles/2022-06-02/winklevoss-twins-gemini-slashes-staff-10-on-crypto-slump</t>
  </si>
  <si>
    <t>https://techcrunch.com/2022/07/18/crypto-exchange-gemini-executes-second-round-of-layoffs-less-than-two-months-after-axing-10-of-staff/</t>
  </si>
  <si>
    <t>General Fusion</t>
  </si>
  <si>
    <t>https://techcrunch.com/2025/05/05/layoffs-hit-general-fusion-as-the-fusion-power-startup-runs-short-on-cash/</t>
  </si>
  <si>
    <t>Genome Medical</t>
  </si>
  <si>
    <t>https://www.bizjournals.com/sanfrancisco/news/2022/09/08/genetic-testing-genome-medical-invitae-job-cuts.html</t>
  </si>
  <si>
    <t>GenWise</t>
  </si>
  <si>
    <t>https://inc42.com/buzz/exclusive-kunal-shah-backed-genwise-shuts-down-operations/</t>
  </si>
  <si>
    <t>12/10/2025</t>
  </si>
  <si>
    <t>https://entrackr.com/exclusive/exclusive-z47-backed-genwise-lays-off-20-of-workforce-9036952</t>
  </si>
  <si>
    <t>Getaround</t>
  </si>
  <si>
    <t>https://techcrunch.com/2023/02/02/car-sharing-spac-getaround-lays-off-10-of-staff/</t>
  </si>
  <si>
    <t>https://techcrunch.com/2024/02/08/car-sharing-company-getaround-cuts-one-third-of-u-s-workforce/</t>
  </si>
  <si>
    <t>2/8/2024</t>
  </si>
  <si>
    <t>https://www.bizjournals.com/sanfrancisco/news/2020/03/27/getaround-issues-another-layoff-round-as-it-seeks.html</t>
  </si>
  <si>
    <t>Getir</t>
  </si>
  <si>
    <t>Istanbul, Non-U.S.</t>
  </si>
  <si>
    <t>https://techcrunch.com/2022/05/25/getir-the-12b-instant-delivery-startup-plans-to-axe-14-of-staff-globally-and-cut-aggressive-expansion-plans/</t>
  </si>
  <si>
    <t>Turkey</t>
  </si>
  <si>
    <t>https://www.reuters.com/world/middle-east/turkeys-getir-cut-11-workers-global-restructuring-2023-08-22/</t>
  </si>
  <si>
    <t>8/22/2023</t>
  </si>
  <si>
    <t>https://techcrunch.com/2024/04/29/getir-getout-instant-delivery/</t>
  </si>
  <si>
    <t>4/29/2024</t>
  </si>
  <si>
    <t>https://www.businessinsider.com/getir-layoffs-100-us-gorillas-deal-store-closures-possible-2023-2</t>
  </si>
  <si>
    <t>2/5/2023</t>
  </si>
  <si>
    <t>GetNinjas</t>
  </si>
  <si>
    <t>Getta</t>
  </si>
  <si>
    <t>https://www.themarker.com/technation/2022-05-31/ty-article/.premium/00000181-18d2-d57f-afc1-b8d762210000</t>
  </si>
  <si>
    <t>GetYourGuide</t>
  </si>
  <si>
    <t>https://www.reuters.com/article/tech-getyourguide/german-travel-startup-getyourguide-lets-go-of-a-sixth-of-staff-idUSL8N2H544X</t>
  </si>
  <si>
    <t>10/16/2020</t>
  </si>
  <si>
    <t>Ghost Autonomy</t>
  </si>
  <si>
    <t>https://www.sfgate.com/tech/article/ghost-autonomy-shutdown-tech-layoff-19385702.php</t>
  </si>
  <si>
    <t>4/4/2024</t>
  </si>
  <si>
    <t>Gigamon</t>
  </si>
  <si>
    <t>https://www.sfgate.com/tech/article/gigamon-layoffs-elliott-investment-management-19839414.php</t>
  </si>
  <si>
    <t>10/16/2024</t>
  </si>
  <si>
    <t>Ginkgo Bioworks</t>
  </si>
  <si>
    <t>https://www.bostonglobe.com/2024/06/25/business/gingko-jason-kelly-mit-securities-and-exchange-commission-covid-biosecurity/</t>
  </si>
  <si>
    <t>6/23/2024</t>
  </si>
  <si>
    <t>GitHub</t>
  </si>
  <si>
    <t>https://fortune.com/2023/02/09/github-is-laying-off-10-of-staff-and-cutting-down-office-space/</t>
  </si>
  <si>
    <t>GitLab</t>
  </si>
  <si>
    <t>https://www.cnbc.com/2023/02/09/gitlab-layoffs-company-to-cut-7percent-of-staff-or-about-130-employees.html</t>
  </si>
  <si>
    <t>Gitpod</t>
  </si>
  <si>
    <t>Kiel, Non-U.S.</t>
  </si>
  <si>
    <t>https://www.gitpod.io/blog/building-for-the-long-run</t>
  </si>
  <si>
    <t>Glamyo Health</t>
  </si>
  <si>
    <t>https://inc42.com/buzz/glamyo-health-stares-at-potential-shut-down-lays-off-160-employees/</t>
  </si>
  <si>
    <t>6/2/2023</t>
  </si>
  <si>
    <t>Glassbox</t>
  </si>
  <si>
    <t>https://www.calcalistech.com/ctechnews/article/s1zmauznn</t>
  </si>
  <si>
    <t>Glassdoor</t>
  </si>
  <si>
    <t>https://www.glassdoor.com/about-us/a-message-from-glassdoor-ceo-christian-sutherland-wong/</t>
  </si>
  <si>
    <t>3/22/2023</t>
  </si>
  <si>
    <t>https://www.businessinsider.com/glassdoor-lays-off-300-30-staff-due-to-covid-19-2020-5</t>
  </si>
  <si>
    <t>Glean AI</t>
  </si>
  <si>
    <t>5/16/2023</t>
  </si>
  <si>
    <t>Glints</t>
  </si>
  <si>
    <t>https://www.techinasia.com/singaporebased-glints-lays-18-employees</t>
  </si>
  <si>
    <t>Glisser</t>
  </si>
  <si>
    <t>https://www.linkedin.com/posts/mikepiddock_glisser-people-open-to-work-public-version-activity-7024682358524010497-5wiM/</t>
  </si>
  <si>
    <t>Glitch</t>
  </si>
  <si>
    <t>https://www.theverge.com/2020/5/22/21268007/glitch-layoffs-substantial-number-coding-platform-union</t>
  </si>
  <si>
    <t>Gloat</t>
  </si>
  <si>
    <t>https://www.calcalistech.com/ctechnews/article/ry8dgb1x3</t>
  </si>
  <si>
    <t>4/21/2023</t>
  </si>
  <si>
    <t>Glossier</t>
  </si>
  <si>
    <t>https://www.glossier.com/blog/retail-update-covid19</t>
  </si>
  <si>
    <t>8/19/2020</t>
  </si>
  <si>
    <t>https://www.modernretail.co/startups/glossier-lays-off-about-two-dozen-employees-as-it-ramps-up-hiring-in-wholesale-and-retail/amp/</t>
  </si>
  <si>
    <t>8/3/2022</t>
  </si>
  <si>
    <t>https://techcrunch.com/2022/01/26/glossier-just-laid-off-one-third-of-its-corporate-employees-mostly-in-tech/</t>
  </si>
  <si>
    <t>1/26/2022</t>
  </si>
  <si>
    <t>Glovo</t>
  </si>
  <si>
    <t>https://www.eldiario.es/economia/glovo-acuerda-ere-oficinas-despedir-140-trabajadores_1_10061101.html</t>
  </si>
  <si>
    <t>https://beteve.cat/economia/glovo-acomiada-25-treballadors-oficines-barcelona/</t>
  </si>
  <si>
    <t>https://sifted.eu/articles/glovo-lays-offs-news/</t>
  </si>
  <si>
    <t>1/30/2023</t>
  </si>
  <si>
    <t>https://www.eleconomista.es/tecnologia/noticias/12832290/05/24/glovo-fulmina-su-hub-tecnologico-en-madrid-y-se-lo-lleva-a-barcelona.html</t>
  </si>
  <si>
    <t>7/25/2024</t>
  </si>
  <si>
    <t>Glowforge</t>
  </si>
  <si>
    <t>https://www.geekwire.com/2023/glowforge-lays-off-30-employees-as-maker-of-3d-laser-engravers-gets-ready-for-whats-next/</t>
  </si>
  <si>
    <t>2/28/2024</t>
  </si>
  <si>
    <t>GoBear</t>
  </si>
  <si>
    <t>https://layoffs.fyi/2020/09/13/gobear-launches-talent-directory-after-laying-off-22-employees/</t>
  </si>
  <si>
    <t>GoBolt</t>
  </si>
  <si>
    <t>https://betakit.com/gobolt-lays-off-five-percent-of-staff-shortly-after-75-million-raise-citing-worsening-consumer-demand/</t>
  </si>
  <si>
    <t>GoCardless</t>
  </si>
  <si>
    <t>https://sifted.eu/articles/gocardless-lays-off-15-of-staff-news</t>
  </si>
  <si>
    <t>6/12/2023</t>
  </si>
  <si>
    <t>GoDaddy</t>
  </si>
  <si>
    <t>https://techstartups.com/2023/02/08/godaddy-to-lay-off-8-of-its-workforce-or-about-530-employees-amid-global-economic-slowdown/</t>
  </si>
  <si>
    <t>GoHealth</t>
  </si>
  <si>
    <t>https://www.chicagobusiness.com/technology/gohealth-lays-800-workers-online-health-insurance-seller-cuts-back</t>
  </si>
  <si>
    <t>8/11/2022</t>
  </si>
  <si>
    <t>Gojek</t>
  </si>
  <si>
    <t>https://layoffs.fyi/2020/08/06/gojek-creates-talent-directory-following-430-person-layoff/</t>
  </si>
  <si>
    <t>Gokada</t>
  </si>
  <si>
    <t>https://techcabal.com/2023/02/02/gokada-layoffs-affects-54/</t>
  </si>
  <si>
    <t>GoMechanic</t>
  </si>
  <si>
    <t>https://inc42.com/buzz/gomechanic-sacks-70-staff-investor-sequoia-launches-forensic-audit/</t>
  </si>
  <si>
    <t>Gong</t>
  </si>
  <si>
    <t>https://www.calcalistech.com/ctechnews/article/hjyj6811as</t>
  </si>
  <si>
    <t>Goodfood</t>
  </si>
  <si>
    <t>https://thelogic.co/news/exclusive/meal-kit-pioneer-goodfood-goes-through-another-round-of-staff-cuts-amid-struggles-with-supply-chain-inflation/</t>
  </si>
  <si>
    <t>GoodGood</t>
  </si>
  <si>
    <t>https://betakit.com/one-year-after-raising-6-5-million-goodgood-shuts-down-claiming-it-cant-find-more-money/</t>
  </si>
  <si>
    <t>GoodRx</t>
  </si>
  <si>
    <t>https://seekingalpha.com/news/3879125-goodrx-laying-off-140-employees-16-of-workforce</t>
  </si>
  <si>
    <t>Google</t>
  </si>
  <si>
    <t>https://www.cnbc.com/2025/10/01/google-cloud-unit-layoffs.html</t>
  </si>
  <si>
    <t>10/6/2025</t>
  </si>
  <si>
    <t>https://www.businessinsider.com/google-cloud-layoffs-job-cuts-employees-globally-2024-5</t>
  </si>
  <si>
    <t>6/1/2024</t>
  </si>
  <si>
    <t>https://www.theverge.com/2024/1/11/24034124/google-layoffs-engineering-assistant-hardware</t>
  </si>
  <si>
    <t>https://www.nytimes.com/2023/01/20/business/google-alphabet-layoffs.html</t>
  </si>
  <si>
    <t>https://www.cnbc.com/2024/05/01/google-cuts-hundreds-of-core-workers-moves-jobs-to-india-mexico.html</t>
  </si>
  <si>
    <t>https://www.cnbc.com/2023/10/18/google-cuts-dozens-of-jobs-in-news-division-.html</t>
  </si>
  <si>
    <t>https://www.sfchronicle.com/tech/article/google-bay-area-layoffs-21081705.php</t>
  </si>
  <si>
    <t>https://www.sfchronicle.com/tech/article/tech-layoffs-google-rivian-19451076.php</t>
  </si>
  <si>
    <t>5/11/2024</t>
  </si>
  <si>
    <t>https://www.theinformation.com/articles/google-cuts-smart-tv-budget-doubles-youtube</t>
  </si>
  <si>
    <t>https://www.eastbaytimes.com/2023/10/31/google-tech-job-cut-layoff-bay-area-economy-office-lease-alphabet/</t>
  </si>
  <si>
    <t>9/13/2023</t>
  </si>
  <si>
    <t>Goop</t>
  </si>
  <si>
    <t>https://www.businessinsider.com/gwyneth-paltrow-goop-lays-off-staff-refocuses-on-beauty-food-2024-9</t>
  </si>
  <si>
    <t>GoPro</t>
  </si>
  <si>
    <t>https://www.wsj.com/business/earnings/gopro-to-cut-total-workforce-by-4-reduce-office-space-208f369a?</t>
  </si>
  <si>
    <t>https://www.reuters.com/technology/gopro-cut-15-workforce-restructuring-push-2024-08-19/</t>
  </si>
  <si>
    <t>https://techcrunch.com/2020/04/16/gopro-lays-off-200-employees-representing-20-of-the-company/</t>
  </si>
  <si>
    <t>Gopuff</t>
  </si>
  <si>
    <t>https://www.theinformation.com/briefings/gopuff-cuts-6-of-corporate-staff-in-fresh-layoffs</t>
  </si>
  <si>
    <t>5/16/2024</t>
  </si>
  <si>
    <t>https://www.businessinsider.com/gopuff-eliminates-about-100-jobs-control-costs-before-potential-ipo-2022-1</t>
  </si>
  <si>
    <t>2/4/2022</t>
  </si>
  <si>
    <t>https://www.bloomberg.com/news/articles/2023-03-09/gopuff-fires-2-of-workforce-in-latest-round-of-job-cuts#xj4y7vzkg</t>
  </si>
  <si>
    <t>3/10/2023</t>
  </si>
  <si>
    <t>https://www.bloomberg.com/news/articles/2022-07-12/gopuff-is-cutting-10-jobs-in-us-closing-warehouses-to-preserve-cash</t>
  </si>
  <si>
    <t>https://www.bloomberg.com/news/articles/2022-10-19/gopuff-fires-hundreds-more-staff-in-third-round-of-layoffs</t>
  </si>
  <si>
    <t>https://www.theinformation.com/articles/gopuff-plans-hundreds-of-layoffs-to-cut-40-million-in-costs</t>
  </si>
  <si>
    <t>3/30/2022</t>
  </si>
  <si>
    <t>Gorillas</t>
  </si>
  <si>
    <t>https://www.theverge.com/2022/5/24/23139272/gorillas-on-demand-grocery-delivery-app-lays-off-employees-hq</t>
  </si>
  <si>
    <t>5/24/2022</t>
  </si>
  <si>
    <t>https://www.retailfood.it/index.php/2022/07/03/gorillas-flop-lascia-litalia/</t>
  </si>
  <si>
    <t>GoSpotCheck</t>
  </si>
  <si>
    <t>https://businessden.com/2020/03/26/software-firm-gospotcheck-cuts-23-employees-in-bid-to-extend-runway/</t>
  </si>
  <si>
    <t>GoStudent</t>
  </si>
  <si>
    <t>https://www.businessinsider.com/gostudent-softbank-backed-edtech-unicorn-carries-out-more-layoffs-2024-1</t>
  </si>
  <si>
    <t>https://www.businessinsider.com/gostudent-3-billion-edtech-startup-begins-fresh-round-of-layoffs-2022-12</t>
  </si>
  <si>
    <t>https://brutkasten.com/gostudent-unicorn-baut-200-stellen-ab/</t>
  </si>
  <si>
    <t>GoTo</t>
  </si>
  <si>
    <t>https://www.bizjournals.com/boston/news/2024/01/23/goto-cuts-29-roles-in-massachusetts.html</t>
  </si>
  <si>
    <t>GoTo Group</t>
  </si>
  <si>
    <t>https://www.reuters.com/technology/indonesias-goto-cuts-1300-workers-or-12-total-employees-2022-11-18/</t>
  </si>
  <si>
    <t>https://www.reuters.com/technology/indonesia-tech-firm-goto-announces-layoffs-impacts-around-600-roles-statement-2023-03-10/</t>
  </si>
  <si>
    <t>Gousto</t>
  </si>
  <si>
    <t>https://news.sky.com/story/gousto-slashes-jobs-and-curbs-hiring-plans-as-it-delivers-falling-valuation-12818741</t>
  </si>
  <si>
    <t>GoWild</t>
  </si>
  <si>
    <t>Louisville</t>
  </si>
  <si>
    <t>https://www.bizjournals.com/louisville/inno/stories/news/2024/10/10/gowild-shuts-down-operations-luttrell-2024.html</t>
  </si>
  <si>
    <t>Grab</t>
  </si>
  <si>
    <t>https://www.reuters.com/technology/singapores-grab-informs-staff-1000-layoffs-2023-06-20/</t>
  </si>
  <si>
    <t>https://layoffs.fyi/2020/06/24/official-grab-layoff-list-released-following-360-person-layoff/</t>
  </si>
  <si>
    <t>Series I</t>
  </si>
  <si>
    <t>6/16/2020</t>
  </si>
  <si>
    <t>Grabango</t>
  </si>
  <si>
    <t>https://www.cnbc.com/2024/10/09/amazon-just-walk-out-rival-shutters-after-failing-to-secure-funding.html</t>
  </si>
  <si>
    <t>https://docs.google.com/spreadsheets/d/1WvO3p93hUJjOCJHn4Ig3tu-nbPfGpJfiEURsY5zBRWI/edit#gid=827597978</t>
  </si>
  <si>
    <t>GrabCAD</t>
  </si>
  <si>
    <t>https://digipro.geenius.ee/rubriik/uudis/eesti-juurtega-grabcad-paneb-tallinnas-pillid-kotti-siinsed-palgad-kasvavad-liiga-kiiresti/</t>
  </si>
  <si>
    <t>Grammarly</t>
  </si>
  <si>
    <t>https://elbuz.com/en/grammarly-skorochue-230-chleniv-komandi-37-z-yakikh-v-ukraini</t>
  </si>
  <si>
    <t>Gramophone</t>
  </si>
  <si>
    <t>Indore, Non-U.S.</t>
  </si>
  <si>
    <t>GrayMeta</t>
  </si>
  <si>
    <t>Green Labs</t>
  </si>
  <si>
    <t>Seoul, Non-U.S.</t>
  </si>
  <si>
    <t>https://techcrunch.com/2023/03/30/green-labs-secures-38-4m-in-debt-financing-about-a-month-after-conducting-layoff/</t>
  </si>
  <si>
    <t>South Korea</t>
  </si>
  <si>
    <t>Greenhouse</t>
  </si>
  <si>
    <t>https://www.greenhouse.com/blog/navigating-market-uncertainty</t>
  </si>
  <si>
    <t>https://layoffs.fyi/2020/04/20/greenhouse-lays-off-120-employees/</t>
  </si>
  <si>
    <t>Greenikk</t>
  </si>
  <si>
    <t>Trivandrum, Non-U.S.</t>
  </si>
  <si>
    <t>https://inc42.com/buzz/100unicorns-backed-agritech-startup-greenikk-shuts-operations/</t>
  </si>
  <si>
    <t>Greenlight</t>
  </si>
  <si>
    <t>https://techcrunch.com/2023/01/12/greenlight-fintech-layoff/</t>
  </si>
  <si>
    <t>Grin</t>
  </si>
  <si>
    <t>https://www.theinformation.com/briefings/influencer-marketing-startup-grin-lays-off-60-employees</t>
  </si>
  <si>
    <t>Gro Intelligence</t>
  </si>
  <si>
    <t>https://agfundernews.com/breaking-ag-insights-platform-gro-intelligence-is-closing-down</t>
  </si>
  <si>
    <t>6/3/2024</t>
  </si>
  <si>
    <t>https://agfundernews.com/ai-powered-ag-insights-platform-gro-intelligence-lays-off-10-of-its-staff</t>
  </si>
  <si>
    <t>https://www.wsj.com/business/climate-data-startup-with-all-star-investors-and-roots-in-africa-nearly-collapses-3f675357?mod=e2li</t>
  </si>
  <si>
    <t>3/3/2024</t>
  </si>
  <si>
    <t>GroundGame Health</t>
  </si>
  <si>
    <t>https://www.bizjournals.com/tampabay/news/2025/05/15/groundgame-health-layoffs.html</t>
  </si>
  <si>
    <t>Group Nine Media</t>
  </si>
  <si>
    <t>https://www.axios.com/group-nine-media-layoffs-76644172-c473-42aa-b9a3-3a7e60b1baed.html</t>
  </si>
  <si>
    <t>Groupon</t>
  </si>
  <si>
    <t>https://layoffs.fyi/2020/04/17/groupon-laid-off-or-furloughed-2800-employees/</t>
  </si>
  <si>
    <t>https://www.chicagobusiness.com/technology/groupon-lay-another-500-workers</t>
  </si>
  <si>
    <t>https://techcrunch.com/2022/08/08/groupon-cuts-over-500-staff-as-the-downturn-takes-its-tolll/</t>
  </si>
  <si>
    <t>8/8/2022</t>
  </si>
  <si>
    <t>Grove Collaborative</t>
  </si>
  <si>
    <t>https://www.retaildive.com/news/grove-collaborative-is-on-the-cusp-of-going-public-heres-what-the-company/621069/</t>
  </si>
  <si>
    <t>Grover</t>
  </si>
  <si>
    <t>https://www.businessinsider.de/gruenderszene/business/entlassungen-bei-berliner-neu-unicorn-grover/?fbclid=IwAR3o2sB8MmcX3_y8HaAeRqIUU2T8YNYokRDZz5Nxkr0BjzhYRs84fR2hrW8</t>
  </si>
  <si>
    <t>Grubhub</t>
  </si>
  <si>
    <t>https://www.cnbc.com/2023/06/12/grubhub-layoffs-400-employees-or-15percent-of-corporate-workforce.html</t>
  </si>
  <si>
    <t>https://www.reuters.com/technology/food-delivery-company-grubhub-lay-off-500-positions-2025-02-28/</t>
  </si>
  <si>
    <t>Guardant Health</t>
  </si>
  <si>
    <t>https://www.genomeweb.com/business-news/guardant-health-lays-7-percent-workforce#.Y9HcqOzMK8A</t>
  </si>
  <si>
    <t>Guideline</t>
  </si>
  <si>
    <t>https://layoffstracker.com/guideline-to-lay-off-48-employees-11-workforce/</t>
  </si>
  <si>
    <t>Guidewire</t>
  </si>
  <si>
    <t>Guild</t>
  </si>
  <si>
    <t>https://www.bizjournals.com/denver/news/2023/05/25/guild-layoffs.html</t>
  </si>
  <si>
    <t>https://www.denverpost.com/2024/05/22/education-tech-guild-layoffs/</t>
  </si>
  <si>
    <t>GumGum</t>
  </si>
  <si>
    <t>https://www.businessinsider.com/gumgum-lays-off-25-of-employees-citing-the-coronavirus-impact-2020-4</t>
  </si>
  <si>
    <t>GupShup</t>
  </si>
  <si>
    <t>https://inc42.com/buzz/exclusive-gupshup-lays-off-100-employees-in-cost-cutting-exercise/</t>
  </si>
  <si>
    <t>https://inc42.com/buzz/exclusive-saas-unicorn-gupshup-fires-500-employees/</t>
  </si>
  <si>
    <t>Gupy</t>
  </si>
  <si>
    <t>https://startups.com.br/noticias/gupy-reorganiza-a-casa-e-faz-demissoes-humanizadas/</t>
  </si>
  <si>
    <t>Gusto</t>
  </si>
  <si>
    <t>https://gusto.com/company-news/josh-reeves-message-to-all-gusto</t>
  </si>
  <si>
    <t>Gympass</t>
  </si>
  <si>
    <t>https://forbes.com.br/negocios/2020/04/exclusivo-gympass-desliga-um-terco-dos-colaboradores/</t>
  </si>
  <si>
    <t>HackerEarth</t>
  </si>
  <si>
    <t>https://inc42.com/buzz/prime-venture-backed-hackerearth-trims-workforce-introduces-pay-cut-globally/</t>
  </si>
  <si>
    <t>HackerOne</t>
  </si>
  <si>
    <t>https://www.hackerone.com/ceo/company-update</t>
  </si>
  <si>
    <t>8/2/2023</t>
  </si>
  <si>
    <t>HackerRank</t>
  </si>
  <si>
    <t>https://telecom.economictimes.indiatimes.com/news/internet/hackerrank-lays-off-53-employees-amid-economic-uncertainty/103102308</t>
  </si>
  <si>
    <t>Halcyon Health</t>
  </si>
  <si>
    <t>https://www.axios.com/pro/health-tech-deals/2022/04/15/halcyon-health-shutters-amid-pandemic-troubles</t>
  </si>
  <si>
    <t>Handshake</t>
  </si>
  <si>
    <t>https://www.upstartsmedia.com/p/handshake-refounding-layoff-ai</t>
  </si>
  <si>
    <t>Happay</t>
  </si>
  <si>
    <t>https://inc42.com/buzz/exclusive-cred-owned-happay-trims-35-workforce/</t>
  </si>
  <si>
    <t>Happy Money</t>
  </si>
  <si>
    <t>Hash</t>
  </si>
  <si>
    <t>https://oglobo.globo.com/blogs/capital/post/2022/08/startup-de-maquininha-demite-mais-de-metade-da-equipe-e-avalia-fechar-as-portas.ghtml</t>
  </si>
  <si>
    <t>HashiCorp</t>
  </si>
  <si>
    <t>https://ir.hashicorp.com/news-releases/news-release-details/hashicorp-announces-first-quarter-financial-results-fiscal-0</t>
  </si>
  <si>
    <t>6/7/2023</t>
  </si>
  <si>
    <t>https://www.linkedin.com/news/story/former-citrix-employees-react-to-cuts-6133826/</t>
  </si>
  <si>
    <t>Haus</t>
  </si>
  <si>
    <t>https://techcrunch.com/2022/08/08/haus-a-vc-backed-apertif-startup-is-up-for-sale-after-series-a-falls-through/</t>
  </si>
  <si>
    <t>Havenly</t>
  </si>
  <si>
    <t>https://businessden.com/2020/07/01/havenly-begins-to-rehire-after-pandemic-cuts-wont-reopen-retail-locations/</t>
  </si>
  <si>
    <t>7/2/2020</t>
  </si>
  <si>
    <t>Head Digital Works</t>
  </si>
  <si>
    <t>Hyderabad, Non-U.S.</t>
  </si>
  <si>
    <t>https://entrackr.com/news/a23-parent-lays-off-500-employees-following-rmg-ban-report-9901016</t>
  </si>
  <si>
    <t>Headspace</t>
  </si>
  <si>
    <t>https://bhbusiness.com/2024/11/20/headspace-axes-13-of-workforce-transition-therapist-network-to-part-time-and-contract-roles/</t>
  </si>
  <si>
    <t>https://www.latimes.com/business/story/2023-06-29/headspace-meditation-app-lays-off-15-of-employees</t>
  </si>
  <si>
    <t>https://www.bloomberg.com/news/articles/2022-12-14/meditation-app-headspace-cuts-50-workers-or-4-of-staff</t>
  </si>
  <si>
    <t>Healthcare.com</t>
  </si>
  <si>
    <t>https://www.bizjournals.com/southflorida/inno/stories/news/2022/08/03/healthcare-inc-cuts-149-jobs-miami.html</t>
  </si>
  <si>
    <t>HealthifyMe</t>
  </si>
  <si>
    <t>https://inc42.com/buzz/fitness-healthtech-startup-healthifyme-lays-off-150-employees/</t>
  </si>
  <si>
    <t>12/4/2022</t>
  </si>
  <si>
    <t>https://inc42.com/buzz/healthify-fires-150-employees-in-a-restructuring-exercise/</t>
  </si>
  <si>
    <t>HealthMatch</t>
  </si>
  <si>
    <t>https://www.smh.com.au/business/entrepreneurship/i-m-heartbroken-wave-of-layoffs-begins-as-start-ups-fight-for-survival-20220628-p5ax6a.html</t>
  </si>
  <si>
    <t>Healthy.io</t>
  </si>
  <si>
    <t>https://www.calcalistech.com/ctechnews/article/rkbihy060</t>
  </si>
  <si>
    <t>9/24/2024</t>
  </si>
  <si>
    <t>https://www.calcalistech.com/ctechnews/article/b11800cknh</t>
  </si>
  <si>
    <t>Hedvig</t>
  </si>
  <si>
    <t>https://www.mynewsdesk.com/se/hedvig-ab/news/hedvig-minskar-personalstyrkan-foer-att-naa-loensamhet-snabbare-12-heltidstjaenster-beroers-453177</t>
  </si>
  <si>
    <t>HelloFresh</t>
  </si>
  <si>
    <t>https://www.grocerydive.com/news/hellofresh-close-texas-distribution-centers-cut-nearly-300-jobs/742616/</t>
  </si>
  <si>
    <t>3/18/2025</t>
  </si>
  <si>
    <t>https://www.businessinsider.com/meal-kit-maker-hellofresh-to-lay-off-600-closes-california-facility-2022-10</t>
  </si>
  <si>
    <t>10/16/2022</t>
  </si>
  <si>
    <t>Help.com</t>
  </si>
  <si>
    <t>Here</t>
  </si>
  <si>
    <t>https://techcrunch.com/2024/01/08/another-proptech-startup-crashes-and-burns-citing-current-interest-rate-environment/</t>
  </si>
  <si>
    <t>1/9/2024</t>
  </si>
  <si>
    <t>HerMD</t>
  </si>
  <si>
    <t>https://www.bizjournals.com/cincinnati/inno/stories/news/2025/02/24/hermd-womens-health-startup-closing-venture.html</t>
  </si>
  <si>
    <t>Heroes</t>
  </si>
  <si>
    <t>https://www.businessinsider.com/amazon-rollup-heroes-quietly-laid-off-staff-2022-7</t>
  </si>
  <si>
    <t>Hewlett Packard Enterprise</t>
  </si>
  <si>
    <t>https://www.cnbc.com/2025/03/06/hewlett-packard-enterprise-hpe-q1-earnings-report-2025.html</t>
  </si>
  <si>
    <t>3/7/2025</t>
  </si>
  <si>
    <t>https://www.sfchronicle.com/tech/article/layoffs-hpe-hitachi-vantara-21140900.php</t>
  </si>
  <si>
    <t>Heygo</t>
  </si>
  <si>
    <t>https://skift.com/2023/04/13/why-travel-tech-startup-heygo-closed-a-year-after-raising-20-million/</t>
  </si>
  <si>
    <t>HeyJobs</t>
  </si>
  <si>
    <t>https://aimgroup.com/2025/01/15/heyjobs-axes-90-workers-shuts-two-locations-anonymous-sources/</t>
  </si>
  <si>
    <t>Hibob</t>
  </si>
  <si>
    <t>https://www.teamblind.com/post/Hibob-layoffs---70-ppl-org-wide-5BmyRsoZ</t>
  </si>
  <si>
    <t>HighRadius</t>
  </si>
  <si>
    <t>https://www.newindianexpress.com/business/2022/nov/17/indian-employees-of-us-based-software-firm-highradius-furious-and-upset-over-manner-they-were-sacked-2519198.html</t>
  </si>
  <si>
    <t>Highsnobiety</t>
  </si>
  <si>
    <t>https://www.businessoffashion.com/articles/news-analysis/highsnobiety-lays-off-10-percent-of-its-staff/</t>
  </si>
  <si>
    <t>https://digiday.com/media/highsnobiety-closes-commerce-cuts-25-of-staff/</t>
  </si>
  <si>
    <t>Highspot</t>
  </si>
  <si>
    <t>https://www.geekwire.com/2023/sales-software-company-highspot-lays-off-100-employees/</t>
  </si>
  <si>
    <t>https://www.geekwire.com/2023/sales-software-startup-highspot-lays-off-15-of-workforce-its-second-cut-this-year/</t>
  </si>
  <si>
    <t>Hike</t>
  </si>
  <si>
    <t>https://techcrunch.com/2025/09/13/hike-once-a-unicorn-shuts-down-as-india-cracks-down-on-real-money-gaming/</t>
  </si>
  <si>
    <t>9/15/2025</t>
  </si>
  <si>
    <t>https://economictimes.indiatimes.com/tech/startups/hike-lays-off-around-55-people-after-gst-hike-on-online-gaming/articleshow/102608819.cms?from=mdr</t>
  </si>
  <si>
    <t>Hims &amp; Hers</t>
  </si>
  <si>
    <t>https://www.reuters.com/business/healthcare-pharmaceuticals/hims-cut-4-workforce-amid-ban-weight-loss-drug-copies-2025-05-30/</t>
  </si>
  <si>
    <t>Hinge Health</t>
  </si>
  <si>
    <t>https://techcrunch.com/2024/04/11/virtual-physical-therapist-hinge-health-lays-off-10-of-its-workforce/</t>
  </si>
  <si>
    <t>Hipcamp</t>
  </si>
  <si>
    <t>https://techcrunch.com/2020/08/27/after-early-covid-layoffs-hipcamp-is-buying-competition-hiring/</t>
  </si>
  <si>
    <t>8/27/2020</t>
  </si>
  <si>
    <t>Hippo Insurance</t>
  </si>
  <si>
    <t>https://www.theinsurer.com/news/hippo-undertakes-another-round-of-job-cuts-impacting-70-roles/</t>
  </si>
  <si>
    <t>10/27/2023</t>
  </si>
  <si>
    <t>https://www.globes.co.il/news/article.aspx?did=1001423046</t>
  </si>
  <si>
    <t>8/31/2022</t>
  </si>
  <si>
    <t>Hireology</t>
  </si>
  <si>
    <t>https://www.americaninno.com/chicago/inno-news-chicago/hireology-lays-off-17-of-its-staff/</t>
  </si>
  <si>
    <t>5/13/2020</t>
  </si>
  <si>
    <t>Hodinkee</t>
  </si>
  <si>
    <t>https://ww.fashionnetwork.com/news/Lvmh-backed-luxury-watch-site-hodinkee-cuts-a-fifth-of-jobs,1552691.html</t>
  </si>
  <si>
    <t>Hologram</t>
  </si>
  <si>
    <t>Homebot</t>
  </si>
  <si>
    <t>https://homebot.ai/blog/a-letter-to-homebotters</t>
  </si>
  <si>
    <t>Homeday</t>
  </si>
  <si>
    <t>https://www.businessinsider.de/gruenderszene/business/mcmakler-rivale-homeday-verkauft-gruender-und-viele-mitarbeiter-weg/</t>
  </si>
  <si>
    <t>HomeLane</t>
  </si>
  <si>
    <t>https://www.thehindubusinessline.com/companies/homelane-lays-off-30-40-employees-in-product-tech-roles/article66587127.ece</t>
  </si>
  <si>
    <t>4/8/2023</t>
  </si>
  <si>
    <t>HomeLight</t>
  </si>
  <si>
    <t>https://www.linkedin.com/feed/update/urn:li:activity:6947954503673409536/</t>
  </si>
  <si>
    <t>Homeward</t>
  </si>
  <si>
    <t>https://www.realtrends.com/articles/homeward-lays-off-20-of-workforce/</t>
  </si>
  <si>
    <t>https://www.linkedin.com/feed/update/urn:li:activity:6998764085748101121/</t>
  </si>
  <si>
    <t>Homie</t>
  </si>
  <si>
    <t>https://www.deseret.com/utah/2022/2/14/22933350/utah-real-esate-homie-cuts-staff-amid-roiled-real-estate-market-record-home-prices-low-inventory</t>
  </si>
  <si>
    <t>2/11/2022</t>
  </si>
  <si>
    <t>https://therealdeal.com/2022/10/05/homie-ceo-departs-as-startup-lays-off-more-employees/</t>
  </si>
  <si>
    <t>10/6/2022</t>
  </si>
  <si>
    <t>Honor</t>
  </si>
  <si>
    <t>https://homehealthcarenews.com/2023/06/honor-lays-off-15-of-hq-staff-including-long-time-home-instead-employees/</t>
  </si>
  <si>
    <t>1/31/2024</t>
  </si>
  <si>
    <t>HOOQ</t>
  </si>
  <si>
    <t>https://techcrunch.com/2020/03/27/streaming-service-hooq-files-for-liquidation/</t>
  </si>
  <si>
    <t>Hooray Foods</t>
  </si>
  <si>
    <t>https://www.bizjournals.com/sanfrancisco/news/2023/09/18/plant-bacon-hooray-foods-alternative-protein.html</t>
  </si>
  <si>
    <t>Hootsuite</t>
  </si>
  <si>
    <t>https://www.biv.com/news/technology/hootsuite-laying-off-hundreds-of-staff-20-of-workforce-11405954</t>
  </si>
  <si>
    <t>https://betakit.com/hootsuite-restructuring-laying-off-30-percent-of-employees/</t>
  </si>
  <si>
    <t>https://www.theglobeandmail.com/business/article-hootsuite-replaces-ceo-announces-layoffs/</t>
  </si>
  <si>
    <t>Hopin</t>
  </si>
  <si>
    <t>https://www.exhibitionworld.co.uk/hopin-announces-new-layoffs-and-a-transformation-with-new-product-launches</t>
  </si>
  <si>
    <t>https://techcrunch.com/2022/02/10/virtual-events-platform-hopin-cuts-12-of-staff-citing-goal-of-sustainable-growth/</t>
  </si>
  <si>
    <t>https://www.businessinsider.com/live-events-unicorn-startup-hopin-is-laying-off-tk-staff-2022-7?op=1&amp;scrolla=5eb6d68b7fedc32c19ef33b4</t>
  </si>
  <si>
    <t>7/11/2022</t>
  </si>
  <si>
    <t>Hopper</t>
  </si>
  <si>
    <t>https://skift.com/2023/10/04/hopper-cuts-30-of-staff-in-bid-to-get-profitable/</t>
  </si>
  <si>
    <t>HopSkipDrive</t>
  </si>
  <si>
    <t>https://layoffs.fyi/2020/04/02/hopskipdrive-laid-off-10-of-team-due-to-school-closures/</t>
  </si>
  <si>
    <t>Horizn Studios</t>
  </si>
  <si>
    <t>https://www.deutsche-startups.de/2020/04/24/horizn-studios-sanierung/</t>
  </si>
  <si>
    <t>Hotmart</t>
  </si>
  <si>
    <t>Belo Horizonte, Non-U.S.</t>
  </si>
  <si>
    <t>https://www.bloomberglinea.com/english/brazils-tcv-backed-hotmart-cuts-12-of-staff-amid-drop-in-operational-efficiency/</t>
  </si>
  <si>
    <t>10/22/2022</t>
  </si>
  <si>
    <t>Houzz</t>
  </si>
  <si>
    <t>https://techcrunch.com/2020/04/21/houzz-lays-off-155-employees-cuts-executive-salaries/</t>
  </si>
  <si>
    <t>https://en.globes.co.il/en/article-houzz-lays-off-100-in-us-and-israel-1001433310</t>
  </si>
  <si>
    <t>12/21/2022</t>
  </si>
  <si>
    <t>HP</t>
  </si>
  <si>
    <t>https://www.themarker.com/technation/2023-02-19/ty-article/.premium/00000186-692c-d22b-ad9e-7f6e08aa0000</t>
  </si>
  <si>
    <t>Hubba</t>
  </si>
  <si>
    <t>https://betakit.com/hubba-to-shut-down/</t>
  </si>
  <si>
    <t>2/3/2021</t>
  </si>
  <si>
    <t>HubHaus</t>
  </si>
  <si>
    <t>https://www.theinformation.com/articles/co-living-startup-hubhaus-plans-to-shut-down</t>
  </si>
  <si>
    <t>Hubilo</t>
  </si>
  <si>
    <t>https://inc42.com/buzz/hubilo-fires-35-of-its-workforce-in-second-round-of-layoffs-within-6-months/</t>
  </si>
  <si>
    <t>https://inc42.com/buzz/hubilo-lays-off-12-workforce-as-physical-events-resume/</t>
  </si>
  <si>
    <t>https://meetings.skift.com/hubilo-lays-off-at-least-50-staffers-hints-at-desperate-times-for-virtual-platforms/?utm_content=270020146&amp;utm_medium=social&amp;utm_source=linkedin&amp;hss_channel=lcp-6921677</t>
  </si>
  <si>
    <t>HubSpot</t>
  </si>
  <si>
    <t>https://www.marketwatch.com/story/hubspot-to-lay-off-about-500-employees-consolidate-workspace-leases-01675175630</t>
  </si>
  <si>
    <t>HuffPo</t>
  </si>
  <si>
    <t>https://www.huffpost.com/entry/huffpost-buzzfeed-layoffs_n_60479ba2c5b6af8f98beb89d</t>
  </si>
  <si>
    <t>3/9/2021</t>
  </si>
  <si>
    <t>Hugging Face</t>
  </si>
  <si>
    <t>https://www.theinformation.com/briefings/hugging-face-lays-off-4-of-staff</t>
  </si>
  <si>
    <t>2/6/2025</t>
  </si>
  <si>
    <t>Hulu</t>
  </si>
  <si>
    <t>Beijing, Non-U.S.</t>
  </si>
  <si>
    <t>https://en.pingwest.com/w/11542</t>
  </si>
  <si>
    <t>Huma</t>
  </si>
  <si>
    <t>https://sifted.eu/articles/uk-healthtech-huma-layoffs</t>
  </si>
  <si>
    <t>8/30/2023</t>
  </si>
  <si>
    <t>Humane</t>
  </si>
  <si>
    <t>https://www.theverge.com/2024/1/9/24032274/humane-layoffs-ai-pin</t>
  </si>
  <si>
    <t>Humble</t>
  </si>
  <si>
    <t>https://www.gamedeveloper.com/business/humble-lays-off-employees-in-ecommerce-restructuring</t>
  </si>
  <si>
    <t>Humble Games</t>
  </si>
  <si>
    <t>https://venturebeat.com/games/humble-games-layoffs-shut-down-ziff-davis/</t>
  </si>
  <si>
    <t>7/29/2024</t>
  </si>
  <si>
    <t>Humu</t>
  </si>
  <si>
    <t>https://www.bloomberg.com/news/articles/2020-04-02/humu-a-startup-run-by-former-google-hr-boss-cuts-jobs</t>
  </si>
  <si>
    <t>Hunty</t>
  </si>
  <si>
    <t>https://www.bloomberglinea.com/english/colombian-startups-addi-hunty-confirm-layoffs-as-merqueo-exits-mexico</t>
  </si>
  <si>
    <t>Huobi</t>
  </si>
  <si>
    <t>https://www.reuters.com/technology/crypto-exchange-huobi-lay-off-20-staff-justin-sun-2023-01-06/</t>
  </si>
  <si>
    <t>https://www.coindesk.com/business/2022/06/28/huobi-global-could-cut-over-30-workforce-as-china-crackdown-leads-to-fall-in-revenue/</t>
  </si>
  <si>
    <t>Huuuge Games</t>
  </si>
  <si>
    <t>Warsaw, Non-U.S.</t>
  </si>
  <si>
    <t>https://biznes.pap.pl/espi/pl/reports/view/2,530635</t>
  </si>
  <si>
    <t>Hydrow</t>
  </si>
  <si>
    <t>https://www.bostonglobe.com/2022/07/21/business/rough-waters-tech-rowing-startup-hydrow-lays-off-35-percent-staff/</t>
  </si>
  <si>
    <t>https://www.bostonglobe.com/2023/01/20/business/more-rough-waters-rowing-startup-hydrow/</t>
  </si>
  <si>
    <t>Hypefast</t>
  </si>
  <si>
    <t>https://www.techinasia.com/indonesian-brand-aggregator-hypefast-lays-30-staff</t>
  </si>
  <si>
    <t>Hyperloop One</t>
  </si>
  <si>
    <t>https://www.bloomberg.com/news/articles/2023-12-21/hyperloop-one-to-shut-down-after-raising-millions-to-reinvent-transit?embedded-checkout=true</t>
  </si>
  <si>
    <t>Hyperscience</t>
  </si>
  <si>
    <t>https://www.theinformation.com/articles/automation-firm-hyperscience-slashes-staff-loses-ceo-as-startups-face-growing-pressure</t>
  </si>
  <si>
    <t>3/4/2022</t>
  </si>
  <si>
    <t>Ibotta</t>
  </si>
  <si>
    <t>https://coloradosun.com/2025/02/22/fired-federal-workers-eligible-colorado-unemployment-benefits/#h-other-working-bits</t>
  </si>
  <si>
    <t>2/24/2025</t>
  </si>
  <si>
    <t>https://businessden.com/2020/04/14/rebate-app-ibotta-cuts-15-percent-of-staff/</t>
  </si>
  <si>
    <t>iCAD</t>
  </si>
  <si>
    <t>Nashua</t>
  </si>
  <si>
    <t>https://www.medtechdive.com/news/iCAD-AI-layoffs-new-ceo/646300/</t>
  </si>
  <si>
    <t>iCIMS</t>
  </si>
  <si>
    <t>Holmdel</t>
  </si>
  <si>
    <t>https://twitter.com/AsburyParkPress/status/1821892949640184004</t>
  </si>
  <si>
    <t>Icon</t>
  </si>
  <si>
    <t>https://www.statesman.com/story/business/2025/01/09/icon-layoffs-austin-texas-3d-printing-company-100-employees/77573345007/</t>
  </si>
  <si>
    <t>1/12/2025</t>
  </si>
  <si>
    <t>ID.me</t>
  </si>
  <si>
    <t>https://www.businessinsider.com/idme-identity-verification-irs-unemployment-facial-recognition-staff-layoffs-economy-2022-6</t>
  </si>
  <si>
    <t>6/8/2022</t>
  </si>
  <si>
    <t>Identiq</t>
  </si>
  <si>
    <t>https://www.calcalistech.com/ctechnews/article/bjfyzloya</t>
  </si>
  <si>
    <t>Ideoclick</t>
  </si>
  <si>
    <t>https://www.bizjournals.com/seattle/news/2022/05/04/ideoclick-discloses-40-layoffs.html</t>
  </si>
  <si>
    <t>iFit</t>
  </si>
  <si>
    <t>Logan</t>
  </si>
  <si>
    <t>https://www.sltrib.com/news/2022/11/14/hundreds-utah-jobs-cut-logans/</t>
  </si>
  <si>
    <t>Iflix</t>
  </si>
  <si>
    <t>https://technode.global/2020/04/07/iflix-job-cuts-coronavirus/</t>
  </si>
  <si>
    <t>iFood</t>
  </si>
  <si>
    <t>https://economia.uol.com.br/noticias/redacao/2023/03/01/ifood-demissao-funcionarios.htm</t>
  </si>
  <si>
    <t>Subsidiary</t>
  </si>
  <si>
    <t>Ignite</t>
  </si>
  <si>
    <t>https://www.coindesk.com/business/2022/07/01/cosmos-builder-ignite-cuts-headcount-by-more-than-50-ex-employees-say/</t>
  </si>
  <si>
    <t>Ignition</t>
  </si>
  <si>
    <t>https://www.linkedin.com/posts/activity-7020865045949534208-BYRD/</t>
  </si>
  <si>
    <t>1/17/2023</t>
  </si>
  <si>
    <t>Ike</t>
  </si>
  <si>
    <t>https://www.theinformation.com/briefings/59d773</t>
  </si>
  <si>
    <t>Illumina</t>
  </si>
  <si>
    <t>https://www.sandiegouniontribune.com/business/story/2024-02-01/illumina-lays-off-11</t>
  </si>
  <si>
    <t>https://www.sandiegouniontribune.com/business/story/2023-08-17/illumina-lays-off-151-san-diego-workers</t>
  </si>
  <si>
    <t>8/19/2023</t>
  </si>
  <si>
    <t>https://www.genomeweb.com/business-news/illumina-lays-approximately-500-employees-response-economic-climate#.Y4FAPOzMJjM</t>
  </si>
  <si>
    <t>Immersive Labs</t>
  </si>
  <si>
    <t>Bristol, Non-U.S.</t>
  </si>
  <si>
    <t>https://www.uktech.news/cybersecurity/immersive-labs-jobs-cuts-20220830</t>
  </si>
  <si>
    <t>Immutable</t>
  </si>
  <si>
    <t>https://www.smh.com.au/technology/australia-s-biggest-crypto-gaming-start-up-slashes-staff-20230222-p5cmii.html</t>
  </si>
  <si>
    <t>https://www.cnet.com/tech/gaming/crypto-star-immutable-creator-of-nft-game-gods-unchained-lays-off-over-20-staff/</t>
  </si>
  <si>
    <t>Impact.com</t>
  </si>
  <si>
    <t>https://impact.com/news/a-message-from-our-ceo-david-a-yovanno-co-founder-per-pettersen/</t>
  </si>
  <si>
    <t>8/25/2022</t>
  </si>
  <si>
    <t>https://www.adnews.com.au/news/impact-com-cuts-staff-in-global-cost-cutting</t>
  </si>
  <si>
    <t>Impala</t>
  </si>
  <si>
    <t>https://newsletter.pragmaticengineer.com/p/the-scoop-13</t>
  </si>
  <si>
    <t>Imperfect Foods</t>
  </si>
  <si>
    <t>https://www.bizjournals.com/sanfrancisco/news/2022/07/29/imperfect-foods-bayview-sf-hq-warehouse-layoffs.html</t>
  </si>
  <si>
    <t>Impinj</t>
  </si>
  <si>
    <t>https://www.bizjournals.com/seattle/news/2024/02/12/impinj-layoffs-seattle-internet-of-things.html</t>
  </si>
  <si>
    <t>3/14/2024</t>
  </si>
  <si>
    <t>Impossible Foods</t>
  </si>
  <si>
    <t>https://www.sfgate.com/local/article/impossible-foods-more-layoffs-17494557.php</t>
  </si>
  <si>
    <t>Impossible Foods copy</t>
  </si>
  <si>
    <t>https://www.bloomberg.com/news/articles/2023-01-30/impossible-foods-plans-to-lay-off-about-20-of-employees</t>
  </si>
  <si>
    <t>Improbable</t>
  </si>
  <si>
    <t>https://news.sky.com/story/softbank-backed-metaverse-creator-improbable-lays-off-staff-12769306</t>
  </si>
  <si>
    <t>12/18/2022</t>
  </si>
  <si>
    <t>Inbound Health</t>
  </si>
  <si>
    <t>https://www.axios.com/pro/health-tech-deals/2025/12/01/inbound-health-closing-home-care-waiver</t>
  </si>
  <si>
    <t>Incredible Health</t>
  </si>
  <si>
    <t>Incredibuild</t>
  </si>
  <si>
    <t>https://www.calcalistech.com/ctechnews/article/1ifvf95ra</t>
  </si>
  <si>
    <t>11/6/2024</t>
  </si>
  <si>
    <t>https://www.calcalistech.com/ctechnews/article/b14g5i3rt</t>
  </si>
  <si>
    <t>12/7/2023</t>
  </si>
  <si>
    <t>Increff</t>
  </si>
  <si>
    <t>https://inc42.com/buzz/exclusive-premji-invest-backed-increff-lays-off-20-workforce/</t>
  </si>
  <si>
    <t>InDebted</t>
  </si>
  <si>
    <t>https://www.news.com.au/finance/business/technology/startup-sacks-40-employees-amid-200-million-valuation/news-story/891f316c53bb38c7f12d519b26f07ee5</t>
  </si>
  <si>
    <t>Indeed</t>
  </si>
  <si>
    <t>https://www.indeed.com/press/releases/a-message-from-our-ceo-chris-hyams-2?co=US</t>
  </si>
  <si>
    <t>5/13/2024</t>
  </si>
  <si>
    <t>https://www.indeed.com/press/releases/a-message-from-our-ceo-chris-hyams</t>
  </si>
  <si>
    <t>Indeed + Glassdoor</t>
  </si>
  <si>
    <t>https://www.bloomberg.com/news/articles/2025-07-10/indeed-glassdoor-to-cut-1-300-jobs-in-ai-focused-consolidation</t>
  </si>
  <si>
    <t>7/10/2025</t>
  </si>
  <si>
    <t>Indigo</t>
  </si>
  <si>
    <t>https://www.bizjournals.com/boston/news/2021/02/09/indigo-layoffs-across-multiple-locations.html</t>
  </si>
  <si>
    <t>2/11/2021</t>
  </si>
  <si>
    <t>inDrive</t>
  </si>
  <si>
    <t>https://www.forbes.ru/biznes/493840-servis-indrive-resil-sokratit-10-svoih-rabotnikov</t>
  </si>
  <si>
    <t>Industrious</t>
  </si>
  <si>
    <t>https://commercialobserver.com/2020/04/industrious-cuts-a-third-of-its-workforce/</t>
  </si>
  <si>
    <t>Infarm</t>
  </si>
  <si>
    <t>https://www.businessinsider.de/gruenderszene/news/news-ticker-2022-09-infarm/</t>
  </si>
  <si>
    <t>https://www.infarm.com/news/note-from-infarm-s-founders-strategy-shift-and-profitability-at-infarm</t>
  </si>
  <si>
    <t>Infineon</t>
  </si>
  <si>
    <t>https://finance.yahoo.com/news/infineon-cut-1-400-jobs-125510481.html</t>
  </si>
  <si>
    <t>8/5/2024</t>
  </si>
  <si>
    <t>InfluxData</t>
  </si>
  <si>
    <t>InfoSum</t>
  </si>
  <si>
    <t>https://www.businessinsider.com/infosum-lays-off-approximately-20-staff-amid-economic-uncertainty-2022-10</t>
  </si>
  <si>
    <t>Inmobi</t>
  </si>
  <si>
    <t>https://economictimes.indiatimes.com/tech/technology/inmobi-to-lay-off-125-employees-in-operations-rejig/articleshow/106706950.cms</t>
  </si>
  <si>
    <t>https://www.business-standard.com/article/companies/softbank-backed-inmobi-fires-50-70-employees-on-performance-basis-123012200465_1.html</t>
  </si>
  <si>
    <t>Innovaccer</t>
  </si>
  <si>
    <t>https://digitalhealth.modernhealthcare.com/digital-health/digital-health-unicorn-innovaccer-lays-15-its-employees</t>
  </si>
  <si>
    <t>https://inc42.com/buzz/exclusive-tiger-global-backed-healthtech-unicorn-innovaccer-lays-off-120-employees/</t>
  </si>
  <si>
    <t>Innovid</t>
  </si>
  <si>
    <t>https://www.marketwatch.com/amp/story/innovid-will-cut-10-of-jobs-01674512868</t>
  </si>
  <si>
    <t>Innoviz</t>
  </si>
  <si>
    <t>https://www.calcalistech.com/ctechnews/article/hydnmjjkjx</t>
  </si>
  <si>
    <t>https://www.calcalistech.com/ctechnews/article/hjs6xbucp</t>
  </si>
  <si>
    <t>Inscribe</t>
  </si>
  <si>
    <t>https://techcrunch.com/2024/03/08/ai-fraud-detection-software-maker-inscribe-ai-lays-off-40-of-staff/</t>
  </si>
  <si>
    <t>3/9/2024</t>
  </si>
  <si>
    <t>Inscripta</t>
  </si>
  <si>
    <t>https://www.genomeweb.com/business-news/inscripta-lays-dozens-closes-colorado-headquarters-san-diego-office#.Y5JvGOzMK8A</t>
  </si>
  <si>
    <t>InSightec</t>
  </si>
  <si>
    <t>Haifa, Non-U.S.</t>
  </si>
  <si>
    <t>https://www.calcalistech.com/ctechnews/article/bkmqvekv6</t>
  </si>
  <si>
    <t>12/20/2023</t>
  </si>
  <si>
    <t>Inspirato</t>
  </si>
  <si>
    <t>https://sports.yahoo.com/inspirato-announces-plan-streamline-operations-233000003.html</t>
  </si>
  <si>
    <t>https://businessden.com/2020/03/16/inspirato-cuts-20-of-workforce/</t>
  </si>
  <si>
    <t>https://skift.com/2023/07/20/inspirato-lays-off-6-of-workforce-second-round-of-cuts-this-year/</t>
  </si>
  <si>
    <t>7/20/2023</t>
  </si>
  <si>
    <t>Instacart</t>
  </si>
  <si>
    <t>https://www.bloomberg.com/news/articles/2021-01-21/instacart-to-cut-1-900-jobs-including-its-only-union-positions</t>
  </si>
  <si>
    <t>1/21/2021</t>
  </si>
  <si>
    <t>https://www.cnbc.com/2024/02/13/instacart-layoffs-company-to-cut-250-employees-or-about-7percent.html</t>
  </si>
  <si>
    <t>2/13/2024</t>
  </si>
  <si>
    <t>Instagram</t>
  </si>
  <si>
    <t>https://www.businessinsider.com/instagram-cuts-technical-program-managers-reinterview-for-pm-roles-2024-1</t>
  </si>
  <si>
    <t>Instamojo</t>
  </si>
  <si>
    <t>https://www.business-standard.com/article/companies/covid-19-crisis-consumer-internet-start-ups-brace-for-salary-cuts-layoffs-120040101707_1.html</t>
  </si>
  <si>
    <t>Instructure</t>
  </si>
  <si>
    <t>https://philonedtech.com/instructure-restructure-significant-layoffs-hitting-canvas-side-of-the-business/</t>
  </si>
  <si>
    <t>Integral Ad Science</t>
  </si>
  <si>
    <t>https://investors.integralads.com/node/7871/html</t>
  </si>
  <si>
    <t>https://www.wsj.com/articles/ad-verification-firm-integral-ad-science-laying-off-nearly-10-of-workforce-11589481652</t>
  </si>
  <si>
    <t>Integrate.ai</t>
  </si>
  <si>
    <t>https://integrate.ai/blog/integrateai-restructuring-in-response-to-new-market-realities</t>
  </si>
  <si>
    <t>Intel</t>
  </si>
  <si>
    <t>https://www.bloomberg.com/news/articles/2025-04-23/intel-to-announce-plans-this-week-to-cut-more-than-20-of-staff?srnd=homepage-americas</t>
  </si>
  <si>
    <t>4/23/2025</t>
  </si>
  <si>
    <t>https://www.theregister.com/2023/12/21/intel_gifts_311_cali_workers/</t>
  </si>
  <si>
    <t>https://www.manufacturingdive.com/news/intel-layoffs-surpass-5000-across-California-Oregon-Arizona-Texas/752756/</t>
  </si>
  <si>
    <t>7/17/2025</t>
  </si>
  <si>
    <t>https://folsomtimes.com/intel-announces-another-58-layoffs-for-folsom-campus/</t>
  </si>
  <si>
    <t>2/21/2025</t>
  </si>
  <si>
    <t>https://www.tomshardware.com/news/intel-to-make-further-workforce-cuts-in-us-report</t>
  </si>
  <si>
    <t>https://www.intel.com/content/www/us/en/newsroom/news/actions-accelerate-our-progress.html#gs.cgq6eg</t>
  </si>
  <si>
    <t>https://www.crn.com/news/computing/intel-begins-layoffs-in-california-voluntary-unpaid-leave-program</t>
  </si>
  <si>
    <t>https://www.sfgate.com/tech/article/intel-plans-layoffs-california-campus-17752669.php</t>
  </si>
  <si>
    <t>https://www.crn.com/news/components-peripherals/2024/intel-layoffs-impact-62-jobs-at-california-hq</t>
  </si>
  <si>
    <t>Intercom</t>
  </si>
  <si>
    <t>https://www.siliconrepublic.com/business/intercom-job-cuts-ireland-global</t>
  </si>
  <si>
    <t>11/14/2022</t>
  </si>
  <si>
    <t>https://layoffs.fyi/2020/07/09/intercom-creates-official-layoff-list-after-laying-off-39/</t>
  </si>
  <si>
    <t>5/20/2020</t>
  </si>
  <si>
    <t>https://www.businesspost.ie/tech/irish-tech-unicorn-intercom-to-cut-49-jobs-across-hr-marketing/</t>
  </si>
  <si>
    <t>Introhive</t>
  </si>
  <si>
    <t>Ferdericton, Non-U.S.</t>
  </si>
  <si>
    <t>https://entrevestor.com/home/entry/introhive-lays-off-staff-braces-for-recession</t>
  </si>
  <si>
    <t>Intuit</t>
  </si>
  <si>
    <t>https://www.bloomberg.com/news/articles/2024-07-10/intuit-to-cull-10-of-employees-in-latest-round-of-tech-layoffs</t>
  </si>
  <si>
    <t>7/10/2024</t>
  </si>
  <si>
    <t>https://intuitblog.com/news-social/a-message-from-intuit-ceo-sasan-goodarzi-to-intuit-employees/</t>
  </si>
  <si>
    <t>6/22/2020</t>
  </si>
  <si>
    <t>Inuitive</t>
  </si>
  <si>
    <t>Ra'anana, Non-U.S.</t>
  </si>
  <si>
    <t>https://www.calcalistech.com/ctechnews/article/ry118noi90</t>
  </si>
  <si>
    <t>8/16/2024</t>
  </si>
  <si>
    <t>InvestCloud</t>
  </si>
  <si>
    <t>https://citywire.com/ria/news/investcloud-lays-off-5-of-staff/a2427557</t>
  </si>
  <si>
    <t>InVision</t>
  </si>
  <si>
    <t>https://www.linkedin.com/posts/clarkvalberg_yesterday-was-a-very-difficult-day-for-the-activity-6955950170509320192-KCWJ/</t>
  </si>
  <si>
    <t>https://www.theinformation.com/briefings/design-startup-invision-once-valued-at-2b-is-shutting-down</t>
  </si>
  <si>
    <t>1/5/2024</t>
  </si>
  <si>
    <t>Invitae</t>
  </si>
  <si>
    <t>https://www.genomeweb.com/business-news/invitae-lay-over-1000-workers-amid-restructuring-leadership-transition#.YtbajOzMK8D</t>
  </si>
  <si>
    <t>7/19/2022</t>
  </si>
  <si>
    <t>https://sfstandard.com/2023/12/19/tech-layoffs-san-francisco-invitae/</t>
  </si>
  <si>
    <t>12/15/2023</t>
  </si>
  <si>
    <t>Involves</t>
  </si>
  <si>
    <t>FlorianÃ³polis, Non-U.S.</t>
  </si>
  <si>
    <t>https://www.baguete.com.br/noticias/13/07/2022/involves-demite-18</t>
  </si>
  <si>
    <t>iPrice Group</t>
  </si>
  <si>
    <t>Kuala Lumpur</t>
  </si>
  <si>
    <t>https://www.techinasia.com/malaysias-iprice-group-sacks-20-employees</t>
  </si>
  <si>
    <t>Iris Nova</t>
  </si>
  <si>
    <t>https://www.businessinsider.com/coca-cola-backed-startup-iris-nova-layoffs-due-to-coronavirus-2020-3</t>
  </si>
  <si>
    <t>IRL</t>
  </si>
  <si>
    <t>https://www.theinformation.com/articles/social-app-irl-which-raised-200-million-shuts-down-after-ceo-misconduct-probe</t>
  </si>
  <si>
    <t>6/25/2023</t>
  </si>
  <si>
    <t>https://techcrunch.com/2022/06/02/irl-layoffs-abraham-shafi-social-media/</t>
  </si>
  <si>
    <t>iRobot</t>
  </si>
  <si>
    <t>https://techcrunch.com/2024/11/06/irobot-lays-off-another-105-employees/</t>
  </si>
  <si>
    <t>https://www.geekwire.com/2022/amazon-to-acquire-roomba-maker-irobot-for-1-7-billion/</t>
  </si>
  <si>
    <t>https://www.cnbc.com/2024/01/29/amazon-terminates-irobot-deal-vacuum-maker-to-lay-off-31percent-of-staff.html</t>
  </si>
  <si>
    <t>1/29/2024</t>
  </si>
  <si>
    <t>https://www.cnbc.com/2023/02/13/irobot-layoffs-7percent-of-workforce-at-roomba-maker-let-go.html</t>
  </si>
  <si>
    <t>Iron Ox</t>
  </si>
  <si>
    <t>https://techcrunch.com/2022/11/03/iron-ox-lays-off-50-amounting-to-nearly-half-its-staff/</t>
  </si>
  <si>
    <t>IronNet</t>
  </si>
  <si>
    <t>https://techcrunch.com/2023/10/02/ironnet-founded-by-former-nsa-director-shuts-down-and-lays-off-staff/</t>
  </si>
  <si>
    <t>https://ir.ironnet.com/financials/all-sec-filings##document-520-0001193125-22-180852-1</t>
  </si>
  <si>
    <t>https://www.crn.com/news/security/ironnet-lays-off-35-percent-of-staff-raises-going-concern-red-flag</t>
  </si>
  <si>
    <t>iSpecimen</t>
  </si>
  <si>
    <t>https://seekingalpha.com/news/4009713-ispecimen-to-lay-off-20-of-its-employees-as-it-seeks-profitability</t>
  </si>
  <si>
    <t>Jam City</t>
  </si>
  <si>
    <t>https://venturebeat.com/2022/08/04/jam-city-lays-off-hundreds-of-staff-as-part-of-restructuring/</t>
  </si>
  <si>
    <t>https://www.pocketgamer.biz/jam-city-has-laid-off-10-of-its-workforce/</t>
  </si>
  <si>
    <t>Jama</t>
  </si>
  <si>
    <t>https://www.oregonlive.com/silicon-forest/2020/03/jama-software-will-lay-off-a-dozen-but-says-business-is-solid-during-coronavirus-outbreak.html</t>
  </si>
  <si>
    <t>Jamf</t>
  </si>
  <si>
    <t>https://www.streetinsider.com/dr/news.php?id=22671112</t>
  </si>
  <si>
    <t>https://www.bizjournals.com/twincities/news/2025/07/16/jamf-lays-off-166-employees.html</t>
  </si>
  <si>
    <t>7/15/2025</t>
  </si>
  <si>
    <t>Jane</t>
  </si>
  <si>
    <t>https://www.sltrib.com/news/business/2023/11/17/utah-based-online-marketplace/</t>
  </si>
  <si>
    <t>JD.ID</t>
  </si>
  <si>
    <t>https://jakartaglobe.id/business/jdid-layoffs-reflect-struggles-in-indonesian-startup-industry</t>
  </si>
  <si>
    <t>Jellyfish</t>
  </si>
  <si>
    <t>https://www.bizjournals.com/boston/inno/stories/news/2023/01/13/jellyfish-cuts-9-of-workforce.html</t>
  </si>
  <si>
    <t>Jellysmack</t>
  </si>
  <si>
    <t>https://www.businessinsider.com/jellysmack-laid-off-employees-economic-slowdown-email-ceo-to-employees-2022-6</t>
  </si>
  <si>
    <t>https://www.businessinsider.in/tech/news/jellysmack-is-laying-off-staff-as-it-scales-back-its-creator-program/articleshow/114434680.cms</t>
  </si>
  <si>
    <t>10/23/2024</t>
  </si>
  <si>
    <t>https://www.businessinsider.com/creator-economy-startup-jellysmack-laid-off-us-france-staff-layoffs-2023-5</t>
  </si>
  <si>
    <t>1/20/2024</t>
  </si>
  <si>
    <t>https://www.theinformation.com/articles/jellysmack-aims-to-cut-200-french-workers</t>
  </si>
  <si>
    <t>https://www.businessinsider.com/creator-startup-jellysmack-lays-off-staffers-restructures-memo-2024-1</t>
  </si>
  <si>
    <t>JetClosing</t>
  </si>
  <si>
    <t>https://www.geekwire.com/2022/seattle-startup-jetclosing-which-launched-in-2016-to-digitize-home-closing-process-is-shutting-down/</t>
  </si>
  <si>
    <t>8/2/2022</t>
  </si>
  <si>
    <t>https://www.nytimes.com/2020/04/27/technology/startups-sba-loans-backlash.html</t>
  </si>
  <si>
    <t>Jetty</t>
  </si>
  <si>
    <t>https://layoffs.fyi/2020/04/17/jetty-laid-off-40-of-staff-after-pausing-sales-of-new-insurance-policies/</t>
  </si>
  <si>
    <t>Jimdo</t>
  </si>
  <si>
    <t>https://www.businessinsider.de/gruenderszene/business/entlassungswelle-jimdo-november/</t>
  </si>
  <si>
    <t>Jiobit</t>
  </si>
  <si>
    <t>https://www.chicagobusiness.com/john-pletz-technology/what-covid-19-means-chicagos-tech-sector</t>
  </si>
  <si>
    <t>4/25/2020</t>
  </si>
  <si>
    <t>Jobcase</t>
  </si>
  <si>
    <t>Jodo</t>
  </si>
  <si>
    <t>https://inc42.com/buzz/exclusive-tiger-global-backed-jodo-sacks-100-employees-as-business-outlook-falters/</t>
  </si>
  <si>
    <t>11/20/2023</t>
  </si>
  <si>
    <t>JOKR</t>
  </si>
  <si>
    <t>https://techcrunch.com/2022/06/16/jokr-grocery-delivery-leaving-us-latin-america/</t>
  </si>
  <si>
    <t>Joonko</t>
  </si>
  <si>
    <t>https://www.calcalistech.com/ctechnews/article/sk81p8pma</t>
  </si>
  <si>
    <t>https://www.calcalistech.com/ctechnews/article/skf0iabdh</t>
  </si>
  <si>
    <t>Jounce Therapeutics</t>
  </si>
  <si>
    <t>https://www.globenewswire.com/news-release/2023/02/22/2613789/0/en/Jounce-Therapeutics-Announces-Restructuring.html</t>
  </si>
  <si>
    <t>2/26/2023</t>
  </si>
  <si>
    <t>Journera</t>
  </si>
  <si>
    <t>https://www.phocuswire.com/jeffrey-katz-journera-shuts-down</t>
  </si>
  <si>
    <t>Jumia</t>
  </si>
  <si>
    <t>https://techcrunch.com/2023/02/16/jumia-laid-off-20-of-staff-in-q4-2022-amid-work-to-reduce-losses-by-half-this-year/</t>
  </si>
  <si>
    <t>Jumio</t>
  </si>
  <si>
    <t>https://www.biometricupdate.com/202301/jumio-downsizes-as-identity-verification-providers-respond-to-economic-climate</t>
  </si>
  <si>
    <t>Jump</t>
  </si>
  <si>
    <t>https://www.nytimes.com/2020/05/07/technology/the-results-are-in-for-the-sharing-economy-they-are-ugly.html</t>
  </si>
  <si>
    <t>5/8/2020</t>
  </si>
  <si>
    <t>Jumpcloud</t>
  </si>
  <si>
    <t>https://jumpcloud.com/blog/jumpcloud-restructuring</t>
  </si>
  <si>
    <t>Junglee Games</t>
  </si>
  <si>
    <t>https://inc42.com/buzz/junglee-games-parent-flutter-sheds-350-jobs-in-post-rmg-ban-recast/</t>
  </si>
  <si>
    <t>Juni</t>
  </si>
  <si>
    <t>Gothenburg, Non-U.S.</t>
  </si>
  <si>
    <t>https://www.finextra.com/newsarticle/41340/juni-joins-fintech-bloodbath-lays-off-a-third-of-staff</t>
  </si>
  <si>
    <t>Juniper Networks</t>
  </si>
  <si>
    <t>https://www.lightreading.com/finance/juniper-networks-to-layoff-440-employees-at-a-cost-of-59m</t>
  </si>
  <si>
    <t>Juniper Square</t>
  </si>
  <si>
    <t>https://therealdeal.com/national/2022/09/06/proptech-firm-juniper-square-lays-off-14-of-staff/</t>
  </si>
  <si>
    <t>9/6/2022</t>
  </si>
  <si>
    <t>JupiterOne</t>
  </si>
  <si>
    <t>https://www.bizjournals.com/triangle/news/2023/06/13/pendo-layoffs-raleigh-jupiterone-tech-job-cuts.html</t>
  </si>
  <si>
    <t>Just Eat</t>
  </si>
  <si>
    <t>https://www.dailymail.co.uk/news/article-14048375/just-eat-job-cuts-redundancies.html</t>
  </si>
  <si>
    <t>https://www.reuters.com/business/world-at-work/just-eat-lay-off-around-450-employees-partly-automating-operations-2025-09-25/</t>
  </si>
  <si>
    <t>9/29/2025</t>
  </si>
  <si>
    <t>Just Eat Takeaway</t>
  </si>
  <si>
    <t>https://www.reuters.com/business/retail-consumer/just-eat-takeaway-cut-staff-france-spokesperson-says-2022-07-20/</t>
  </si>
  <si>
    <t>Justworks</t>
  </si>
  <si>
    <t>https://www.justworks.com/press/company-news/a-note-from-justworks-ceo-mike-seckler</t>
  </si>
  <si>
    <t>2/11/2025</t>
  </si>
  <si>
    <t>Juul</t>
  </si>
  <si>
    <t>https://www.cnbc.com/2022/11/10/juul-strikes-financing-deal-plans-to-cut-jobs-to-dodge-bankruptcy.html</t>
  </si>
  <si>
    <t>https://layoffs.fyi/2020/06/03/juul-layoff-list-emerges-1550-employees-have-been-cut-in-the-past-year/</t>
  </si>
  <si>
    <t>Kabam</t>
  </si>
  <si>
    <t>https://www.pocketgamer.biz/news/81603/kabam-to-lay-off-12-of-workforce/</t>
  </si>
  <si>
    <t>https://techcrunch.com/2022/11/09/kabam-layoffs/</t>
  </si>
  <si>
    <t>Kaiyo</t>
  </si>
  <si>
    <t>https://businessofhome.com/articles/kaiyo-is-closing-down</t>
  </si>
  <si>
    <t>8/22/2024</t>
  </si>
  <si>
    <t>Kaleidoscope</t>
  </si>
  <si>
    <t>https://www.bizjournals.com/twincities/inno/stories/news/2023/03/14/minneapolis-fintech-startup-layoff-kaleidoscope.html</t>
  </si>
  <si>
    <t>Kaltura</t>
  </si>
  <si>
    <t>https://en.globes.co.il/en/article-kaltura-laying-off-10-of-workforce-1001420938</t>
  </si>
  <si>
    <t>https://www.calcalistech.com/ctechnews/article/6a8duhohw</t>
  </si>
  <si>
    <t>8/10/2025</t>
  </si>
  <si>
    <t>https://en.globes.co.il/en/article-kaltura-announces-second-round-of-layoffs-1001434620</t>
  </si>
  <si>
    <t>Kandji</t>
  </si>
  <si>
    <t>Kaodim</t>
  </si>
  <si>
    <t>Selangor, Non-U.S.</t>
  </si>
  <si>
    <t>https://www.thestar.com.my/tech/tech-news/2022/06/02/malaysian-startup-kaodim-to-shut-down-on-july-1-cites-rising-costs-among-challenges#:~:text=Kaodim%20has%20announced%20that%20its,operational%20from%20July%201%2C%202022</t>
  </si>
  <si>
    <t>Kape</t>
  </si>
  <si>
    <t>https://www.pcmag.com/news/tough-times-for-vpns-expressvpn-parent-company-lays-off-30-of-staff</t>
  </si>
  <si>
    <t>Kape Technologies</t>
  </si>
  <si>
    <t>https://techreport.com/news/cybersecurity-firm-kape-technologies-lay-off-around-200-employees/</t>
  </si>
  <si>
    <t>Karakuki</t>
  </si>
  <si>
    <t>https://www.therobotreport.com/food-robotics-startup-karakuri-shutting-down/</t>
  </si>
  <si>
    <t>6/22/2023</t>
  </si>
  <si>
    <t>Karat</t>
  </si>
  <si>
    <t>https://www.geekwire.com/2023/seattle-technical-interviewing-startup-karat-cuts-47-employees-citing-need-to-invest-in-growth/</t>
  </si>
  <si>
    <t>https://www.geekwire.com/2023/technical-recruiting-startup-karat-lays-off-47-employees-for-the-second-time-this-year/</t>
  </si>
  <si>
    <t>Karbon</t>
  </si>
  <si>
    <t>https://www.linkedin.com/posts/stuartwmcleod_changes-to-the-karbon-team-activity-6975257833852342272-Hlbd/</t>
  </si>
  <si>
    <t>Karhoo</t>
  </si>
  <si>
    <t>https://www.prodrivermags.com/news/renault-calls-in-administrators-for-not-financially-viable-karhoo/</t>
  </si>
  <si>
    <t>Karma</t>
  </si>
  <si>
    <t>https://www.calcalistech.com/ctechnews/article/bj11xzuw43</t>
  </si>
  <si>
    <t>Karshare</t>
  </si>
  <si>
    <t>https://karshare.com/</t>
  </si>
  <si>
    <t>6/17/2023</t>
  </si>
  <si>
    <t>Kaspien</t>
  </si>
  <si>
    <t>https://www.geekwire.com/2023/kaspien-a-e-commerce-company-previously-known-as-etailz-is-shutting-down/</t>
  </si>
  <si>
    <t>Katerra</t>
  </si>
  <si>
    <t>https://www.constructiondive.com/news/katerra-ceos-salary-cut-to-0-amid-layoffs-operation-shutdowns/575460/</t>
  </si>
  <si>
    <t>https://therealdeal.com/2021/06/01/troubled-construction-startup-katerra-will-shut-down-report/</t>
  </si>
  <si>
    <t>6/1/2021</t>
  </si>
  <si>
    <t>https://www.theinformation.com/articles/softbank-backed-katerra-lays-off-more-than-400-employees</t>
  </si>
  <si>
    <t>Kavak</t>
  </si>
  <si>
    <t>https://www.terra.com.br/amp/noticias/tecnologia/inovacao/startup-kavak-demite-150-no-rio-e-em-sao-paulo,5cd47d831e523a86ead7e9b2cb92b9dcg9xp78y3.html</t>
  </si>
  <si>
    <t>Kayak / OpenTable</t>
  </si>
  <si>
    <t>Stamford</t>
  </si>
  <si>
    <t>https://skift.com/2020/04/29/kayak-and-opentable-layoffs-and-furloughs-impact-400-employees/</t>
  </si>
  <si>
    <t>https://skift.com/blog/kayak-and-opentable-laid-off-80-employees/</t>
  </si>
  <si>
    <t>Kazoo</t>
  </si>
  <si>
    <t>https://www.americaninno.com/austin/inno-news/austin-hr-platform-company-kazoo-lays-off-35-of-its-workforce/</t>
  </si>
  <si>
    <t>KeepTruckin</t>
  </si>
  <si>
    <t>https://layoffs.fyi/2020/03/31/keeptruckin-lays-off-another-149-employees-one-month-after-previous-layoff/</t>
  </si>
  <si>
    <t>Kenko Health</t>
  </si>
  <si>
    <t>https://inc42.com/buzz/kenko-health-shuts-ops-due-to-cash-crunch-failure-to-get-insurance-licence/</t>
  </si>
  <si>
    <t>https://www.businessinsider.in/business/startups/news/healthcare-startup-kenko-health-lays-off-20-of-workforce-across-functions/articleshow/103201380.cms</t>
  </si>
  <si>
    <t>https://entrackr.com/2023/08/exclusive-kenko-health-lays-off-20-of-workforce/</t>
  </si>
  <si>
    <t>8/29/2023</t>
  </si>
  <si>
    <t>Kenoby</t>
  </si>
  <si>
    <t>Kevin</t>
  </si>
  <si>
    <t>Vilnius, Non-U.S.</t>
  </si>
  <si>
    <t>https://sifted.eu/articles/kevin-salaries</t>
  </si>
  <si>
    <t>Lithuania</t>
  </si>
  <si>
    <t>3/5/2024</t>
  </si>
  <si>
    <t>Khatabook</t>
  </si>
  <si>
    <t>https://entrackr.com/2023/09/peak-xv-backed-khatabook-lays-off-over-40-employees/</t>
  </si>
  <si>
    <t>Khoros</t>
  </si>
  <si>
    <t>https://www.bizjournals.com/austin/news/2025/06/20/layoffs-at-austin-social-media-co-khoros.html</t>
  </si>
  <si>
    <t>6/20/2025</t>
  </si>
  <si>
    <t>https://www.bizjournals.com/austin/inno/stories/news/2022/10/21/report-layoffs-at-khoros.html</t>
  </si>
  <si>
    <t>Kiavi</t>
  </si>
  <si>
    <t>https://www.housingwire.com/articles/fix-and-flip-lender-kiavi-lays-off-7-of-employees/</t>
  </si>
  <si>
    <t>Kickstarter</t>
  </si>
  <si>
    <t>https://www.theverge.com/2020/5/13/21257585/kickstarter-layoffs-employees-union-negotiations-severance</t>
  </si>
  <si>
    <t>Kinaxis</t>
  </si>
  <si>
    <t>Ottawa, Non-U.S.</t>
  </si>
  <si>
    <t>https://investors.kinaxis.com/news-releases/news-release-details/2024/Kinaxis-Inc.-Reports-First-Quarter-2024-Results/default.aspx</t>
  </si>
  <si>
    <t>Kinde</t>
  </si>
  <si>
    <t>https://www.news.com.au/finance/work/at-work/sydney-technology-company-kinde-lays-off-285-of-staff-as-focus-moves-to-product-team/news-story/618e97ecfe4b7e088a6ff39a70a78bcb</t>
  </si>
  <si>
    <t>King.com</t>
  </si>
  <si>
    <t>https://mobilegamer.biz/laid-off-king-staff-set-to-be-replaced-by-the-ai-tools-they-helped-build-say-sources/</t>
  </si>
  <si>
    <t>Kissflow</t>
  </si>
  <si>
    <t>https://economictimes.indiatimes.com/tech/startups/bootstrapped-saas-startup-kissflow-culls-11-workforce/articleshow/110875509.cms?from=mdr</t>
  </si>
  <si>
    <t>Kite</t>
  </si>
  <si>
    <t>https://www.kite.com/blog/product/kite-is-saying-farewell/</t>
  </si>
  <si>
    <t>Kitopi</t>
  </si>
  <si>
    <t>https://www.arabianbusiness.com/jobs/dubai-unicorn-kitopi-sacks-93-head-office-staff-as-tech-industry-slumps</t>
  </si>
  <si>
    <t>UAE</t>
  </si>
  <si>
    <t>11/23/2022</t>
  </si>
  <si>
    <t>https://commercialobserver.com/2020/04/ghost-kitchen-kitopi-cuts-124-new-york-city-employees/</t>
  </si>
  <si>
    <t>Kitty Hawk</t>
  </si>
  <si>
    <t>https://www.sfgate.com/bayarea/article/Silicon-Valley-startup-lays-off-100-employees-17484239.php</t>
  </si>
  <si>
    <t>9/22/2022</t>
  </si>
  <si>
    <t>https://techcrunch.com/2020/06/03/kitty-hawk-ends-flyer-program-shifts-focus-to-once-secret-autonomous-aircraft/</t>
  </si>
  <si>
    <t>Kiwi.com</t>
  </si>
  <si>
    <t>Brno, Non-U.S.</t>
  </si>
  <si>
    <t>https://cc.cz/vyhledavac-letenek-kiwi-com-hromadne-propousti-nejtezsi-rozhodnuti-v-zivote-rika-dlouhy/</t>
  </si>
  <si>
    <t>Czech Republic</t>
  </si>
  <si>
    <t>KiwiCo</t>
  </si>
  <si>
    <t>Klarna</t>
  </si>
  <si>
    <t>https://sifted.eu/articles/klarna-second-round-layoffs/</t>
  </si>
  <si>
    <t>https://www.di.se/digital/sparpaket-pa-klarna-sparkar-10-procent-av-alla-anstallda/</t>
  </si>
  <si>
    <t>Klaviyo</t>
  </si>
  <si>
    <t>https://techcrunch.com/2023/03/15/klaviyo-conducts-company-wide-layoffs/</t>
  </si>
  <si>
    <t>Kleos Space</t>
  </si>
  <si>
    <t>Luxembourg, Raleigh</t>
  </si>
  <si>
    <t>https://spacenews.com/geospatial-intelligence-startup-kleos-space-files-for-bankruptcy/</t>
  </si>
  <si>
    <t>Luxembourg</t>
  </si>
  <si>
    <t>Klook</t>
  </si>
  <si>
    <t>https://layoffs.fyi/2020/08/09/asian-travel-startup-klook-releases-talent-directory/</t>
  </si>
  <si>
    <t>Klub</t>
  </si>
  <si>
    <t>https://www.livemint.com/companies/start-ups/klub-halves-workforce-peak-xv-trifecta-capital-backed-fintech-startup-11732868338440.html</t>
  </si>
  <si>
    <t>12/1/2024</t>
  </si>
  <si>
    <t>Klue</t>
  </si>
  <si>
    <t>https://betakit.com/klue-lays-off-40-percent-of-staff-as-startup-faces-internal-and-external-ai-pressure/</t>
  </si>
  <si>
    <t>Knock</t>
  </si>
  <si>
    <t>https://www.bloomberg.com/news/articles/2022-03-15/startup-knock-scraps-plans-to-go-public-lays-off-half-its-staff</t>
  </si>
  <si>
    <t>3/17/2022</t>
  </si>
  <si>
    <t>Knotel</t>
  </si>
  <si>
    <t>https://commercialobserver.com/2020/03/knotel-cuts-half-of-its-staff-amid-coronavirus-pandemic/</t>
  </si>
  <si>
    <t>https://www.businessinsider.com/knotel-layoffs-job-cuts-coworking-fundraise-amol-sarva-office-demand-2020-10</t>
  </si>
  <si>
    <t>11/3/2020</t>
  </si>
  <si>
    <t>KnownOrigin</t>
  </si>
  <si>
    <t>Manchester, Non-U.S.</t>
  </si>
  <si>
    <t>https://crypto.news/ebay-reportedly-laid-off-staff-at-nft-marketplace-knownorigin-it-acquired-in-2022/</t>
  </si>
  <si>
    <t>Kobo360</t>
  </si>
  <si>
    <t>https://techcabal.com/2025/01/20/kobo360-layoff/</t>
  </si>
  <si>
    <t>1/21/2025</t>
  </si>
  <si>
    <t>Kodiak Robotics</t>
  </si>
  <si>
    <t>https://www.freightwaves.com/news/kodiak-robotics-lays-of-20-of-its-staff</t>
  </si>
  <si>
    <t>Koho</t>
  </si>
  <si>
    <t>https://betakit.com/koho-lays-off-14-percent-of-staff/</t>
  </si>
  <si>
    <t>https://betakit.com/canadian-tech-layoffs-continue-as-tough-year-comes-to-a-close/</t>
  </si>
  <si>
    <t>KoinWorks</t>
  </si>
  <si>
    <t>https://www.techinasia.com/koinworks-layoff-2022</t>
  </si>
  <si>
    <t>11/27/2022</t>
  </si>
  <si>
    <t>Komodo Health</t>
  </si>
  <si>
    <t>https://techcrunch.com/2022/12/13/komodo-health-once-tipped-for-a-looming-ipo-has-cut-staff-as-cfo-departs/</t>
  </si>
  <si>
    <t>Konfio</t>
  </si>
  <si>
    <t>https://expansion.mx/economia/2022/09/23/konfio-unicornio-mexicano-prepara-un-despido-masivo</t>
  </si>
  <si>
    <t>Kongregate</t>
  </si>
  <si>
    <t>https://www.forbes.com/sites/lizlanier/2020/07/01/kongregate-shift-in-focus-brings-layoffs-closes-portal-to-new-games/#148558087323</t>
  </si>
  <si>
    <t>7/3/2020</t>
  </si>
  <si>
    <t>Kontist</t>
  </si>
  <si>
    <t>https://financefwd.com/de/kontist-entlassungen/</t>
  </si>
  <si>
    <t>Koo</t>
  </si>
  <si>
    <t>https://techcrunch.com/2024/07/02/indian-social-network-koo-to-shut-down/</t>
  </si>
  <si>
    <t>7/4/2024</t>
  </si>
  <si>
    <t>https://inc42.com/buzz/tiger-global-backed-koo-lays-off-40-employees-to-cut-costs/</t>
  </si>
  <si>
    <t>https://economictimes.indiatimes.com/tech/startups/twitters-rival-koo-fires-30-staff-on-funding-crunch/articleshow/99632488.cms</t>
  </si>
  <si>
    <t>Kraken</t>
  </si>
  <si>
    <t>https://blog.kraken.com/post/16442/business-update/</t>
  </si>
  <si>
    <t>https://www.nytimes.com/2024/10/30/technology/kraken-cryptocurrency-layoff-ceo.html</t>
  </si>
  <si>
    <t>Krutrim</t>
  </si>
  <si>
    <t>https://inc42.com/buzz/krutrim-lays-off-over-100-staff-in-fresh-job-cuts-report/</t>
  </si>
  <si>
    <t>https://www.techinasia.com/news/olas-krutrim-cuts-nearly-50-linguistics-staff-in-third-layoff</t>
  </si>
  <si>
    <t>Kry</t>
  </si>
  <si>
    <t>https://www.di.se/digital/sparpaket-pa-kry-varslar-100-personer/</t>
  </si>
  <si>
    <t>5/17/2022</t>
  </si>
  <si>
    <t>https://www.dn.se/ekonomi/kry-sager-upp-runt-300-anstallda/</t>
  </si>
  <si>
    <t>Kuda</t>
  </si>
  <si>
    <t>https://techcrunch.com/2022/09/02/nigerian-digital-bank-kuda-is-the-latest-african-startup-to-lay-off-employees/</t>
  </si>
  <si>
    <t>Kueski</t>
  </si>
  <si>
    <t>Guadalajara, Non-U.S.</t>
  </si>
  <si>
    <t>https://elceo.com/tecnologia/fintech-de-prestamos-en-linea-sufriran-estragos-por-el-covid-19/</t>
  </si>
  <si>
    <t>Kuku FM</t>
  </si>
  <si>
    <t>https://inc42.com/buzz/kuku-fm-fires-100-employees-to-cut-costs/</t>
  </si>
  <si>
    <t>11/15/2024</t>
  </si>
  <si>
    <t>Kune</t>
  </si>
  <si>
    <t>https://www.linkedin.com/posts/robinreecht_sad-day-kune-food-closed-down-today-since-activity-6945419207807221760-p9K6/</t>
  </si>
  <si>
    <t>Kyruus</t>
  </si>
  <si>
    <t>https://www.fiercehealthcare.com/health-tech/workforce-tracker-thirty-madison-latest-digital-health-startup-cut-staff</t>
  </si>
  <si>
    <t>Kyte</t>
  </si>
  <si>
    <t>https://techcrunch.com/2024/10/25/rental-car-startup-kyte-slashes-staff-and-shrinks-to-two-markets-in-bid-for-survival/</t>
  </si>
  <si>
    <t>10/26/2024</t>
  </si>
  <si>
    <t>https://techcrunch.com/2025/08/15/kyte-which-billed-itself-as-the-best-competitor-to-hertz-shuts-down/</t>
  </si>
  <si>
    <t>8/18/2025</t>
  </si>
  <si>
    <t>L1ght</t>
  </si>
  <si>
    <t>https://www.calcalistech.com/ctechnews/article/skenly7sn</t>
  </si>
  <si>
    <t>5/19/2023</t>
  </si>
  <si>
    <t>Labelbox</t>
  </si>
  <si>
    <t>Labster</t>
  </si>
  <si>
    <t>Lacework</t>
  </si>
  <si>
    <t>https://twitter.com/GergelyOrosz/status/1529575067117658112</t>
  </si>
  <si>
    <t>Ladder Life</t>
  </si>
  <si>
    <t>Lambda School</t>
  </si>
  <si>
    <t>https://techcrunch.com/2020/04/22/lambda-school-cuts-staff-and-exec-pay-amid-market-uncertainty/</t>
  </si>
  <si>
    <t>https://techcrunch.com/2021/04/29/lambda-school-lays-off-65-employees-amid-restructuring/</t>
  </si>
  <si>
    <t>4/30/2021</t>
  </si>
  <si>
    <t>Landing</t>
  </si>
  <si>
    <t>Birmingham</t>
  </si>
  <si>
    <t>https://www.al.com/news/birmingham/2022/10/landing-laying-off-70-jobs-in-birmingham-but-still-committed-to-growing-in-alabama.html</t>
  </si>
  <si>
    <t>Lantern</t>
  </si>
  <si>
    <t>Grand Rapids</t>
  </si>
  <si>
    <t>https://www.linkedin.com/posts/meredith-mahoney_yesterday-we-announced-that-were-winding-activity-7016805236086341632-UwEq/</t>
  </si>
  <si>
    <t>Lastline</t>
  </si>
  <si>
    <t>https://techcrunch.com/2020/06/04/vmware-lastline-staff-cuts/</t>
  </si>
  <si>
    <t>Latch</t>
  </si>
  <si>
    <t>https://www.marketscreener.com/quote/stock/LATCH-INC-117136898/news/Latch-Drives-Additional-Discipline-and-Efficiency-Setting-the-Stage-For-Accelerated-Future-Growth-44303832/</t>
  </si>
  <si>
    <t>https://www.globenewswire.com/news-release/2022/08/02/2490797/0/en/Latch-announces-further-changes-to-improve-operating-efficiency.html</t>
  </si>
  <si>
    <t>https://www.globenewswire.com/news-release/2022/05/20/2447915/0/en/Latch-resets-cost-structure.html</t>
  </si>
  <si>
    <t>5/21/2022</t>
  </si>
  <si>
    <t>https://techcrunch.com/2022/05/13/startup-tech-layoff-and-hiring-freeze-in-may/</t>
  </si>
  <si>
    <t>Lattice</t>
  </si>
  <si>
    <t>https://lattice.com/blog/ceo-jack-altmans-email-to-lattice-employees</t>
  </si>
  <si>
    <t>Lawgeex</t>
  </si>
  <si>
    <t>https://www.tech12.co.il/index-career/Article-daa4d2195231381027.htm?sCh=cf25c425b37bc710&amp;pId=18758941771</t>
  </si>
  <si>
    <t>Laybuy</t>
  </si>
  <si>
    <t>Auckland</t>
  </si>
  <si>
    <t>https://www.stuff.co.nz/business/300648897/laybuy-to-cut-45-jobs-as-it-searches-for-profit</t>
  </si>
  <si>
    <t>https://www.nbr.co.nz/investment/laybuy-begins-further-restructure-affecting-10-of-staff/</t>
  </si>
  <si>
    <t>Lazada Group</t>
  </si>
  <si>
    <t>https://www.channelnewsasia.com/singapore/lazada-layoffs-retrenchment-job-cuts-employees-4024746</t>
  </si>
  <si>
    <t>Le Tote</t>
  </si>
  <si>
    <t>https://footwearnews.com/2020/business/retail/lord-taylor-mass-layoffs-president-resigns-out-of-business-1202961340/</t>
  </si>
  <si>
    <t>LEAD</t>
  </si>
  <si>
    <t>https://inc42.com/buzz/exclusive-edtech-unicorn-lead-lays-off-60-employees-from-product-tech-teams/</t>
  </si>
  <si>
    <t>https://www.moneycontrol.com/news/business/startup/school-edtech-unicorn-lead-lets-go-of-about-100-employees-8954821.html</t>
  </si>
  <si>
    <t>LeafLink</t>
  </si>
  <si>
    <t>https://mjbizdaily.com/cannabis-wholesale-platform-leaflink-lays-off-80-workers/</t>
  </si>
  <si>
    <t>Leafly</t>
  </si>
  <si>
    <t>https://www.geekwire.com/2023/leafly-reportedly-lays-off-employees-for-second-time-in-a-year/</t>
  </si>
  <si>
    <t>https://investor.leafly.com/news/news-details/2022/Leafly-Announces-Cost-Reductions-to-Strengthen-Financial-Profile/default.aspx</t>
  </si>
  <si>
    <t>https://www.geekwire.com/2020/leafly-lays-off-additional-91-employees-eliminating-50-percent-staff-2020/</t>
  </si>
  <si>
    <t>LearnUpon</t>
  </si>
  <si>
    <t>https://www.independent.ie/business/technology/learnupon-to-let-27-go-as-tech-layoffs-continue-42331418.html</t>
  </si>
  <si>
    <t>LeddarTech</t>
  </si>
  <si>
    <t>Quebec, Non-U.S.</t>
  </si>
  <si>
    <t>https://betakit.com/leddartech-cuts-95-percent-of-staff-in-bid-to-rescue-its-business/</t>
  </si>
  <si>
    <t>Ledger</t>
  </si>
  <si>
    <t>https://www.bloomberg.com/news/articles/2023-10-05/french-crypto-wallet-maker-ledger-lays-off-12-of-staff</t>
  </si>
  <si>
    <t>Ledger Investing</t>
  </si>
  <si>
    <t>https://www.theinsurer.com/news/ils-insurtech-ledger-investing-undertakes-40-reduction-in-force/</t>
  </si>
  <si>
    <t>1/15/2024</t>
  </si>
  <si>
    <t>LegalZoom</t>
  </si>
  <si>
    <t>https://www.bizjournals.com/austin/news/2023/10/19/legal-zoom-layoffs-williamson-county-warn-notice.html</t>
  </si>
  <si>
    <t>https://finance.yahoo.com/news/legalzoom-reports-second-quarter-2024-200100127.html</t>
  </si>
  <si>
    <t>Legible</t>
  </si>
  <si>
    <t>https://betakit.com/in-effort-to-cut-costs-cse-listed-legible-lays-off-over-a-third-of-its-employees/</t>
  </si>
  <si>
    <t>Lemon</t>
  </si>
  <si>
    <t>https://www.forbesargentina.com/innovacion/lemon-despide-tercio-sus-empleados-anuncia-nuevo-foco-compania-sea-mas-sostenible-n25358</t>
  </si>
  <si>
    <t>Lemonade</t>
  </si>
  <si>
    <t>https://www.calcalistech.com/ctechnews/article/s18wcz11r2</t>
  </si>
  <si>
    <t>https://coverager.com/layoffs-at-lemonade/</t>
  </si>
  <si>
    <t>Lendi</t>
  </si>
  <si>
    <t>https://www.theaustralian.com.au/business/financial-services/cbabacked-lendi-cuts-jobs-amid-slowing-home-loan-market/news-story/2c3af53306e8f7142076c19a9b2914bb?amp&amp;nk=0a6e5860a1d2cd2b0ebc810544084b9b-1677884919</t>
  </si>
  <si>
    <t>Lending Club</t>
  </si>
  <si>
    <t>https://www.bloomberg.com/news/articles/2023-10-12/lendingclub-plans-to-cut-172-jobs-reports-preliminary-results?embedded-checkout=true</t>
  </si>
  <si>
    <t>10/13/2023</t>
  </si>
  <si>
    <t>https://www.bloomberg.com/news/articles/2023-01-12/lendingclub-to-cut-14-of-workers-take-charges-of-5-7-million</t>
  </si>
  <si>
    <t>https://www.cnbc.com/2020/04/21/lendingclub-cuts-30percent-of-workforce-as-covid-19-dampens-demand-for-loans.html</t>
  </si>
  <si>
    <t>Lendingkart</t>
  </si>
  <si>
    <t>Ahmedabad, Non-U.S.</t>
  </si>
  <si>
    <t>https://officechai.com/news/lendingkart-lays-off-500-employees-50-workforce-sources/</t>
  </si>
  <si>
    <t>5/15/2020</t>
  </si>
  <si>
    <t>Lendis</t>
  </si>
  <si>
    <t>https://www.linkedin.com/posts/s-papadopoulos_today-we-have-to-share-sad-news-we-made-activity-7009106413499080704-u1gl/</t>
  </si>
  <si>
    <t>https://www.businessinsider.de/gruenderszene/news/news-ticker-lendis-2022-07/</t>
  </si>
  <si>
    <t>Lenovo</t>
  </si>
  <si>
    <t>https://www.newsobserver.com/news/business/article310699130.html</t>
  </si>
  <si>
    <t>Lev</t>
  </si>
  <si>
    <t>https://therealdeal.com/2022/12/07/cre-finance-platform-lev-lays-off-chunk-of-staff/</t>
  </si>
  <si>
    <t>https://therealdeal.com/new-york/2023/05/01/cre-finance-platform-lev-lays-off-more-staff/</t>
  </si>
  <si>
    <t>Level</t>
  </si>
  <si>
    <t>https://www.pymnts.com/acquisitions/2025/report-benefits-startup-level-shuts-down-after-acquisition-falls-through</t>
  </si>
  <si>
    <t>Lever</t>
  </si>
  <si>
    <t>https://layoffs.fyi/2020/04/13/lever-laid-off-109-employees/</t>
  </si>
  <si>
    <t>Licious</t>
  </si>
  <si>
    <t>https://www.livemint.com/companies/licious-lays-off-80-employees-with-eye-on-growth-11707473279919.html</t>
  </si>
  <si>
    <t>2/9/2024</t>
  </si>
  <si>
    <t>Lido</t>
  </si>
  <si>
    <t>https://inc42.com/buzz/edtech-startup-lido-lays-off-over-150-employees-just-5-months-after-raising-10-mn/</t>
  </si>
  <si>
    <t>2/22/2022</t>
  </si>
  <si>
    <t>Lido Learning</t>
  </si>
  <si>
    <t>https://www.livemint.com/companies/news/edtech-firm-lido-learning-files-for-bankruptcy-11662631060105.html</t>
  </si>
  <si>
    <t>Life360</t>
  </si>
  <si>
    <t>https://investors.life360.com/DownloadFile.axd?file=/Report/ComNews/20230113/02620821.pdf</t>
  </si>
  <si>
    <t>Liftoff</t>
  </si>
  <si>
    <t>Lighter Capital</t>
  </si>
  <si>
    <t>https://www.geekwire.com/2020/seattle-investment-company-lighter-capital-trims-staff-preserve-runway/</t>
  </si>
  <si>
    <t>https://www.geekwire.com/2020/seattle-based-alternative-vc-firm-lighter-capital-lays-off-employees/</t>
  </si>
  <si>
    <t>7/20/2020</t>
  </si>
  <si>
    <t>Lightico</t>
  </si>
  <si>
    <t>https://www.calcalistech.com/ctechnews/article/bydwq4phj</t>
  </si>
  <si>
    <t>Lightricks</t>
  </si>
  <si>
    <t>Jerusalem, Non-U.S.</t>
  </si>
  <si>
    <t>https://www.calcalistech.com/ctechnews/article/b1dj8mgda</t>
  </si>
  <si>
    <t>7/3/2024</t>
  </si>
  <si>
    <t>https://en.globes.co.il/en/article-app-developer-lightricks-lays-off-70-in-israel-1001417020</t>
  </si>
  <si>
    <t>https://www.calcalistech.com/ctechnews/article/byvtpanceg</t>
  </si>
  <si>
    <t>Lightspeed Commerce</t>
  </si>
  <si>
    <t>https://www.marketwatch.com/story/lightspeed-commerce-to-cut-200-jobs-17842379</t>
  </si>
  <si>
    <t>12/3/2024</t>
  </si>
  <si>
    <t>https://www.bnnbloomberg.ca/lightspeed-commerce-cutting-280-jobs-as-it-focuses-on-profitable-growth-1.2054620</t>
  </si>
  <si>
    <t>4/3/2024</t>
  </si>
  <si>
    <t>https://www.prnewswire.com/news-releases/lightspeed-commerce-streamlines-operations-with-a-continued-focus-on-profitable-growth-301723292.html</t>
  </si>
  <si>
    <t>Lilium</t>
  </si>
  <si>
    <t>https://techcrunch.com/2024/12/23/electric-aircraft-startup-lilium-ceases-operations-1000-workers-laid-off/</t>
  </si>
  <si>
    <t>Lime</t>
  </si>
  <si>
    <t>https://layoffs.fyi/2020/05/04/lime-laid-off-80-employees/</t>
  </si>
  <si>
    <t>Limeade</t>
  </si>
  <si>
    <t>https://www.geekwire.com/2023/employee-experience-company-limeade-laying-off-15-of-workforce-cfo-to-resign/</t>
  </si>
  <si>
    <t>https://www.theinformation.com/briefings/linkedin-lays-off-200-employees</t>
  </si>
  <si>
    <t>https://techcrunch.com/2023/10/16/linkedin-layoffs-2/</t>
  </si>
  <si>
    <t>10/16/2023</t>
  </si>
  <si>
    <t>https://www.reuters.com/technology/linkedin-cut-716-jobs-phase-out-china-local-jobs-app-2023-05-09/</t>
  </si>
  <si>
    <t>https://layoffs.fyi/2020/08/04/linkedin-launches-official-talent-directory-after-laying-off-960-employees/</t>
  </si>
  <si>
    <t>7/21/2020</t>
  </si>
  <si>
    <t>Linkfire</t>
  </si>
  <si>
    <t>https://view.news.eu.nasdaq.com/view?id=bc7bad5005a84b17bcf95ce24675c058c&amp;lang=en</t>
  </si>
  <si>
    <t>LinkSquares</t>
  </si>
  <si>
    <t>1/5/2025</t>
  </si>
  <si>
    <t>Linktree</t>
  </si>
  <si>
    <t>https://www.smartcompany.com.au/industries/information-technology/linktree-sacks-employees-tech/</t>
  </si>
  <si>
    <t>https://www.startupdaily.net/topic/business/link-in-bio-startup-linktree-slashes-local-jobs-again-shedding-27-of-anz-workforce/</t>
  </si>
  <si>
    <t>Lithic</t>
  </si>
  <si>
    <t>https://www.axios.com/pro/fintech-deals/2022/12/07/fintech-lithic-lays-off-27</t>
  </si>
  <si>
    <t>Liv Up</t>
  </si>
  <si>
    <t>https://startups.com.br/noticias/liv-up-faz-reestruturacao-e-corta-15-do-quadro/</t>
  </si>
  <si>
    <t>LivePerson</t>
  </si>
  <si>
    <t>9/16/2022</t>
  </si>
  <si>
    <t>https://en.globes.co.il/en/article-liveperson-to-lay-off-30-in-israel-1001347824#</t>
  </si>
  <si>
    <t>LiveRamp</t>
  </si>
  <si>
    <t>https://www.marketscreener.com/quote/stock/LIVERAMP-HOLDINGS-INC-54039111/news/LIVERAMP-HOLDINGS-INC-Costs-Associated-with-Exit-or-Disposal-Activities-form-8-K-42212180/</t>
  </si>
  <si>
    <t>https://www.benzinga.com/news/guidance/25/03/44189581/saas-company-liveramp-lays-off-5-of-full-time-workforce-amid-strategic-restructuring</t>
  </si>
  <si>
    <t>LiveTiles</t>
  </si>
  <si>
    <t>https://medium.com/@ErikRalston/livetiles-time-to-say-goodbye-d86bfb28a93</t>
  </si>
  <si>
    <t>5/9/2020</t>
  </si>
  <si>
    <t>LiveVox</t>
  </si>
  <si>
    <t>https://www.marketscreener.com/quote/stock/LIVEVOX-HOLDINGS-INC-124007856/news/LiveVox-Costs-Associated-with-Exit-Disposal-Form-8-K-42747855/</t>
  </si>
  <si>
    <t>Livspace</t>
  </si>
  <si>
    <t>https://inc42.com/buzz/exclusive-home-decor-unicorn-livspace-lays-off-100-employees/</t>
  </si>
  <si>
    <t>https://tech.economictimes.indiatimes.com/news/startups/livspace-lays-off-450-employees-as-lockdown-hurts-operations/75823519</t>
  </si>
  <si>
    <t>5/19/2020</t>
  </si>
  <si>
    <t>Loco</t>
  </si>
  <si>
    <t>https://inc42.com/buzz/krafton-backed-loco-joins-layoff-spree-trims-36-headcount/</t>
  </si>
  <si>
    <t>Locomation</t>
  </si>
  <si>
    <t>https://www.bizjournals.com/pittsburgh/news/2023/02/22/locomation-shutting-down-operations-out-of-fund.html</t>
  </si>
  <si>
    <t>Loft</t>
  </si>
  <si>
    <t>https://thegoaspotlight.com/2022/04/19/loft-lays-off-159-employees-to-reorganize-credit-area/</t>
  </si>
  <si>
    <t>4/24/2022</t>
  </si>
  <si>
    <t>https://www.bloomberglinea.com/english/brazilian-unicorn-loft-sheds-12-of-staff-in-third-wave-of-layoffs-this-year/</t>
  </si>
  <si>
    <t>https://startups.com.br/demissoes/loft/</t>
  </si>
  <si>
    <t>https://startups.com.br/noticias/loft-faz-segunda-rodada-de-demissoes-e-corta-mais-380/</t>
  </si>
  <si>
    <t>https://br.financas.yahoo.com/noticias/startup-loft-demitiu-47-antes-165500949.html</t>
  </si>
  <si>
    <t>https://link.estadao.com.br/noticias/inovacao,quinto-andar-demite-cerca-de-8-do-time-por-conta-do-coronavirus,70003274741</t>
  </si>
  <si>
    <t>Loftium</t>
  </si>
  <si>
    <t>https://www.seattletimes.com/business/real-estate/seattle-based-airbnb-rental-startup-loftium-misses-its-own-rent-payments-slashes-staff-as-coronavirus-undercuts-business/</t>
  </si>
  <si>
    <t>Loftsmart</t>
  </si>
  <si>
    <t>https://www.linkedin.com/posts/swbernstein_founder-operator-and-investor-friends-activity-6647864445718585344-4i-K</t>
  </si>
  <si>
    <t>Log 9 Materials</t>
  </si>
  <si>
    <t>https://inc42.com/features/log9-materials-collapse-battery-tech-startup-cash-crunch/</t>
  </si>
  <si>
    <t>Loggi</t>
  </si>
  <si>
    <t>https://www.infomoney.com.br/negocios/pela-segunda-vez-loggi-reduz-equipe-com-demissoes-em-massa/</t>
  </si>
  <si>
    <t>https://startups.com.br/noticias/na-onda-dos-layoffs-loggi-demite-cerca-de-15-da-sua-forca-de-trabalho/</t>
  </si>
  <si>
    <t>Logically</t>
  </si>
  <si>
    <t>https://sifted.eu/articles/anti-misinformation-startup-logically-lays-off-dozens-in-global-cost-cutting-drive</t>
  </si>
  <si>
    <t>2/18/2025</t>
  </si>
  <si>
    <t>Lokalise</t>
  </si>
  <si>
    <t>https://lokalise.com/blog/changes-at-lokalise/</t>
  </si>
  <si>
    <t>Lola</t>
  </si>
  <si>
    <t>https://layoffs.fyi/2020/03/19/lola-lays-off-34-employees-due-to-impact-of-the-coronavirus/</t>
  </si>
  <si>
    <t>Loom</t>
  </si>
  <si>
    <t>https://www.sfgate.com/bayarea/article/sf-based-loom-video-tech-unicorn-layoffs-17522993.php</t>
  </si>
  <si>
    <t>https://techcrunch.com/2022/06/01/a16z-backed-loom-video-layoffs/</t>
  </si>
  <si>
    <t>Loop</t>
  </si>
  <si>
    <t>https://coverager.com/loop-conducts-another-round-of-layoffs/</t>
  </si>
  <si>
    <t>4/3/2023</t>
  </si>
  <si>
    <t>LOOP</t>
  </si>
  <si>
    <t>https://www.coverager.com/loop-goes-through-another-round-of-layoffs/</t>
  </si>
  <si>
    <t>https://www.coverager.com/layoffs-at-loop/</t>
  </si>
  <si>
    <t>Loopio</t>
  </si>
  <si>
    <t>https://www.linkedin.com/posts/zakirhemraj_today-we-made-the-difficult-decision-to-activity-7157834089197105154-sDoL/</t>
  </si>
  <si>
    <t>https://www.linkedin.com/feed/update/urn:li:activity:7079578026635636737/</t>
  </si>
  <si>
    <t>6/28/2023</t>
  </si>
  <si>
    <t>https://betakit.com/loopio-lays-off-11-staff-as-it-sees-increased-scrutiny-from-buyers-during-pandemic/</t>
  </si>
  <si>
    <t>LoopMe</t>
  </si>
  <si>
    <t>Lora DiCarlo</t>
  </si>
  <si>
    <t>https://techcrunch.com/2022/12/02/looks-like-sextech-startup-lora-dicarlo-is-done-for/</t>
  </si>
  <si>
    <t>Lordstown Motors</t>
  </si>
  <si>
    <t>Detroit</t>
  </si>
  <si>
    <t>https://www.cnn.com/2023/06/27/business/lordstown-motors-bankruptcy-foxconn-lawsuit-intl-hnk/index.html</t>
  </si>
  <si>
    <t>Lucid Motors</t>
  </si>
  <si>
    <t>https://techcrunch.com/2023/03/28/lucid-to-lay-off-1300-employees-in-restructuring/</t>
  </si>
  <si>
    <t>https://electrek.co/2024/05/24/lucid-lcid-cuts-us-workforce-by-6-ahead-gravity-ev-launch/</t>
  </si>
  <si>
    <t>Lucid Software</t>
  </si>
  <si>
    <t>https://lucid.co/blog/a-message-to-lucid-employees</t>
  </si>
  <si>
    <t>9/25/2023</t>
  </si>
  <si>
    <t>Lucira Health</t>
  </si>
  <si>
    <t>https://www.mercurynews.com/2023/02/24/tech-biotech-job-cut-san-jose-san-mateo-pleasanton-layoff-covid/</t>
  </si>
  <si>
    <t>Ludeo</t>
  </si>
  <si>
    <t>https://www.calcalistech.com/ctechnews/article/bjukuox0xe</t>
  </si>
  <si>
    <t>Ludia</t>
  </si>
  <si>
    <t>https://mobilegamer.biz/up-to-55-staff-laid-off-at-jurassic-world-alive-maker-ludia/</t>
  </si>
  <si>
    <t>Lululemon Studio</t>
  </si>
  <si>
    <t>https://www.businessinsider.com/lululemon-lays-off-workers-discontinues-mirror-amid-peloton-deal-2023-9</t>
  </si>
  <si>
    <t>Lumina Networks</t>
  </si>
  <si>
    <t>https://www.luminanetworks.com/newsroom/lumina-networks-to-wind-down/</t>
  </si>
  <si>
    <t>Luminar</t>
  </si>
  <si>
    <t>Orlando</t>
  </si>
  <si>
    <t>https://www.luminartech.com/updates/a-message-from-founder-ceo-austin-russell</t>
  </si>
  <si>
    <t>https://techcrunch.com/2024/05/03/luminar-layoffs-reduction-restructuring-lidar/</t>
  </si>
  <si>
    <t>Lummo</t>
  </si>
  <si>
    <t>https://www.moneycontrol.com/news/business/startup/jeff-bezos-sequoia-capital-backed-saas-startup-lummo-lays-off-50-60-employees-from-its-bengaluru-office-8663251.html</t>
  </si>
  <si>
    <t>Lunchbox</t>
  </si>
  <si>
    <t>https://www.businessinsider.com/lunchbox-lays-off-employees-as-food-tech-startups-face-downturn-2022-7</t>
  </si>
  <si>
    <t>Luno</t>
  </si>
  <si>
    <t>https://www.cnbc.com/2023/01/25/dcg-owned-crypto-exchange-luno-axes-35percent-of-staff.html</t>
  </si>
  <si>
    <t>Lusha</t>
  </si>
  <si>
    <t>https://www.calcalistech.com/ctechnews/article/sybqqlwm11g</t>
  </si>
  <si>
    <t>https://www.calcalistech.com/ctechnews/article/rjqkrgx3q</t>
  </si>
  <si>
    <t>Luxury Presence</t>
  </si>
  <si>
    <t>https://www.inman.com/2023/01/17/website-builder-luxury-presence-lays-off-44-employees/</t>
  </si>
  <si>
    <t>Lyft</t>
  </si>
  <si>
    <t>https://www.cnbc.com/2023/04/27/lyft-layoffs-company-to-cut-1072-employees-or-26percent-of-its-workforce.html</t>
  </si>
  <si>
    <t>https://www.cnbc.com/2024/09/04/lyft-layoffs.html</t>
  </si>
  <si>
    <t>https://www.wsj.com/articles/lyft-lays-off-about-60-employees-folds-its-car-rentals-for-riders-11658340622</t>
  </si>
  <si>
    <t>https://www.wsj.com/articles/lyft-plans-to-lay-off-hundreds-of-staffers-11667490092</t>
  </si>
  <si>
    <t>https://layoffs.fyi/2020/04/30/lyft-laid-off-982-employees/</t>
  </si>
  <si>
    <t>Lyra Health</t>
  </si>
  <si>
    <t>https://www.fiercehealthcare.com/digital-health/lyra-lays-2-workforce-amid-restructuring-impacting-non-clinicians</t>
  </si>
  <si>
    <t>11/21/2024</t>
  </si>
  <si>
    <t>Lyric</t>
  </si>
  <si>
    <t>https://therealdeal.com/2020/03/25/another-bloodbath-lyric-to-slash-jobs-drop-units/</t>
  </si>
  <si>
    <t>7/4/2020</t>
  </si>
  <si>
    <t>Lyst</t>
  </si>
  <si>
    <t>https://techcrunch.com/2022/11/29/lyst-the-uk-fashion-marketplace-is-laying-off-25-of-staff/</t>
  </si>
  <si>
    <t>M1</t>
  </si>
  <si>
    <t>Made Renovation</t>
  </si>
  <si>
    <t>https://techcrunch.com/2023/10/18/made-renovation-which-intrigued-then-infuriated-its-customers-is-shutting-down/</t>
  </si>
  <si>
    <t>Made.com</t>
  </si>
  <si>
    <t>https://www.investing.com/news/stock-market-news/madecom-to-cut-jobs-explore-sale-as-economic-headwinds-weigh-on-performance-2897615</t>
  </si>
  <si>
    <t>Madefire</t>
  </si>
  <si>
    <t>https://techcrunch.com/2021/04/29/madefire-shuts-down/</t>
  </si>
  <si>
    <t>MadeiraMadeira</t>
  </si>
  <si>
    <t>https://www.estadao.com.br/link/inovacao/unicornio-madeiramadeira-demite-60-pessoas-em-busca-de-ganho-de-eficiencia/</t>
  </si>
  <si>
    <t>Magic Eden</t>
  </si>
  <si>
    <t>https://decrypt.co/121253/layoffs-hit-solana-nft-marketplace-magic-eden-sheds-22-employees</t>
  </si>
  <si>
    <t>Magic Leap</t>
  </si>
  <si>
    <t>https://layoffs.fyi/2020/04/27/magic-leap-laid-off-1000-employees/</t>
  </si>
  <si>
    <t>https://www.bloomberg.com/news/articles/2024-07-19/magic-leap-cuts-sales-marketing-teams-in-ar-about-face</t>
  </si>
  <si>
    <t>7/19/2024</t>
  </si>
  <si>
    <t>Magicbricks</t>
  </si>
  <si>
    <t>Noida, Non-U.S.</t>
  </si>
  <si>
    <t>https://www.livemint.com/companies/start-ups/job-losses-mount-in-small-startups-unicorns-11589738073416.html</t>
  </si>
  <si>
    <t>Magnite</t>
  </si>
  <si>
    <t>https://seekingalpha.com/news/3926164-magnite-slashes-jobs-by-6-globally-sec-filing</t>
  </si>
  <si>
    <t>Mainstreet</t>
  </si>
  <si>
    <t>https://www.businessinsider.com/mainstreet-lays-off-third-of-employees-market-conditions-2022-5</t>
  </si>
  <si>
    <t>5/5/2022</t>
  </si>
  <si>
    <t>Mainvest</t>
  </si>
  <si>
    <t>https://mainvest.notion.site/Investor-Support-Hub-45c61ca735dd4daf8203c28d8945f9ff</t>
  </si>
  <si>
    <t>MakeMyTrip</t>
  </si>
  <si>
    <t>https://www.livemint.com/companies/news/covid-19-lockdown-makemytrip-to-lay-off-10-of-its-workforce-as-revenues-hit-11591008074698.html</t>
  </si>
  <si>
    <t>https://yourstory.com/2020/08/makemytrip-restructuring-layoffs-deep-kalra</t>
  </si>
  <si>
    <t>MakerBot</t>
  </si>
  <si>
    <t>Malwarebytes</t>
  </si>
  <si>
    <t>https://techcrunch.com/2023/08/31/malwarebytes-layoffs-business-split/</t>
  </si>
  <si>
    <t>8/31/2023</t>
  </si>
  <si>
    <t>https://techcrunch.com/2022/08/17/malwareybytes-layoffs/</t>
  </si>
  <si>
    <t>Mamaearth</t>
  </si>
  <si>
    <t>https://inc42.com/buzz/exclusive-ipo-bound-mamaearth-to-shut-momspressos-mymoney-brand-marketing-vertical/</t>
  </si>
  <si>
    <t>ManoMano</t>
  </si>
  <si>
    <t>https://www.lesechos.fr/industrie-services/conso-distribution/face-a-la-deprime-du-bricolage-manomano-reduit-ses-effectifs-dun-quart-1987873</t>
  </si>
  <si>
    <t>10/18/2023</t>
  </si>
  <si>
    <t>Mapbox</t>
  </si>
  <si>
    <t>https://twitter.com/MapboxUnion/status/1616127786514796547</t>
  </si>
  <si>
    <t>Mara</t>
  </si>
  <si>
    <t>https://techcabal.com/2023/06/06/web3-startup-mara-fires-its-marketing-department-as-it-shifts-focus-from-acquiring-new-users/</t>
  </si>
  <si>
    <t>MariaDB</t>
  </si>
  <si>
    <t>https://d18rn0p25nwr6d.cloudfront.net/CIK-0001929589/ec0bacf5-b734-418a-abde-4fe0b21d43d8.pdf</t>
  </si>
  <si>
    <t>https://www.sec.gov/ix?doc=/Archives/edgar/data/0001929589/000155837023016381/mrdb-20231012x8k.htm</t>
  </si>
  <si>
    <t>Marin Software</t>
  </si>
  <si>
    <t>https://searchengineland.com/marin-software-shutting-down-454228</t>
  </si>
  <si>
    <t>https://www.businesswire.com/news/home/20241031446878/en/Marin-Software-Announces-Third-Quarter-2024-Financial-Results</t>
  </si>
  <si>
    <t>Marketforce</t>
  </si>
  <si>
    <t>https://techcrunch.com/2022/08/11/kenyan-b2b-e-commerce-platform-marketforce-cut-about-9-of-staff-in-reorganization-strategy/</t>
  </si>
  <si>
    <t>Marqeta</t>
  </si>
  <si>
    <t>https://www.fool.com/earnings/call-transcripts/2023/05/09/marqeta-mq-q1-2023-earnings-call-transcript/</t>
  </si>
  <si>
    <t>Masse</t>
  </si>
  <si>
    <t>https://shopmasse.com/home/index.html</t>
  </si>
  <si>
    <t>MasterClass</t>
  </si>
  <si>
    <t>https://techcrunch.com/2022/06/22/masterclass-cuts-20-of-600-person-staff-to-get-to-self-sustainability-faster/</t>
  </si>
  <si>
    <t>https://www.bizjournals.com/sanfrancisco/news/2023/03/02/masterclass-yanka-layoffs-education-tech-celebs.html</t>
  </si>
  <si>
    <t>Matrixport</t>
  </si>
  <si>
    <t>https://www.coindesk.com/business/2023/01/27/jihan-wus-matrixport-cuts-10-of-staff/</t>
  </si>
  <si>
    <t>Matter Labs</t>
  </si>
  <si>
    <t>https://cointelegraph.com/news/matter-labs-ceo-announces-company-restructuring-layoffs</t>
  </si>
  <si>
    <t>Matterport</t>
  </si>
  <si>
    <t>https://investors.matterport.com/static-files/9d9ec717-3e67-410b-92cb-8cb27218fbe4</t>
  </si>
  <si>
    <t>https://layoffs.fyi/2020/04/24/matterport-laid-off-90-employees/</t>
  </si>
  <si>
    <t>Maven</t>
  </si>
  <si>
    <t>https://www.businesswire.com/news/home/20200330005734/en/Maven-Announces-Broad-Cost-Containment-Initiative-Including-9</t>
  </si>
  <si>
    <t>Maven Clinic</t>
  </si>
  <si>
    <t>https://endpts.com/maven-clinic-cuts-10-of-workforce-weeks-after-raising-125m/</t>
  </si>
  <si>
    <t>May Mobility</t>
  </si>
  <si>
    <t>https://www.detroitnews.com/story/business/autos/2024/02/15/michigan-based-av-startup-may-mobility-reduces-workforce-by-13/72618523007/</t>
  </si>
  <si>
    <t>McMakler</t>
  </si>
  <si>
    <t>https://www.businessinsider.de/gruenderszene/business/mcmakler-neue-massenentlassungen-oktober-2022/</t>
  </si>
  <si>
    <t>https://www.businessinsider.de/gruenderszene/business/naechste-entlassungswelle-bei-mcmakler-58-personen-verlieren-ihren-job/</t>
  </si>
  <si>
    <t>11/21/2023</t>
  </si>
  <si>
    <t>https://www.businessinsider.de/gruenderszene/business/wieder-entlassungen-bei-immobilien-startup-mcmakler/</t>
  </si>
  <si>
    <t>https://www.businessinsider.de/gruenderszene/business/mcmakler-massenentlassung-nach-firmenfeier/</t>
  </si>
  <si>
    <t>Meati</t>
  </si>
  <si>
    <t>https://techcrunch.com/2024/02/20/meati-foods-cuts-workforce-amid-ceo-shift/</t>
  </si>
  <si>
    <t>Meati Foods</t>
  </si>
  <si>
    <t>https://agfundernews.com/fungi-fueled-startup-meati-foods-lays-off-5-of-workforce-but-remains-as-bullish-as-ever-about-its-prospects</t>
  </si>
  <si>
    <t>6/5/2023</t>
  </si>
  <si>
    <t>Medallia</t>
  </si>
  <si>
    <t>MediaMath</t>
  </si>
  <si>
    <t>https://www.adexchanger.com/online-advertising/mediamath-files-for-bankruptcy-after-acquisition-talks-fall-apart/</t>
  </si>
  <si>
    <t>https://www.adexchanger.com/platforms/mediamath-cuts-8-of-staff-citing-coronavirus/</t>
  </si>
  <si>
    <t>MediBuddy</t>
  </si>
  <si>
    <t>https://inc42.com/buzz/exclusive-lightrock-india-backed-medibuddy-lays-oaff-around-200-employees/</t>
  </si>
  <si>
    <t>Medium</t>
  </si>
  <si>
    <t>https://www.linkedin.com/posts/lanewton22_recently-we-unfortunately-laid-off-about-activity-6973081729787961344-QTB-/</t>
  </si>
  <si>
    <t>Medly</t>
  </si>
  <si>
    <t>https://www.linkedin.com/posts/sarkiskalashian_medly-impacted-employees-open-to-work-activity-6962465333982961664-LVTX/</t>
  </si>
  <si>
    <t>https://www.crainsnewyork.com/health-care/pharmacy-startup-medly-slash-nearly-half-its-workforce</t>
  </si>
  <si>
    <t>https://www.businessinsider.com/medly-is-shutting-down-after-pharmacy-startup-declared-bankruptcy-2023-2</t>
  </si>
  <si>
    <t>2/11/2023</t>
  </si>
  <si>
    <t>Medtronic</t>
  </si>
  <si>
    <t>https://www.calcalistech.com/ctechnews/article/s1g3z02cgg</t>
  </si>
  <si>
    <t>https://www.massdevice.com/medtronic-layoffs-california/</t>
  </si>
  <si>
    <t>Meero</t>
  </si>
  <si>
    <t>https://www.challenges.fr/entreprise/la-licorne-meero-le-uber-de-la-photo-a-licencie-pres-de-50-de-ses-effectifs_812527</t>
  </si>
  <si>
    <t>Meesho</t>
  </si>
  <si>
    <t>https://inc42.com/buzz/meesho-layoffs-150-employees-fired-by-softbank-backed-unicorn/</t>
  </si>
  <si>
    <t>https://entrackr.com/2020/04/exclusive-meesho-lays-off-over-200-employees-due-to-covid-19/</t>
  </si>
  <si>
    <t>https://www.moneycontrol.com/news/business/meesho-to-fire-251-employees-says-it-made-judgement-errors-in-over-hiring-ahead-of-the-curve-10531531.html</t>
  </si>
  <si>
    <t>https://www.indiatimes.com/worth/news/300-meesho-employees-laid-off-578318.html</t>
  </si>
  <si>
    <t>8/29/2022</t>
  </si>
  <si>
    <t>Megaport</t>
  </si>
  <si>
    <t>https://cdn-api.markitdigital.com/apiman-gateway/ASX/asx-research/1.0/file/2924-02659300-2A1446019?access_token=83ff96335c2d45a094df02a206a39ff4</t>
  </si>
  <si>
    <t>4/29/2023</t>
  </si>
  <si>
    <t>Mejuri</t>
  </si>
  <si>
    <t>https://betakit.com/mejuri-lays-off-15-percent-of-staff-as-its-forced-to-close-all-retail-stores-due-to-pandemic/</t>
  </si>
  <si>
    <t>https://betakit.com/d2c-startups-not-immune-to-downturn-as-article-mejuri-make-staff-cuts/</t>
  </si>
  <si>
    <t>Melio</t>
  </si>
  <si>
    <t>https://www.calcalistech.com/ctechnews/article/r1sremqtt</t>
  </si>
  <si>
    <t>https://www.calcalistech.com/ctechnews/article/b1kyowlaq</t>
  </si>
  <si>
    <t>Memmo</t>
  </si>
  <si>
    <t>https://www.breakit.se/artikel/33321/stort-sparpaket-pa-memmo-man-maste-se-annorlunda-ut</t>
  </si>
  <si>
    <t>Mensa Brands</t>
  </si>
  <si>
    <t>https://inc42.com/buzz/layoffs-continue-mensa-brands-fires-employees-from-recently-acquired-india-lifestyle-network/</t>
  </si>
  <si>
    <t>5/31/2023</t>
  </si>
  <si>
    <t>Meow Wolf</t>
  </si>
  <si>
    <t>https://www.sfreporter.com/news/2020/04/10/meow-wolf-cuts-significant-portion-of-staff/</t>
  </si>
  <si>
    <t>https://finance.yahoo.com/news/meow-wolf-lays-off-eight-003400761.html</t>
  </si>
  <si>
    <t>Merama</t>
  </si>
  <si>
    <t>https://www.reuters.com/technology/latam-unicorn-merama-cuts-nearly-10-staff-amid-strategy-refocus-2023-06-29/</t>
  </si>
  <si>
    <t>Mercos</t>
  </si>
  <si>
    <t>https://www.linkedin.com/pulse/decis%C3%A3o-mais-dif%C3%ADcil-dos-%C3%BAltimos-10-anos-tiago-brandes/</t>
  </si>
  <si>
    <t>MeridianLink</t>
  </si>
  <si>
    <t>https://d18rn0p25nwr6d.cloudfront.net/CIK-0001834494/6c1d7f9a-f5ef-4c32-bb54-d5915b81d77e.pdf</t>
  </si>
  <si>
    <t>https://www.marketscreener.com/quote/stock/MERIDIANLINK-INC-125185257/news/MeridianLink-A-Message-from-MeridianLink-CEO-Nicolaas-Vlok-43111536/</t>
  </si>
  <si>
    <t>MessageBird</t>
  </si>
  <si>
    <t>https://tech.eu/2022/11/29/messagebird-lay-offs-close-to-a-third-of-the/</t>
  </si>
  <si>
    <t>https://techcrunch.com/2025/02/10/bird-cuts-120-jobs-as-part-of-strategic-realignment/</t>
  </si>
  <si>
    <t>https://www.amsterdamai.com/en/nieuws/529e0e27-44d0-0505-2af2-f473d807ab03/Bird-ontslaat-werknemers-wegens-AI-effici%C3%ABntie</t>
  </si>
  <si>
    <t>3/8/2024</t>
  </si>
  <si>
    <t>Messari</t>
  </si>
  <si>
    <t>https://www.coindesk.com/business/2023/02/23/crypto-analytics-firm-messari-cuts-15-workforce-as-part-of-restructuring/</t>
  </si>
  <si>
    <t>Meta</t>
  </si>
  <si>
    <t>https://www.bloomberg.com/news/articles/2025-04-24/meta-lays-off-more-than-100-staff-across-reality-labs-unit</t>
  </si>
  <si>
    <t>4/29/2025</t>
  </si>
  <si>
    <t>https://about.fb.com/news/2023/03/mark-zuckerberg-meta-year-of-efficiency/</t>
  </si>
  <si>
    <t>https://www.cnbc.com/2022/11/09/meta-to-lay-off-more-than-11000-thousand-employees.html</t>
  </si>
  <si>
    <t>https://finance.yahoo.com/news/mark-zuckerberg-warned-employees-prepare-174916671.html</t>
  </si>
  <si>
    <t>1/16/2025</t>
  </si>
  <si>
    <t>https://www.cnbc.com/2025/10/22/meta-layoffs-ai.html</t>
  </si>
  <si>
    <t>10/22/2025</t>
  </si>
  <si>
    <t>Metigy</t>
  </si>
  <si>
    <t>https://www.linkedin.com/posts/myrabeal_talent-tech-recruitment-activity-6959703840858259456-V8Tv/</t>
  </si>
  <si>
    <t>Metro Africa Xpress</t>
  </si>
  <si>
    <t>https://techcabal.com/2025/02/13/max-laid-off-150-employees/</t>
  </si>
  <si>
    <t>3/28/2025</t>
  </si>
  <si>
    <t>Metromile</t>
  </si>
  <si>
    <t>https://layoffs.fyi/2020/04/08/metromile-laid-off-100-employees/</t>
  </si>
  <si>
    <t>https://techcrunch.com/2022/07/29/lemonade-closes-on-acquisition-of-insurtech-metromile-promptly-lays-off-about-20-of-its-staff/</t>
  </si>
  <si>
    <t>MFine</t>
  </si>
  <si>
    <t>https://inc42.com/buzz/exclusive-healthtech-startup-mfine-fires-600-employees/</t>
  </si>
  <si>
    <t>5/22/2022</t>
  </si>
  <si>
    <t>Micron</t>
  </si>
  <si>
    <t>Boise</t>
  </si>
  <si>
    <t>https://www.ktvb.com/article/money/business/micron-workforce-reduction-15-percent-worldwide-computer-memory-semiconductors-technology/277-d45fa4ac-e85f-4594-8ced-af9f4dc8911a</t>
  </si>
  <si>
    <t>https://www.scmp.com/tech/big-tech/article/3321613/micron-starts-lay-offs-china-us-memory-chipmaker-retreats-mobile-nand-market</t>
  </si>
  <si>
    <t>11/11/2025</t>
  </si>
  <si>
    <t>https://www.forbes.com/sites/qai/2023/01/01/tech-layoffs-micron-to-lay-off-10-of-staff-due-to-low-demand-for-chips/?sh=5d303fd41472</t>
  </si>
  <si>
    <t>Microsoft</t>
  </si>
  <si>
    <t>https://www.theverge.com/2024/6/3/24170902/microsoft-hololens-2-mixed-reality-azure-layoffs</t>
  </si>
  <si>
    <t>https://www.businessinsider.com/microsoft-layoffs-more-than-1000-jobs-sales-customer-service-2023-7?IR=T</t>
  </si>
  <si>
    <t>7/10/2023</t>
  </si>
  <si>
    <t>https://www.usatoday.com/story/money/2023/01/18/microsoft-layoffs-10000-employees-stock/11074235002/</t>
  </si>
  <si>
    <t>https://www.geekwire.com/2023/microsoft-cutting-more-jobs-in-seattle-region-beyond-global-layoffs-announced-in-january/</t>
  </si>
  <si>
    <t>5/11/2023</t>
  </si>
  <si>
    <t>https://www.theverge.com/2024/1/25/24049050/microsoft-activision-blizzard-layoffs</t>
  </si>
  <si>
    <t>https://www.geekwire.com/2025/new-filing-microsoft-cuts-another-305-jobs-in-washington-state/</t>
  </si>
  <si>
    <t>https://www.bizjournals.com/seattle/news/2025/09/08/microsoft-lays-off-dozens-more-employees-in-wa.html</t>
  </si>
  <si>
    <t>https://www.cnbc.com/2025/05/13/microsoft-is-cutting-3percent-of-workers-across-the-software-company.html</t>
  </si>
  <si>
    <t>5/13/2025</t>
  </si>
  <si>
    <t>https://www.ign.com/articles/microsoft-lays-off-another-650-staff-from-its-video-game-workforce-xbox-boss-phil-spencer-sends-memo-to-staff</t>
  </si>
  <si>
    <t>9/12/2024</t>
  </si>
  <si>
    <t>https://www.cnbc.com/2025/07/02/microsoft-laying-off-about-9000-employees-in-latest-round-of-cuts.html</t>
  </si>
  <si>
    <t>7/2/2025</t>
  </si>
  <si>
    <t>Migo</t>
  </si>
  <si>
    <t>https://www.migo.money/migos-response-to-covid-19/</t>
  </si>
  <si>
    <t>Milkbasket</t>
  </si>
  <si>
    <t>https://entrackr.com/2023/07/reliance-pulls-plug-on-milkbasket-brand-mass-layoffs-to-follow/</t>
  </si>
  <si>
    <t>Milkrun</t>
  </si>
  <si>
    <t>https://www.smh.com.au/technology/milkrun-slashes-workforce-closes-delivery-hubs-in-cash-crunch-20230215-p5ckny.html</t>
  </si>
  <si>
    <t>https://www.forbes.com.au/news/investing/milkrun-collapses-as-400-staff-made-redundant/</t>
  </si>
  <si>
    <t>MindBody</t>
  </si>
  <si>
    <t>San Luis Obispo</t>
  </si>
  <si>
    <t>https://www.sanluisobispo.com/news/business/article267890657.html</t>
  </si>
  <si>
    <t>https://www.sanluisobispo.com/news/business/article241730706.html</t>
  </si>
  <si>
    <t>Mindstrong</t>
  </si>
  <si>
    <t>https://www.bizjournals.com/sanjose/news/2023/02/02/mental-health-startup-closing-menlo-park-hq.html</t>
  </si>
  <si>
    <t>Minted</t>
  </si>
  <si>
    <t>https://www.theinformation.com/briefings/d4f745</t>
  </si>
  <si>
    <t>Minute Media</t>
  </si>
  <si>
    <t>https://www.calcalistech.com/ctechnews/article/bjoxf00d5i</t>
  </si>
  <si>
    <t>Miro</t>
  </si>
  <si>
    <t>https://miro.com/blog/a-message-from-our-ceo/</t>
  </si>
  <si>
    <t>https://www.theinformation.com/articles/productivity-startup-miro-to-lay-off-roughly-18-of-staff</t>
  </si>
  <si>
    <t>Misfits Market</t>
  </si>
  <si>
    <t>https://www.bizjournals.com/philadelphia/inno/stories/news/2023/02/09/misfits-market-layoffs-delanco-philadelphia.html</t>
  </si>
  <si>
    <t>Mister Spex</t>
  </si>
  <si>
    <t>https://www.businessinsider.de/gruenderszene/business/mister-spex-entlassungen-und-filialschliessungen/</t>
  </si>
  <si>
    <t>8/15/2024</t>
  </si>
  <si>
    <t>Mixpanel</t>
  </si>
  <si>
    <t>https://www.bizjournals.com/sanfrancisco/news/2020/05/12/sf-analytics-company-yc-graduate-cuts-65-obs.html?iana=hpmvp_sfbt_news_headline</t>
  </si>
  <si>
    <t>Mixtroz</t>
  </si>
  <si>
    <t>https://bhamnow.com/2024/12/06/mixtroz-co-founders-announce-shutting-down-operations/</t>
  </si>
  <si>
    <t>Mobile Premier League</t>
  </si>
  <si>
    <t>https://www.moneycontrol.com/news/business/startup/exclusive-mobile-premier-league-to-lay-off-100-employees-exit-indonesia-market-8603881.html</t>
  </si>
  <si>
    <t>https://timesofindia.indiatimes.com/technology/tech-news/online-gaming-app-ban-mpl-to-layoff-60-of-india-staff/articleshow/123618820.cms</t>
  </si>
  <si>
    <t>Mobileye</t>
  </si>
  <si>
    <t>https://www.calcalistech.com/ctechnews/article/bj11rpdhh0</t>
  </si>
  <si>
    <t>https://www.calcalistech.com/ctechnews/article/hjznnzvzzl</t>
  </si>
  <si>
    <t>Mobius Motors</t>
  </si>
  <si>
    <t>https://techpoint.africa/2024/08/06/mobius-to-shut-down/</t>
  </si>
  <si>
    <t>Mode Analytics</t>
  </si>
  <si>
    <t>https://www.linkedin.com/posts/dereksteer_today-we-made-the-difficult-decision-to-part-activity-6666425220007628800-Nneq/</t>
  </si>
  <si>
    <t>https://coda.io/@mykola-bilokonsky/mode-layoffs</t>
  </si>
  <si>
    <t>Modern Treasury</t>
  </si>
  <si>
    <t>Moglix</t>
  </si>
  <si>
    <t>https://inc42.com/buzz/b2b-ecommerce-unicorn-moglix-layoff-spree-fires-40-employees/</t>
  </si>
  <si>
    <t>Mogo</t>
  </si>
  <si>
    <t>https://betakit.com/mogo-lays-off-30-percent-of-staff-makes-company-wide-cuts-citing-covid-19-uncertainty/</t>
  </si>
  <si>
    <t>Mojo Vision</t>
  </si>
  <si>
    <t>https://techcrunch.com/2023/01/06/mojo-vision-puts-contact-lens-production-on-hold-as-it-lays-off-75-of-staff/</t>
  </si>
  <si>
    <t>Mojocare</t>
  </si>
  <si>
    <t>https://entrackr.com/2023/06/exclusive-mojocare-lays-off-around-170-employees-within-a-year-of-fundraise/</t>
  </si>
  <si>
    <t>Moladin</t>
  </si>
  <si>
    <t>https://aimgroup.com/2023/02/12/used-car-marketplace-moladin-lays-off-360/</t>
  </si>
  <si>
    <t>Monarch Tractor</t>
  </si>
  <si>
    <t>https://techcrunch.com/2025/11/19/monarch-tractor-preps-for-layoffs-and-warns-employees-it-may-shut-down/</t>
  </si>
  <si>
    <t>https://techcrunch.com/2024/11/08/monarch-tractor-lays-off-10-in-restructuring-towards-software-and-licensing-av-tech/</t>
  </si>
  <si>
    <t>Monese</t>
  </si>
  <si>
    <t>Lisbon, Non-U.S.</t>
  </si>
  <si>
    <t>https://www.altfi.com/article/6531_exclusive-monese-looking-to-close-lisbon-and-berlin-offices-with-layoffs-across-the-company</t>
  </si>
  <si>
    <t>Portugal</t>
  </si>
  <si>
    <t>Monzo</t>
  </si>
  <si>
    <t>Las Vegas</t>
  </si>
  <si>
    <t>https://techcrunch.com/2020/04/09/monzo-to-shutter-las-vegas/</t>
  </si>
  <si>
    <t>https://layoffs.fyi/2020/07/21/monzo-launches-layoff-list-amid-multiple-rounds-of-layoffs/</t>
  </si>
  <si>
    <t>MoonPay</t>
  </si>
  <si>
    <t>https://www.theblock.co/post/298638/moonpay-lays-off-10-staff</t>
  </si>
  <si>
    <t>Moov</t>
  </si>
  <si>
    <t>Cedar Falls</t>
  </si>
  <si>
    <t>https://www.linkedin.com/posts/jasonmikula_andreessen-horowitz-backed-payment-infrastructure-activity-7244381710526689280-_P05/</t>
  </si>
  <si>
    <t>Moovit</t>
  </si>
  <si>
    <t>https://www.calcalistech.com/ctechnews/article/h10s7illc</t>
  </si>
  <si>
    <t>Moss</t>
  </si>
  <si>
    <t>https://financefwd.com/de/moss-mitarbeiter-entlassungen-2/</t>
  </si>
  <si>
    <t>https://financefwd.com/de/moss-entlassungen/</t>
  </si>
  <si>
    <t>Motif Foodworks</t>
  </si>
  <si>
    <t>https://agfundernews.com/exclusive-boston-based-foodtech-startup-motif-foodworks-is-closing-down</t>
  </si>
  <si>
    <t>9/9/2024</t>
  </si>
  <si>
    <t>Motif Investing</t>
  </si>
  <si>
    <t>https://www.thinkadvisor.com/2020/04/18/investing-platform-motif-to-shut-down/</t>
  </si>
  <si>
    <t>5/3/2020</t>
  </si>
  <si>
    <t>Motive</t>
  </si>
  <si>
    <t>https://gomotive.com/blog/shoaib-makanis-message-to-employees/</t>
  </si>
  <si>
    <t>Movidesk</t>
  </si>
  <si>
    <t>Blumenau, Non-U.S.</t>
  </si>
  <si>
    <t>https://startups.com.br/noticias/zenvia-faz-limpa-na-movidesk-e-demite-118-funcionarios/</t>
  </si>
  <si>
    <t>https://scinova.com.br/demissoes-a-conta-da-covid-19-bate-as-portas-de-empresas-de-tecnologia-em-santa-catarina/</t>
  </si>
  <si>
    <t>Moxion Power</t>
  </si>
  <si>
    <t>https://www.sfgate.com/tech/article/moxion-power-layoffs-after-expansion-19541807.php</t>
  </si>
  <si>
    <t>6/29/2024</t>
  </si>
  <si>
    <t>https://www.sfgate.com/tech/article/moxion-power-shutdown-layoff-huelskamp-19605417.php</t>
  </si>
  <si>
    <t>7/30/2024</t>
  </si>
  <si>
    <t>Mozilla</t>
  </si>
  <si>
    <t>https://layoffs.fyi/2020/08/12/mozilla-lays-off-250-employees-launches-talent-directory/</t>
  </si>
  <si>
    <t>8/11/2020</t>
  </si>
  <si>
    <t>https://www.bloomberg.com/news/articles/2024-02-13/firefox-maker-mozilla-is-cutting-60-jobs-after-naming-new-ceo</t>
  </si>
  <si>
    <t>Mozilla Foundation</t>
  </si>
  <si>
    <t>https://techcrunch.com/2024/11/05/mozilla-foundation-lays-off-30-staff-drops-advocacy-division/</t>
  </si>
  <si>
    <t>mPharma</t>
  </si>
  <si>
    <t>Accra, Non-U.S.</t>
  </si>
  <si>
    <t>https://techcabal.com/2023/09/04/exclusive-mpharma-lays-off-150-employees-due-to-tightening-macroenomic-conditions/</t>
  </si>
  <si>
    <t>Ghana</t>
  </si>
  <si>
    <t>MPL</t>
  </si>
  <si>
    <t>https://www.moneycontrol.com/europe/?url=https://www.moneycontrol.com/news/business/mpl-to-lay-off-350-employees-after-gst-councils-new-28-tax-proposal-11126951.html</t>
  </si>
  <si>
    <t>Mr Yum</t>
  </si>
  <si>
    <t>https://www.linkedin.com/feed/update/urn:li:activity:7043914147142520832/</t>
  </si>
  <si>
    <t>Mr. Yum</t>
  </si>
  <si>
    <t>https://www.linkedin.com/feed/update/urn:li:activity:6967423162909130752/</t>
  </si>
  <si>
    <t>Mudafy</t>
  </si>
  <si>
    <t>https://www.cronista.com/infotechnology/actualidad/vuelven-los-despidos-masivos-la-empresa-mudafy-echo-al-90-de-sus-empleados/</t>
  </si>
  <si>
    <t>Multiverse</t>
  </si>
  <si>
    <t>https://sifted.eu/articles/multiverse-layoffs</t>
  </si>
  <si>
    <t>11/29/2023</t>
  </si>
  <si>
    <t>Muni Tienda</t>
  </si>
  <si>
    <t>https://www.bloomberglinea.com/2022/11/24/startup-colombiana-cierra-ante-la-imposibilidad-de-levantar-mas-capital/</t>
  </si>
  <si>
    <t>Mural</t>
  </si>
  <si>
    <t>5/6/2022</t>
  </si>
  <si>
    <t>Mutiny</t>
  </si>
  <si>
    <t>https://www.theinformation.com/briefings/jasper-mutiny-ai-startups-cut-workers-as-chatbot-rivalry-grows</t>
  </si>
  <si>
    <t>Muvin</t>
  </si>
  <si>
    <t>https://entrackr.com/2024/02/exclusive-neobank-muvin-shuts-down-operations/</t>
  </si>
  <si>
    <t>Mux</t>
  </si>
  <si>
    <t>10/2/2022</t>
  </si>
  <si>
    <t>MVPindex</t>
  </si>
  <si>
    <t>https://www.sportsbusinessjournal.com/Articles/2024/01/25/mvpindex-cuts</t>
  </si>
  <si>
    <t>MX</t>
  </si>
  <si>
    <t>https://www.sltrib.com/news/2022/10/19/lehi-tech-company-mx-has-laid/</t>
  </si>
  <si>
    <t>MyBambu</t>
  </si>
  <si>
    <t>Memphis</t>
  </si>
  <si>
    <t>https://cbs12.com/news/local/new-west-palm-beach-fintech-firm-to-lay-off-141-employees-amid-funding-collapse-layoff-south-florida-palm-beach-county-downtown-west-palm-beach-news-mybambu-a-fintech-startup-2751-s-dixie-hwy-420-november-5-2025</t>
  </si>
  <si>
    <t>MyGate</t>
  </si>
  <si>
    <t>https://inc42.com/buzz/bengaluru-based-mygate-lays-off-30-workforce-amid-funding-winter/</t>
  </si>
  <si>
    <t>Myntra</t>
  </si>
  <si>
    <t>https://economictimes.indiatimes.com/tech/technology/myntra-plans-makeover-in-private-label-strategy-layoffs-likely-to-hit-50-employees/articleshow/102114887.cms</t>
  </si>
  <si>
    <t>Mythical Games</t>
  </si>
  <si>
    <t>https://www.bloomberg.com/news/articles/2022-11-04/blockchain-game-studio-mythical-games-cuts-10-of-staff</t>
  </si>
  <si>
    <t>11/6/2022</t>
  </si>
  <si>
    <t>N26</t>
  </si>
  <si>
    <t>https://financefwd.com/de/n26-sparkurs/</t>
  </si>
  <si>
    <t>https://www.businessinsider.de/gruenderszene/fintech/folgen-der-krise-n26-entlaesst-mitarbeiter/</t>
  </si>
  <si>
    <t>https://financefwd.com/de/n26-usa-kuendigungen/</t>
  </si>
  <si>
    <t>5/12/2020</t>
  </si>
  <si>
    <t>Namely</t>
  </si>
  <si>
    <t>https://layoffs.fyi/2020/05/11/namely-laid-off-160-employees-citing-challenges-faced-by-its-smb-customers/</t>
  </si>
  <si>
    <t>Namogoo</t>
  </si>
  <si>
    <t>https://www.calcalistech.com/ctechnews/article/skhuvq2ii</t>
  </si>
  <si>
    <t>https://www.calcalistech.com/ctechnews/article/hjjawkyri</t>
  </si>
  <si>
    <t>NanoLock</t>
  </si>
  <si>
    <t>https://www.calcalistech.com/ctechnews/article/rjgagxmkyl</t>
  </si>
  <si>
    <t>NanoString</t>
  </si>
  <si>
    <t>https://www.genomeweb.com/business-news/nanostring-technologies-delivers-underwhelming-q3-lays-10-percent-workforce#.Y3MWTuzMK58</t>
  </si>
  <si>
    <t>NanoString Technologies</t>
  </si>
  <si>
    <t>https://www.geekwire.com/2024/nanostring-technologies-to-cut-9-of-workforce-gets-delisting-warning-from-nasdaq/</t>
  </si>
  <si>
    <t>Nate</t>
  </si>
  <si>
    <t>https://www.theinformation.com/briefings/shopping-app-nate-making-fresh-round-of-job-cuts</t>
  </si>
  <si>
    <t>https://www.theinformation.com/articles/coatue-backed-shopping-startup-that-exaggerated-tech-capabilities-to-potential-investors-lays-off-20-of-staff</t>
  </si>
  <si>
    <t>Nativo</t>
  </si>
  <si>
    <t>Nav</t>
  </si>
  <si>
    <t>https://layoffs.fyi/2020/04/20/nav-laid-off-30-employees/</t>
  </si>
  <si>
    <t>Navan</t>
  </si>
  <si>
    <t>https://skift.com/2023/12/06/navan-lays-off-145-people-to-reach-profitability/</t>
  </si>
  <si>
    <t>https://www.theinformation.com/briefings/ipo-candidate-navan-lays-off-145-in-profitability-push</t>
  </si>
  <si>
    <t>12/6/2023</t>
  </si>
  <si>
    <t>Navi</t>
  </si>
  <si>
    <t>https://inc42.com/buzz/sachin-bansals-navi-general-insurance-lays-off-40-employees/</t>
  </si>
  <si>
    <t>6/20/2020</t>
  </si>
  <si>
    <t>Navi Technologies</t>
  </si>
  <si>
    <t>https://economictimes.indiatimes.com/tech/startups/sachin-bansals-navi-technologies-lays-off-around-200-employees/articleshow/101713488.cms</t>
  </si>
  <si>
    <t>Nayax</t>
  </si>
  <si>
    <t>https://www.calcalistech.com/ctechnews/article/bjzblekrel</t>
  </si>
  <si>
    <t>nCino</t>
  </si>
  <si>
    <t>Wilmington</t>
  </si>
  <si>
    <t>https://www.housingwire.com/articles/ncino-workforce-layoffs-artificial-intelligence-technology/</t>
  </si>
  <si>
    <t>https://portcitydaily.com/local-news/2023/01/18/ncino-lays-off-7-of-workforce-cites-challenges-in-global-economy/</t>
  </si>
  <si>
    <t>NCSoft</t>
  </si>
  <si>
    <t>https://venturebeat.com/games/ncsoft-west-lays-off-20-of-its-staff-and-ceo-departs/</t>
  </si>
  <si>
    <t>NCX</t>
  </si>
  <si>
    <t>https://ncx.com/learning-hub/an-update-from-ncx-co-founders-zack-parisa-and-max-nova/</t>
  </si>
  <si>
    <t>Nearmap</t>
  </si>
  <si>
    <t>https://www.fnarena.com/index.php/2020/04/22/nearmap-prepares-for-weak-conditions/</t>
  </si>
  <si>
    <t>https://www.afr.com/technology/c-suite-coup-mass-layoffs-at-nearmap-as-us-owner-wields-axe-20230207-p5cil4</t>
  </si>
  <si>
    <t>Neoleukin Therapeutics</t>
  </si>
  <si>
    <t>https://www.geekwire.com/2023/shares-of-neoleukin-therapeutics-spike-after-announcing-layoffs-and-potential-sale-or-merger/</t>
  </si>
  <si>
    <t>3/13/2023</t>
  </si>
  <si>
    <t>Neon</t>
  </si>
  <si>
    <t>https://valorinveste.globo.com/mercados/renda-variavel/empresas/noticia/2023/10/10/banco-neon-promove-demissao-em-massa-e-corta-cerca-de-200-funcionarios.ghtml</t>
  </si>
  <si>
    <t>https://www.seudinheiro.com/2023/empresas/unicornio-neon-banco-digital-demissao-em-massa-lils/</t>
  </si>
  <si>
    <t>https://link.estadao.com.br/noticias/inovacao,neon-demite-funcionarios-e-eventbrite-fecha-operacoes-no-brasil,70003269607</t>
  </si>
  <si>
    <t>NerdWallet</t>
  </si>
  <si>
    <t>https://www.marketwatch.com/amp/story/nerdwallet-to-cut-15-of-its-workforce-aa1db7c7</t>
  </si>
  <si>
    <t>7/31/2024</t>
  </si>
  <si>
    <t>Nerdy</t>
  </si>
  <si>
    <t>https://www.bizjournals.com/stlouis/news/2022/12/08/online-tutoring-firm-nerdy-slashes.html</t>
  </si>
  <si>
    <t>Nestcoin</t>
  </si>
  <si>
    <t>https://techcrunch.com/2022/11/14/african-web3-startup-nestcoin-declares-it-held-its-assests-in-ftx-lays-off-employees/</t>
  </si>
  <si>
    <t>Netflix</t>
  </si>
  <si>
    <t>https://www.cnbc.com/2022/05/17/netflix-lays-off-150-employees-as-the-streaming-service-contends-with-big-subscriber-losses.html</t>
  </si>
  <si>
    <t>https://www.thewrap.com/netflix-layoffs-tudum-site-marketing-department/</t>
  </si>
  <si>
    <t>https://deadline.com/2022/09/netflix-animation-layoff-30-staffers-overhaul-continues-1235118700/</t>
  </si>
  <si>
    <t>https://www.cnbc.com/2022/06/23/netflix-lays-off-300-more-employees-as-revenue-growth-continues-to-slow.html</t>
  </si>
  <si>
    <t>Netlify</t>
  </si>
  <si>
    <t>Nevro</t>
  </si>
  <si>
    <t>https://www.marketwatch.com/story/nevro-laying-off-63-employees-revenue-to-beat-analyst-estimates-107a85d7</t>
  </si>
  <si>
    <t>New Relic</t>
  </si>
  <si>
    <t>https://www.bizjournals.com/portland/news/2020/06/29/layoffs-at-new-relic-as-company-combines-2-enginee.html</t>
  </si>
  <si>
    <t>https://www.marketwatch.com/story/new-relic-commits-to-restructuring-plan-including-layoffs-271660823014</t>
  </si>
  <si>
    <t>8/18/2022</t>
  </si>
  <si>
    <t>https://siliconangle.com/2021/04/06/new-relic-let-go-7-employees-amid-business-model-refocus/</t>
  </si>
  <si>
    <t>4/7/2021</t>
  </si>
  <si>
    <t>https://www.oregonlive.com/silicon-forest/2023/06/new-relic-will-lay-off-another-255-in-latest-restructuring.html</t>
  </si>
  <si>
    <t>Nexar</t>
  </si>
  <si>
    <t>https://www.calcalistech.com/ctechnews/article/rktq3gqc3</t>
  </si>
  <si>
    <t>Next Insurance</t>
  </si>
  <si>
    <t>https://www.calcalistech.com/ctechnews/article/byybineic</t>
  </si>
  <si>
    <t>Nextdoor</t>
  </si>
  <si>
    <t>https://investors.nextdoor.com/news/news-details/2023/Nextdoor-Reports-Third-Quarter-2023-Results/</t>
  </si>
  <si>
    <t>https://www.bloomberg.com/news/articles/2025-08-07/nextdoor-cuts-12-of-workforce-in-quest-for-profitability</t>
  </si>
  <si>
    <t>Nextiva</t>
  </si>
  <si>
    <t>https://www.channelfutures.com/business-models/nextiva-layoffs-impact-17-of-workforce-including-partner-development-leader-hilary-gadda</t>
  </si>
  <si>
    <t>NextRoll</t>
  </si>
  <si>
    <t>https://www.businessinsider.com/nextroll-lays-off-sales-and-recruitment-staffers-2022-7</t>
  </si>
  <si>
    <t>Niantic</t>
  </si>
  <si>
    <t>https://www.bizjournals.com/losangeles/news/2023/08/09/niantic-100-layoffs-los-angeles.html</t>
  </si>
  <si>
    <t>https://www.cnbc.com/2023/06/29/pokemon-go-maker-niantic-lays-off-230-employees-cancels-games-.html</t>
  </si>
  <si>
    <t>6/29/2023</t>
  </si>
  <si>
    <t>https://www.sfgate.com/tech/article/niantic-spatial-layoffs-ferry-building-20240572.php</t>
  </si>
  <si>
    <t>3/27/2025</t>
  </si>
  <si>
    <t>https://www.bloomberg.com/news/articles/2022-06-29/pokemon-go-creator-niantic-cancels-four-projects-cuts-jobs#xj4y7vzkg</t>
  </si>
  <si>
    <t>Niche</t>
  </si>
  <si>
    <t>https://technical.ly/professional-development/niche-layoffs-pittsburgh-edtech/</t>
  </si>
  <si>
    <t>3/11/2024</t>
  </si>
  <si>
    <t>Nikola</t>
  </si>
  <si>
    <t>https://finance.yahoo.com/news/numbers-nikola-150000920.html</t>
  </si>
  <si>
    <t>10/17/2024</t>
  </si>
  <si>
    <t>https://www.reuters.com/business/autos-transportation/electric-truck-maker-nikola-laying-off-270-employees-2023-06-16/</t>
  </si>
  <si>
    <t>Ninja Van</t>
  </si>
  <si>
    <t>https://www.theedgesingapore.com/news/company-news/second-round-layoffs-ninja-van-less-three-months-5-singapore-staff-affected</t>
  </si>
  <si>
    <t>Ninjacart</t>
  </si>
  <si>
    <t>https://inc42.com/buzz/ninjacart-employee-layoffs/</t>
  </si>
  <si>
    <t>2/23/2021</t>
  </si>
  <si>
    <t>NIO</t>
  </si>
  <si>
    <t>https://www.bloomberg.com/news/articles/2023-11-03/chinese-ev-maker-nio-to-cut-10-of-staff-positions-and-may-spin-off-businesses#xj4y7vzkg</t>
  </si>
  <si>
    <t>11/6/2023</t>
  </si>
  <si>
    <t>Nomad</t>
  </si>
  <si>
    <t>https://finsiders.com.br/2022/08/04/nomad-corta-20-da-equipe-quase-tres-meses-apos-aporte/</t>
  </si>
  <si>
    <t>Nomad Health</t>
  </si>
  <si>
    <t>https://www.businessinsider.com/nomad-health-layoffs-healthcare-staffing-startup-2023-10</t>
  </si>
  <si>
    <t>https://www.forbes.com/sites/katiejennings/2023/02/09/staffing-marketplace-nomad-health-lays-off-20-of-workforce-employees-say/?sh=71b4037a1557</t>
  </si>
  <si>
    <t>Noogata</t>
  </si>
  <si>
    <t>https://www.calcalistech.com/ctechnews/article/bjluv00711xe</t>
  </si>
  <si>
    <t>Noom</t>
  </si>
  <si>
    <t>https://www.engadget.com/noom-reported-layoffs-101346556.html</t>
  </si>
  <si>
    <t>https://techcrunch.com/2022/10/11/noom-tech-layoffs-diet-app/</t>
  </si>
  <si>
    <t>Nori</t>
  </si>
  <si>
    <t>https://www.bizjournals.com/seattle/news/2024/09/09/nori-carbon-removal-shuts-down-green-tech.html</t>
  </si>
  <si>
    <t>9/10/2024</t>
  </si>
  <si>
    <t>https://www.geekwire.com/2023/carbon-removal-startup-nori-lays-off-10-employees-citing-market-concerns/</t>
  </si>
  <si>
    <t>Northvolt</t>
  </si>
  <si>
    <t>https://www.cnbc.com/2024/09/23/battery-giant-northvolt-to-cut-25percent-of-swedish-workforce-in-cost-cutting-drive.html</t>
  </si>
  <si>
    <t>https://sifted.eu/articles/northvolt-lays-off-half-of-staff-as-bankrupt-battery-maker-seeks-buyer</t>
  </si>
  <si>
    <t>4/1/2025</t>
  </si>
  <si>
    <t>Notarize</t>
  </si>
  <si>
    <t>https://www.bizjournals.com/boston/news/2022/06/15/notarize-cuts-25-of-staff-in-latest-tech-layoff.html</t>
  </si>
  <si>
    <t>https://www.bizjournals.com/boston/news/2022/10/31/notarize-another-round-layoffs-this-year.html</t>
  </si>
  <si>
    <t>Nova Benefits</t>
  </si>
  <si>
    <t>https://entrackr.com/2022/06/exclusive-nova-benefits-lays-off-30-of-its-workforce/</t>
  </si>
  <si>
    <t>Nowadays</t>
  </si>
  <si>
    <t>https://www.linkedin.com/posts/max-elder_hi-friends-with-a-heart-full-of-gratitude-activity-7107774956486230016-IKOz/</t>
  </si>
  <si>
    <t>NS8</t>
  </si>
  <si>
    <t>https://twitter.com/VitalVegas/status/1304355796008853506</t>
  </si>
  <si>
    <t>9/11/2020</t>
  </si>
  <si>
    <t>NSO</t>
  </si>
  <si>
    <t>https://www.calcalistech.com/ctechnews/article/hjb0095yyi</t>
  </si>
  <si>
    <t>Nubank</t>
  </si>
  <si>
    <t>https://brazilian.report/liveblog/politics-insider/2023/06/07/nubank-layoffs-restructuring/</t>
  </si>
  <si>
    <t>https://valorinveste.globo.com/mercados/renda-variavel/empresas/noticia/2023/01/31/nubank-demite-40-pessoas-e-fecha-rea-de-assessoria-de-investimentos.ghtml</t>
  </si>
  <si>
    <t>Numbrs</t>
  </si>
  <si>
    <t>https://financefwd.com/de/finanzierungsrunde-geplatzt-numbrs/</t>
  </si>
  <si>
    <t>NuoDB</t>
  </si>
  <si>
    <t>https://www.americaninno.com/boston/inno-news-boston/cambridge-database-startup-nuodb-lays-off-nearly-one-third-of-its-staff/</t>
  </si>
  <si>
    <t>Nuri</t>
  </si>
  <si>
    <t>https://www.crunchbase.com/organization/bitwala</t>
  </si>
  <si>
    <t>https://www.handelsblatt.com/finanzen/banken-versicherungen/banken/fintech-berliner-neobank-nuri-streicht-jede-fuenfte-stelle/28373716.html</t>
  </si>
  <si>
    <t>Nuro</t>
  </si>
  <si>
    <t>https://techcrunch.com/2022/11/18/autonomous-delivery-startup-nuro-lays-off-20-of-workforce/</t>
  </si>
  <si>
    <t>https://techcrunch.com/2023/05/12/autonomous-delivery-startup-nuro-to-lay-off-30-of-workforce/</t>
  </si>
  <si>
    <t>https://www.therobotreport.com/nuro-lays-off-employees-in-texas-california-and-arizona/</t>
  </si>
  <si>
    <t>7/16/2022</t>
  </si>
  <si>
    <t>NuScale Power</t>
  </si>
  <si>
    <t>Corvallis</t>
  </si>
  <si>
    <t>https://www.oregonlive.com/business/2024/01/oregon-nuclear-power-company-nuscale-acknowledges-layoffs-says-154-workers-lost-their-jobs.html</t>
  </si>
  <si>
    <t>Nutanix</t>
  </si>
  <si>
    <t>https://www.marketscreener.com/quote/stock/NUTANIX-INC-31497437/news/NUTANIX-INC-Costs-Associated-with-Exit-or-Disposal-Activities-form-8-K-41257917/</t>
  </si>
  <si>
    <t>NYDIG</t>
  </si>
  <si>
    <t>https://www.wsj.com/articles/crypto-broker-nydig-lays-off-one-third-of-staff-in-effort-to-narrow-focus-11665707545</t>
  </si>
  <si>
    <t>Nylas</t>
  </si>
  <si>
    <t>https://www.nylas.com/blog/a-message-from-nylas-co-founder-ceo-gleb-polyakov/</t>
  </si>
  <si>
    <t>Nyriad</t>
  </si>
  <si>
    <t>https://blocksandfiles.com/2022/10/13/another-one-is-biting-dust-as-nyriad-undergoes-major-layoffs/</t>
  </si>
  <si>
    <t>Ocado</t>
  </si>
  <si>
    <t>https://www.thetimes.com/business-money/entrepreneurs/article/ocado-reduced-staff-numbers-amid-difficult-times-for-online-grocers-xrxknd58s</t>
  </si>
  <si>
    <t>7/26/2024</t>
  </si>
  <si>
    <t>Ocavu</t>
  </si>
  <si>
    <t>https://www.sltrib.com/news/2022/11/10/company-partnering-with-byu-nft/</t>
  </si>
  <si>
    <t>Octopus Network</t>
  </si>
  <si>
    <t>Beau Vallon, Non-U.S.</t>
  </si>
  <si>
    <t>https://heraldsheets.com/cold-crypto-winter-forces-octopus-network-to-lay-off-40-besides-20-pay-cuts-for-retained-workforce/</t>
  </si>
  <si>
    <t>Seychelles</t>
  </si>
  <si>
    <t>Oda</t>
  </si>
  <si>
    <t>Oslo, Non-U.S.</t>
  </si>
  <si>
    <t>https://techcrunch.com/2024/06/05/softbank-backed-grocery-startup-oda-lays-off-150-resets-focus-on-norway-and-sweden/</t>
  </si>
  <si>
    <t>Norway</t>
  </si>
  <si>
    <t>https://norway.postsen.com/local/62256/Oda-lays-off-employees-to-collect-billions-of-dollars-%E2%80%93-E24.html</t>
  </si>
  <si>
    <t>https://www.dn.no/handel/oda/oda-kutter-70-arsverk-ma-ha-ny-milliardinnsproytning/2-1-1344693?zephr_sso_ott=mwDa9x</t>
  </si>
  <si>
    <t>https://shifter.no/nyheter/oda-sparker-70-og-henter-15-milliarder-kroner/262587</t>
  </si>
  <si>
    <t>Oddle</t>
  </si>
  <si>
    <t>https://www.techinasia.com/fb-startup-oddle-cuts-25-staff-profitability-push</t>
  </si>
  <si>
    <t>Offerpad</t>
  </si>
  <si>
    <t>https://www.bizjournals.com/phoenix/news/2022/11/11/offerpad-zillow-opendoor-redfin-arizona-layoffs.html</t>
  </si>
  <si>
    <t>OfferUp</t>
  </si>
  <si>
    <t>https://www.geekwire.com/2022/more-tech-layoffs-hit-seattle-region-as-mobile-marketplace-offerup-cuts-19-of-workforce/</t>
  </si>
  <si>
    <t>https://www.geekwire.com/2024/offerup-cuts-22-of-staff-amid-expansion-beyond-used-goods-read-ceos-memo-to-staff/</t>
  </si>
  <si>
    <t>OFFOR Health</t>
  </si>
  <si>
    <t>https://www.linkedin.com/feed/update/urn:li:activity:7024365334803451904/</t>
  </si>
  <si>
    <t>Oh My Green</t>
  </si>
  <si>
    <t>https://finance.yahoo.com/news/tech-startups-ask-workers-trade-110029332.html</t>
  </si>
  <si>
    <t>OKCredit</t>
  </si>
  <si>
    <t>https://inc42.com/buzz/tiger-global-backed-okcredit-lays-off-around-40-employees/</t>
  </si>
  <si>
    <t>2/26/2022</t>
  </si>
  <si>
    <t>Okra</t>
  </si>
  <si>
    <t>https://techpoint.africa/news/okra-cofounder-fara-jituboh-exits/</t>
  </si>
  <si>
    <t>7/7/2025</t>
  </si>
  <si>
    <t>Okta</t>
  </si>
  <si>
    <t>https://techcrunch.com/2025/02/04/okta-lays-off-180-employees-nearly-one-year-after-last-workforce-reduction/</t>
  </si>
  <si>
    <t>https://www.unleash.ai/economy/okta-lays-off-us-sourcing-team/</t>
  </si>
  <si>
    <t>https://www.bloomberg.com/news/articles/2023-02-02/okta-to-lay-off-300-employees-citing-overhiring-execution-challenges</t>
  </si>
  <si>
    <t>https://www.cnbc.com/2024/02/01/okta-to-lay-off-7percent-of-staff-about-400-employees.html</t>
  </si>
  <si>
    <t>Ola</t>
  </si>
  <si>
    <t>https://economictimes.indiatimes.com/tech/startups/ola-to-fire-about-1000-employees-across-verticals-even-as-focus-shifts-to-electric-mobility/articleshow/93194411.cms</t>
  </si>
  <si>
    <t>Series J</t>
  </si>
  <si>
    <t>https://techcrunch.com/2020/05/20/indian-ride-hailing-firm-ola-cuts-1400-jobs/</t>
  </si>
  <si>
    <t>https://techcrunch.com/2024/04/29/indian-ride-hailing-giant-ola-cuts-180-jobs-in-profitability-push/</t>
  </si>
  <si>
    <t>https://www.businesstoday.in/latest/corporate/story/ola-fires-200-people-in-fresh-round-of-layoffs-360051-2023-01-13</t>
  </si>
  <si>
    <t>https://inc42.com/buzz/ola-lays-off-200-software-engineers-amidst-massive-restructuring-plan/</t>
  </si>
  <si>
    <t>9/19/2022</t>
  </si>
  <si>
    <t>Ola Electric</t>
  </si>
  <si>
    <t>https://inc42.com/buzz/ola-electric-to-cut-over-1k-jobs-amid-rising-losses-report/</t>
  </si>
  <si>
    <t>https://www.techinasia.com/news/indias-ola-electric-cuts-500-employees-boost-profits</t>
  </si>
  <si>
    <t>Olive</t>
  </si>
  <si>
    <t>https://www.axios.com/pro/health-tech-deals/2023/10/31/olive-ai-is-shutting-down</t>
  </si>
  <si>
    <t>https://oliveai.com/important-changes-to-our-business</t>
  </si>
  <si>
    <t>Olive AI</t>
  </si>
  <si>
    <t>https://www.axios.com/pro/health-tech-deals/2023/02/09/olive-ai-lays-off-third-company</t>
  </si>
  <si>
    <t>Olo</t>
  </si>
  <si>
    <t>https://www.fsrmagazine.com/feature/olo-announces-layoffs-for-9-percent-of-staff/</t>
  </si>
  <si>
    <t>https://www.restaurantbusinessonline.com/technology/olo-lays-81-people-part-reorganization</t>
  </si>
  <si>
    <t>OLX India</t>
  </si>
  <si>
    <t>https://inc42.com/buzz/olx-india-lays-off-250-employees-set-to-renew-focus-on-2-verticals/</t>
  </si>
  <si>
    <t>10/12/2020</t>
  </si>
  <si>
    <t>Omie</t>
  </si>
  <si>
    <t>Omuni</t>
  </si>
  <si>
    <t>https://inc42.com/buzz/exclusive-shiprocket-owned-omuni-fires-nearly-35-workforce-ceo-cto-to-exit/</t>
  </si>
  <si>
    <t>ON</t>
  </si>
  <si>
    <t>https://venturebeat.com/games/on-enterprise-ai-startup-ceo-resigns-staff-laid-off-after-11m-in-cash-goes-missing/</t>
  </si>
  <si>
    <t>7/17/2024</t>
  </si>
  <si>
    <t>On Deck</t>
  </si>
  <si>
    <t>https://techcrunch.com/2022/05/05/on-deck-lay-off-accelerator/</t>
  </si>
  <si>
    <t>https://techcrunch.com/2022/08/04/on-deck-lays-off-a-third-of-staff-after-cutting-a-quarter-just-months-prior/</t>
  </si>
  <si>
    <t>OneFootball</t>
  </si>
  <si>
    <t>https://www.businessinsider.de/gruenderszene/business/massenentlassung-onefootball/</t>
  </si>
  <si>
    <t>https://company.onefootball.com/news/an-update-from-onefootball-founder-and-ceo-lucas-von-cranach/</t>
  </si>
  <si>
    <t>OneStudyTeam</t>
  </si>
  <si>
    <t>https://www.mobihealthnews.com/news/onestudyteam-lays-about-quarter-its-workforce</t>
  </si>
  <si>
    <t>OneTrust</t>
  </si>
  <si>
    <t>https://www.americaninno.com/atlanta/atlanta-startups/atlanta-privacy-unicorn-onetrust-announces-layoffs/</t>
  </si>
  <si>
    <t>https://www.onetrust.com/blog/onetrust-organizational-update/</t>
  </si>
  <si>
    <t>OneWeb</t>
  </si>
  <si>
    <t>https://spacenews.com/oneweb-files-for-chapter-11-bankruptcy/</t>
  </si>
  <si>
    <t>Opal</t>
  </si>
  <si>
    <t>https://www.oregonlive.com/silicon-forest/2020/03/portland-marketing-technology-startup-opal-lays-off-20-amid-coronavirus-outbreak.html</t>
  </si>
  <si>
    <t>OPay</t>
  </si>
  <si>
    <t>https://weetracker.com/2020/05/06/opay-has-fired-staff-and-lost-top-executives/</t>
  </si>
  <si>
    <t>Open</t>
  </si>
  <si>
    <t>https://entrackr.com/2023/04/exclusive-neobank-open-lays-off-around-50-employees/</t>
  </si>
  <si>
    <t>Opencare</t>
  </si>
  <si>
    <t>https://betakit.com/opencare-lays-off-one-quarter-of-staff-as-it-prepares-to-weather-the-storm-of-covid-19/</t>
  </si>
  <si>
    <t>OpenClassrooms</t>
  </si>
  <si>
    <t>https://www.usine-digitale.fr/article/openclassrooms-reduit-ses-effectifs-d-un-quart.N2121446</t>
  </si>
  <si>
    <t>Opendoor</t>
  </si>
  <si>
    <t>https://investor.opendoor.com/static-files/b720864a-b9b8-4286-a2f0-d35abb057f17</t>
  </si>
  <si>
    <t>https://www.bloomberg.com/news/articles/2022-11-02/opendoor-lays-off-18-of-workers-in-wave-of-housing-cutbacks</t>
  </si>
  <si>
    <t>https://www.inman.com/2023/04/18/opendoor-lays-off-22-of-its-workforce-in-latest-round-of-cuts/</t>
  </si>
  <si>
    <t>4/18/2023</t>
  </si>
  <si>
    <t>https://layoffs.fyi/2020/04/16/opendoor-lays-off-600-people-amid-declining-real-estate-activity/</t>
  </si>
  <si>
    <t>Openpay</t>
  </si>
  <si>
    <t>https://www.9news.com.au/finance/openpay-buy-now-pay-later-collapses-asx-listed-company/1fd1c0d8-4215-4e64-a9ed-9381e0d3f1a5</t>
  </si>
  <si>
    <t>OpenSea</t>
  </si>
  <si>
    <t>https://twitter.com/dfinzer/status/1547648521607659522?s=20&amp;t=DZC6VC-Ee3Eb3BnfHytydA</t>
  </si>
  <si>
    <t>https://decrypt.co/204371/opensea-slashes-nft-marketplace-staff-50-layoffs</t>
  </si>
  <si>
    <t>11/3/2023</t>
  </si>
  <si>
    <t>OpenText</t>
  </si>
  <si>
    <t>https://www.crn.com/news/security/layoffs-ahead-as-opentext-closes-5-8b-micro-focus-buy</t>
  </si>
  <si>
    <t>https://www.marketwatch.com/story/open-text-to-cut-1-200-jobs-as-part-of-cost-saving-plan-cef1f9a0</t>
  </si>
  <si>
    <t>https://betakit.com/opentext-makes-ai-number-one-priority-as-company-slashes-1600-jobs/</t>
  </si>
  <si>
    <t>OpenWeb</t>
  </si>
  <si>
    <t>https://en.globes.co.il/en/article-openweb-announces-streamlining-plan-including-layoffs-1001415224</t>
  </si>
  <si>
    <t>OpenX</t>
  </si>
  <si>
    <t>https://www.adexchanger.com/platforms/openx-cuts-staff-hours-and-executive-pay-in-response-to-reduced-marketer-spend/</t>
  </si>
  <si>
    <t>Opora</t>
  </si>
  <si>
    <t>https://www.calcalistech.com/ctechnews/article/r1dkh001wn</t>
  </si>
  <si>
    <t>Oportun</t>
  </si>
  <si>
    <t>https://seekingalpha.com/news/3934558-oportun-financial-to-lay-off-10-of-headcount-reports-q4-prelim-results</t>
  </si>
  <si>
    <t>https://finance.yahoo.com/news/oportun-lay-off-18-corporate-021807823.html</t>
  </si>
  <si>
    <t>Optimizely</t>
  </si>
  <si>
    <t>https://techcrunch.com/2020/07/15/benchmark-backed-optimizely-confirms-it-has-laid-off-15-percent-of-staff/</t>
  </si>
  <si>
    <t>7/16/2020</t>
  </si>
  <si>
    <t>Orca Security</t>
  </si>
  <si>
    <t>https://www.calcalistech.com/ctechnews/article/skm23oz00t</t>
  </si>
  <si>
    <t>OrCam</t>
  </si>
  <si>
    <t>https://www.calcalistech.com/ctechnews/article/skd15oj4a</t>
  </si>
  <si>
    <t>6/4/2024</t>
  </si>
  <si>
    <t>https://www.calcalistech.com/ctechnews/article/ry5v11kgvo</t>
  </si>
  <si>
    <t>Orchard</t>
  </si>
  <si>
    <t>https://www.linkedin.com/posts/orchardhomes_it-is-with-a-lot-of-sadness-that-we-share-activity-6945830698826027008-_3y5/</t>
  </si>
  <si>
    <t>https://www.inman.com/2022/11/17/orchard-lays-off-180-workers-amid-historic-housing-disruption/</t>
  </si>
  <si>
    <t>Oriente</t>
  </si>
  <si>
    <t>https://www.dealstreetasia.com/stories/oriente-lay-off-workforce-187008/</t>
  </si>
  <si>
    <t>Oscar Health</t>
  </si>
  <si>
    <t>https://www.bloomberg.com/news/articles/2020-04-24/white-house-linked-oscar-health-laying-off-5-of-staff</t>
  </si>
  <si>
    <t>OSlash</t>
  </si>
  <si>
    <t>https://inc42.com/buzz/accel-backed-saas-startup-oslash-to-shut-down-by-end-of-this-month/</t>
  </si>
  <si>
    <t>Osso VR</t>
  </si>
  <si>
    <t>https://www.medtechdive.com/news/osso-vr-lay-off-67-people-san-francisco/711814/</t>
  </si>
  <si>
    <t>Otipy</t>
  </si>
  <si>
    <t>https://economictimes.indiatimes.com/tech/startups/subscription-based-grocery-provider-otipy-shuts-shop-impacts-300-employees/articleshow/121367249.cms?from=mdr</t>
  </si>
  <si>
    <t>5/26/2025</t>
  </si>
  <si>
    <t>Otonomo</t>
  </si>
  <si>
    <t>https://www.calcalistech.com/ctechnews/article/bjbvjqyoi</t>
  </si>
  <si>
    <t>Otovo</t>
  </si>
  <si>
    <t>https://www.mynewsdesk.com/otovo/pressreleases/otovo-q4-2023-cost-cuts-and-efficiency-program-executed-ready-for-2024-3302572</t>
  </si>
  <si>
    <t>2/20/2024</t>
  </si>
  <si>
    <t>Our Next Energy</t>
  </si>
  <si>
    <t>https://www.reuters.com/business/autos-transportation/ev-battery-startup-one-cuts-workforce-by-25-2023-11-27/</t>
  </si>
  <si>
    <t>https://www.bloomberg.com/news/articles/2024-03-04/michigan-battery-startup-one-cuts-jobs-as-ceo-seeks-fresh-funds?embedded-checkout=true</t>
  </si>
  <si>
    <t>Ouster</t>
  </si>
  <si>
    <t>https://www.businesswire.com/news/home/20220920005531/en/Ouster-Streamlines-Cost-Structure-to-Bolster-Path-to-Profitability</t>
  </si>
  <si>
    <t>https://techcrunch.com/2020/09/08/lidar-startup-ouster-raises-42m-in-push-to-grow-sales-diversify-products/</t>
  </si>
  <si>
    <t>9/9/2020</t>
  </si>
  <si>
    <t>OutboundEngine</t>
  </si>
  <si>
    <t>https://www.bizjournals.com/austin/news/2020/03/25/outbound-engine-lays-off-dozens-amid-coronavirus.html</t>
  </si>
  <si>
    <t>Outbrain</t>
  </si>
  <si>
    <t>https://www.calcalistech.com/ctechnews/article/rkxxve11yyl</t>
  </si>
  <si>
    <t>https://www.calcalistech.com/ctechnews/article/syxin3hl3</t>
  </si>
  <si>
    <t>Outreach</t>
  </si>
  <si>
    <t>https://www.geekwire.com/2023/more-layoffs-at-outreach-seattle-sales-software-startup-cuts-12-of-staff/</t>
  </si>
  <si>
    <t>9/22/2023</t>
  </si>
  <si>
    <t>https://www.linkedin.com/posts/medinism_throughout-outreachs-journey-as-a-start-up-activity-6960299213226225664-PNsG/</t>
  </si>
  <si>
    <t>https://www.geekwire.com/2024/outreach-cuts-9-of-workforce-in-latest-layoffs-at-seattle-sales-automation-startup/</t>
  </si>
  <si>
    <t>https://www.geekwire.com/2023/sales-startup-outreach-to-lay-off-70-employees-7-of-workforce-and-slow-office-expansion/</t>
  </si>
  <si>
    <t>2/28/2023</t>
  </si>
  <si>
    <t>https://www.geekwire.com/2023/seattle-sales-software-startup-outreach-lays-off-employees-again-as-it-aims-for-profitability/</t>
  </si>
  <si>
    <t>Outschool</t>
  </si>
  <si>
    <t>https://techcrunch.com/2022/07/05/outschool-which-raised-a-series-b-c-and-d-in-12-months-lays-off-18-of-workforce/</t>
  </si>
  <si>
    <t>https://techcrunch.com/2022/12/10/some-of-edtech-boldest-are-struggling/</t>
  </si>
  <si>
    <t>Outside</t>
  </si>
  <si>
    <t>https://www.crunchbase.com/organization/pocket-outdoor-media</t>
  </si>
  <si>
    <t>https://www.adweek.com/media/outside-inc-lays-off-15-of-staff-as-it-transitions-to-digital/</t>
  </si>
  <si>
    <t>OutSystems</t>
  </si>
  <si>
    <t>https://observador.pt/2024/04/19/unicornio-outsystems-faz-reducao-de-8-no-total-de-trabalhadores/</t>
  </si>
  <si>
    <t>5/3/2024</t>
  </si>
  <si>
    <t>Overtime</t>
  </si>
  <si>
    <t>https://frntofficesport.com/overtime-coronavirus-job-cuts/</t>
  </si>
  <si>
    <t>OwnBackup</t>
  </si>
  <si>
    <t>https://www.calcalistech.com/ctechnews/article/h12tcmbuj</t>
  </si>
  <si>
    <t>Oye Rickshaw</t>
  </si>
  <si>
    <t>https://inc42.com/buzz/exclusive-matrix-partners-backed-oye-rickshaw-lays-off-40-employees/</t>
  </si>
  <si>
    <t>OYO</t>
  </si>
  <si>
    <t>https://www.forbesindia.com/news/business/startup/exclusive-oyo-lays-off-another-600-800-employees-as-it-moves-to-a-revenue-sharing-model-6202571.html</t>
  </si>
  <si>
    <t>12/9/2020</t>
  </si>
  <si>
    <t>https://www.livemint.com/companies/news/oyo-to-layoff-600-execs-across-technology-teams-hire-250-for-sales-11670056711013.html</t>
  </si>
  <si>
    <t>https://www.yahoo.com/lifestyle/coronavirus-covid-19-oyo-hotels-uk-redundancies-exclusive-155109993.html</t>
  </si>
  <si>
    <t>https://headtopics.com/br/oyo-demite-centenas-no-brasil-contaazul-enxuga-um-terco-do-time-link-estad-o-12623044</t>
  </si>
  <si>
    <t>Ozy Media</t>
  </si>
  <si>
    <t>https://www.nytimes.com/2021/10/01/business/media/ozy-media-carlos-watson.html</t>
  </si>
  <si>
    <t>10/1/2021</t>
  </si>
  <si>
    <t>Pacaso</t>
  </si>
  <si>
    <t>https://therealdeal.com/2022/10/13/pacaso-lays-off-100-workers-over-worries-of-a-pending-recession/</t>
  </si>
  <si>
    <t>Packable</t>
  </si>
  <si>
    <t>https://www.cnbc.com/2022/08/23/amazon-seller-packable-lays-off-employees-begins-liquidating.html#:~:text=Investing%20Club-,Top%20Amazon%20seller%20Packable%20begins%20liquidating%20and,cuts%20after%20failed%20SPAC%20attempt&amp;text=Packable%2C%20the%20parent%20company%20of,to%20documents%20viewed%20by%20CNBC.</t>
  </si>
  <si>
    <t>8/24/2022</t>
  </si>
  <si>
    <t>PACT Pharma</t>
  </si>
  <si>
    <t>https://www.fiercebiotech.com/biotech/personalized-cancer-therapy-biotech-pact-pharma-lets-go-nearly-100-staffers</t>
  </si>
  <si>
    <t>Paddle</t>
  </si>
  <si>
    <t>https://www.linkedin.com/feed/update/urn:li:activity:7018888417195237376/</t>
  </si>
  <si>
    <t>Pagarbook</t>
  </si>
  <si>
    <t>https://inc42.com/buzz/sequoia-backed-pagarbook-lays-off-around-80-employees/</t>
  </si>
  <si>
    <t>7/29/2021</t>
  </si>
  <si>
    <t>Pagaya</t>
  </si>
  <si>
    <t>https://www.calcalistech.com/ctechnews/article/h19floaec</t>
  </si>
  <si>
    <t>https://www.calcalistech.com/ctechnews/article/rjdsyoboo</t>
  </si>
  <si>
    <t>PagerDuty</t>
  </si>
  <si>
    <t>https://www.marketwatch.com/story/pagerduty-to-lay-off-7-of-staff-revenue-officer-to-exit-271674568511</t>
  </si>
  <si>
    <t>PaisaBazaar</t>
  </si>
  <si>
    <t>https://thetechportal.com/2020/06/16/policybazaar-paisabazaar-lay-offs/</t>
  </si>
  <si>
    <t>Palantir</t>
  </si>
  <si>
    <t>https://finance.yahoo.com/news/palantir-just-cut-over-60-192816370.html</t>
  </si>
  <si>
    <t>https://www.cnbc.com/2023/02/27/palantir-layoffs-75-employees-2percent-of-workforce.html</t>
  </si>
  <si>
    <t>Pana</t>
  </si>
  <si>
    <t>https://businessden.com/2020/04/01/business-travel-startup-pana-cuts-18-employees/</t>
  </si>
  <si>
    <t>Panda Squad</t>
  </si>
  <si>
    <t>https://twitter.com/danielsinger/status/1238545571092160514</t>
  </si>
  <si>
    <t>Pandion</t>
  </si>
  <si>
    <t>https://www.geekwire.com/2025/heavily-funded-pandion-delivery-startup-closes-abruptly-in-latest-logistics-industry-fallout/</t>
  </si>
  <si>
    <t>Panther</t>
  </si>
  <si>
    <t>https://mattredler.substack.com/p/an-important-panther-update-and-our?sd=pf</t>
  </si>
  <si>
    <t>Papa</t>
  </si>
  <si>
    <t>https://www.linkedin.com/posts/andrew-parker-30904417_today-was-a-tough-day-for-papa-in-light-activity-6953092571120201728-HFiM/</t>
  </si>
  <si>
    <t>Paper</t>
  </si>
  <si>
    <t>https://paper.co/inside-paper/a-message-from-paper-founders</t>
  </si>
  <si>
    <t>https://paper.co/inside-paper/a-message-from-papers-ceo-and-founder-philip-cutler</t>
  </si>
  <si>
    <t>https://betakit.com/phil-cutler-removed-as-paper-ceo-startup-reportedly-cuts-staff-by-45-percent/</t>
  </si>
  <si>
    <t>https://paper.co/inside-paper/a-message-from-paper-founders-0</t>
  </si>
  <si>
    <t>Parallel Wireless</t>
  </si>
  <si>
    <t>https://www.calcalist.co.il/calcalistech/article/skbud0tc9</t>
  </si>
  <si>
    <t>Parler</t>
  </si>
  <si>
    <t>https://www.theverge.com/2023/1/10/23549198/parler-parlement-technologies-layoffs-gettr-george-farmer-candace-owens</t>
  </si>
  <si>
    <t>Parsable</t>
  </si>
  <si>
    <t>PartnerStack</t>
  </si>
  <si>
    <t>Passport</t>
  </si>
  <si>
    <t>Charlotte</t>
  </si>
  <si>
    <t>https://layoffs.fyi/2020/04/09/passport-lays-off-employees-and-furloughs-others/</t>
  </si>
  <si>
    <t>PathAI</t>
  </si>
  <si>
    <t>https://www.bizjournals.com/boston/inno/stories/news/2023/07/21/pathai-layoffs-healthtech-company.html</t>
  </si>
  <si>
    <t>PatientPop</t>
  </si>
  <si>
    <t>Patreon</t>
  </si>
  <si>
    <t>https://techcrunch.com/2020/04/21/patreon-lays-off-13-of-workforce/</t>
  </si>
  <si>
    <t>https://www.youtube.com/watch?v=MV-3GgU6rlo</t>
  </si>
  <si>
    <t>4/29/2021</t>
  </si>
  <si>
    <t>https://techcrunch.com/2022/09/09/patreon-security-layoffs/</t>
  </si>
  <si>
    <t>https://www.theinformation.com/briefings/patreon-lays-off-17-of-staff</t>
  </si>
  <si>
    <t>Pavilion Data</t>
  </si>
  <si>
    <t>https://blocksandfiles.com/2022/10/10/pavilion-data-crashes-last-nvme-over-fabrics-array-startup-has-died/</t>
  </si>
  <si>
    <t>Pax8</t>
  </si>
  <si>
    <t>https://www.crn.com/news/channel-news/2024/pax8-cuts-about-five-percent-of-workforce-parting-with-valued-teammates-is-never-easy</t>
  </si>
  <si>
    <t>4/20/2024</t>
  </si>
  <si>
    <t>Paxos</t>
  </si>
  <si>
    <t>https://www.bloomberg.com/news/articles/2024-06-12/stablecoin-issuer-paxos-cuts-20-of-workforce?embedded-checkout=true</t>
  </si>
  <si>
    <t>6/15/2024</t>
  </si>
  <si>
    <t>PayFit</t>
  </si>
  <si>
    <t>https://www.lesechos.fr/start-up/next40-vivatech/payfit-se-separe-de-20-de-ses-effectifs-1910932</t>
  </si>
  <si>
    <t>PayJoy</t>
  </si>
  <si>
    <t>https://layoffs.fyi/2020/05/27/exclusive-fintech-startup-payjoy-laid-off-23-employees/</t>
  </si>
  <si>
    <t>PayPal</t>
  </si>
  <si>
    <t>https://www.cnbc.com/2023/01/31/paypal-to-lay-off-2000-employees-in-coming-weeks-about-7percent-of-workforce.html</t>
  </si>
  <si>
    <t>https://www.bloomberg.com/news/articles/2024-01-30/paypal-to-cut-around-2-500-jobs-as-rivals-snag-market-share</t>
  </si>
  <si>
    <t>https://www.bizjournals.com/sanjose/news/2022/05/23/paypal-lays-off-83-workers-from-san-jose-hq.html</t>
  </si>
  <si>
    <t>5/26/2022</t>
  </si>
  <si>
    <t>https://www.irishexaminer.com/business/companies/arid-41418832.html</t>
  </si>
  <si>
    <t>PayScale</t>
  </si>
  <si>
    <t>https://www.bizjournals.com/seattle/news/2023/07/14/payscale-layoffs-seattle-office.html</t>
  </si>
  <si>
    <t>7/15/2023</t>
  </si>
  <si>
    <t>PaySense</t>
  </si>
  <si>
    <t>https://tech.economictimes.indiatimes.com/news/startups/naspers-owned-payu-lays-off-staff-at-credit-lending-unit-paysense/76872229</t>
  </si>
  <si>
    <t>7/10/2020</t>
  </si>
  <si>
    <t>Paystack</t>
  </si>
  <si>
    <t>https://techcrunch.com/2023/11/16/paystack-reduces-operations-outside-of-africa-affecting-33-employees-in-europe-and-dubai/</t>
  </si>
  <si>
    <t>11/17/2023</t>
  </si>
  <si>
    <t>Paytm</t>
  </si>
  <si>
    <t>https://hrnxt.com/news/paytm-to-lay-off-about-500-employees-after-a-performance-review/17875/2020/04/21/</t>
  </si>
  <si>
    <t>Pear Therapeutics</t>
  </si>
  <si>
    <t>https://www.statnews.com/2023/04/07/pear-therapeutics-bankruptcy-stock-sale/</t>
  </si>
  <si>
    <t>https://peartherapeutics.com/pear-therapeutics-reports-third-quarter-2022-results/</t>
  </si>
  <si>
    <t>https://www.fiercebiotech.com/medtech/pear-therapeutics-trims-workforce-another-22</t>
  </si>
  <si>
    <t>https://www.massdevice.com/pear-therapeutics-announces-layoffs/</t>
  </si>
  <si>
    <t>Pebble</t>
  </si>
  <si>
    <t>https://techcrunch.com/2023/10/24/pebble-the-twitter-alternative-previously-known-as-t2-is-closing-down/</t>
  </si>
  <si>
    <t>Pebblepost</t>
  </si>
  <si>
    <t>Pecan AI</t>
  </si>
  <si>
    <t>https://www.calcalistech.com/ctechnews/article/hkrgrqvqo</t>
  </si>
  <si>
    <t>Peek</t>
  </si>
  <si>
    <t>https://layoffs.fyi/2020/04/06/peek-conducted-a-mass-layoff/</t>
  </si>
  <si>
    <t>Peerfit</t>
  </si>
  <si>
    <t>https://www.americaninno.com/tampabay/newsletters/tech-org-local-startup-team-up-for-virtual-event-peerfit-layoffs-newsletter/</t>
  </si>
  <si>
    <t>Peerspace</t>
  </si>
  <si>
    <t>https://www.peerspace.com/blog/ceo-letter-to-the-peerspace-community/</t>
  </si>
  <si>
    <t>PeerStreet</t>
  </si>
  <si>
    <t>https://layoffs.fyi/2020/03/31/breaking-la-based-peerstreet-lays-off-50-employees/</t>
  </si>
  <si>
    <t>Peloton</t>
  </si>
  <si>
    <t>https://www.reuters.com/technology/peloton-cut-more-jobs-forecasts-strong-2026-revenue-shares-rise-2025-08-07/</t>
  </si>
  <si>
    <t>https://dol.ny.gov/system/files/documents/2023/07/warn-peloton-interactive-nyc-2023-0006-7-14-2023.pdf</t>
  </si>
  <si>
    <t>https://techcrunch.com/2022/02/08/peloton-ceo-steps-down-as-the-company-cuts-2800-jobs/</t>
  </si>
  <si>
    <t>2/8/2022</t>
  </si>
  <si>
    <t>https://www.cnbc.com/2024/05/02/peloton-ceo-barry-mccarthy-steps-down-15percent-of-staff-laid-off.html</t>
  </si>
  <si>
    <t>https://www.wsj.com/articles/peloton-to-cut-another-500-jobs-in-last-bid-for-turnaround-11665011471</t>
  </si>
  <si>
    <t>https://www.cnbc.com/2022/08/12/peloton-shares-jump-as-company-announces-price-hikes-for-some-products.html</t>
  </si>
  <si>
    <t>Pendo</t>
  </si>
  <si>
    <t>https://www.axios.com/local/raleigh/2022/09/09/raleigh-startup-pendo-layoffs</t>
  </si>
  <si>
    <t>People.ai</t>
  </si>
  <si>
    <t>https://techcrunch.com/2020/04/17/sales-startup-people-ai-lays-off-18-of-staff-raises-debt-round-amid-covid-19-uncertainty/</t>
  </si>
  <si>
    <t>Perceptive Automata</t>
  </si>
  <si>
    <t>https://www.therobotreport.com/perceptive-automata-shuts-down-after-funding-dries-up/</t>
  </si>
  <si>
    <t>Perfect Day</t>
  </si>
  <si>
    <t>https://www.nosh.com/news/2023/perfect-day-lays-off-15-of-workforce-shutters-consumer-biz-coolhaus/</t>
  </si>
  <si>
    <t>Perimeter 81</t>
  </si>
  <si>
    <t>https://www.calcalistech.com/ctechnews/article/hjgmdpnws</t>
  </si>
  <si>
    <t>Perion</t>
  </si>
  <si>
    <t>https://en.globes.co.il/en/article-perion-network-lays-off-20-transfers-us-activities-to-israel-1001420801</t>
  </si>
  <si>
    <t>PerkSpot</t>
  </si>
  <si>
    <t>https://www.americaninno.com/chicago/inno-news-chicago/layoffs-at-hr-tech-company-perkspot-amid-covid-19/</t>
  </si>
  <si>
    <t>Permutive</t>
  </si>
  <si>
    <t>https://www.businessinsider.com/permutive-lays-off-12-of-staffers-amid-economic-downturn-2022-8</t>
  </si>
  <si>
    <t>https://www.businessinsider.com/permutive-announces-second-round-of-layoffs-2023-4?IR=T</t>
  </si>
  <si>
    <t>Personalis</t>
  </si>
  <si>
    <t>https://www.genomeweb.com/business-news/personalis-lay-30-percent-workforce#.Y8nuFezMK8A</t>
  </si>
  <si>
    <t>Personetics</t>
  </si>
  <si>
    <t>https://www.calcalistech.com/ctechnews/article/sjlizvvcs</t>
  </si>
  <si>
    <t>Personio</t>
  </si>
  <si>
    <t>https://www.businessinsider.de/gruenderszene/business/neue-entlassungswelle-bei-personio-115-leute-muessen-gehen/</t>
  </si>
  <si>
    <t>10/31/2025</t>
  </si>
  <si>
    <t>Pesto</t>
  </si>
  <si>
    <t>https://pesto.app/blog/discontinuing-pesto</t>
  </si>
  <si>
    <t>Petal</t>
  </si>
  <si>
    <t>https://techcrunch.com/2023/05/10/petal-raises-35m-spins-off-data-unit-to-bring-credit-scores-into-the-21st-century/</t>
  </si>
  <si>
    <t>https://finance.yahoo.com/news/exclusive-petal-card-fintech-backed-130000347.html</t>
  </si>
  <si>
    <t>PetLove</t>
  </si>
  <si>
    <t>https://oglobo.globo.com/blogs/capital/post/2023/02/petlove-demite-quase-cem-funcionarios.ghtml</t>
  </si>
  <si>
    <t>PhableCare</t>
  </si>
  <si>
    <t>https://inc42.com/buzz/exclusive-hundreds-of-layoffs-delayed-salaries-is-kalaari-backed-phablecare-the-latest-startup-to-bite-the-dust/</t>
  </si>
  <si>
    <t>Phantom Auto</t>
  </si>
  <si>
    <t>https://techcrunch.com/2024/03/12/remote-driving-startup-phantom-auto-is-shutting-down/</t>
  </si>
  <si>
    <t>3/12/2024</t>
  </si>
  <si>
    <t>PharmEasy</t>
  </si>
  <si>
    <t>https://inc42.com/buzz/ipo-bound-pharmeasy-lays-off-40-employees-from-docon/</t>
  </si>
  <si>
    <t>Physics Wallah</t>
  </si>
  <si>
    <t>https://entrackr.com/2023/11/exclusive-physicswallah-lays-off-over-100-employees/</t>
  </si>
  <si>
    <t>PickYourTrail</t>
  </si>
  <si>
    <t>https://www.cnbctv18.com/travel/pickyourtrail-realigns-business-will-enter-domestic-travel-market-5968711.htm</t>
  </si>
  <si>
    <t>9/14/2020</t>
  </si>
  <si>
    <t>Pico Interactive</t>
  </si>
  <si>
    <t>https://pandaily.com/pico-starts-small-scale-layoffs-new-products-to-be-unveiled-in-april/</t>
  </si>
  <si>
    <t>PicoBrew</t>
  </si>
  <si>
    <t>https://thespoon.tech/rest-in-peace-picobrew/</t>
  </si>
  <si>
    <t>Picsart</t>
  </si>
  <si>
    <t>https://www.theinformation.com/articles/picsart-a-photo-editing-startup-for-creators-cuts-8-of-workforce</t>
  </si>
  <si>
    <t>Pie Insurance</t>
  </si>
  <si>
    <t>https://media.pieinsurance.com/press-releases/a-message-from-pies-ceo/</t>
  </si>
  <si>
    <t>Pier</t>
  </si>
  <si>
    <t>https://startups.com.br/noticias/insurtech-pier-demite-cerca-de-39-da-forca-de-trabalho/</t>
  </si>
  <si>
    <t>Pilot</t>
  </si>
  <si>
    <t>Pinterest</t>
  </si>
  <si>
    <t>https://www.bloomberg.com/news/articles/2023-02-02/pinterest-cuts-about-150-jobs-joining-flurry-of-tech-layoffs</t>
  </si>
  <si>
    <t>Pipe</t>
  </si>
  <si>
    <t>https://fintechbusinessweekly.substack.com/p/celtic-bank-faces-another-lawsuit</t>
  </si>
  <si>
    <t>Pipedrive</t>
  </si>
  <si>
    <t>https://digipro.geenius.ee/rubriik/uudis/tehnoloogiasektori-koondamislaine-joudis-ka-eestisse-pipedrive-laseb-lahti-143-tootajat/</t>
  </si>
  <si>
    <t>https://news.err.ee/1086024/pipedrive-laying-off-14-employees-in-tallinn-tartu-offices</t>
  </si>
  <si>
    <t>Pipl</t>
  </si>
  <si>
    <t>Spokane</t>
  </si>
  <si>
    <t>https://en.globes.co.il/en/article-fake-profile-finder-pipl-firing-22-hiring-50-1001416113</t>
  </si>
  <si>
    <t>Pitch</t>
  </si>
  <si>
    <t>https://www.linkedin.com/feed/update/urn:li:activity:6975741747565932544/</t>
  </si>
  <si>
    <t>https://techcrunch.com/2024/01/08/pitch-christian-reber-venture-funding/</t>
  </si>
  <si>
    <t>Pivo</t>
  </si>
  <si>
    <t>Abuja, Non-U.S.</t>
  </si>
  <si>
    <t>https://techpoint.africa/2023/12/05/pivo-has-shut-down/</t>
  </si>
  <si>
    <t>Placer.ai</t>
  </si>
  <si>
    <t>https://www.calcalistech.com/ctechnews/article/sj6ptuddye</t>
  </si>
  <si>
    <t>1/30/2025</t>
  </si>
  <si>
    <t>Plaid</t>
  </si>
  <si>
    <t>https://techcrunch.com/2022/12/07/plaid-layoff-fintech/</t>
  </si>
  <si>
    <t>Planet</t>
  </si>
  <si>
    <t>https://www.cnbc.com/2023/08/01/planet-pl-lays-off-about-10percent-company-restructures.html</t>
  </si>
  <si>
    <t>https://spacenews.com/planet-lays-off-17-of-workforce/</t>
  </si>
  <si>
    <t>Planetly</t>
  </si>
  <si>
    <t>https://www.axios.com/pro/climate-deals/2022/11/04/planetly-shuts-down-layoffs-carbon-accounting</t>
  </si>
  <si>
    <t>Plato</t>
  </si>
  <si>
    <t>PlaxidityX</t>
  </si>
  <si>
    <t>https://www.calcalistech.com/ctechnews/article/rk1c9mclxl</t>
  </si>
  <si>
    <t>Playdots</t>
  </si>
  <si>
    <t>https://www.theverge.com/2022/10/13/23403055/take-two-playdots-shut-down-close-two-dots-garden-tails</t>
  </si>
  <si>
    <t>Pleo</t>
  </si>
  <si>
    <t>https://tech.eu/2025/11/19/expense-management-firm-pleo-hit-by-layoffs/</t>
  </si>
  <si>
    <t>https://www.finextra.com/newsarticle/41262/danish-fintech-pleo-cuts-workforce-by-15</t>
  </si>
  <si>
    <t>Plerk</t>
  </si>
  <si>
    <t>https://www.linkedin.com/posts/mikemedina20_hoy-es-uno-de-los-momentos-m%C3%A1s-complicados-activity-7003406809403170817-N_Hf/</t>
  </si>
  <si>
    <t>Plex</t>
  </si>
  <si>
    <t>https://www.theverge.com/2023/6/28/23777418/plex-layoffs-20-percent-staff</t>
  </si>
  <si>
    <t>Pliops</t>
  </si>
  <si>
    <t>https://www.calcalistech.com/ctechnews/article/hkch00dya5</t>
  </si>
  <si>
    <t>Plum</t>
  </si>
  <si>
    <t>https://www.moneycontrol.com/news/business/announcements/tiger-global-backed-plum-insurance-lays-off-36-employees-9478371.html</t>
  </si>
  <si>
    <t>Plume</t>
  </si>
  <si>
    <t>https://techcrunch.com/2023/10/18/trans-healthcare-startup-plume-lays-off-dozens-of-workers/</t>
  </si>
  <si>
    <t>Pluralsight</t>
  </si>
  <si>
    <t>https://www.sltrib.com/news/business/2025/06/26/pluralsight-is-leaving-utah-after/</t>
  </si>
  <si>
    <t>6/27/2025</t>
  </si>
  <si>
    <t>https://www.pluralsight.com/newsroom/press-releases/ceo-aaron-skonnard-email-to-pluralsight</t>
  </si>
  <si>
    <t>12/12/2022</t>
  </si>
  <si>
    <t>Plus One Robotics</t>
  </si>
  <si>
    <t>San Antonio</t>
  </si>
  <si>
    <t>https://www.linkedin.com/feed/update/urn:li:activity:7024472621111001088/</t>
  </si>
  <si>
    <t>Pocket Aces</t>
  </si>
  <si>
    <t>https://economictimes.indiatimes.com/tech/startups/pocket-aces-lays-off-over-20-of-its-workforce/articleshow/97626118.cms</t>
  </si>
  <si>
    <t>Pocket FM</t>
  </si>
  <si>
    <t>https://inc42.com/buzz/lightspeed-backed-pocket-fm-fires-around-200-writers/</t>
  </si>
  <si>
    <t>https://yourstory.com/2025/01/pocketfm-75-employees-pushes-toward-profitability</t>
  </si>
  <si>
    <t>Pocketmath</t>
  </si>
  <si>
    <t>https://www.businessinsider.com/mobile-advertising-company-pocketmath-shut-down-facing-lawsuits-2021-1</t>
  </si>
  <si>
    <t>Podium</t>
  </si>
  <si>
    <t>https://www.businessinsider.com/podium-layoffs-customer-management-startup-2022-12</t>
  </si>
  <si>
    <t>Point</t>
  </si>
  <si>
    <t>https://www.bizjournals.com/sanfrancisco/inno/stories/news/2023/09/05/finance-startup-slashes-28-percent-of-us-staff.html</t>
  </si>
  <si>
    <t>Polarr</t>
  </si>
  <si>
    <t>https://medium.com/@derekzhyan/drawing-a-blank-18068b4aff1d</t>
  </si>
  <si>
    <t>PolicyGenius</t>
  </si>
  <si>
    <t>https://techcrunch.com/2022/06/02/insurtech-policygenius-cuts-25-of-staff-less-than-3-months-after-raising-125m/</t>
  </si>
  <si>
    <t>Pollen</t>
  </si>
  <si>
    <t>https://sifted.eu/articles/pollen-administration-restructuring/</t>
  </si>
  <si>
    <t>https://newsletter.pragmaticengineer.com/p/the-scoop-11?s=w</t>
  </si>
  <si>
    <t>5/20/2022</t>
  </si>
  <si>
    <t>https://techcrunch.com/2020/05/19/pollen-layoffs-and-furloughs/</t>
  </si>
  <si>
    <t>Polly</t>
  </si>
  <si>
    <t>Burlington</t>
  </si>
  <si>
    <t>https://vtdigger.org/2022/12/02/williston-based-insurance-tech-startup-polly-lays-off-47-employees/</t>
  </si>
  <si>
    <t>Polygon</t>
  </si>
  <si>
    <t>https://inc42.com/buzz/polygon-lays-off-20-of-its-workforce-as-part-of-consolidation-process/</t>
  </si>
  <si>
    <t>Cayman Islands, Non-U.S.</t>
  </si>
  <si>
    <t>https://forum.polygon.technology/t/an-update-on-polygon-labs-polygon-ventures-and-polygon-id/13507</t>
  </si>
  <si>
    <t>Cayman Islands</t>
  </si>
  <si>
    <t>Pomelo Fashion</t>
  </si>
  <si>
    <t>Bangkok, Non-U.S.</t>
  </si>
  <si>
    <t>https://www.bloomberg.com/news/articles/2022-09-08/fashion-e-commerce-startup-pomelo-cuts-jobs-after-market-slows</t>
  </si>
  <si>
    <t>Thailand</t>
  </si>
  <si>
    <t>Poparazzi</t>
  </si>
  <si>
    <t>https://techcrunch.com/2023/05/01/once-hot-photo-sharing-social-app-poparazzi-is-shutting-down/</t>
  </si>
  <si>
    <t>Popin</t>
  </si>
  <si>
    <t>https://www.businessinsider.com/fitness-app-popin-shut-down-email-to-users-2020-3?r=startups-layoff-lp</t>
  </si>
  <si>
    <t>Poppulo</t>
  </si>
  <si>
    <t>https://www.rte.ie/news/business/2023/0427/1379567-poppulo-to-lay-off-21-staff-in-ireland-to-cut-costs/</t>
  </si>
  <si>
    <t>Porter</t>
  </si>
  <si>
    <t>https://inc42.com/buzz/exclusive-porter-lays-off-over-350-employees/</t>
  </si>
  <si>
    <t>Poshmark</t>
  </si>
  <si>
    <t>https://techcrunch.com/2023/02/24/poshmark-lays-off-employees-just-two-months-after-being-acquired-by-naver/amp/</t>
  </si>
  <si>
    <t>Postmates</t>
  </si>
  <si>
    <t>https://www.nytimes.com/2021/01/23/technology/uber-postmates-layoffs.html</t>
  </si>
  <si>
    <t>1/25/2021</t>
  </si>
  <si>
    <t>Postscript</t>
  </si>
  <si>
    <t>https://twitter.com/ringmybeller/status/1541154423065427972</t>
  </si>
  <si>
    <t>Practo</t>
  </si>
  <si>
    <t>https://inc42.com/buzz/practo-fires-41-employees-over-performance-issues/?utm_source=ActiveCampaign&amp;utm_medium=email&amp;utm_content=Insurance-Dekho+s+LIC+Playbook+%7C+Layoffs+At+Practo%2C+ZestMoney+%7C+Online+Betting+Ads+Under+Govt+s+Radar&amp;utm_campaign=Morning+Newsletter+-+New+Template+8+April&amp;vgo_ee=PV2n3HwtkpF6%2FSWkTE%2BLbU2PnrHTL7zklbRFWZn49c8%2FivNE%2BQ%3D%3D%3AjFxYJjNMz0p5NucAgOKx1lsiGYMyZigG</t>
  </si>
  <si>
    <t>Prefect</t>
  </si>
  <si>
    <t>https://www.bizjournals.com/washington/inno/stories/profiles/2025/03/25/prefect-technologies-job-cuts-jeremiah-lowin.html</t>
  </si>
  <si>
    <t>Preply</t>
  </si>
  <si>
    <t>Presto</t>
  </si>
  <si>
    <t>https://investor.presto.com/news-releases/news-release-details/presto-automation-announces-fiscal-first-quarter-2024-financial</t>
  </si>
  <si>
    <t>Priceline</t>
  </si>
  <si>
    <t>https://www.travelweekly.com/Travel-News/Travel-Agent-Issues/Priceline-chops-more-than-100-jobs</t>
  </si>
  <si>
    <t>Prime Trust</t>
  </si>
  <si>
    <t>https://www.coindesk.com/business/2023/01/30/crypto-services-company-prime-trust-lays-off-one-third-of-staff/</t>
  </si>
  <si>
    <t>Primer</t>
  </si>
  <si>
    <t>https://techcrunch.com/2022/12/09/primer-the-uk-e-commerce-tech-startup-has-laid-off-one-third-of-its-staff/</t>
  </si>
  <si>
    <t>Prisma</t>
  </si>
  <si>
    <t>https://www.prisma.io/blog/restructure-announcement-1a9ek279du8j</t>
  </si>
  <si>
    <t>Pristyn Care</t>
  </si>
  <si>
    <t>https://entrackr.com/2024/03/pristyn-care-lays-off-around-120-employees-as-it-targets-profitability-and-ipo/</t>
  </si>
  <si>
    <t>3/1/2024</t>
  </si>
  <si>
    <t>https://yourstory.com/2023/03/sequoia-backed-pristyn-care-lays-off-300-employees-shuts-medical-tourism-vertical</t>
  </si>
  <si>
    <t>Privitar</t>
  </si>
  <si>
    <t>https://www.bizjournals.com/boston/inno/stories/news/2021/01/27/layoffs-at-privitar-coronavirus-boston.html</t>
  </si>
  <si>
    <t>Procore</t>
  </si>
  <si>
    <t>https://www.bloomberg.com/news/articles/2020-07-28/software-startup-procore-said-to-cut-180-jobs-ahead-of-ipo</t>
  </si>
  <si>
    <t>7/28/2020</t>
  </si>
  <si>
    <t>Progrexion</t>
  </si>
  <si>
    <t>https://news.crunchbase.com/job-market/progrexion-lays-off-workers/</t>
  </si>
  <si>
    <t>Project44</t>
  </si>
  <si>
    <t>https://www.freightwaves.com/news/freighttech-industry-isnt-what-it-was-a-year-ago</t>
  </si>
  <si>
    <t>https://www.freightwaves.com/news/project44-cuts-workforce-warns-of-changing-freighttech-investor-sentiment</t>
  </si>
  <si>
    <t>5/27/2023</t>
  </si>
  <si>
    <t>https://www.freightwaves.com/news/project44-cuts-5-of-global-workforce-plans-for-engineering-first-focus</t>
  </si>
  <si>
    <t>Proofpoint</t>
  </si>
  <si>
    <t>https://www.calcalistech.com/ctechnews/article/hjaniiwc6</t>
  </si>
  <si>
    <t>Properly</t>
  </si>
  <si>
    <t>https://inside.properly.ca/important-changes-to-the-properly-team-3c2d04191dd6</t>
  </si>
  <si>
    <t>PropertyGuru</t>
  </si>
  <si>
    <t>https://www.theedgesingapore.com/news/company-news/propertyguru-cuts-79-jobs-amid-organisational-changes</t>
  </si>
  <si>
    <t>Propzy</t>
  </si>
  <si>
    <t>Ho Chi Minh City, Non-U.S.</t>
  </si>
  <si>
    <t>https://www.techinasia.com/vietnamese-proptech-startup-propzy-restructure-laying-50-staff</t>
  </si>
  <si>
    <t>Vietnam</t>
  </si>
  <si>
    <t>https://www.dealstreetasia.com/stories/vietnams-proptech-startup-propzy-shuts-down-operations-307594</t>
  </si>
  <si>
    <t>Protego Trust Bank</t>
  </si>
  <si>
    <t>https://www.coindesk.com/business/2023/03/01/crypto-bank-charter-firm-protego-trust-lays-off-most-of-its-workforce-source/</t>
  </si>
  <si>
    <t>Proterra</t>
  </si>
  <si>
    <t>https://news.yahoo.com/proterra-cut-jobs-merge-electric-232932585.html</t>
  </si>
  <si>
    <t>Protocol Labs</t>
  </si>
  <si>
    <t>https://www.forbes.com/sites/michaeldelcastillo/2023/02/03/andreessen-horowitz-backed-protocol-labs-fires-21-of-staff-after-raising-record-257-million/?sh=24ba1897b400&amp;utm_campaign=socialflowForbesMainLI&amp;utm_source=ForbesMainLinkedIn&amp;utm_medium=social</t>
  </si>
  <si>
    <t>2/4/2023</t>
  </si>
  <si>
    <t>Protonn</t>
  </si>
  <si>
    <t>https://economictimes.indiatimes.com/tech/startups/protonn-shuts-its-business-returns-9-million-to-investors/articleshow/89007094.cms</t>
  </si>
  <si>
    <t>PubMatic</t>
  </si>
  <si>
    <t>https://www.businessinsider.com/adtech-company-pubmatic-layoffs-staff-reductions-2024-10</t>
  </si>
  <si>
    <t>PuduTech</t>
  </si>
  <si>
    <t>Shenzen, Non-U.S.</t>
  </si>
  <si>
    <t>https://www.therobotreport.com/reports-major-layoffs-at-pudu-robotics/</t>
  </si>
  <si>
    <t>Puppet</t>
  </si>
  <si>
    <t>Pure Storage</t>
  </si>
  <si>
    <t>https://blocksandfiles.com/2024/02/08/pure-storage-lays-off-staff-again/</t>
  </si>
  <si>
    <t>Purse</t>
  </si>
  <si>
    <t>https://www.coindesk.com/bitcoin-startup-purse-to-shut-down-after-6-year-run</t>
  </si>
  <si>
    <t>Q4</t>
  </si>
  <si>
    <t>https://www.theglobeandmail.com/business/article-q4-inc-layoffs-canada/</t>
  </si>
  <si>
    <t>Qoala</t>
  </si>
  <si>
    <t>https://www.techinasia.com/id-insurtech-qoala-confirms-laying-80-employee</t>
  </si>
  <si>
    <t>Qomplx</t>
  </si>
  <si>
    <t>https://www.bizjournals.com/washington/news/2023/08/04/tysons-qomplx-layoffs-spac.html</t>
  </si>
  <si>
    <t>Qualtrics</t>
  </si>
  <si>
    <t>https://www.marketwatch.com/story/qualtrics-to-shave-about-270-jobs-or-less-than-5-of-workforce-2023-01-11</t>
  </si>
  <si>
    <t>https://www.geekwire.com/2023/qualtrics-cuts-780-jobs-about-14-of-workforce-citing-complexity-from-rapid-hiring/</t>
  </si>
  <si>
    <t>Quandoo</t>
  </si>
  <si>
    <t>https://www.berliner-zeitung.de/en/berlin-reservation-platform-quandoo-slashes-jobs-li.137352</t>
  </si>
  <si>
    <t>2/18/2021</t>
  </si>
  <si>
    <t>Quanergy Systems</t>
  </si>
  <si>
    <t>https://www.bizjournals.com/sanjose/news/2022/12/14/quanergy-to-cut-72-jobs-in-sunnyvale.html</t>
  </si>
  <si>
    <t>Quantcast</t>
  </si>
  <si>
    <t>https://www.adexchanger.com/platforms/quantcast-lays-off-5-and-cuts-salaries-due-to-economic-impact-of-the-coronavirus/</t>
  </si>
  <si>
    <t>https://digiday.com/media/ad-tech-firm-quantcast-cuts-6-in-headcount-as-economic-storm-clouds-gather/</t>
  </si>
  <si>
    <t>Quanterix</t>
  </si>
  <si>
    <t>https://www.genomeweb.com/business-news/quanterix-slashing-workforce-25-percent-it-refocuses-commercial-efforts#.Y3J8V-zMK8B</t>
  </si>
  <si>
    <t>Quanto</t>
  </si>
  <si>
    <t>https://www.linkedin.com/posts/quantofinance_carta-aberta-sobre-a-reestrutura%C3%A7%C3%A3o-das-opera%C3%A7%C3%B5es-activity-7064317169307721729-kdec/</t>
  </si>
  <si>
    <t>https://www.seudinheiro.com/2022/empresas/onda-de-demissoes-quanto-startup-facily-involves-lils/</t>
  </si>
  <si>
    <t>Quantum SI</t>
  </si>
  <si>
    <t>https://www.genomeweb.com/proteomics-protein-research/quantum-si-laying-12-percent-workforce#.Y9wOl-zMK8A</t>
  </si>
  <si>
    <t>Quibi</t>
  </si>
  <si>
    <t>https://layoffs.fyi/2020/11/03/quibi-layoff-list-surfaces-after-company-shuts-down/</t>
  </si>
  <si>
    <t>10/22/2020</t>
  </si>
  <si>
    <t>Quicko</t>
  </si>
  <si>
    <t>https://startups.com.br/noticias/apos-fechar-portas-no-brasil-maas-global-pivota-e-mira-parceiros-locais-diz-ceo/</t>
  </si>
  <si>
    <t>Quidax</t>
  </si>
  <si>
    <t>https://techcabal.com/2022/11/24/nigerian-crypto-exchange-quidax-lays-off-20-of-its-workforce/</t>
  </si>
  <si>
    <t>11/26/2022</t>
  </si>
  <si>
    <t>QuintoAndar</t>
  </si>
  <si>
    <t>https://aimgroup.com/2022/04/19/quintoandar-lays-off-4-its-workforce/</t>
  </si>
  <si>
    <t>https://labs.ebanx.com/en/notes/brazilian-home-rentals-unicorn-quintoandar-lays-off-8-of-employees/</t>
  </si>
  <si>
    <t>Qumulo</t>
  </si>
  <si>
    <t>https://www.geekwire.com/2022/seattle-startup-qumulo-lays-off-80-employees-ceo-cites-economic-conditions-and-reaching-profitability/</t>
  </si>
  <si>
    <t>Qwick</t>
  </si>
  <si>
    <t>Qyuki</t>
  </si>
  <si>
    <t>https://www.exchange4media.com/announcements-news/vc-backed-start-up-qyuki-downsizes-shuts-some-offices-128299.html</t>
  </si>
  <si>
    <t>R3</t>
  </si>
  <si>
    <t>https://www.bloomberg.com/news/articles/2023-09-14/blockchain-startup-r3-trims-fifth-of-jobs-in-cost-cutting-drive#xj4y7vzkg</t>
  </si>
  <si>
    <t>Rackspace</t>
  </si>
  <si>
    <t>https://www.bizjournals.com/sanantonio/news/2023/03/27/rackspace-reducing-workforce.html</t>
  </si>
  <si>
    <t>3/28/2023</t>
  </si>
  <si>
    <t>Rad Power Bikes</t>
  </si>
  <si>
    <t>https://www.geekwire.com/2022/rad-power-bikes-lays-off-100-employees-about-14-of-staff-after-raising-304m-last-year/</t>
  </si>
  <si>
    <t>https://www.theverge.com/2023/7/10/23785871/rad-power-bikes-uk-europe-shut-down-ebike</t>
  </si>
  <si>
    <t>https://www.geekwire.com/2022/rad-power-bikes-cuts-about-10-of-staff-citing-economic-uncertainty-and-rising-operating-costs/</t>
  </si>
  <si>
    <t>Raken</t>
  </si>
  <si>
    <t>Ranger Insurance</t>
  </si>
  <si>
    <t>https://www.linkedin.com/feed/update/urn:li:activity:7180607619240243201/</t>
  </si>
  <si>
    <t>Rapid</t>
  </si>
  <si>
    <t>https://techcrunch.com/2023/04/25/rapidapi-valued-at-1-billion-last-year-cuts-staff-by-50/</t>
  </si>
  <si>
    <t>https://techcrunch.com/2023/05/05/rapidapi-headcount-down-82-from-fresh-layoffs-less-than-two-weeks-after-cutting-50-of-staff/</t>
  </si>
  <si>
    <t>Rapid7</t>
  </si>
  <si>
    <t>https://www.bizjournals.com/boston/news/2023/08/08/rapid7-layoffs-q2-earnings.html</t>
  </si>
  <si>
    <t>Rapyd</t>
  </si>
  <si>
    <t>https://www.calcalistech.com/ctechnews/article/h1vvoykur</t>
  </si>
  <si>
    <t>Rasa</t>
  </si>
  <si>
    <t>https://www.businessinsider.de/gruenderszene/business/exklusiv-massenentlassungen-rasa-andreessen-horowitz-ki/</t>
  </si>
  <si>
    <t>RDX Works</t>
  </si>
  <si>
    <t>https://telegra.ph/RDX-Works-Company-Update-Mar-2023-03-07</t>
  </si>
  <si>
    <t>3/23/2023</t>
  </si>
  <si>
    <t>Reach</t>
  </si>
  <si>
    <t>https://betakit.com/layoffs-persist-at-canadian-tech-companies-amid-bleak-outlook-for-2023/</t>
  </si>
  <si>
    <t>Reali</t>
  </si>
  <si>
    <t>https://www.calcalistech.com/ctechnews/article/r1w11v1eyj</t>
  </si>
  <si>
    <t>RealPage</t>
  </si>
  <si>
    <t>https://www.bisnow.com/national/news/multifamily/realpage-to-lay-off-4-of-its-workforce-price-fixing-allegations-124885</t>
  </si>
  <si>
    <t>RealSelf</t>
  </si>
  <si>
    <t>https://www.geekwire.com/2022/cosmetic-treatment-review-platform-realself-lays-off-11-employees/</t>
  </si>
  <si>
    <t>https://www.geekwire.com/2020/cosmetic-treatment-review-startup-realself-cuts-staff-elective-medical-procedures-put-hold/</t>
  </si>
  <si>
    <t>Rebel Foods</t>
  </si>
  <si>
    <t>https://yourstory.com/2023/01/cloud-kitchen-startup-rebel-foods-layoff-employees-workforce</t>
  </si>
  <si>
    <t>Rebellion Defense</t>
  </si>
  <si>
    <t>https://blog.rebelliondefense.com/a-difficult-decision-for-rebellion-5fe0fbc927e4</t>
  </si>
  <si>
    <t>Rec Room</t>
  </si>
  <si>
    <t>https://blog.recroom.com/posts/2025/3/3/rec-room-update-march-2025</t>
  </si>
  <si>
    <t>https://www.geekwire.com/2025/filing-rec-room-layoffs-impact-141-employees-at-seattle-gaming-startup/</t>
  </si>
  <si>
    <t>Recast</t>
  </si>
  <si>
    <t>Edinburgh, Non-U.S.</t>
  </si>
  <si>
    <t>https://www.linkedin.com/posts/recasttv_were-very-sad-to-share-the-news-that-despite-activity-7110960509750796288-hqzt/</t>
  </si>
  <si>
    <t>Recharge</t>
  </si>
  <si>
    <t>https://rechargepayments.com/blog/a-message-from-oisin/</t>
  </si>
  <si>
    <t>10/28/2022</t>
  </si>
  <si>
    <t>Recur Forever</t>
  </si>
  <si>
    <t>https://www.classaction.org/news/recur-forever-laid-off-workers-without-proper-notice-class-action-says</t>
  </si>
  <si>
    <t>Redbox</t>
  </si>
  <si>
    <t>https://www.wsj.com/articles/redbox-owner-to-shut-down-kiosk-business-in-bankruptcy-f0cada8d</t>
  </si>
  <si>
    <t>Redbubble</t>
  </si>
  <si>
    <t>https://www.afr.com/companies/retail/redbubble-makes-14pc-of-staff-redundant-20230118-p5cdeh</t>
  </si>
  <si>
    <t>https://www.afr.com/technology/redbubble-axes-75-roles-in-a-new-cost-cutting-round-20230510-p5d762</t>
  </si>
  <si>
    <t>Reddit</t>
  </si>
  <si>
    <t>https://www.wsj.com/articles/reddit-is-cutting-about-5-of-its-workforce-and-slowing-hiring-amid-restructuring-63cfade9?mod=djemalertNEWS</t>
  </si>
  <si>
    <t>RedDoorz</t>
  </si>
  <si>
    <t>https://www.techinasia.com/airy-cease-operations</t>
  </si>
  <si>
    <t>Redesign Health</t>
  </si>
  <si>
    <t>https://www.fastcompany.com/90794350/scoop-redesign-health-lays-off-67-employees-a-month-after-raising-65-million</t>
  </si>
  <si>
    <t>10/10/2022</t>
  </si>
  <si>
    <t>https://www.crainsnewyork.com/health-pulse/union-square-based-redesign-health-cuts-staff-slows-startup-creation</t>
  </si>
  <si>
    <t>https://www.fiercehealthcare.com/health-tech/redesign-health-reduces-workforce-it-slows-down-pace-new-company-launches-2024</t>
  </si>
  <si>
    <t>Redfin</t>
  </si>
  <si>
    <t>https://www.geekwire.com/2023/redfin-lays-off-201-employees-as-housing-market-continues-to-retrench/</t>
  </si>
  <si>
    <t>https://www.geekwire.com/2020/redfin-lays-off-7-staff-furloughs-hundreds-agents-due-covid-19-impact-housing-demand/</t>
  </si>
  <si>
    <t>https://www.realestatenews.com/2025/02/12/redfin-to-cut-450-roles-following-zillow-rentals-deal</t>
  </si>
  <si>
    <t>https://www.geekwire.com/2025/redfin-lays-off-46-employees-in-latest-cuts-at-seattle-real-estate-company/</t>
  </si>
  <si>
    <t>https://www.streetinsider.com/dr/news.php?id=20212223&amp;gfv=1</t>
  </si>
  <si>
    <t>https://www.seattletimes.com/business/real-estate/redfin-lays-off-dozens-amid-changes-to-agent-pay-sluggish-market/</t>
  </si>
  <si>
    <t>https://www.businessinsider.com/redfin-layoffs-home-flipping-business-redfinnow-shut-down-2022-11</t>
  </si>
  <si>
    <t>Redox</t>
  </si>
  <si>
    <t>https://theredoxpodcast.podbean.com/e/22-layoffs/</t>
  </si>
  <si>
    <t>REE Automotive</t>
  </si>
  <si>
    <t>https://www.calcalistech.com/ctechnews/article/6gilogwwn</t>
  </si>
  <si>
    <t>https://www.calcalistech.com/ctechnews/article/s16tkompi</t>
  </si>
  <si>
    <t>Reef</t>
  </si>
  <si>
    <t>https://www.restaurantbusinessonline.com/technology/reef-lay-5-workforce</t>
  </si>
  <si>
    <t>Regrow Ag</t>
  </si>
  <si>
    <t>https://www.linkedin.com/posts/anastasia-volkova1_linkedin-community-after-careful-consideration-activity-7230360775645704192-5MYi/</t>
  </si>
  <si>
    <t>8/20/2024</t>
  </si>
  <si>
    <t>Relativity</t>
  </si>
  <si>
    <t>https://www.chicagobusiness.com/technology/software-firm-relativity-cuts-10-staff</t>
  </si>
  <si>
    <t>Remedy</t>
  </si>
  <si>
    <t>https://www.bizjournals.com/austin/news/2020/10/29/health-tech-startup-remedy-lays-off-82-employees.html</t>
  </si>
  <si>
    <t>Remote</t>
  </si>
  <si>
    <t>https://www.publico.pt/2022/07/06/economia/noticia/crise-chega-tecnologicas-portugal-remote-despede-9-2012650</t>
  </si>
  <si>
    <t>Remote Year</t>
  </si>
  <si>
    <t>https://techcrunch.com/2020/03/19/remote-year-which-helps-you-work-while-traveling-the-world-lays-off-50-of-staff/</t>
  </si>
  <si>
    <t>RenoRun</t>
  </si>
  <si>
    <t>https://betakit.com/renorun-shuts-down-operations-as-it-pursues-sale-of-assets/</t>
  </si>
  <si>
    <t>5/2/2023</t>
  </si>
  <si>
    <t>https://www.theglobeandmail.com/business/article-renorun-canadian-tech-layoffs/</t>
  </si>
  <si>
    <t>https://betakit.com/renorun-lays-off-12-percent-of-staff-pauses-geographic-expansion-amid-uncertainty-surrounding-consumer-spending/</t>
  </si>
  <si>
    <t>Rent the Runway</t>
  </si>
  <si>
    <t>https://www.wsj.com/articles/rent-the-runway-to-reduce-workforce-as-more-customers-pause-their-subscriptions-11663025034</t>
  </si>
  <si>
    <t>https://www.wsj.com/business/retail/rent-the-runway-to-cut-about-10-of-corporate-jobs-lose-operating-chief-f7bc74b3</t>
  </si>
  <si>
    <t>Repertoire Immune Medicines</t>
  </si>
  <si>
    <t>https://www.bizjournals.com/boston/news/2022/11/07/repertoire-immune-medicines-layoffs-2022-biotech.html</t>
  </si>
  <si>
    <t>Replicated</t>
  </si>
  <si>
    <t>https://www.replicated.com/blog/a-message-from-replicateds-ceo/</t>
  </si>
  <si>
    <t>Replit</t>
  </si>
  <si>
    <t>https://www.theinformation.com/briefings/ai-coding-startup-replit-cuts-20-of-staff-shifts-to-enterprise-sales</t>
  </si>
  <si>
    <t>ResearchGate</t>
  </si>
  <si>
    <t>https://www.linkedin.com/posts/ijad-madisch-4428229_today-we-are-reducing-the-size-of-the-researchgate-activity-7002973716632502273-7jum/</t>
  </si>
  <si>
    <t>11/28/2022</t>
  </si>
  <si>
    <t>ReshaMandi</t>
  </si>
  <si>
    <t>https://economictimes.indiatimes.com/tech/startups/fund-crunch-forces-reshamandi-to-lay-off-80-employees/articleshow/111119052.cms?from=mdr</t>
  </si>
  <si>
    <t>https://entrackr.com/2024/08/exclusive-reshamandi-faces-complete-layoffs-website-shutdown-and-auditor-red-flag/</t>
  </si>
  <si>
    <t>Restaurant365</t>
  </si>
  <si>
    <t>https://www.restaurantbusinessonline.com/technology/tech-supplier-restaurant365-lays-9-staff</t>
  </si>
  <si>
    <t>https://news.crunchbase.com/news/restaurant365-confirms-coronavirus-related-layoffs/</t>
  </si>
  <si>
    <t>Retool</t>
  </si>
  <si>
    <t>Retrain.ai</t>
  </si>
  <si>
    <t>https://www.calcalistech.com/ctechnews/article/s1avcuzhgg</t>
  </si>
  <si>
    <t>Rev.com</t>
  </si>
  <si>
    <t>https://www.statesman.com/story/business/technology/2022/10/11/austin-based-rev-com-will-lay-off-85-to-cut-costs/69553800007/</t>
  </si>
  <si>
    <t>Revel</t>
  </si>
  <si>
    <t>https://techcrunch.com/2024/06/06/revels-latest-pivot-ditching-all-employee-ride-hail-in-favor-of-gig-worker-model/</t>
  </si>
  <si>
    <t>Revelate</t>
  </si>
  <si>
    <t>Reverb</t>
  </si>
  <si>
    <t>https://www.valueaddedresource.net/etsy-reverb-layoffs-september-2024/</t>
  </si>
  <si>
    <t>Revolut</t>
  </si>
  <si>
    <t>https://www.fnlondon.com/articles/digital-bank-revolut-just-cut-about-60-workers-as-covid-19-crisis-bites-20200511</t>
  </si>
  <si>
    <t>Rezi</t>
  </si>
  <si>
    <t>https://therealdeal.com/national/2024/04/01/rental-platform-rezi-runs-out-of-money-shuts-down/</t>
  </si>
  <si>
    <t>Rhino</t>
  </si>
  <si>
    <t>https://therealdeal.com/2022/02/03/proptech-startup-rhino-lays-off-over-20-of-its-staff/</t>
  </si>
  <si>
    <t>Rhumbix</t>
  </si>
  <si>
    <t>Ribbon</t>
  </si>
  <si>
    <t>https://www.inman.com/2022/07/28/ribbon-slashes-one-third-of-workforce-to-adjust-to-new-reality/</t>
  </si>
  <si>
    <t>https://www.businessinsider.com/ribbon-more-layoffs-proptech-startup-economic-uncertainty-2022-11</t>
  </si>
  <si>
    <t>11/22/2022</t>
  </si>
  <si>
    <t>Ridecell</t>
  </si>
  <si>
    <t>https://layoffs.fyi/2020/05/19/sf-based-ridecell-laid-off-35-employees-half-of-whom-are-engineers/</t>
  </si>
  <si>
    <t>Rigetti Computing</t>
  </si>
  <si>
    <t>https://www.marketwatch.com/story/rigetti-computing-to-slash-28-of-jobs-59be433b</t>
  </si>
  <si>
    <t>RigUp</t>
  </si>
  <si>
    <t>https://www.americaninno.com/austin/inno-news/austin-tech-unicorn-rigup-sheds-100-plus-jobs/</t>
  </si>
  <si>
    <t>RingCentral</t>
  </si>
  <si>
    <t>https://www.barrons.com/articles/ringcentral-cuts-staff-earnings-51668030815</t>
  </si>
  <si>
    <t>https://www.channelfutures.com/business-models/ringcentral-tidying-up-the-books-with-new-layoffs-8x8-acquisition-looming</t>
  </si>
  <si>
    <t>https://www.bizjournals.com/sanfrancisco/news/2022/08/04/ringcentral-lays-off-50-at-belmont-headquarters.html</t>
  </si>
  <si>
    <t>Riot Games</t>
  </si>
  <si>
    <t>https://www.eurogamer.net/riot-games-reportedly-making-layoffs</t>
  </si>
  <si>
    <t>https://www.bloomberg.com/news/articles/2024-01-22/tencent-s-riot-games-to-lay-off-530-people-about-11-of-staff</t>
  </si>
  <si>
    <t>1/22/2024</t>
  </si>
  <si>
    <t>RiseUp</t>
  </si>
  <si>
    <t>https://www.calcalistech.com/ctechnews/article/sjhgncr11c</t>
  </si>
  <si>
    <t>Riskified</t>
  </si>
  <si>
    <t>https://en.globes.co.il/en/article-israeli-fintech-co-riskified-lays-off-6-of-workforce-1001471055</t>
  </si>
  <si>
    <t>Ritual</t>
  </si>
  <si>
    <t>https://layoffs.fyi/2020/04/02/ritual-lays-off-196-employees-due-to-covid-19-impact-on-restaurants/</t>
  </si>
  <si>
    <t>https://www.linkedin.com/feed/update/urn:li:activity:6945414597742903297/</t>
  </si>
  <si>
    <t>https://www.theglobeandmail.com/business/article-food-ordering-service-ritual-lays-off-nearly-half-of-employees/</t>
  </si>
  <si>
    <t>Rivian</t>
  </si>
  <si>
    <t>https://www.reuters.com/business/autos-transportation/rivian-cuts-1-workforce-second-job-cut-this-year-2024-04-17/</t>
  </si>
  <si>
    <t>https://www.reuters.com/business/autos-transportation/ev-maker-rivian-cut-6-jobs-amid-price-war-internal-memo-2023-02-01/</t>
  </si>
  <si>
    <t>https://techcrunch.com/2024/02/21/rivian-lays-off-10-of-workforce-as-ev-pricing-pressure-mounts/</t>
  </si>
  <si>
    <t>https://www.theinformation.com/articles/exclusive-from-the-electric-rivian-becomes-the-latest-to-lay-off-battery-workers</t>
  </si>
  <si>
    <t>https://www.theverge.com/2020/6/2/21278019/rivian-layoffs-new-chief-operating-officer-harley-davidson</t>
  </si>
  <si>
    <t>https://www.cnn.com/2022/07/27/business/rivian-layoffs/index.html</t>
  </si>
  <si>
    <t>https://techcrunch.com/2025/06/26/rivian-cuts-dozens-on-manufacturing-team-ahead-of-r2-launch/</t>
  </si>
  <si>
    <t>https://abc7.com/rivian-jobs-irvine-careers-electric-vehicle/14761190/</t>
  </si>
  <si>
    <t>https://www.latimes.com/business/story/2025-09-08/rivian-lays-off-employees-new-suv-tax-credits</t>
  </si>
  <si>
    <t>https://www.reuters.com/business/autos-transportation/rivian-lay-off-more-than-600-workers-amid-ev-pullback-wsj-reports-2025-10-23/</t>
  </si>
  <si>
    <t>Ro</t>
  </si>
  <si>
    <t>https://techcrunch.com/2022/06/23/ro-cuts-18-of-staff-despite-narrowing-focus-raising-additional-capital/</t>
  </si>
  <si>
    <t>Robin AI</t>
  </si>
  <si>
    <t>https://sifted.eu/articles/robin-ai-cuts-a-third-of-staff</t>
  </si>
  <si>
    <t>Robinhood</t>
  </si>
  <si>
    <t>https://www.wsj.com/articles/robinhood-lays-off-about-7-of-its-full-time-employees-2111cb48</t>
  </si>
  <si>
    <t>6/26/2023</t>
  </si>
  <si>
    <t>https://www.cnbc.com/2022/04/26/robinhood-cutting-about-9percent-of-full-time-employees.html</t>
  </si>
  <si>
    <t>4/26/2022</t>
  </si>
  <si>
    <t>https://techcrunch.com/2022/08/02/robinhood-23-layoff-vlad-tenev-responsibility-hiring/</t>
  </si>
  <si>
    <t>Roblox</t>
  </si>
  <si>
    <t>https://techcrunch.com/2023/09/21/roblox-cuts-30-on-talent-acquisition-team-as-hiring-slows/</t>
  </si>
  <si>
    <t>Rock Content</t>
  </si>
  <si>
    <t>https://link.estadao.com.br/noticias/inovacao,startups-brasileiras-fazem-demissoes-por-conta-do-coronavirus,70003262126</t>
  </si>
  <si>
    <t>https://www.terra.com.br/economia/dinheiro-em-dia/meu-negocio/rock-content-comeca-o-ano-com-ajuste-interno-e-demite-15,f8bac592266affb0ec1f95b13e77706fpeo1jjq5.html</t>
  </si>
  <si>
    <t>Rocket Companies</t>
  </si>
  <si>
    <t>https://www.housingwire.com/articles/rocket-lays-off-2-of-workforce-after-closing-redfin-acquisition/</t>
  </si>
  <si>
    <t>Roku</t>
  </si>
  <si>
    <t>https://www.reuters.com/technology/streaming-device-maker-roku-cut-200-jobs-second-round-layoffs-2023-03-30/</t>
  </si>
  <si>
    <t>3/30/2023</t>
  </si>
  <si>
    <t>https://variety.com/2022/digital/news/roku-layoffs-200-employees-1235435468/amp/</t>
  </si>
  <si>
    <t>https://www.cnbc.com/2023/09/06/roku-to-lay-off-10percent-of-workforce-stock-jumps.html</t>
  </si>
  <si>
    <t>Roofstock</t>
  </si>
  <si>
    <t>https://www.sfgate.com/realestate/article/Controversial-Bay-Area-real-estate-unicorn-17525874.php</t>
  </si>
  <si>
    <t>https://techcrunch.com/2023/03/22/roofstock-valued-at-1-9b-last-year-cuts-27-of-staff-in-second-round-of-layoffs/</t>
  </si>
  <si>
    <t>Root Insurance</t>
  </si>
  <si>
    <t>https://www.dispatch.com/story/business/employment/2022/11/09/columbus-company-root-to-cut-20-of-its-workforce/69635184007/</t>
  </si>
  <si>
    <t>https://coverager.com/root-lays-off-a-significant-number-of-employees/</t>
  </si>
  <si>
    <t>1/23/2022</t>
  </si>
  <si>
    <t>Rover</t>
  </si>
  <si>
    <t>https://www.geekwire.com/2020/pet-care-startup-rover-lays-off-41-workforce-194-employees-due-covid-19-impact/</t>
  </si>
  <si>
    <t>Rows</t>
  </si>
  <si>
    <t>https://eco.sapo.pt/2022/08/05/onda-de-despedimentos-nas-tech-chega-a-unicornio-talkdesk/</t>
  </si>
  <si>
    <t>Rubica</t>
  </si>
  <si>
    <t>https://www.geekwire.com/2020/seattle-cybersecurity-startup-rubica-shuts-running-cash/</t>
  </si>
  <si>
    <t>12/23/2020</t>
  </si>
  <si>
    <t>Rubicon Project</t>
  </si>
  <si>
    <t>https://www.adexchanger.com/platforms/post-merger-rubicon-project-cuts-8-of-staff/</t>
  </si>
  <si>
    <t>Rubicon Technologies</t>
  </si>
  <si>
    <t>https://www.sec.gov/Archives/edgar/data/1862068/000182912622019365/rubicontech_8k.htm</t>
  </si>
  <si>
    <t>Rubius</t>
  </si>
  <si>
    <t>https://www.fiercebiotech.com/biotech/more-biotechs-hit-wall-rubius-lays-82-and-tricida-seeks-out-sale</t>
  </si>
  <si>
    <t>https://www.fiercebiotech.com/biotech/rubius-makes-hard-pivot-after-reviewing-clinical-data-dumping-lead-assets-and-laying-75</t>
  </si>
  <si>
    <t>Rubrik</t>
  </si>
  <si>
    <t>https://www.bizjournals.com/sanfrancisco/news/2020/04/16/exclusive-a-comprehensive-guide-to-locallayoffs.html</t>
  </si>
  <si>
    <t>6/25/2020</t>
  </si>
  <si>
    <t>Running Tide</t>
  </si>
  <si>
    <t>https://www.pressherald.com/2024/06/15/portland-startup-that-became-global-leader-in-capturing-carbon-shuts-down-lays-off-all-staff/</t>
  </si>
  <si>
    <t>Rupeek</t>
  </si>
  <si>
    <t>https://www.moneycontrol.com/news/business/startup/gold-loan-platform-rupeek-lays-off-over-180-of-its-employees-8653571.html</t>
  </si>
  <si>
    <t>https://inc42.com/buzz/exclusive-after-laying-off-180-employees-rupeek-lays-off-50-more-employees/</t>
  </si>
  <si>
    <t>Sabi</t>
  </si>
  <si>
    <t>https://techcrunch.com/2025/06/20/after-raising-38m-african-e-commerce-startup-sabi-lays-off-20-pivots-to-traceable-exports/</t>
  </si>
  <si>
    <t>6/21/2025</t>
  </si>
  <si>
    <t>Sabre</t>
  </si>
  <si>
    <t>https://skift.com/2023/05/04/sabre-is-cutting-15-percent-of-its-workforce-roughly-1100-jobs/</t>
  </si>
  <si>
    <t>SadaPay</t>
  </si>
  <si>
    <t>Islamabad, Non-U.S.</t>
  </si>
  <si>
    <t>https://www.crowdfundinsider.com/2024/07/227287-fintech-sadapay-has-reportedly-announced-layoffs-while-citing-cost-cutting-measures-after-acquisition-equity-injection/</t>
  </si>
  <si>
    <t>7/16/2024</t>
  </si>
  <si>
    <t>SafeGraph</t>
  </si>
  <si>
    <t>https://www.safegraph.com/blog/setting-up-safegraph-for-a-prosperous-future</t>
  </si>
  <si>
    <t>Sage Therapeutics</t>
  </si>
  <si>
    <t xml:space="preserve"> https://www.biopharmadive.com/news/sage-restructuring-layoffs-340-employees/575641/</t>
  </si>
  <si>
    <t>Sage Therapeutics copy</t>
  </si>
  <si>
    <t>https://www.bizjournals.com/boston/news/2023/09/15/sage-therapeutics-cambridge-layoffs.html</t>
  </si>
  <si>
    <t>Saks.com</t>
  </si>
  <si>
    <t>https://wwd.com/business-news/retail/saks-com-triggering-layoffs-1235484907/</t>
  </si>
  <si>
    <t>Sales Boomerang</t>
  </si>
  <si>
    <t>https://www.housingwire.com/articles/layoffs-hit-sales-boomerang-mortgage-coach/</t>
  </si>
  <si>
    <t>Salesforce</t>
  </si>
  <si>
    <t>https://www.thejournal.ie/salesforce-ireland-redundancies-6806486-Sep2025/</t>
  </si>
  <si>
    <t>https://www.bloomberg.com/news/articles/2023-08-02/salesforce-cuts-more-jobs-after-10-reduction-earlier-this-year?in_source=embedded-checkout-banner#xj4y7vzkg</t>
  </si>
  <si>
    <t>https://www.seattletimes.com/business/seattle-area-tech-layoffs-mount-with-salesforce-and-oracle-job-cuts/</t>
  </si>
  <si>
    <t>https://www.cnbc.com/2022/11/08/salesforce-cut-hundreds-of-employees-on-monday.html</t>
  </si>
  <si>
    <t>https://finance.yahoo.com/news/salesforce-cut-1-000-roles-002028643.html</t>
  </si>
  <si>
    <t>https://www.bloomberg.com/news/articles/2020-08-26/salesforce-cuts-1-000-jobs-after-banner-quarter-stock-surge</t>
  </si>
  <si>
    <t>8/26/2020</t>
  </si>
  <si>
    <t>https://www.kron4.com/news/bay-area/salesforce-laying-off-262-employees-in-san-francisco-after-ceo-praises-ai/</t>
  </si>
  <si>
    <t>https://www.bloomberg.com/news/articles/2024-07-15/salesforce-cuts-about-300-jobs-in-latest-sign-of-tech-austerity</t>
  </si>
  <si>
    <t>7/15/2024</t>
  </si>
  <si>
    <t>https://www.businessinsider.com/marc-benioff-says-salesforce-cut-4000-roles-because-of-agents-2025-9</t>
  </si>
  <si>
    <t>https://www.wsj.com/economy/jobs/salesforce-laying-off-700-workers-in-latest-tech-industry-downsizing-6a082fa3</t>
  </si>
  <si>
    <t>https://www.nytimes.com/2023/01/04/business/salesforce-layoffs.html</t>
  </si>
  <si>
    <t>https://www.protocol.com/bulletins/salesforce-layoffs-hiring-freeze</t>
  </si>
  <si>
    <t>Salesloft</t>
  </si>
  <si>
    <t>https://www.bizjournals.com/atlanta/news/2023/02/07/salesloft-lays-off-workers.amp.html</t>
  </si>
  <si>
    <t>SalesLoft</t>
  </si>
  <si>
    <t>https://www.protocol.com/salesloft-shot-money-from-guns-layoffs-coronavirus</t>
  </si>
  <si>
    <t>Salsify</t>
  </si>
  <si>
    <t>https://www.bizjournals.com/boston/inno/stories/news/2023/10/25/salsify-cuts-over-100-jobs-moves-roles-abroad.html</t>
  </si>
  <si>
    <t>https://www.americaninno.com/boston/inno-news-boston/salsify-lays-off-60-cuts-executive-pay-amid-coronavirus-driven-uncertainty/</t>
  </si>
  <si>
    <t>https://www.bizjournals.com/boston/inno/stories/news/2022/11/16/salsify-layoffs-2022.html</t>
  </si>
  <si>
    <t>Salto</t>
  </si>
  <si>
    <t>https://www.calcalistech.com/ctechnews/article/byxvfir7lx</t>
  </si>
  <si>
    <t>6/12/2025</t>
  </si>
  <si>
    <t>SambaNova</t>
  </si>
  <si>
    <t>https://www.eetimes.com/sambanova-lays-off-15-of-workforce-to-refocus-on-inference/</t>
  </si>
  <si>
    <t>Sami</t>
  </si>
  <si>
    <t>https://braziljournal.com/sami-demite-15-para-conter-queima-de-caixa/</t>
  </si>
  <si>
    <t>Sampler</t>
  </si>
  <si>
    <t>https://betakit.com/sampler-files-for-bankruptcy/</t>
  </si>
  <si>
    <t>Samsara</t>
  </si>
  <si>
    <t>https://layoffs.fyi/2020/05/21/samsara-lays-off-300-employees-launches-public-alumni-directory/</t>
  </si>
  <si>
    <t>Sana</t>
  </si>
  <si>
    <t>https://www.fiercebiotech.com/biotech/sana-lays-15-trims-pipeline-keep-funding-flowing-shelf-car-ts</t>
  </si>
  <si>
    <t>Sana Benefits</t>
  </si>
  <si>
    <t>https://www.sanabenefits.com/blog/a-letter-from-ceo-and-co-founder-will-young-to-sana-employees/</t>
  </si>
  <si>
    <t>https://www.sanabenefits.com/blog/changes-at-sana/</t>
  </si>
  <si>
    <t>Sanar</t>
  </si>
  <si>
    <t>https://www.terra.com.br/noticias/tecnologia/inovacao/startup-de-medicina-sanar-demite-60-e-pega-funcionarios-de-surpresa,313ce3bfb0f7ebdf601130784b3e8f5fjpp13hkv.html</t>
  </si>
  <si>
    <t>Sandbox VR</t>
  </si>
  <si>
    <t>https://layoffs.fyi/2020/05/08/sandbox-vr-laid-off-its-engineering-team/</t>
  </si>
  <si>
    <t>SAP</t>
  </si>
  <si>
    <t>Walldorf, Non-U.S.</t>
  </si>
  <si>
    <t>https://www.cnbc.com/2023/01/26/sap-to-cut-3000-roles-explore-sale-of-qualtrics-stake.html</t>
  </si>
  <si>
    <t>https://www.cnbc.com/2024/01/23/sap-plans-job-changes-or-buyouts-for-8000-employees-in-restructuring-plan.html</t>
  </si>
  <si>
    <t>SAP Labs</t>
  </si>
  <si>
    <t>https://economictimes.indiatimes.com/tech/technology/sap-labs-lays-off-300-staffers-in-india/articleshow/98189199.cms</t>
  </si>
  <si>
    <t>Sarcos</t>
  </si>
  <si>
    <t>https://www.bizjournals.com/pittsburgh/inno/stories/profiles/2023/11/14/sarcos-robotics-to-close-pittsburgh-office.html</t>
  </si>
  <si>
    <t>https://www.therobotreport.com/sarcos-plans-to-layoff-around-75-workers-as-part-of-optimization-plan/</t>
  </si>
  <si>
    <t>Satellogic</t>
  </si>
  <si>
    <t>Montevideo, Non-U.S.</t>
  </si>
  <si>
    <t>https://spacenews.com/satellogic-lays-off-13-of-workforce/</t>
  </si>
  <si>
    <t>Uruguay</t>
  </si>
  <si>
    <t>https://spacenews.com/satellogic-announces-new-round-of-layoffs/</t>
  </si>
  <si>
    <t>Sauce Labs</t>
  </si>
  <si>
    <t>Sayurbox</t>
  </si>
  <si>
    <t>https://www.techinasia.com/sayurbox-lays-off-2022</t>
  </si>
  <si>
    <t>Scale AI</t>
  </si>
  <si>
    <t>https://scale.com/blog/company-update</t>
  </si>
  <si>
    <t>https://www.bloomberg.com/news/articles/2025-07-16/scale-ai-to-cut-14-of-staff-following-meta-investment</t>
  </si>
  <si>
    <t>ScaleFactor</t>
  </si>
  <si>
    <t>https://www.forbes.com/sites/davidjeans/2020/06/23/scalefactor-fintech-startup-shuts-down-bessemer-coatue-canaan/#2bef45cf4901</t>
  </si>
  <si>
    <t>Scaler</t>
  </si>
  <si>
    <t>https://entrackr.com/2024/04/tech-upskilling-startup-scaler-lays-off-150-employees/</t>
  </si>
  <si>
    <t>4/10/2024</t>
  </si>
  <si>
    <t>SchoolMint</t>
  </si>
  <si>
    <t>https://www.businessinsider.com/schoolmint-layoffs-edtech-school-choice-slowdown-2023-10</t>
  </si>
  <si>
    <t>Science 37</t>
  </si>
  <si>
    <t>https://www.bizjournals.com/triangle/news/2023/04/12/science-37-cutting-140-jobs-us-europe-asia-growth.html</t>
  </si>
  <si>
    <t>https://www.bizjournals.com/triangle/news/2022/11/14/science-37-layoffs-biotech-clinical-headwinds.html</t>
  </si>
  <si>
    <t>SCiFi Foods</t>
  </si>
  <si>
    <t>https://www.sfgate.com/tech/article/bay-area-lab-meat-company-shuts-down-19511362.php</t>
  </si>
  <si>
    <t>6/14/2024</t>
  </si>
  <si>
    <t>Scoop</t>
  </si>
  <si>
    <t>https://layoffs.fyi/2020/04/10/scoop-announces-layoff/</t>
  </si>
  <si>
    <t>Scoro</t>
  </si>
  <si>
    <t>https://digipro.geenius.ee/rubriik/uudis/scoro-koondas-eestis-usas-ja-uhendkuningriigis-9-protsenti-tootajatest/</t>
  </si>
  <si>
    <t>Sea</t>
  </si>
  <si>
    <t>https://www.techinasia.com/shopee-indias-over-300-staff-lurch-checks-out-country</t>
  </si>
  <si>
    <t>SeatGeek</t>
  </si>
  <si>
    <t>https://www.theticketingbusiness.com/2025/02/20/seatgeek-to-slash-headcount-by-15-outgoing-employees-claim/</t>
  </si>
  <si>
    <t>Section4</t>
  </si>
  <si>
    <t>https://techcrunch.com/2022/05/12/professor-scott-galloways-edtech-startup-section-4-lay-offs/</t>
  </si>
  <si>
    <t>SecureWorks</t>
  </si>
  <si>
    <t>https://www.marketwatch.com/story/secureworks-to-cut-9-of-its-workforce-as-layoffs-could-affect-more-than-200-employees-01675779796</t>
  </si>
  <si>
    <t>https://techcrunch.com/2023/08/14/secureworks-second-round-layoffs-this-year/</t>
  </si>
  <si>
    <t>8/14/2023</t>
  </si>
  <si>
    <t>Seedr</t>
  </si>
  <si>
    <t>https://sifted.eu/articles/seedrs-lays-off-15-of-its-european-workforce-news</t>
  </si>
  <si>
    <t>Seegrid</t>
  </si>
  <si>
    <t>https://www.therobotreport.com/sources-amr-maker-seegrid-hit-with-layoffs/</t>
  </si>
  <si>
    <t>Segment</t>
  </si>
  <si>
    <t>https://www.businessinsider.com/segment-10-percent-layoffs-downturn-2020-5</t>
  </si>
  <si>
    <t>Selina</t>
  </si>
  <si>
    <t>https://www.calcalistech.com/ctechnews/article/hjprald00n</t>
  </si>
  <si>
    <t>SellerX</t>
  </si>
  <si>
    <t>https://sifted.eu/articles/layoffs-amazon-aggregators-downturn/</t>
  </si>
  <si>
    <t>Sema4</t>
  </si>
  <si>
    <t>https://ir.sema4.com/news-releases/news-release-details/sema4-announces-continued-restructuring-business-highlights-and</t>
  </si>
  <si>
    <t>https://www.marketwatch.com/story/sema4-to-cut-500-jobs-in-exit-from-reproductive-women-s-health-testing-smfr-271668433348?mod=markets</t>
  </si>
  <si>
    <t>SEND</t>
  </si>
  <si>
    <t>https://www.smartcompany.com.au/finance/delivery-startup-send-collapses/</t>
  </si>
  <si>
    <t>SendCloud</t>
  </si>
  <si>
    <t>Eindhoven, Non-U.S.</t>
  </si>
  <si>
    <t>https://www.linkedin.com/posts/robvandenheuvel92_the-past-weeks-have-been-hard-on-our-team-activity-6996417331459457026-QXWF/</t>
  </si>
  <si>
    <t>Sendle</t>
  </si>
  <si>
    <t>https://www.afr.com/technology/australia-post-disruptor-sendle-airtasker-lead-in-tech-jobs-losses-20220701-p5aydb</t>
  </si>
  <si>
    <t>Sendoso</t>
  </si>
  <si>
    <t>https://www.businessinsider.com/layoffs-at-softbank-backed-gifting-startup-sendoso-2022-6</t>
  </si>
  <si>
    <t>Sendy</t>
  </si>
  <si>
    <t>https://techcrunch.com/2023/08/08/kenyan-logistics-startup-sendy-shuts-down-embarks-on-asset-sale/</t>
  </si>
  <si>
    <t>https://techcabal.com/2022/08/02/kenyan-logistics-startup-sendy-lays-off-10-of-its-staff/</t>
  </si>
  <si>
    <t>https://techcrunch.com/2022/10/05/sendy-conducts-second-round-of-layoffs-20-of-its-remaining-staff-affected/</t>
  </si>
  <si>
    <t>Sensibill</t>
  </si>
  <si>
    <t>https://betakit.com/following-layoffs-sensibill-secures-5-million-in-debt-financing/</t>
  </si>
  <si>
    <t>SentinelOne</t>
  </si>
  <si>
    <t>https://s28.q4cdn.com/399982429/files/doc_earnings/2024/q1/generic/Shareholder-Letter-Q1-FY24-FINAL-SentinelOne.pdf</t>
  </si>
  <si>
    <t>Service</t>
  </si>
  <si>
    <t>https://techcrunch.com/2020/03/16/travel-savings-tool-service-shuts-down-citing-covid-19-downturn/?utm_source=feedburner&amp;utm_medium=feed&amp;utm_campaign=Feed%3A+techcrunch%2Fstartups+%28TechCrunch+%C2%BB+Startups%29</t>
  </si>
  <si>
    <t>8/31/2020</t>
  </si>
  <si>
    <t>https://techcrunch.com/2020/03/16/travel-savings-tool-service-shuts-down-citing-covid-19-downturn/</t>
  </si>
  <si>
    <t>ServiceTitan</t>
  </si>
  <si>
    <t>https://www.theinformation.com/briefings/servicetitan-cuts-8-percent-of-workforce</t>
  </si>
  <si>
    <t>Sezzle</t>
  </si>
  <si>
    <t>https://www.protocol.com/fintech/sezzle-zip-layoffs</t>
  </si>
  <si>
    <t>3/11/2022</t>
  </si>
  <si>
    <t>Shakepay</t>
  </si>
  <si>
    <t>ShareChat</t>
  </si>
  <si>
    <t>https://www.india.com/business/sharechat-layoff-to-effect-over-100-employees-winds-down-fantasy-sport-app-jeet11-sahrechat-sacks-workforce-latest-news-5777356/</t>
  </si>
  <si>
    <t>https://economictimes.indiatimes.com/small-biz/startups/newsbuzz/sharechat-lays-off-101-employees-as-advertising-market-tanks/articleshow/75838995.cms</t>
  </si>
  <si>
    <t>https://entrackr.com/2023/12/sharechat-lays-off-15-of-its-workforce/</t>
  </si>
  <si>
    <t>https://entrackr.com/news/sharechat-cuts-5-jobs-as-part-of-performance-review-cycle-8623795</t>
  </si>
  <si>
    <t>https://yourstory.com/2024/08/sharechat-bags-16m-edbi-lays-off-5-percent-workforce</t>
  </si>
  <si>
    <t>https://inc42.com/buzz/sharechat-moj-parent-fires-500-employees/</t>
  </si>
  <si>
    <t>Sharethrough</t>
  </si>
  <si>
    <t>https://blog.sharethrough.com/post/adapting-to-covid-19-evolving-to-a-unified-revenue-team-at-sharethrough</t>
  </si>
  <si>
    <t>Shef</t>
  </si>
  <si>
    <t>Shein</t>
  </si>
  <si>
    <t>https://marketech-apac.com/shein-lays-off-17-employees-in-sg-despite-local-growth-plans/</t>
  </si>
  <si>
    <t>Shelf Engine</t>
  </si>
  <si>
    <t>https://www.geekwire.com/2022/seattle-startup-shelf-engine-lays-off-43-employees-due-to-challenging-economic-conditions/</t>
  </si>
  <si>
    <t>Sherpa</t>
  </si>
  <si>
    <t>https://www.linkedin.com/posts/maxtremaine_it-has-been-an-amazing-year-for-sherpa-activity-6962384880487866368-v491/</t>
  </si>
  <si>
    <t>Shift</t>
  </si>
  <si>
    <t>https://techcrunch.com/2023/03/29/online-used-car-marketplace-shift-cuts-workforce-30-following-carlotz-merger/</t>
  </si>
  <si>
    <t>https://seekingalpha.com/news/3986897-shift-to-terminate-34-of-workforce-end-investment-into-dealer-marketplace-business</t>
  </si>
  <si>
    <t>https://www.marketwatch.com/story/shift-technologies-files-for-bankruptcy-amid-wind-down-33602dbf</t>
  </si>
  <si>
    <t>SHINE Technologies</t>
  </si>
  <si>
    <t>https://www.nbc15.com/2023/08/10/janesville-based-shine-announces-layoffs-days-after-announcing-nuclear-fusion-breakthrough/</t>
  </si>
  <si>
    <t>ShipBob</t>
  </si>
  <si>
    <t>https://www.businessinsider.com/shipbob-lays-off-7-of-staff-ecommerce-bust-2022-8</t>
  </si>
  <si>
    <t>Shippo</t>
  </si>
  <si>
    <t>https://www.linkedin.com/posts/laurabehrenswu_today-we-made-the-difficult-decision-to-exit-activity-6994028038543851520-M9iZ/</t>
  </si>
  <si>
    <t>Shipsi</t>
  </si>
  <si>
    <t>https://dot.la/shipsi-los-angeles-layoffs-2645859647.html</t>
  </si>
  <si>
    <t>Shipt</t>
  </si>
  <si>
    <t>https://www.al.com/business/2023/10/shipt-lays-off-35-of-filled-positions-closing-many-open-ones.html</t>
  </si>
  <si>
    <t>Shogun</t>
  </si>
  <si>
    <t>Shop101</t>
  </si>
  <si>
    <t>https://inc42.com/buzz/exclusive-shop101-lays-off-200-employees-remaining-to-get-pay-cuts/</t>
  </si>
  <si>
    <t>ShopBack</t>
  </si>
  <si>
    <t>https://www.bloomberg.com/news/articles/2024-03-19/temasek-backed-shopback-cuts-24-of-jobs-in-pay-later-defeat?embedded-checkout=true</t>
  </si>
  <si>
    <t>Shopify</t>
  </si>
  <si>
    <t>https://www.wsj.com/articles/shopify-to-lay-off-10-of-workers-in-broad-shake-up-11658839047</t>
  </si>
  <si>
    <t>https://www.cbc.ca/news/business/shopify-layoffs-1.6831842</t>
  </si>
  <si>
    <t>https://betakit.com/shopify-cuts-office-staff-amid-remote-work-shift/</t>
  </si>
  <si>
    <t>8/14/2020</t>
  </si>
  <si>
    <t>https://www.theglobeandmail.com/business/article-shopify-compensation-hiring-plans/</t>
  </si>
  <si>
    <t>https://www.theinformation.com/briefings/shopify-makes-a-fresh-round-of-layoffs</t>
  </si>
  <si>
    <t>ShopX</t>
  </si>
  <si>
    <t>https://entrackr.com/2022/08/exclusive-nandan-nilekani-backed-shopx-shuts-shop/</t>
  </si>
  <si>
    <t>Showpad</t>
  </si>
  <si>
    <t>https://www.americaninno.com/chicago/inno-news-chicago/showpad-lays-off-52-employees-globally-18-in-chicago/</t>
  </si>
  <si>
    <t>Ghent, Non-U.S.</t>
  </si>
  <si>
    <t>https://www.tijd.be/ondernemen/technologie/techbedrijf-showpad-slaat-met-nieuwe-ontslagronde-pad-naar-winst-in-we-willen-overnames-doen/10540237.html</t>
  </si>
  <si>
    <t>Belgium</t>
  </si>
  <si>
    <t>Shutterfly</t>
  </si>
  <si>
    <t>https://www.cbsnews.com/minnesota/news/shutterfly-closing-shakopee-plant/</t>
  </si>
  <si>
    <t>https://thedeadpixelssociety.com/shutterfly-layoffs-impact-360/</t>
  </si>
  <si>
    <t>https://thedeadpixelssociety.com/lifetouch-shutterfly-staff-reductions-near-800/</t>
  </si>
  <si>
    <t>Shuttl</t>
  </si>
  <si>
    <t>https://inc42.com/buzz/startupsvscovid19-startups-choose-layoffs-to-keep-businesses-running/</t>
  </si>
  <si>
    <t>Side</t>
  </si>
  <si>
    <t>https://www.inman.com/2022/06/01/side-lays-off-10-of-workforce-1-year-after-unicorn-valuation/</t>
  </si>
  <si>
    <t>Sidecar Health</t>
  </si>
  <si>
    <t>Sierra Space</t>
  </si>
  <si>
    <t>https://www.cnbc.com/2023/11/16/sierra-space-layoffs.html</t>
  </si>
  <si>
    <t>SiFive</t>
  </si>
  <si>
    <t>https://www.theinformation.com/articles/semiconductor-firm-sifive-on-sidelines-of-ai-chip-boom-lays-off-130-workers</t>
  </si>
  <si>
    <t>Sigfox</t>
  </si>
  <si>
    <t>Toulouse, Non-U.S.</t>
  </si>
  <si>
    <t>https://www.lightreading.com/iot/sigfox-takeover-saddles-unabiz-with-heavy-baggage/d/d-id/777022</t>
  </si>
  <si>
    <t>Sight Diagnostics</t>
  </si>
  <si>
    <t>https://www.calcalistech.com/ctechnews/article/rkhuj119gc</t>
  </si>
  <si>
    <t>Sightful</t>
  </si>
  <si>
    <t>https://www.calcalistech.com/ctechnews/article/rkeyfjlv0</t>
  </si>
  <si>
    <t>Silo</t>
  </si>
  <si>
    <t>https://techcrunch.com/2024/05/22/food-supply-chain-software-maker-silo-lays-off-30-of-staff-amid-ma-discussions/</t>
  </si>
  <si>
    <t>Silofit</t>
  </si>
  <si>
    <t>Similarweb</t>
  </si>
  <si>
    <t>https://en.globes.co.il/en/article-similarweb-cuts-10-of-workforce-1001430060</t>
  </si>
  <si>
    <t>https://www.calcalistech.com/ctechnews/article/sya4wmt4h</t>
  </si>
  <si>
    <t>Simon Data</t>
  </si>
  <si>
    <t>Simpl</t>
  </si>
  <si>
    <t>https://www.moneycontrol.com/technology/bnpl-startup-simpl-lays-off-at-least-100-employees-as-part-of-cost-cutting-measures-article-12717158.html?classic=true</t>
  </si>
  <si>
    <t>5/8/2024</t>
  </si>
  <si>
    <t>https://entrackr.com/2023/04/exclusive-bnpl-startup-simpl-layoffs-over-150-employees/</t>
  </si>
  <si>
    <t>https://economictimes.indiatimes.com/tech/startups/bnpl-startup-simpl-undertakes-another-round-of-layoffs-rejigs-senior-leadership/articleshow/110764659.cms?from=mdr</t>
  </si>
  <si>
    <t>https://inc42.com/buzz/bnpl-startup-simpl-lays-off-80-employees-after-rbi-whiplash/</t>
  </si>
  <si>
    <t>10/1/2025</t>
  </si>
  <si>
    <t>Simple</t>
  </si>
  <si>
    <t>https://www.oregonlive.com/silicon-forest/2021/01/simple-portland-online-banker-is-shutting-down.html</t>
  </si>
  <si>
    <t>1/8/2021</t>
  </si>
  <si>
    <t>Simple Feast</t>
  </si>
  <si>
    <t>https://nyheder.tv2.dk/samfund/2022-09-07-firma-bag-plantebaserede-maltidskasser-er-gaet-konkurs</t>
  </si>
  <si>
    <t>Simplilearn</t>
  </si>
  <si>
    <t>https://startupstorymedia.com/insights-simplilearn-backed-by-blackstone-terminates-200-employees-citing-performance-issues/</t>
  </si>
  <si>
    <t>Sinch</t>
  </si>
  <si>
    <t>https://uk.finance.yahoo.com/news/sinch-provides-further-details-cost-050000622.html?guccounter=1&amp;guce_referrer=aHR0cHM6Ly93d3cuZ29vZ2xlLmNvbS8&amp;guce_referrer_sig=AQAAADRwGUBG5kbOJSYKYLt0IB4O8FbUDo9ttkFRgcUELO6Gf8q-smbnt44fBnI2cQFSmYc-4WiXRXdWx6qJdy54DTsJ-irN2alA4VstuV5lfL5PxPrE0vqlEnbbUVGbcRKu_XA3zO7BBQ2GLIT4onEZtoyXzlECwxiIa5kcgNBN3ih4</t>
  </si>
  <si>
    <t>Singular Genomics</t>
  </si>
  <si>
    <t>https://www.genomeweb.com/sequencing/singular-genomics-lays-10-percent-workforce-adjusts-product-roadmap</t>
  </si>
  <si>
    <t>https://www.genomeweb.com/business-news/singular-genomics-lay-20-percent-workforce-q4-revenues-41-percent</t>
  </si>
  <si>
    <t>Singularity 6</t>
  </si>
  <si>
    <t>https://twitter.com/sweetpotatoes/status/1790866384810811763</t>
  </si>
  <si>
    <t>https://www.gamesindustry.biz/singularity-6-reduces-workforce-by-35</t>
  </si>
  <si>
    <t>SIRCLO</t>
  </si>
  <si>
    <t>https://dailysocial.id/post/sirclo-layoff-2022</t>
  </si>
  <si>
    <t>SirionLabs</t>
  </si>
  <si>
    <t>https://inc42.com/buzz/exclusive-days-after-raising-25-mn-funding-tiger-backed-sirionlabs-lays-off-around-150-employees/</t>
  </si>
  <si>
    <t>SiriusXM</t>
  </si>
  <si>
    <t>https://variety.com/2024/digital/news/siriusxm-layoffs-160-employees-1235908020/</t>
  </si>
  <si>
    <t>https://variety.com/2023/digital/news/siriusxm-layoffs-465-employees-1235543907/</t>
  </si>
  <si>
    <t>Sisense</t>
  </si>
  <si>
    <t>https://www.calcalistech.com/ctechnews/article/hyqikock2</t>
  </si>
  <si>
    <t>https://www.calcalistech.com/ctechnews/article/ryujxxtoa</t>
  </si>
  <si>
    <t>https://www.calcalistech.com/ctech/articles/0,7340,L-3810192,00.html?path=5211.Ctech-5220.ctech.News</t>
  </si>
  <si>
    <t>Siteimprove</t>
  </si>
  <si>
    <t>https://www.bizjournals.com/twincities/news/2020/04/03/minnesota-tech-firms-used-to-growth-slam-on-hiring.html</t>
  </si>
  <si>
    <t>Skai</t>
  </si>
  <si>
    <t>https://www.calcalistech.com/ctechnews/article/ry0jnia39?prof=5211.Ctech-5214.ctech.Startups</t>
  </si>
  <si>
    <t>https://www.calcalistech.com/ctechnews/article/bjorbhhmyg</t>
  </si>
  <si>
    <t>Skedulo</t>
  </si>
  <si>
    <t>Sketch</t>
  </si>
  <si>
    <t>The Hague, Non-U.S.</t>
  </si>
  <si>
    <t>https://www.linkedin.com/posts/sketchbv_its-with-heavy-hearts-that-we-share-some-activity-6985543891869429760-s8Az/</t>
  </si>
  <si>
    <t>Skill Lync</t>
  </si>
  <si>
    <t>https://entrackr.com/2023/07/edtech-company-skill-lync-fires-over-200-employees/</t>
  </si>
  <si>
    <t>https://inc42.com/buzz/exclusive-iron-pillar-backed-edtech-startup-skill-lync-fires-over-400-employees/</t>
  </si>
  <si>
    <t>Skillshare</t>
  </si>
  <si>
    <t>Skillz</t>
  </si>
  <si>
    <t>https://fortune.com/2020/04/14/coronavirus-layoffs-startup-jobs-tech-industry-covid-19-jobs/</t>
  </si>
  <si>
    <t>https://techcrunch.com/2022/05/20/startup-tech-layoff-may-week-3/</t>
  </si>
  <si>
    <t>Skip the Dishes</t>
  </si>
  <si>
    <t>Winnipeg, Non-U.S.</t>
  </si>
  <si>
    <t>https://www.cbc.ca/news/canada/manitoba/skip-the-dishes-lay-off-canadian-jobs-1.7299719</t>
  </si>
  <si>
    <t>SkipTheDishes</t>
  </si>
  <si>
    <t>https://winnipeg.ctvnews.ca/skip-the-dishes-lays-off-winnipeg-workers-1.6063503</t>
  </si>
  <si>
    <t>Skit.ai</t>
  </si>
  <si>
    <t>https://inc42.com/buzz/exclusive-westbridge-capital-backed-saas-startup-skit-ai-lays-off-115-employees/</t>
  </si>
  <si>
    <t>Skybox Security</t>
  </si>
  <si>
    <t>https://www.calcalistech.com/ctechnews/article/s1wi4rc5yl</t>
  </si>
  <si>
    <t>SkyKick</t>
  </si>
  <si>
    <t>https://www.geekwire.com/2023/cloud-automation-startup-skykick-lays-off-181-employees-in-washington-state/</t>
  </si>
  <si>
    <t>Skyscanner</t>
  </si>
  <si>
    <t>https://layoffs.fyi/2020/08/12/skyscanner-launches-talent-directory-after-laying-off-300-employees/</t>
  </si>
  <si>
    <t>7/14/2020</t>
  </si>
  <si>
    <t>Slite</t>
  </si>
  <si>
    <t>https://www.linkedin.com/posts/christophepasquier_we-always-pride-ourselves-to-grow-healthily-activity-7044698064845971456-s_EB/</t>
  </si>
  <si>
    <t>Slync</t>
  </si>
  <si>
    <t>https://www.forbes.com/sites/davidjeans/2023/10/25/slync-goldman-sachs-shutting-down/?sh=46b485021818</t>
  </si>
  <si>
    <t>Small Robot Company</t>
  </si>
  <si>
    <t>Salisbury, Non-U.S.</t>
  </si>
  <si>
    <t>https://www.therobotreport.com/agtech-startup-small-robot-company-shutting-down/</t>
  </si>
  <si>
    <t>Smallcase</t>
  </si>
  <si>
    <t>https://www.businesstoday.in/entrepreneurship/news/story/startup-layoffs-sequoia-backed-smallcase-lays-off-4-employees-374171-2023-03-20</t>
  </si>
  <si>
    <t>SmartAsset</t>
  </si>
  <si>
    <t>SmartNews</t>
  </si>
  <si>
    <t>https://techcrunch.com/2023/01/12/news-aggregator-smartnews-lays-off-40-of-non-japan-staff-with-further-reductions-planned-in-japan/</t>
  </si>
  <si>
    <t>Smartsheet</t>
  </si>
  <si>
    <t>https://www.geekwire.com/2025/smartsheet-cuts-jobs-shortly-after-departure-of-longtime-ceo/</t>
  </si>
  <si>
    <t>https://www.bizjournals.com/seattle/news/2023/02/16/smartsheet-lays-off-85-employees-globally.html</t>
  </si>
  <si>
    <t>Smashing</t>
  </si>
  <si>
    <t>https://techcrunch.com/2025/04/16/smashing-the-reading-curation-app-by-goodreads-founder-shuts-down/</t>
  </si>
  <si>
    <t>4/18/2025</t>
  </si>
  <si>
    <t>Smava</t>
  </si>
  <si>
    <t>https://finanz-szene.de/fintech/smava-vergleichsportal-entlassungen/</t>
  </si>
  <si>
    <t>https://www.businessinsider.de/gruenderszene/fintech/smava-entlassungen-oktober/</t>
  </si>
  <si>
    <t>SmileDirectClub</t>
  </si>
  <si>
    <t>https://www.cnn.com/2023/12/09/business/smiledirectclub-shutdown-bankruptcy/index.html</t>
  </si>
  <si>
    <t>Snap</t>
  </si>
  <si>
    <t>https://www.theverge.com/2022/8/30/23329301/snap-layoffs-20-percent-employees-snapchat</t>
  </si>
  <si>
    <t>https://newsroom.snap.com/ar-enterprise-strategic-review</t>
  </si>
  <si>
    <t>https://www.theinformation.com/articles/snap-lays-off-product-managers-as-spiegel-revamps-workforce</t>
  </si>
  <si>
    <t>11/9/2023</t>
  </si>
  <si>
    <t>https://www.cnbc.com/2024/02/05/snap-to-lay-off-10percent-of-global-workforce-around-500-employees.html</t>
  </si>
  <si>
    <t>Snapdocs</t>
  </si>
  <si>
    <t>Snappy</t>
  </si>
  <si>
    <t>https://www.calcalistech.com/ctechnews/article/byyrkbzso</t>
  </si>
  <si>
    <t>Snowplow</t>
  </si>
  <si>
    <t>https://www.linkedin.com/posts/alexdean_today-we-announced-that-we-will-be-saying-activity-7027029986091900928-YHHh/</t>
  </si>
  <si>
    <t>Snyk</t>
  </si>
  <si>
    <t>https://snyk.io/blog/snyk-evolution-april-13/</t>
  </si>
  <si>
    <t>https://en.globes.co.il/en/article-cybersecurity-co-snyk-laying-off-14-of-workforce-1001427487</t>
  </si>
  <si>
    <t>https://snyk.io/blog/announcing-organizational-updates-to-better-serve-our-customers/</t>
  </si>
  <si>
    <t>Socure</t>
  </si>
  <si>
    <t>Reno</t>
  </si>
  <si>
    <t>https://www.biometricupdate.com/202301/socure-slashes-workforce</t>
  </si>
  <si>
    <t>https://www.forbes.com/sites/jeffkauflin/2022/06/17/high-flying-unicorn-socure-lays-off-13-of-staff-as-troubles-in-fintech-spread/?sh=527a320b606c</t>
  </si>
  <si>
    <t>SoFi</t>
  </si>
  <si>
    <t>https://twitter.com/SoFiIR/status/1745100766681960696</t>
  </si>
  <si>
    <t>https://www.businessinsider.com/sofi-cut-7-percent-staff-quarterely-performance-reviews-2020-5</t>
  </si>
  <si>
    <t>Software AG</t>
  </si>
  <si>
    <t>Frankfurt, Non-U.S.</t>
  </si>
  <si>
    <t>https://investors.softwareag.com/content/dam/investorrelation/pdfs/english/financial-results/2022/q4/20230131_sow_en_press_release_q4_2022.pdf.sagdownload.inline.1675184544569.pdf</t>
  </si>
  <si>
    <t>Sojern</t>
  </si>
  <si>
    <t>https://skift.com/2023/12/13/sojern-lays-off-20-of-staff-to-reduce-expenses/</t>
  </si>
  <si>
    <t>https://www.adweek.com/programmatic/sojern-lays-off-50-of-staff-as-coronavirus-cuts-through-the-travel-industry/</t>
  </si>
  <si>
    <t>SolarEdge</t>
  </si>
  <si>
    <t>https://www.reuters.com/business/energy/solaredge-technologies-lay-off-400-employees-globally-2025-01-06/</t>
  </si>
  <si>
    <t>https://www.reuters.com/business/energy/solaredge-technologies-lay-off-400-employees-2024-07-15/</t>
  </si>
  <si>
    <t>https://www.reuters.com/business/energy/inverter-maker-solaredge-reduce-12-its-workforce-2024-11-27/</t>
  </si>
  <si>
    <t>https://www.calcalistech.com/ctechnews/article/rk4xlfcya</t>
  </si>
  <si>
    <t>Solarisbank</t>
  </si>
  <si>
    <t>https://www.businessinsider.de/gruenderszene/fintech/solarisbank-entlassungen-a/</t>
  </si>
  <si>
    <t>https://finanz-szene.de/fintech/solarisbank-entlaesst-mehr-als-20-beschaeftigte-auch-drei-manager-gehen/</t>
  </si>
  <si>
    <t>Soluto</t>
  </si>
  <si>
    <t>https://www.calcalistech.com/ctechnews/article/s1xemk935</t>
  </si>
  <si>
    <t>Sonatype</t>
  </si>
  <si>
    <t>https://www.theregister.com/2023/05/10/sonatype_job_cuts/</t>
  </si>
  <si>
    <t>Sonder</t>
  </si>
  <si>
    <t>https://skift.com/2025/11/10/sonder-shuts-down-after-marriott-termination-marking-the-end-of-a-hospitality-experiment/</t>
  </si>
  <si>
    <t>11/10/2025</t>
  </si>
  <si>
    <t>https://www.sec.gov/ix?doc=/Archives/edgar/data/0001819395/000181939523000010/son-20230301.htm</t>
  </si>
  <si>
    <t>https://www.sec.gov/ixviewer/ix.html?doc=/Archives/edgar/data/1819395/000181939524000007/son-20240215.htm</t>
  </si>
  <si>
    <t>https://layoffs.fyi/2020/03/27/sonder-lays-off-400-employees-bookings-down-20/</t>
  </si>
  <si>
    <t>SonderMind</t>
  </si>
  <si>
    <t>https://www.bizjournals.com/denver/news/2022/12/16/sondermind-layoffs.html</t>
  </si>
  <si>
    <t>https://endpts.com/mental-health-tech-unicorn-sondermind-lays-off-17-of-its-employees/</t>
  </si>
  <si>
    <t>Sono Motors</t>
  </si>
  <si>
    <t>https://twitter.com/sonomotors/status/1630246207137419264</t>
  </si>
  <si>
    <t>Sonos</t>
  </si>
  <si>
    <t>https://www.cnbc.com/2023/06/14/sonos-layoffs-company-cuts-7percent-or-about-130-employees.html</t>
  </si>
  <si>
    <t>https://www.cnbc.com/2020/06/24/sonos-says-its-cutting-12percent-of-global-employees-because-of-covid-19.html</t>
  </si>
  <si>
    <t>https://www.theverge.com/2024/8/14/24220357/sonos-layoffs-august-2024-app</t>
  </si>
  <si>
    <t>https://www.theverge.com/news/607022/sonos-february-layoffs-app-problems</t>
  </si>
  <si>
    <t>Sophos</t>
  </si>
  <si>
    <t>Oxford, Non-U.S.</t>
  </si>
  <si>
    <t>https://techcrunch.com/2025/02/13/sophos-lays-off-6-of-workforce-following-secureworks-acquisition/</t>
  </si>
  <si>
    <t>2/13/2025</t>
  </si>
  <si>
    <t>https://techcrunch.com/2023/01/18/sophos-global-layoffs/</t>
  </si>
  <si>
    <t>Sorabel</t>
  </si>
  <si>
    <t>https://e27.co/indonesian-e-commerce-platform-sorabel-to-shut-down-by-end-of-july-20200723/</t>
  </si>
  <si>
    <t>Sorare</t>
  </si>
  <si>
    <t>https://techcrunch.com/2024/03/06/nft-fantasy-sports-startup-sorare-layoffs-web3-gaming/</t>
  </si>
  <si>
    <t>3/6/2024</t>
  </si>
  <si>
    <t>SoundCloud</t>
  </si>
  <si>
    <t>https://www.billboard.com/pro/soundcloud-layoffs-job-cuts-further-investment-profit/</t>
  </si>
  <si>
    <t>https://www.billboard.com/pro/soundcloud-layoffs-20-percent-workforce-global/</t>
  </si>
  <si>
    <t>SoundHound</t>
  </si>
  <si>
    <t>https://gizmodo.com/soundhound-lays-off-half-employees-pitiful-severance-1849987534</t>
  </si>
  <si>
    <t>https://techcrunch.com/2022/11/10/soundhound-layoffs/</t>
  </si>
  <si>
    <t>Sourcegraph</t>
  </si>
  <si>
    <t>https://newsletter.pragmaticengineer.com/p/the-scoop-15</t>
  </si>
  <si>
    <t>Spin</t>
  </si>
  <si>
    <t>https://www.engadget.com/ford-e-scooter-company-spin-leaving-markets-laying-off-staff-154545440.html</t>
  </si>
  <si>
    <t>1/9/2022</t>
  </si>
  <si>
    <t>https://techcrunch.com/2022/10/03/tier-mobility-owned-spin-lays-off-about-10-of-workforce-exits-two-markets/</t>
  </si>
  <si>
    <t>10/3/2022</t>
  </si>
  <si>
    <t>Spinny</t>
  </si>
  <si>
    <t>https://www.moneycontrol.com/europe/?url=https://www.moneycontrol.com/news/business/tiger-global-backed-spinny-fires-300-employees-ahead-of-business-rejig-11085751.html</t>
  </si>
  <si>
    <t>Splice</t>
  </si>
  <si>
    <t>https://www.washingtonpost.com/business/2022/08/02/job-openings-labor-market-jolts/</t>
  </si>
  <si>
    <t>Splunk</t>
  </si>
  <si>
    <t>https://www.marketwatch.com/story/splunk-to-lay-off-4-of-its-staff-in-latest-sign-of-software-cutbacks-11675260328</t>
  </si>
  <si>
    <t>https://www.cnbc.com/2023/11/01/splunk-layoffs-7percent-of-workforce-to-be-cut-ahead-of-cisco-acquisition.html</t>
  </si>
  <si>
    <t>11/1/2023</t>
  </si>
  <si>
    <t>https://www.bloomberg.com/news/articles/2020-06-17/splunk-joins-tech-s-belt-tightening-with-plan-to-shed-staff</t>
  </si>
  <si>
    <t>6/18/2020</t>
  </si>
  <si>
    <t>Splyt</t>
  </si>
  <si>
    <t>https://www.linkedin.com/posts/philipp-mintchin-27b0b943_since-the-beginning-of-the-pandemic-in-2020-activity-7000407838200147968-vFMO/</t>
  </si>
  <si>
    <t>Spora Health</t>
  </si>
  <si>
    <t>https://www.businessinsider.com/spora-health-startup-closed-laid-off-workers-2023-10</t>
  </si>
  <si>
    <t>10/31/2023</t>
  </si>
  <si>
    <t>Sportradar</t>
  </si>
  <si>
    <t>St. Gallen, Non-U.S.</t>
  </si>
  <si>
    <t>https://www.sportspromedia.com/news/sportradar-job-cuts-sports-data/?zephr_sso_ott=VfONzi</t>
  </si>
  <si>
    <t>SpotHero</t>
  </si>
  <si>
    <t>https://www.americaninno.com/chicago/inno-news-chicago/spothero-cuts-40-employees-in-second-round-of-pandemic-related-layoffs/</t>
  </si>
  <si>
    <t>Spotify</t>
  </si>
  <si>
    <t>https://www.bloomberg.com/news/newsletters/2023-03-30/tensions-flare-inside-npr-after-staff-layoffs-and-town-halls</t>
  </si>
  <si>
    <t>https://www.cnbc.com/2023/12/04/spotify-to-lay-off-17percent-of-employees-ceo-daniel-ek-says.html</t>
  </si>
  <si>
    <t>https://www.cnbc.com/2023/06/05/spotify-layoffs-200-employees-or-about-2percent-of-its-workforce-cut.html</t>
  </si>
  <si>
    <t>https://adage.com/article/digital-marketing-ad-tech-news/spotify-focus-smaller-clients-programmatic-ad-tech-includes-40-layoffs/2569771</t>
  </si>
  <si>
    <t>https://www.reuters.com/technology/spotify-trim-6-workforce-2023-01-23/</t>
  </si>
  <si>
    <t>Springbig</t>
  </si>
  <si>
    <t>https://mjbizdaily.com/marijuana-software-firm-springbig-laying-off-nearly-25-percent-of-workforce/</t>
  </si>
  <si>
    <t>Springlane</t>
  </si>
  <si>
    <t>DÃ¼sseldorf, Non-U.S.</t>
  </si>
  <si>
    <t>https://www.linkedin.com/posts/marius-till-fritzsche-4535214_90-30-40-das-ist-unser-wachstum-der-activity-6991732141092970496-owuK/</t>
  </si>
  <si>
    <t>Sprinklr</t>
  </si>
  <si>
    <t>https://techcrunch.com/2023/02/15/sprinklr-layoffs-2023/</t>
  </si>
  <si>
    <t>https://techcrunch.com/2024/05/03/sprinklr-lays-off-more-than-100-employees/</t>
  </si>
  <si>
    <t>https://www.businessinsider.com/sprinklr-layoff-marketing-department-martech-2022-7</t>
  </si>
  <si>
    <t>https://techcrunch.com/2025/02/06/sprinklr-cuts-500-employees-citing-underwhelming-business-performance/</t>
  </si>
  <si>
    <t>Sproutt</t>
  </si>
  <si>
    <t>Hartford</t>
  </si>
  <si>
    <t>https://www.calcalistech.com/ctechnews/article/rzw567hs7</t>
  </si>
  <si>
    <t>Spyce</t>
  </si>
  <si>
    <t>https://www.americaninno.com/boston/inno-news-boston/robotic-kitchen-spyce-lays-off-staff-amid-coronavirus-crisis/</t>
  </si>
  <si>
    <t>SQream</t>
  </si>
  <si>
    <t>https://www.calcalistech.com/ctechnews/article/hyvmtrmo9</t>
  </si>
  <si>
    <t>SQZ Biotech</t>
  </si>
  <si>
    <t>https://www.fiercebiotech.com/biotech/sqz-ceo-exits-biotech-axes-60-staff-synlogic-succumbs-layoff-pressure</t>
  </si>
  <si>
    <t>SRTX</t>
  </si>
  <si>
    <t>https://substack.com/inbox/post/156526787</t>
  </si>
  <si>
    <t>Stability AI</t>
  </si>
  <si>
    <t>https://www.cnbc.com/2024/04/18/ai-startup-stability-lays-off-10percent-of-employees-after-ceo-exit.html</t>
  </si>
  <si>
    <t>Stack Overflow</t>
  </si>
  <si>
    <t>https://www.theverge.com/2023/10/16/23919004/stack-overflow-layoff-ai-profitability</t>
  </si>
  <si>
    <t>https://www.businessinsider.com/stack-overflow-reduces-workforce-furloughs-layoffs-2020-5</t>
  </si>
  <si>
    <t>https://stackoverflow.blog/2023/05/10/a-message-from-prashanth-chandrasekar-ceo-stack-overflow/</t>
  </si>
  <si>
    <t>Stackpath</t>
  </si>
  <si>
    <t>https://www.datacenterdynamics.com/en/news/stackpath-to-close-down-liquidate-assets/</t>
  </si>
  <si>
    <t>Staffbase</t>
  </si>
  <si>
    <t>Chemnitz, Non-U.S.</t>
  </si>
  <si>
    <t>https://www.businessinsider.de/gruenderszene/technologie/entlassungswelle-trifft-chemnitzer-software-unicorn-staffbase/?tpcc=offsite_gs_linkedin-facebook&amp;fbclid=IwAR11HXLrgoy2GqefJu9xkrAtdqlHzdyBFXw1sYqgFmUJoacmBtcZSXNxmDw</t>
  </si>
  <si>
    <t>Starburst</t>
  </si>
  <si>
    <t>Starry</t>
  </si>
  <si>
    <t>https://investors.starry.com/news/news-details/2022/Starry-Announces-Strong-Third-Quarter-2022-Operational-Results-Takes-Cost-Cutting-Measures-to-Conserve-Capital-as-It-Explores-Strategic-Options/default.aspx</t>
  </si>
  <si>
    <t>https://seekingalpha.com/news/3925492-starry-group-announces-24-job-cuts</t>
  </si>
  <si>
    <t>Starship</t>
  </si>
  <si>
    <t>https://www.starship.xyz/press_releases/starship-technologies-announces-internal-changes/</t>
  </si>
  <si>
    <t>Starship Technologies</t>
  </si>
  <si>
    <t>https://digi.geenius.ee/rubriik/uudis/karmid-numbrid-robotkullerite-tootja-starshipi-pohiari-kukkus-sisuliselt-kokku/</t>
  </si>
  <si>
    <t>Stash</t>
  </si>
  <si>
    <t>https://lp.stash.com/news/saying-goodbye-to-some-of-our-colleagues-and-looking-towards-the-future/</t>
  </si>
  <si>
    <t>https://www.axios.com/pro/fintech-deals/2023/05/17/stash-lays-off-10-percent-reorganization</t>
  </si>
  <si>
    <t>https://www.axios.com/pro/fintech-deals/2024/03/13/stash-lays-off-25-percent</t>
  </si>
  <si>
    <t>3/13/2024</t>
  </si>
  <si>
    <t>https://fortune.com/2024/12/04/stash-fintech-layoffs-ceo-departure-acquisition/</t>
  </si>
  <si>
    <t>Stash Financial</t>
  </si>
  <si>
    <t>https://www.forbes.com/sites/jeffkauflin/2022/07/28/in-fintech-2022-is-becoming-the-year-of-layoffs/?sh=70ae2b0d20f3</t>
  </si>
  <si>
    <t>Stashaway</t>
  </si>
  <si>
    <t>https://www.techinasia.com/stashaway-lays-off-staff</t>
  </si>
  <si>
    <t>Stax</t>
  </si>
  <si>
    <t>https://www.bizjournals.com/orlando/inno/stories/news/2023/02/24/florida-2023-tech-jobs-layoffs-stax-technology.html</t>
  </si>
  <si>
    <t>Stay Alfred</t>
  </si>
  <si>
    <t>https://www.spokanejournal.com/local-news/stay-alfred-closes-its-doors-permanently/</t>
  </si>
  <si>
    <t>5/21/2020</t>
  </si>
  <si>
    <t>Stedi</t>
  </si>
  <si>
    <t>https://twitter.com/GergelyOrosz/status/1554707921984016387</t>
  </si>
  <si>
    <t>Stellar Pizza</t>
  </si>
  <si>
    <t>https://www.bloomberg.com/news/articles/2023-12-14/layoffs-bankruptcies-and-reorgs-haunted-silicon-valley-startups-this-year</t>
  </si>
  <si>
    <t>StellarAlgo</t>
  </si>
  <si>
    <t>https://betakit.com/cooler-financing-environment-leads-stellaralgo-to-restructure-and-make-layoffs/</t>
  </si>
  <si>
    <t>Stem</t>
  </si>
  <si>
    <t>https://seekingalpha.com/news/4437501-stem-announces-27-percent-workforce-reduction-with-30m-savings-target-for-2025</t>
  </si>
  <si>
    <t>Stitch Fix</t>
  </si>
  <si>
    <t>https://www.retaildive.com/news/stitch-fix-layoffs-dallas-distribution-center-closures/695985/</t>
  </si>
  <si>
    <t>https://www.inquirer.com/jobs/labor/stitch-fix-layoffs-closure-bethlehem-lehigh-valley-warehouse-20230712.html</t>
  </si>
  <si>
    <t>https://www.cnbc.com/2023/01/05/stitchfix-ceo-steps-down-20percent-of-salaried-workforce-to-be-cut.html</t>
  </si>
  <si>
    <t>https://www.cnbc.com/2020/06/01/stitch-fix-is-laying-off-1400-in-california-18percent-of-workforce.html</t>
  </si>
  <si>
    <t>https://www.cnbc.com/2022/06/09/stitch-fix-is-laying-off-15percent-of-its-salaried-employees-internal-memo-says.html</t>
  </si>
  <si>
    <t>Stockwell AI</t>
  </si>
  <si>
    <t>https://layoffs.fyi/2020/06/18/stockwell-ai-is-shutting-down-on-july-1/</t>
  </si>
  <si>
    <t>StockX</t>
  </si>
  <si>
    <t>https://www.inputmag.com/style/stockx-layoffs-12-percent-staff-cutting-costs-profit</t>
  </si>
  <si>
    <t>https://www.theinformation.com/briefings/stockx-cuts-8-of-its-staff</t>
  </si>
  <si>
    <t>https://www.complex.com/sneakers/stockx-layoffs-november-2022</t>
  </si>
  <si>
    <t>Stord</t>
  </si>
  <si>
    <t>https://www.businessinsider.com/stord-layoffs-supply-chain-tech-startup-after-raising-120-million-2022-6</t>
  </si>
  <si>
    <t>StoryBlocks</t>
  </si>
  <si>
    <t>https://www.linkedin.com/feed/update/urn:li:activity:6999412858606256129/</t>
  </si>
  <si>
    <t>Storytel</t>
  </si>
  <si>
    <t>https://www.svt.se/kultur/storytel-pausar-planen-om-varldsherravalde-pa-ljudboksmarknaden</t>
  </si>
  <si>
    <t>https://investors.storytel.com/en/wp-content/uploads/sites/2/2024/02/presentation-q4-report-2023.pdf</t>
  </si>
  <si>
    <t>https://investors.storytel.com/en/storytel-sharpens-focus-on-profitability-on-the-back-of-strong-q4-2023-earnings-and-upgrades-mid-term-financial-targets-announces-efficiency-initiative-and-write-downs/</t>
  </si>
  <si>
    <t>Strava</t>
  </si>
  <si>
    <t>https://www.bicycleretailer.com/industry-news/2022/12/05/layoffs-affect-about-15-staff-strava#.Y5Jcu-zMK8A</t>
  </si>
  <si>
    <t>Stream</t>
  </si>
  <si>
    <t>https://twitter.com/gergelyorosz/status/1542559097878466561?s=21&amp;t=j_BKvp6OmyhkImXKMIPJIA</t>
  </si>
  <si>
    <t>StreamElements</t>
  </si>
  <si>
    <t>https://esportsinsider.com/2022/06/streamelements-restructures-20-percent-workforce/</t>
  </si>
  <si>
    <t>https://www.calcalistech.com/ctechnews/article/hjvdymj5o</t>
  </si>
  <si>
    <t>https://www.calcalistech.com/ctechnews/article/s1xjtrs22</t>
  </si>
  <si>
    <t>Stripe</t>
  </si>
  <si>
    <t>https://www.bloomberg.com/news/articles/2022-11-03/stripe-cutting-headcount-by-14-as-it-readies-for-leaner-times</t>
  </si>
  <si>
    <t>https://www.businessinsider.com/stripe-layoffs-staff-payments-memo-2025-1</t>
  </si>
  <si>
    <t>https://techcrunch.com/2022/08/19/stripe-layoffs-taxjar-tech/</t>
  </si>
  <si>
    <t>8/19/2022</t>
  </si>
  <si>
    <t>StrongDM</t>
  </si>
  <si>
    <t>https://www.strongdm.com/blog/strongdm-company-update-letter-from-ceo-to-staff</t>
  </si>
  <si>
    <t>StubHub</t>
  </si>
  <si>
    <t>https://layoffs.fyi/2020/06/22/stubhub-shifts-200-of-its-furloughed-employees-into-permanent-layoffs-2/</t>
  </si>
  <si>
    <t>Studio</t>
  </si>
  <si>
    <t>StudySmarter</t>
  </si>
  <si>
    <t>https://www.startbase.de/news/studysmarter-entlaesst-etwa-70-mitarbeitende/</t>
  </si>
  <si>
    <t>StyleSeat</t>
  </si>
  <si>
    <t>https://docs.google.com/spreadsheets/d/13RoAEMURt-b7z31Pep9DbfDFpIUnxK5jnFhexL59_SQ/edit#gid=0</t>
  </si>
  <si>
    <t>https://docs.google.com/spreadsheets/d/1q4eOXAZiboWrj3goaBeOKfGOKP3ONsVQkXxDH1nXZw0/edit#gid=0</t>
  </si>
  <si>
    <t>Stytch</t>
  </si>
  <si>
    <t>https://www.bizjournals.com/sanfrancisco/inno/stories/news/2023/02/27/s-f-startup-stytch-lays-off-25-of-staff.html</t>
  </si>
  <si>
    <t>Submittable</t>
  </si>
  <si>
    <t>Missoula</t>
  </si>
  <si>
    <t>https://layoffs.fyi/2020/05/15/submittable-laid-off-30-employees-as-university-clients-shut-down-operations/</t>
  </si>
  <si>
    <t>https://www.geekwire.com/2024/social-impact-software-platform-submittable-acquires-wizehive-cuts-staff/</t>
  </si>
  <si>
    <t>Substack</t>
  </si>
  <si>
    <t>https://www.nytimes.com/2022/06/29/business/media/substack-layoffs.html</t>
  </si>
  <si>
    <t>SummerBio</t>
  </si>
  <si>
    <t>https://www.bizjournals.com/sanfrancisco/inno/stories/news/2022/06/20/covid-testing-startup-summerbio-is-cutting-jobs.html</t>
  </si>
  <si>
    <t>Sumo Logic</t>
  </si>
  <si>
    <t>https://www.sfchronicle.com/tech/article/sumo-logic-tech-layoffs-18150619.php</t>
  </si>
  <si>
    <t>6/10/2023</t>
  </si>
  <si>
    <t>SumUp</t>
  </si>
  <si>
    <t>https://financefwd.com/de/sumup-entlassungen-brasilien/</t>
  </si>
  <si>
    <t>Sundae</t>
  </si>
  <si>
    <t>https://www.realtrends.com/articles/sundae-lays-off-15-of-employees/</t>
  </si>
  <si>
    <t>Sunday</t>
  </si>
  <si>
    <t>https://www.lesechos.fr/start-up/ecosysteme/la-fintech-sunday-coupe-dans-ses-effectifs-1415671</t>
  </si>
  <si>
    <t>SundaySky</t>
  </si>
  <si>
    <t>https://en.globes.co.il/en/article-clearhaven-partners-buys-israeli-co-sundaysky-1001417731</t>
  </si>
  <si>
    <t>Sunfolding</t>
  </si>
  <si>
    <t>https://www.openthenews.com/sunfolding-an-inventive-solar-tracker-startup-has-shut-down/</t>
  </si>
  <si>
    <t>Superhuman</t>
  </si>
  <si>
    <t>https://www.businessinsider.com/superhuman-email-startup-lays-off-22-percent-staff-2022-6</t>
  </si>
  <si>
    <t>Superloop</t>
  </si>
  <si>
    <t>https://www.arnnet.com.au/article/682373/superloop-reduces-losses-30-workers-laid-off-amid-covid-19/</t>
  </si>
  <si>
    <t>Superpedestrian</t>
  </si>
  <si>
    <t>https://techcrunch.com/2022/06/22/superpedestrian-voi-among-the-latest-micromobility-layoffs/</t>
  </si>
  <si>
    <t>SuperRare</t>
  </si>
  <si>
    <t>https://techcrunch.com/2023/01/06/nft-marketplace-superrare-cuts-30-of-staff/</t>
  </si>
  <si>
    <t>Sure</t>
  </si>
  <si>
    <t>https://www.theinsurer.com/ti/news/embedded-insurtech-sure-slashes-headcount-by-around-70-amid-latest-fundraising-2025-02-03/</t>
  </si>
  <si>
    <t>SurveyMonkey</t>
  </si>
  <si>
    <t>https://d18rn0p25nwr6d.cloudfront.net/CIK-0001739936/b9e6bc4a-1447-4316-be95-a69aca1214cb.pdf</t>
  </si>
  <si>
    <t>https://www.sec.gov/ix?doc=/Archives/edgar/data/1739936/000095017022019536/mntv-20221010.htm</t>
  </si>
  <si>
    <t>Swappie</t>
  </si>
  <si>
    <t>https://swappie.com/fi/blogi/viesti-swappien-toimitusjohtajalta/</t>
  </si>
  <si>
    <t>SweetEscape</t>
  </si>
  <si>
    <t>https://dealstreetasia.com/stories/sweetescape-layoffs-184295/</t>
  </si>
  <si>
    <t>Sweetgreen</t>
  </si>
  <si>
    <t>https://dot.la/sweetgreen-layoffs-2645746821.html</t>
  </si>
  <si>
    <t>Swiggy</t>
  </si>
  <si>
    <t>https://www.nytimes.com/reuters/2020/05/18/technology/18reuters-india-swiggy-layoffs.html</t>
  </si>
  <si>
    <t>https://inc42.com/buzz/swiggy-fire-250-employees-further-layoffs-store/</t>
  </si>
  <si>
    <t>https://www.livemint.com/companies/news/350-swiggy-employees-lose-their-jobs-in-round-2-of-layoffs-11595951553823.html</t>
  </si>
  <si>
    <t>https://economictimes.indiatimes.com/tech/startups/swiggy-to-layoff-380-employees-ceo-majety-tells-staff/articleshow/97164568.cms</t>
  </si>
  <si>
    <t>https://techcrunch.com/2024/01/25/swiggy-to-cut-another-400-jobs-ahead-of-ipo-later-this-year/</t>
  </si>
  <si>
    <t>https://entrackr.com/2020/04/exclusive-swiggy-to-lay-off-cloud-kitchen-staff-shuts-down-kitchens/</t>
  </si>
  <si>
    <t>Sword Health</t>
  </si>
  <si>
    <t>https://www.businessinsider.com/3-billion-sword-health-cuts-physical-therapists-2024-11</t>
  </si>
  <si>
    <t>SWVL</t>
  </si>
  <si>
    <t>Cairo, Non-U.S.</t>
  </si>
  <si>
    <t>https://techcrunch.com/2022/11/28/swvl-reduces-its-headcount-by-50-six-months-after-axing-400-staff/</t>
  </si>
  <si>
    <t>Egypt</t>
  </si>
  <si>
    <t>https://techcrunch.com/2022/05/30/swvl-plans-to-lay-off-32-of-its-team-two-months-after-going-public/</t>
  </si>
  <si>
    <t>Swyft</t>
  </si>
  <si>
    <t>https://www.theglobeandmail.com/business/technology/article-shopify-backed-ecommerce-delivery-startup-swyft-latest-canadian-tech/</t>
  </si>
  <si>
    <t>Symend</t>
  </si>
  <si>
    <t>https://www-theglobeandmail-com.cdn.ampproject.org/c/s/www.theglobeandmail.com/amp/business/article-symend-tealbook-latest-canadian-tech-startups-to-cut-staff-amid-market/</t>
  </si>
  <si>
    <t>https://betakit.com/symend-reduces-team-by-25-percent-in-restructuring-four-months-after-54-million-round/</t>
  </si>
  <si>
    <t>Synapse</t>
  </si>
  <si>
    <t>https://medium.com/@sankaet/a-hard-decision-to-position-us-for-the-future-7f8a38f0fa69</t>
  </si>
  <si>
    <t>6/15/2023</t>
  </si>
  <si>
    <t>https://techcrunch.com/2023/10/06/a16z-backed-fintech-synapse-lays-off-40-of-its-staff/</t>
  </si>
  <si>
    <t>SynapseFI</t>
  </si>
  <si>
    <t>https://www.forbes.com/sites/jeffkauflin/2020/06/15/fintech-startup-synapse-lays-off-nearly-50-of-full-time-staff/#6a6f57b0300e</t>
  </si>
  <si>
    <t>6/13/2020</t>
  </si>
  <si>
    <t>Synapsica</t>
  </si>
  <si>
    <t>https://yourstory.com/2022/10/healthtech-startup-synapsica-layoffs-30-people-workforce/amp</t>
  </si>
  <si>
    <t>Synctera</t>
  </si>
  <si>
    <t>https://techcrunch.com/2024/03/26/baas-startup-synctera-layoffs-fintech/</t>
  </si>
  <si>
    <t>3/26/2024</t>
  </si>
  <si>
    <t>Synergysuite</t>
  </si>
  <si>
    <t>https://www.linkedin.com/feed/update/urn:li:activity:6651167936918753280?commentUrn=urn%3Ali%3Acomment%3A%28activity%3A6651167936918753280%2C6651190820756172801%29</t>
  </si>
  <si>
    <t>Synlogic</t>
  </si>
  <si>
    <t>Synthego</t>
  </si>
  <si>
    <t>https://www.fiercebiotech.com/biotech/fierce-biotech-layoff-tracker-2022</t>
  </si>
  <si>
    <t>Syte</t>
  </si>
  <si>
    <t>https://www.themarker.com/technation/2022-07-04/ty-article/.premium/00000181-ca01-d0be-a5e9-ff132aa30000</t>
  </si>
  <si>
    <t>Tabnine</t>
  </si>
  <si>
    <t>https://www.calcalistech.com/ctechnews/article/h1jlmiek1l</t>
  </si>
  <si>
    <t>Taboola</t>
  </si>
  <si>
    <t>https://www.calcalistech.com/ctechnews/article/hybe11icxs</t>
  </si>
  <si>
    <t>Tackle</t>
  </si>
  <si>
    <t>https://tackle.io/resources/company-news/tackle-update-from-ceo-john-jahnke/</t>
  </si>
  <si>
    <t>Tackle.io</t>
  </si>
  <si>
    <t>https://tackle.io/blog/tackle-company-update/</t>
  </si>
  <si>
    <t>6/23/2023</t>
  </si>
  <si>
    <t>Tails.com</t>
  </si>
  <si>
    <t>https://www.businessinsider.com/tails-com-is-laying-off-25-percent-of-staffers-2024-2</t>
  </si>
  <si>
    <t>Take-Two</t>
  </si>
  <si>
    <t>https://www.ign.com/articles/take-two-announces-layoffs-while-canceling-multiple-in-development-projects</t>
  </si>
  <si>
    <t>4/16/2024</t>
  </si>
  <si>
    <t>TakeOff</t>
  </si>
  <si>
    <t>Kyiv, Non-U.S.</t>
  </si>
  <si>
    <t>https://dou.ua/lenta/news/takeoff-layoff/?</t>
  </si>
  <si>
    <t>Ukraine</t>
  </si>
  <si>
    <t>3/26/2023</t>
  </si>
  <si>
    <t>Talent.com</t>
  </si>
  <si>
    <t>https://aimgroup.com/2023/04/05/talent-com-cuts-25-of-staff-source-says/</t>
  </si>
  <si>
    <t>Talis Biomedical</t>
  </si>
  <si>
    <t>https://www.fool.com/earnings/call-transcripts/2022/03/15/talis-biomedical-corporation-tlis-q4-2021-earnings/</t>
  </si>
  <si>
    <t>Talkwalker</t>
  </si>
  <si>
    <t>Luxembourg, Non-U.S.</t>
  </si>
  <si>
    <t>https://www.siliconluxembourg.lu/lokdeep-singh-we-want-to-be-almost-obsessive-about-the-customers-needs/</t>
  </si>
  <si>
    <t>Tally</t>
  </si>
  <si>
    <t>https://techcrunch.com/2024/08/12/a16z-backed-fintech-tally-which-raised-172m-in-funding-is-shutting-down-after-running-out-of-cash/</t>
  </si>
  <si>
    <t>8/13/2024</t>
  </si>
  <si>
    <t>https://layoffs.fyi/2020/05/13/credit-card-automation-startup-tally-laid-off-28-employees/</t>
  </si>
  <si>
    <t>Tamara Mellon</t>
  </si>
  <si>
    <t>https://layoffs.fyi/list/tamara-mellon/</t>
  </si>
  <si>
    <t>Tanium</t>
  </si>
  <si>
    <t>https://www.businessinsider.com/tanium-layoffs-senior-product-marketing-2021-8</t>
  </si>
  <si>
    <t>TaskUs</t>
  </si>
  <si>
    <t>https://www.expressnews.com/business/article/taskus-layoff-186-employees-san-antonio-17798813.php</t>
  </si>
  <si>
    <t>TaxBit</t>
  </si>
  <si>
    <t>https://www.theinformation.com/briefings/crypto-tax-software-startup-cuts-nearly-40-of-staff</t>
  </si>
  <si>
    <t>Taxfix</t>
  </si>
  <si>
    <t>https://techcrunch.com/2023/05/30/taxfix-layoffs/</t>
  </si>
  <si>
    <t>TCR2</t>
  </si>
  <si>
    <t>https://www.cmlviz.com/stocks/TCRR/news/b/2023/01/05/tcr2-therapeutics-to-be-streamlined-with-about-40-reduction-in-workforce</t>
  </si>
  <si>
    <t>https://www.fiercebiotech.com/biotech/scoop-tcr2-therapeutics-just-laid-40-its-staff-its-second-round-cuts-less-six-months</t>
  </si>
  <si>
    <t>Teachmint</t>
  </si>
  <si>
    <t>https://inc42.com/buzz/edtech-startup-teachmint-lays-off-45-employees/</t>
  </si>
  <si>
    <t>https://inc42.com/buzz/exclusive-teachmint-lays-off-over-70-employees-in-2nd-round-of-layoffs/</t>
  </si>
  <si>
    <t>TealBook</t>
  </si>
  <si>
    <t>Teampay</t>
  </si>
  <si>
    <t>https://www.axios.com/pro/fintech-deals/2023/04/26/corporate-card-teampay-layoffs-30-percent</t>
  </si>
  <si>
    <t>TechTarget</t>
  </si>
  <si>
    <t>https://www.marketwatch.com/story/techtarget-focuses-on-restructuring-plan-cutting-60-positions-271670628385</t>
  </si>
  <si>
    <t>Tekion</t>
  </si>
  <si>
    <t>https://inc42.com/buzz/exclusive-tekion-lays-off-around-200-indian-employees/</t>
  </si>
  <si>
    <t>Teladoc Health</t>
  </si>
  <si>
    <t>https://digitalhealth.modernhealthcare.com/finance/teladoc-health-layoffs-staff-cut-jason-gorevic</t>
  </si>
  <si>
    <t>Telenav</t>
  </si>
  <si>
    <t>Cluj-Napoca, Non-U.S.</t>
  </si>
  <si>
    <t>https://www.romania-insider.com/telenav-closes-cluj-office-may-2023</t>
  </si>
  <si>
    <t>Teleport</t>
  </si>
  <si>
    <t>https://goteleport.com/blog/managing-downturn/</t>
  </si>
  <si>
    <t>7/2/2022</t>
  </si>
  <si>
    <t>Tempo Automation</t>
  </si>
  <si>
    <t>https://www.bizjournals.com/sanfrancisco/news/2022/08/17/tempo-automation-sf-layoffs-merger-spac.html</t>
  </si>
  <si>
    <t>https://investors.tempoautomation.com/static-files/f021231f-65a6-4ae2-8680-3bc48a51a028</t>
  </si>
  <si>
    <t>Tenable</t>
  </si>
  <si>
    <t>https://bnnbreaking.com/finance-nav/tenable-reveals-strong-q4-2023-financial-performance-and-strategy-optimization</t>
  </si>
  <si>
    <t>Tencent</t>
  </si>
  <si>
    <t>https://brandequity.economictimes.indiatimes.com/news/digital/tencent-says-is-making-personnel-adjustments-after-report-of-layoffs/97998975</t>
  </si>
  <si>
    <t>Tenstorrent</t>
  </si>
  <si>
    <t>https://www.eetimes.com/layoffs-at-tenstorrent-as-startup-pivots-towards-developer-sales/</t>
  </si>
  <si>
    <t>Tesla</t>
  </si>
  <si>
    <t>https://www.cnbc.com/2022/06/03/heres-the-email-elon-musk-sent-all-tesla-employees-10percent-job-cuts.html</t>
  </si>
  <si>
    <t>https://www.nytimes.com/2024/04/15/business/tesla-layoff-elon-musk.html</t>
  </si>
  <si>
    <t>4/15/2024</t>
  </si>
  <si>
    <t>https://www.theverge.com/2024/4/30/24145621/tesla-layoff-supercharger-ev-charging-nacs-elon-musk</t>
  </si>
  <si>
    <t>5/1/2024</t>
  </si>
  <si>
    <t>Tessera</t>
  </si>
  <si>
    <t>https://www.coindesk.com/web3/2023/05/12/paradigm-backed-nft-ownership-platform-tessera-is-shutting-down/</t>
  </si>
  <si>
    <t>Textio</t>
  </si>
  <si>
    <t>https://www.geekwire.com/2024/augmented-writing-startup-textio-lays-off-14-employees-or-16-of-staff/</t>
  </si>
  <si>
    <t>3/15/2024</t>
  </si>
  <si>
    <t>https://www.geekwire.com/2025/augmented-writing-startup-textio-lays-off-more-employees-will-invest-in-different-mix-of-roles/</t>
  </si>
  <si>
    <t>https://www.geekwire.com/2020/textio-lays-off-30-amid-covid-19-seattle-startup-hopes-ai-writing-tech-will-aid-job-seekers/</t>
  </si>
  <si>
    <t>4/4/2023</t>
  </si>
  <si>
    <t>TextNow</t>
  </si>
  <si>
    <t>The Athletic</t>
  </si>
  <si>
    <t>https://www.axios.com/the-athletic-layoffs-pay-cuts-fa15a80d-47b7-46a5-a08f-3e7eba558f30.html</t>
  </si>
  <si>
    <t>6/5/2020</t>
  </si>
  <si>
    <t>The Gist</t>
  </si>
  <si>
    <t>https://www.calcalistech.com/ctechnews/article/jeyngl375</t>
  </si>
  <si>
    <t>The Good Glamm Group</t>
  </si>
  <si>
    <t>https://economictimes.indiatimes.com/tech/technology/content-to-commerce-platform-the-good-glamm-group-lays-off-150-employees/articleshow/109401639.cms</t>
  </si>
  <si>
    <t>The Grommet</t>
  </si>
  <si>
    <t>https://www.bizjournals.com/boston/news/2022/06/09/the-grommet-layoffs-employees.html</t>
  </si>
  <si>
    <t>The Guild</t>
  </si>
  <si>
    <t>https://www.americaninno.com/austin/inno-news/report-austin-startup-the-guild-lays-off-38-people/</t>
  </si>
  <si>
    <t>The Mom Project</t>
  </si>
  <si>
    <t>https://www.linkedin.com/posts/the-mom-project_today-we-shared-the-difficult-news-with-activity-6953445024575475712-VHen/</t>
  </si>
  <si>
    <t>The Org</t>
  </si>
  <si>
    <t>New Delhi, New York City</t>
  </si>
  <si>
    <t>https://www.linkedin.com/posts/theorg_this-week-the-org-laid-off-13-of-our-ny-based-activity-6960585154205515776-7Qf_/</t>
  </si>
  <si>
    <t>The Predictive Index</t>
  </si>
  <si>
    <t>https://www.linkedin.com/feed/update/urn:li:activity:6961029042426757120/</t>
  </si>
  <si>
    <t>https://layoffs.fyi/2020/04/06/the-predictive-index-lays-off-59-employees</t>
  </si>
  <si>
    <t>The RealReal</t>
  </si>
  <si>
    <t>https://www.theinformation.com/briefings/the-realreal-to-cut-7-of-headcount-close-some-stores-and-offices</t>
  </si>
  <si>
    <t>https://techcrunch.com/2020/04/14/the-real-real-layoffs-furloughs/</t>
  </si>
  <si>
    <t>The Sill</t>
  </si>
  <si>
    <t>https://www.inc.com/emily-canal/the-sill-houseplants-sales-flourish-coronavirus-pandemic.html</t>
  </si>
  <si>
    <t>The Wing</t>
  </si>
  <si>
    <t>https://www.fastcompany.com/90486179/the-wing-announces-mass-layoffs-over-zoom-after-covid-19-causes-revenue-to-dry-up-overnight</t>
  </si>
  <si>
    <t>https://www.theinformation.com/briefings/the-wing-a-controversial-co-working-startup-shuts-down</t>
  </si>
  <si>
    <t>https://commercialobserver.com/2020/07/the-wing-lays-off-another-56-employees/</t>
  </si>
  <si>
    <t>The Zebra</t>
  </si>
  <si>
    <t>https://coverager.com/layoffs-at-the-zebra/</t>
  </si>
  <si>
    <t>https://coverager.com/the-zebra-goes-through-another-round-of-layoffs/</t>
  </si>
  <si>
    <t>theGist</t>
  </si>
  <si>
    <t>Thepeer</t>
  </si>
  <si>
    <t>https://techpoint.africa/2024/04/01/nigerian-startup-thepeer-to-shut-down/</t>
  </si>
  <si>
    <t>TheSkimm</t>
  </si>
  <si>
    <t>https://www.businessinsider.com/theskimm-layoffs-nearly-10-percent-staff-media-industry-cuts-economy-2023-2</t>
  </si>
  <si>
    <t>https://www.businessinsider.com/newsletter-publisher-theskimm-laid-off-13-percent-second-round-2023-2023-5</t>
  </si>
  <si>
    <t>https://www.wsj.com/articles/theskimm-cuts-20-of-staff-amid-coronavirus-pandemic-11588362569</t>
  </si>
  <si>
    <t>Thimble</t>
  </si>
  <si>
    <t>https://coverager.com/layoffs-at-thimble/</t>
  </si>
  <si>
    <t>Thinkific</t>
  </si>
  <si>
    <t>https://betakit.com/following-2021-losses-thinkific-to-lay-off-100-employees/</t>
  </si>
  <si>
    <t>https://betakit.com/thinkific-makes-more-layoffs-as-part-of-push-towards-profitability/</t>
  </si>
  <si>
    <t>Thinx</t>
  </si>
  <si>
    <t>https://www.modernretail.co/operations/thinx-to-layoff-95-workers-per-new-york-state-labor-filing/</t>
  </si>
  <si>
    <t>ThirdLove</t>
  </si>
  <si>
    <t>https://www.vox.com/the-goods/2020/3/27/21195664/coronavirus-layoffs-furlough-severance</t>
  </si>
  <si>
    <t>https://www.businessinsider.com/victorias-secret-challenger-thirdlove-sees-layoffs-due-to-coronavirus-2020-4</t>
  </si>
  <si>
    <t>Thirty Madison</t>
  </si>
  <si>
    <t>https://usanewsweb.com/hybrid-clinic-thirty-madison-lays-off-24-folks-after-nurx-merger/</t>
  </si>
  <si>
    <t>5/16/2022</t>
  </si>
  <si>
    <t>Thoughtworks</t>
  </si>
  <si>
    <t>https://techcrunch.com/2023/03/01/thoughtworks-layoffs-economic-slowdown/</t>
  </si>
  <si>
    <t>https://www.chicagobusiness.com/employment/thoughtworks-cut-hundreds-jobs</t>
  </si>
  <si>
    <t>Thread</t>
  </si>
  <si>
    <t>https://www.drapersonline.com/news/ms-acquires-thread-intellectual-property</t>
  </si>
  <si>
    <t>ThredUp</t>
  </si>
  <si>
    <t>https://www.retaildive.com/news/thredup-lays-off-15-of-its-corporate-workforce-as-q2-losses-widen/629766/</t>
  </si>
  <si>
    <t>https://www.chicagotribune.com/business/ct-biz-thredup-vernon-hills-layoffs-20210209-m7a47qe53vf2neztz26ouko23i-story.html</t>
  </si>
  <si>
    <t>2/9/2021</t>
  </si>
  <si>
    <t>Thriver</t>
  </si>
  <si>
    <t>https://betakit.com/platterz-raises-43-8-million-cad-series-b-rebrands-to-thriver-as-company-pivots-post-pandemic/</t>
  </si>
  <si>
    <t>8/7/2020</t>
  </si>
  <si>
    <t>Thumbtack</t>
  </si>
  <si>
    <t>https://layoffs.fyi/2020/04/06/thumbtack-laid-off-250-employees/</t>
  </si>
  <si>
    <t>Thursday</t>
  </si>
  <si>
    <t>https://www.linkedin.com/feed/update/urn:li:activity:7152989702512414720/</t>
  </si>
  <si>
    <t>1/16/2024</t>
  </si>
  <si>
    <t>Tia</t>
  </si>
  <si>
    <t>https://www.businessinsider.com/womens-health-startup-tia-cut-23-of-workforce-layoff-2025-10</t>
  </si>
  <si>
    <t>Tibber</t>
  </si>
  <si>
    <t>FÃ¸rde, Non-U.S.</t>
  </si>
  <si>
    <t>https://www.shifter.no/nyheter/inntil-50-ma-ga-i-tibber/281838</t>
  </si>
  <si>
    <t>Tickertape</t>
  </si>
  <si>
    <t>https://entrackr.com/2023/04/smallcase-backed-tickertape-layoff-30-workforce/</t>
  </si>
  <si>
    <t>TicketSwap</t>
  </si>
  <si>
    <t>https://www.iq-mag.net/2020/05/ticketswap-lays-off-30-staff/</t>
  </si>
  <si>
    <t>Tier Mobility</t>
  </si>
  <si>
    <t>https://techcrunch.com/2023/11/28/scooter-startup-tier-lays-off-22-of-workforce-to-reach-profitability/</t>
  </si>
  <si>
    <t>https://techcrunch.com/2022/08/23/tier-mobility-lays-off-180-people-amid-poor-funding-climate/</t>
  </si>
  <si>
    <t>https://techcrunch.com/2023/01/25/tier-mobility-and-spin-lay-off-100-more-employees/</t>
  </si>
  <si>
    <t>TIFIN</t>
  </si>
  <si>
    <t>https://www.axios.com/pro/fintech-deals/2022/06/14/coinbases-layoffs-hiring-freeze</t>
  </si>
  <si>
    <t>TikTok India</t>
  </si>
  <si>
    <t>https://www.livemint.com/technology/tech-news/tiktok-sacks-entire-india-staff-report-11676001745604.html</t>
  </si>
  <si>
    <t>Tilia</t>
  </si>
  <si>
    <t>Till Payments</t>
  </si>
  <si>
    <t>https://www.afr.com/technology/till-payments-makes-120-staff-redundant-shakes-up-board-20230110-p5cbj3</t>
  </si>
  <si>
    <t>Tilting Point</t>
  </si>
  <si>
    <t>https://mobilegamer.biz/layoffs-at-tilting-point-as-it-restructures-and-switches-strategy/</t>
  </si>
  <si>
    <t>Tipalti</t>
  </si>
  <si>
    <t>https://www.calcalistech.com/ctechnews/article/bjj82m39i</t>
  </si>
  <si>
    <t>Titan Medical</t>
  </si>
  <si>
    <t>https://www.fiercebiotech.com/medtech/titan-medical-lays-70-staff-search-buyer-comes-short</t>
  </si>
  <si>
    <t>Toast</t>
  </si>
  <si>
    <t>https://layoffs.fyi/2020/04/10/toast-cuts-1300-employees/</t>
  </si>
  <si>
    <t>https://www.bloomberg.com/news/articles/2024-02-15/toast-layoffs-to-impact-hundreds-at-restaurant-tech-company?embedded-checkout=true</t>
  </si>
  <si>
    <t>Tome</t>
  </si>
  <si>
    <t>https://www.semafor.com/article/04/16/2024/ai-startup-tome-lays-off-staff-to-focus-on-revenue</t>
  </si>
  <si>
    <t>https://www.theinformation.com/briefings/early-generative-ai-startup-leader-tome-lays-of-31-of-staff</t>
  </si>
  <si>
    <t>Tome Biosciences</t>
  </si>
  <si>
    <t>https://www.biopharmadive.com/news/tome-biosciences-layoffs-startup-strategic-options/725214/</t>
  </si>
  <si>
    <t>Tomo</t>
  </si>
  <si>
    <t>https://www.businessinsider.com/purchase-mortgage-company-tomo-lays-off-staff-housing-market-slows-2022-5</t>
  </si>
  <si>
    <t>Tomorrow</t>
  </si>
  <si>
    <t>https://www.businessinsider.de/gruenderszene/fintech/tomorrow-kundigt-viertel-seines-teams/</t>
  </si>
  <si>
    <t>TomTom</t>
  </si>
  <si>
    <t>https://www.tomtom.com/newsroom/press-releases/earnings-other/29121/tomtom-advances-its-product-led-strategy-and-realigns-its-organization/</t>
  </si>
  <si>
    <t>Tonal</t>
  </si>
  <si>
    <t>https://www.cnbc.com/2022/07/13/peloton-rival-tonal-cuts-jobs-ahead-of-possible-recession-ipo.html</t>
  </si>
  <si>
    <t>Tonkean</t>
  </si>
  <si>
    <t>https://www.themarker.com/technation/ty-article/.premium/00000181-6871-dedd-ab9f-e9ff49480000</t>
  </si>
  <si>
    <t>Toothsi</t>
  </si>
  <si>
    <t>https://www.moneycontrol.com/news/business/startup/dental-tech-startup-toothsi-lays-off-20-30-employees-amid-funding-crunch-10574111.html</t>
  </si>
  <si>
    <t>Top Hat</t>
  </si>
  <si>
    <t>https://betakit.com/top-hat-restructures-makes-staff-reductions-as-covid-19-affects-higher-education/</t>
  </si>
  <si>
    <t>https://betakit.com/toronto-software-companies-top-hat-loopio-wattpad-make-layoffs/</t>
  </si>
  <si>
    <t>Toplyne</t>
  </si>
  <si>
    <t>https://www.linkedin.com/feed/update/urn:li:activity:7250449812049813504/</t>
  </si>
  <si>
    <t>Toppr</t>
  </si>
  <si>
    <t>https://inc42.com/buzz/after-whitehat-jr-byjus-owned-toppr-lays-off-350-employees/</t>
  </si>
  <si>
    <t>Tor</t>
  </si>
  <si>
    <t>https://blog.torproject.org/covid19-impact-tor</t>
  </si>
  <si>
    <t>Torii</t>
  </si>
  <si>
    <t>https://www.calcalistech.com/ctechnews/article/hjqdc1i00h</t>
  </si>
  <si>
    <t>TouchBistro</t>
  </si>
  <si>
    <t>https://betakit.com/touchbistro-furloughs-131-employees-as-restaurants-hit-hard-by-covid-19-pandemic/</t>
  </si>
  <si>
    <t>TradeWindow</t>
  </si>
  <si>
    <t>https://www.nbr.co.nz/investment/tradewindow-to-cut-a-third-of-workforce/</t>
  </si>
  <si>
    <t>Transfix</t>
  </si>
  <si>
    <t>https://www.freightwaves.com/news/breaking-transfix-lays-off-10-of-its-staff</t>
  </si>
  <si>
    <t>Transmit Security</t>
  </si>
  <si>
    <t>https://www.themarker.com/technation/2022-07-05/ty-article/.premium/00000181-cd88-dd1b-a7d1-efffaa730000</t>
  </si>
  <si>
    <t>TravelBank</t>
  </si>
  <si>
    <t>https://www.teamblind.com/post/TravelBank-had-layoffs-t0kHoLwb</t>
  </si>
  <si>
    <t>TravelTriangle</t>
  </si>
  <si>
    <t>https://entrackr.com/2020/03/exclusive-traveltriangle-lays-off-250-employees-covid-crisis/</t>
  </si>
  <si>
    <t>Trax</t>
  </si>
  <si>
    <t>https://en.globes.co.il/en/article-retail-analytics-co-trax-laying-off-over-100-1001415644</t>
  </si>
  <si>
    <t>https://www.themarker.com/technation/2022-11-22/ty-article/.premium/00000184-9f73-d710-a7c6-df731af70000</t>
  </si>
  <si>
    <t>https://www.calcalistech.com/ctech/articles/0,7340,L-3815332,00.html</t>
  </si>
  <si>
    <t>5/17/2020</t>
  </si>
  <si>
    <t>Tray.io</t>
  </si>
  <si>
    <t>Treasure Financial</t>
  </si>
  <si>
    <t>https://techcrunch.com/2024/01/09/treasure-financial-lays-off-staff-just-months-after-reporting-explosive-growth/</t>
  </si>
  <si>
    <t>Treasury Prime</t>
  </si>
  <si>
    <t>https://www.bankingdive.com/news/treasury-prime-lay-off-40-50-employees-marketing-liaison-direct-fintech-partner-chris-dean/708770/</t>
  </si>
  <si>
    <t>Treehouse</t>
  </si>
  <si>
    <t>https://www.oregonlive.com/silicon-forest/2021/09/online-coding-school-treehouse-formerly-based-in-portland-lays-off-most-of-its-staff.html</t>
  </si>
  <si>
    <t>10/27/2021</t>
  </si>
  <si>
    <t>Trell</t>
  </si>
  <si>
    <t>https://www.businesstoday.in/entrepreneurship/news/story/amidst-face-off-between-investors-co-founders-trell-may-lay-off-300-employees-326399-2022-03-17</t>
  </si>
  <si>
    <t>Tricida</t>
  </si>
  <si>
    <t>https://seekingalpha.com/pr/19020683-tricida-announces-third-quarter-2022-financial-results</t>
  </si>
  <si>
    <t>Trigo</t>
  </si>
  <si>
    <t>https://www.calcalistech.com/ctechnews/article/b1pfj7nu6</t>
  </si>
  <si>
    <t>TripActions</t>
  </si>
  <si>
    <t>https://layoffs.fyi/2020/03/31/tripactions-laid-off-300-employees-via-a-group-zoom-call/</t>
  </si>
  <si>
    <t>TripAdvisor</t>
  </si>
  <si>
    <t>https://skift.com/2025/11/05/layoffs-hit-20-of-tripadvisor-viator-and-administrative-staff-scoop/</t>
  </si>
  <si>
    <t>https://skift.com/2023/11/12/tripadvisor-laid-off-4-of-its-workforce-and-more-cuts-are-on-the-way/</t>
  </si>
  <si>
    <t>https://skift.com/2025/02/04/tripadvisor-fires-more-than-150-employees-and-contractors-scoop/</t>
  </si>
  <si>
    <t>https://layoffs.fyi/2020/04/30/tripadvisor-laid-off-900-employees/</t>
  </si>
  <si>
    <t>Triplebyte</t>
  </si>
  <si>
    <t>https://layoffs.fyi/2020/03/26/triplebyte-lays-off-15-talent-managers-and-technical-writers/</t>
  </si>
  <si>
    <t>TripleLift</t>
  </si>
  <si>
    <t>https://www.adexchanger.com/online-advertising/triplelift-announces-layoffs-the-latest-in-a-miserable-trend/</t>
  </si>
  <si>
    <t>https://www.adweek.com/programmatic/triplelift-confirms-staff-salary-cuts-amid-wave-of-industry-austerity/</t>
  </si>
  <si>
    <t>TRM Labs</t>
  </si>
  <si>
    <t>https://blockworks.co/news/crypto-hiring-custodian-copper</t>
  </si>
  <si>
    <t>Tropic</t>
  </si>
  <si>
    <t>https://www.linkedin.com/posts/davidtropic_today-weve-made-the-sad-decision-to-let-activity-7121182074861957120-UzOF/</t>
  </si>
  <si>
    <t>https://www.linkedin.com/feed/update/urn:li:activity:7202356908194758657/</t>
  </si>
  <si>
    <t>Trove Recommerce</t>
  </si>
  <si>
    <t>https://layoffs.fyi/2020/04/22/trove-recommerce-laid-off-13-employees/</t>
  </si>
  <si>
    <t>https://www.bizjournals.com/sanfrancisco/news/2024/01/31/trove-apparel-resale-tech-layoff-brisbane.html</t>
  </si>
  <si>
    <t>Truck It In</t>
  </si>
  <si>
    <t>https://techx.pk/truck-it-in-follows-the-airlift-and-swvl-path-laying-off-around-30-of-its-workforce/</t>
  </si>
  <si>
    <t>True Anomaly</t>
  </si>
  <si>
    <t>https://techcrunch.com/2024/04/25/defense-space-startup-true-anomaly-layoffs-cancels-internship/</t>
  </si>
  <si>
    <t>4/26/2024</t>
  </si>
  <si>
    <t>TrueCar</t>
  </si>
  <si>
    <t>https://techcrunch.com/2023/06/14/truecar-lays-off-102-employees-taps-new-ceo-amid-restructure/</t>
  </si>
  <si>
    <t>https://labusinessjournal.com/news/2020/jun/01/truecar-lays-30-staff/</t>
  </si>
  <si>
    <t>TrueLayer</t>
  </si>
  <si>
    <t>https://www.altfi.com/article/9837_exclusive-truelayer-announces-job-cuts-of-up-to-10-of-staff</t>
  </si>
  <si>
    <t>https://www.cityam.com/former-fintech-unicorn-truelayer-laid-off-a-quarter-of-staff-in-one-day/</t>
  </si>
  <si>
    <t>Truepill</t>
  </si>
  <si>
    <t>https://medium.com/truepill-insights/a-message-from-truepill-ceo-sid-viswanathan-9973660e2d8</t>
  </si>
  <si>
    <t>https://techcrunch.com/2022/08/11/digital-health-unicorn-truepill-conducts-third-round-of-layoffs-in-2022/</t>
  </si>
  <si>
    <t>Truiloo</t>
  </si>
  <si>
    <t>https://betakit.com/trulioo-to-cut-up-to-10-percent-of-staff-exit-small-business-market/</t>
  </si>
  <si>
    <t>Trustly</t>
  </si>
  <si>
    <t>https://igamingbusiness.com/trustly-to-lay-off-120-as-it-increases-account-to-account-focus/</t>
  </si>
  <si>
    <t>Trybe</t>
  </si>
  <si>
    <t>https://www.estadao.com.br/link/inovacao/startup-trybe-demite-128-pessoas-em-nova-rodada-de-cortes-na-companhia/</t>
  </si>
  <si>
    <t>https://startups.com.br/noticias/edtech-trybe-enxuga-operacoes-e-corta-10-do-time/</t>
  </si>
  <si>
    <t>Tufin</t>
  </si>
  <si>
    <t>https://en.globes.co.il/en/article-israeli-cybersecurity-co-tufin-lays-off-55-1001421995</t>
  </si>
  <si>
    <t>Tul</t>
  </si>
  <si>
    <t>https://www.valoraanalitik.com/2023/01/17/plataforma-tul-anuncia-recorte-de-personal-y-revisa-estrategia-en-colombia-y-mexico/</t>
  </si>
  <si>
    <t>Tulip Retail</t>
  </si>
  <si>
    <t>https://www.linkedin.com/posts/aliasaria_today-tulip-made-the-difficult-decision-to-activity-6656277826045571072-PEPm</t>
  </si>
  <si>
    <t>https://www.linkedin.com/posts/aliasaria_yesterday-was-a-difficult-day-at-tulip-we-activity-7133191110356566016-8eiX/</t>
  </si>
  <si>
    <t>11/23/2023</t>
  </si>
  <si>
    <t>Turntide</t>
  </si>
  <si>
    <t>https://www.bizjournals.com/sanjose/news/2022/07/28/sunnyvale-based-turntide-cuts-more-than-100-jobs.html</t>
  </si>
  <si>
    <t>Turo</t>
  </si>
  <si>
    <t>https://layoffs.fyi/2020/04/21/turo-laid-off-108-employees/</t>
  </si>
  <si>
    <t>https://www.bloomberg.com/news/articles/2025-04-16/car-rental-startup-turo-cuts-15-of-workers-after-icing-ipo</t>
  </si>
  <si>
    <t>TuSimple</t>
  </si>
  <si>
    <t>https://techcrunch.com/2023/05/18/tusimple-to-lay-off-30-of-u-s-workforce-keep-china-business/</t>
  </si>
  <si>
    <t>https://www.morningstar.com/news/marketwatch/20231204801/autonomous-truck-company-tusimple-to-wind-down-us-operations-slash-jobs</t>
  </si>
  <si>
    <t>https://techcrunch.com/2022/12/21/self-driving-truck-company-tusimple-to-lay-off-25-of-workforce/</t>
  </si>
  <si>
    <t>TutorMundi</t>
  </si>
  <si>
    <t>Twig</t>
  </si>
  <si>
    <t>https://www.fintechfutures.com/2024/02/uk-fintech-twig-enters-liquidation/</t>
  </si>
  <si>
    <t>Twiga</t>
  </si>
  <si>
    <t>https://techcrunch.com/2022/11/16/kenyas-twiga-dismisses-in-house-sales-team-affecting-21-of-it-employees/</t>
  </si>
  <si>
    <t>https://techcabal.com/2023/08/20/twiga-foods-lays-off-283-employees/</t>
  </si>
  <si>
    <t>Twilio</t>
  </si>
  <si>
    <t>https://www.bloomberg.com/news/articles/2023-12-04/twilio-to-cut-another-5-of-workforce-in-third-round-of-layoffs</t>
  </si>
  <si>
    <t>https://www.cnbc.com/2023/02/13/twilio-layoffs-1500-employees-17percent-of-workforce.html</t>
  </si>
  <si>
    <t>https://techcrunch.com/2022/09/14/twilio-lays-off-11-of-its-staff-as-it-aims-for-profitability-in-2023/</t>
  </si>
  <si>
    <t>Twine Solutions</t>
  </si>
  <si>
    <t>https://www.calcalistech.com/ctechnews/article/bkniefe5o</t>
  </si>
  <si>
    <t>TwinStrand</t>
  </si>
  <si>
    <t>https://www.genomeweb.com/business-news/twinstrand-biosciences-lays-nearly-50-percent-workforce#.Yz-KSOzMK8A</t>
  </si>
  <si>
    <t>Twist Bioscience</t>
  </si>
  <si>
    <t>https://www.biospace.com/article/releases/twist-bioscience-reports-fiscal-second-quarter-2023-financial-results/</t>
  </si>
  <si>
    <t>Twitch</t>
  </si>
  <si>
    <t>https://www.bloomberg.com/news/articles/2024-01-09/amazon-s-twitch-to-cut-500-employees-about-35-of-staff</t>
  </si>
  <si>
    <t>Twitter</t>
  </si>
  <si>
    <t>https://www.nytimes.com/2023/02/26/technology/twitter-layoffs.html</t>
  </si>
  <si>
    <t>https://www.nytimes.com/2022/11/04/technology/elon-musk-twitter-layoffs.html</t>
  </si>
  <si>
    <t>https://www.theinformation.com/articles/musk-lays-off-twitter-engineers-working-on-advertising-as-ad-revenue-shrinks</t>
  </si>
  <si>
    <t>TytoCare</t>
  </si>
  <si>
    <t>https://www.calcalistech.com/ctechnews/article/byu1xnefn</t>
  </si>
  <si>
    <t>https://www.calcalistech.com/ctechnews/article/sjv1k6i8xx</t>
  </si>
  <si>
    <t>UalÃ¡</t>
  </si>
  <si>
    <t>https://www.perfil.com/noticias/economia/empresa-uala-despidio-medio-centenar-trabajadores.phtml</t>
  </si>
  <si>
    <t>Uber</t>
  </si>
  <si>
    <t>https://www.dutchnews.nl/news/2020/06/uber-cuts-amsterdam-workforce-by-15-some-200-jobs-to-go/</t>
  </si>
  <si>
    <t>6/27/2020</t>
  </si>
  <si>
    <t>https://www.reuters.com/article/us-india-uber-layoffs/uber-cuts-600-jobs-in-india-as-lockdown-hits-business-idUSKBN2320S3</t>
  </si>
  <si>
    <t>https://www.nasdaq.com/articles/uber-to-lay-off-200-employees-in-recruitment-division</t>
  </si>
  <si>
    <t>https://layoffs.fyi/2020/05/18/uber-lays-off-3000-more-employees-on-top-of-the-3700-laid-off-earlier-this-month/</t>
  </si>
  <si>
    <t>https://layoffs.fyi/2020/05/12/uber-laid-off-3700-employees-with-more-expected/</t>
  </si>
  <si>
    <t>https://www.linkedin.com/posts/gergelyorosz_uber-lithuania-softwareengineering-activity-6973669838502187009-aK1z/</t>
  </si>
  <si>
    <t>Uber Freight</t>
  </si>
  <si>
    <t>https://www.freightwaves.com/news/uber-freight-cutting-about-150-jobs-all-in-brokerage-operations</t>
  </si>
  <si>
    <t>https://www.freightwaves.com/news/digital-brokerage-uber-freight-slashes-jobs</t>
  </si>
  <si>
    <t>https://www.freightwaves.com/news/uber-freight-lays-off-as-many-as-50-brokerage-employees</t>
  </si>
  <si>
    <t>Uberflip</t>
  </si>
  <si>
    <t>https://betakit.com/uberflip-ceo-attributes-company-layoffs-to-unsteady-economy/</t>
  </si>
  <si>
    <t>Udaan</t>
  </si>
  <si>
    <t>https://startupstorymedia.com/insights-udaan-despite-340-million-funding-implements-layoffs-cuts-10-of-workforce/</t>
  </si>
  <si>
    <t>https://inc42.com/buzz/exclusive-b2b-ecommerce-unicorn-udaan-lays-off-180-employees/</t>
  </si>
  <si>
    <t>https://inc42.com/buzz/udaan-fires-350-employees-in-second-wave-of-layoffs-this-year/</t>
  </si>
  <si>
    <t>Udacity</t>
  </si>
  <si>
    <t>https://www.udacity.com/blog/2022/10/a-note-from-sebastian.html</t>
  </si>
  <si>
    <t>Udayy</t>
  </si>
  <si>
    <t>https://www.moneycontrol.com/news/business/startup/info-edge-backed-edtech-startup-udayy-shuts-down-lays-off-all-employees-8621551.html</t>
  </si>
  <si>
    <t>Udemy</t>
  </si>
  <si>
    <t>https://about.udemy.com/udemy-news/a-message-from-gregg-coccari-ceo-of-udemy/</t>
  </si>
  <si>
    <t>https://investors.udemy.com/static-files/98f10e29-29a6-4b13-bfcc-79ee29c14a02</t>
  </si>
  <si>
    <t>9/18/2024</t>
  </si>
  <si>
    <t>UiPath</t>
  </si>
  <si>
    <t>https://www.cnbc.com/2022/06/27/uipath-to-cut-5percent-of-its-workforce-as-part-of-restructuring-plan.html</t>
  </si>
  <si>
    <t>https://www.marketwatch.com/story/uipath-stock-rockets-after-company-announces-further-layoffs-suggests-revenue-could-beat-2022-11-15</t>
  </si>
  <si>
    <t>UIPath</t>
  </si>
  <si>
    <t>https://www.cnbc.com/2024/07/09/uipath-layoffs-company-to-cut-10percent-of-workforce.html</t>
  </si>
  <si>
    <t>Ula</t>
  </si>
  <si>
    <t>https://dailysocial.id/post/ula-layoff-2022</t>
  </si>
  <si>
    <t>Una Brands</t>
  </si>
  <si>
    <t>Unacademy</t>
  </si>
  <si>
    <t>https://inc42.com/buzz/unacademy-fires-380-employees-fourth-round-layoffs-12-months/</t>
  </si>
  <si>
    <t>https://economictimes.indiatimes.com/tech/startups/unacademy-lays-off-around-1000-employees-as-edtech-major-begins-a-massive-cost-cutting-exercise/articleshow/90703708.cms</t>
  </si>
  <si>
    <t>4/7/2022</t>
  </si>
  <si>
    <t>https://www.moneycontrol.com/news/business/startup/softbank-backed-unacademy-lays-off-another-150-employees-8703281.html</t>
  </si>
  <si>
    <t>https://techcrunch.com/2024/07/02/indian-edtech-unacademy-cuts-another-250-jobs/</t>
  </si>
  <si>
    <t>https://economictimes.indiatimes.com/tech/startups/unacademy-cuts-another-350-jobs-in-second-round-of-layoffs/articleshow/95361443.cms</t>
  </si>
  <si>
    <t>Unbabel</t>
  </si>
  <si>
    <t>https://observador.pt/2025/01/20/unbabel-reduz-equipa-tecnologica-portuguesa-fala-processo-de-reestruturacao-em-curso/</t>
  </si>
  <si>
    <t>1/29/2025</t>
  </si>
  <si>
    <t>https://www.time24.news/i/2020/04/unbabel-will-lay-off-35-of-employees-there-are-more-than-80-people-observer.html</t>
  </si>
  <si>
    <t>Unbounce</t>
  </si>
  <si>
    <t>https://betakit.com/unbounce-lays-off-20-percent-of-staff-as-part-of-larger-company-restructuring/</t>
  </si>
  <si>
    <t>Uncapped</t>
  </si>
  <si>
    <t>Unchained Capital</t>
  </si>
  <si>
    <t>https://unchained.com/blog/update-from-our-ceo/</t>
  </si>
  <si>
    <t>Unico</t>
  </si>
  <si>
    <t>https://startups.com.br/noticias/unicornio-unico-demite-cerca-de-110-pessoas-105-da-forca/</t>
  </si>
  <si>
    <t>https://startups.com.br/noticias/unico-demite-na-area-de-vendas-e-reforca-equipe-de-tecnologia/</t>
  </si>
  <si>
    <t>Uniphore</t>
  </si>
  <si>
    <t>https://startup.outlookindia.com/unicorns/exclusive-uniphore-technologies-lays-off-10-of-global-workforce-news-7039</t>
  </si>
  <si>
    <t>Unison</t>
  </si>
  <si>
    <t>https://www.bizjournals.com/sanfrancisco/news/2020/04/03/exclusive-s-f-proptech-raises-doubts-about-its.html</t>
  </si>
  <si>
    <t>Unit</t>
  </si>
  <si>
    <t>https://www.unit.co/a-note-to-our-team</t>
  </si>
  <si>
    <t>Unity</t>
  </si>
  <si>
    <t>https://www.reuters.com/technology/unity-software-cutting-25-staff-company-reset-continuation-2024-01-08/</t>
  </si>
  <si>
    <t>https://kotaku.com/sources-unity-laying-off-hundreds-of-staffers-1849125482</t>
  </si>
  <si>
    <t>https://www.reuters.com/technology/unity-software-cut-38-staff-company-reset-2023-11-28/</t>
  </si>
  <si>
    <t>https://www.wsj.com/articles/unity-software-lays-off-more-workers-as-tech-job-cuts-grow-11673974721</t>
  </si>
  <si>
    <t>https://www.mercurynews.com/2023/06/06/tech-layoff-fremont-job-coherent-flex-unity-google-facebook-twitter/</t>
  </si>
  <si>
    <t>https://www.wsj.com/articles/unity-conducts-its-third-and-largest-round-of-layoffs-in-a-year-48fdafe1</t>
  </si>
  <si>
    <t>Unstoppable Domains</t>
  </si>
  <si>
    <t>https://twitter.com/matthewegould/status/1547699609480286208</t>
  </si>
  <si>
    <t>UpGrad</t>
  </si>
  <si>
    <t>https://www.financialexpress.com/industry/upgrad-lays-off-30-workforce-at-subsidiary/3000299/lite/</t>
  </si>
  <si>
    <t>UpScalio</t>
  </si>
  <si>
    <t>Gurugram</t>
  </si>
  <si>
    <t>https://www.techinasia.com/indiabased-rollup-firm-upscalio-lays-15-staff</t>
  </si>
  <si>
    <t>UPshow</t>
  </si>
  <si>
    <t>Upside Foods</t>
  </si>
  <si>
    <t>https://www.wired.com/story/leading-lab-grown-meat-company-cuts-dozens-of-jobs-upside-foods-cultivated-chicken/</t>
  </si>
  <si>
    <t>Upstart</t>
  </si>
  <si>
    <t>https://techcrunch.com/2022/11/01/upstart-layoffs/</t>
  </si>
  <si>
    <t>https://www.marketwatch.com/story/upstart-to-lay-off-365-employees-20-of-staff-271675176017</t>
  </si>
  <si>
    <t>Upwork</t>
  </si>
  <si>
    <t>https://investors.upwork.com/news-releases/news-release-details/upwork-announces-organizational-changes-drive-continued</t>
  </si>
  <si>
    <t>10/24/2024</t>
  </si>
  <si>
    <t>https://www.upwork.com/press/releases/a-message-from-our-ceo</t>
  </si>
  <si>
    <t>Urban Sports Club</t>
  </si>
  <si>
    <t>https://www.businessinsider.de/gruenderszene/business/urban-sports-club-entlaesst-55-mitarbeiter-das-sind-die-gruende-und-was-betroffene-sagen/</t>
  </si>
  <si>
    <t>Usermind</t>
  </si>
  <si>
    <t>https://www.geekwire.com/2020/seattle-marketing-software-startup-usermind-lays-off-15-employees/</t>
  </si>
  <si>
    <t>UserTesting</t>
  </si>
  <si>
    <t>https://www.bizjournals.com/sanfrancisco/news/2023/03/03/usertesting-userzoom-thoma-bravo-layoffs-sunstone.html</t>
  </si>
  <si>
    <t>uShip</t>
  </si>
  <si>
    <t>https://www.bizjournals.com/austin/news/2020/03/31/austin-layoffs-rounded-up-incredibly-talented.html</t>
  </si>
  <si>
    <t>Vacasa</t>
  </si>
  <si>
    <t>https://www.oregonlive.com/business/2023/01/vacasa-will-lay-off-1300-we-need-to-reduce-our-costs.html</t>
  </si>
  <si>
    <t>https://www.oregonlive.com/business/2024/02/portland-based-vacasa-will-lay-off-another-320-new-year-is-off-to-a-difficult-start.html</t>
  </si>
  <si>
    <t>https://skift.com/2024/05/09/vacasa-told-employees-about-layoffs-restructuring-and-leadership-changes/</t>
  </si>
  <si>
    <t>5/10/2024</t>
  </si>
  <si>
    <t>Vah Vah!</t>
  </si>
  <si>
    <t>https://inc42.com/features/how-former-zynga-india-head-silently-shut-his-startup-after-slashing-150-jobs/</t>
  </si>
  <si>
    <t>Vanta</t>
  </si>
  <si>
    <t>Varo</t>
  </si>
  <si>
    <t>https://www.axios.com/pro/fintech-deals/2022/07/20/varo-bank-lays-off-75</t>
  </si>
  <si>
    <t>https://www.varomoney.com/press/05112023-message-from-colin/</t>
  </si>
  <si>
    <t>Varonis</t>
  </si>
  <si>
    <t>https://www.calcalistech.com/ctechnews/article/hjfkkmrbo</t>
  </si>
  <si>
    <t>Vedanta Biosciences</t>
  </si>
  <si>
    <t>https://www.fiercebiotech.com/biotech/vedanta-ceo-blames-challenging-environment-biotech-laying-20-staff</t>
  </si>
  <si>
    <t>Vedantu</t>
  </si>
  <si>
    <t>https://inc42.com/buzz/exclusive-edtech-unicorn-vedantu-lays-off-another-100-employees/</t>
  </si>
  <si>
    <t>https://economictimes.indiatimes.com/tech/startups/edtech-unicorn-vedantu-lays-off-200-employees/articleshow/91346831.cms</t>
  </si>
  <si>
    <t>https://economictimes.indiatimes.com/tech/startups/edtech-firm-vedantu-cuts-385-jobs-in-fourth-round-of-layoffs-this-year/articleshow/96060595.cms</t>
  </si>
  <si>
    <t>https://economictimes.indiatimes.com/tech/startups/vedantu-says-it-is-laying-off-another-424-employees/articleshow/91636698.cms</t>
  </si>
  <si>
    <t>5/18/2022</t>
  </si>
  <si>
    <t>Vee</t>
  </si>
  <si>
    <t>https://www.calcalistech.com/ctechnews/article/syarhxntq</t>
  </si>
  <si>
    <t>https://www.calcalistech.com/ctechnews/article/hju1ylrnj</t>
  </si>
  <si>
    <t>Veeam</t>
  </si>
  <si>
    <t>https://blocksandfiles.com/2023/03/23/200-people-get-laid-off-by-veeam/</t>
  </si>
  <si>
    <t>https://blocksandfiles.com/2024/01/12/veeam-layoffs/</t>
  </si>
  <si>
    <t>Veem</t>
  </si>
  <si>
    <t>https://www.economist.com/business/2020/05/16/silicon-valley-in-the-pandemic</t>
  </si>
  <si>
    <t>Veev</t>
  </si>
  <si>
    <t>https://www.theinformation.com/briefings/khosla-backed-construction-tech-startup-veev-to-shut-down</t>
  </si>
  <si>
    <t>https://www.calcalistech.com/ctechnews/article/hjkataiss</t>
  </si>
  <si>
    <t>Veho</t>
  </si>
  <si>
    <t>https://techcrunch.com/2024/01/25/delivery-startup-veho-makes-corporate-job-cuts/</t>
  </si>
  <si>
    <t>Velo3D</t>
  </si>
  <si>
    <t>Velocity</t>
  </si>
  <si>
    <t>https://inc42.com/buzz/exclusive-revenue-based-financing-platform-velocity-lays-off-around-14-workforce/</t>
  </si>
  <si>
    <t>Velodyne Lidar</t>
  </si>
  <si>
    <t>https://www.bloomberg.com/news/articles/2020-04-04/silicon-valley-startup-firings-over-virus-face-early-court-test</t>
  </si>
  <si>
    <t>Vendasta</t>
  </si>
  <si>
    <t>https://saskatoon.ctvnews.ca/vendasta-announces-layoffs-after-best-workplace-recognition-1.6033046</t>
  </si>
  <si>
    <t>8/20/2022</t>
  </si>
  <si>
    <t>Vendease</t>
  </si>
  <si>
    <t>https://techcabal.com/2025/02/19/vendease-second-layoffs/</t>
  </si>
  <si>
    <t>https://techcabal.com/2022/11/25/nigerian-food-procurement-platform-vendease-lays-off-9-of-its-workforce/</t>
  </si>
  <si>
    <t>Vendr</t>
  </si>
  <si>
    <t>https://www.theinformation.com/briefings/software-cost-management-startup-vendr-lays-off-25</t>
  </si>
  <si>
    <t>Venminder</t>
  </si>
  <si>
    <t>https://www.bizjournals.com/louisville/inno/stories/news/2024/10/21/venminder-mass-layoff-elizabethtown-tech-2024.html</t>
  </si>
  <si>
    <t>Verbit</t>
  </si>
  <si>
    <t>https://www.calcalistech.com/ctechnews/article/r19t0xjixg</t>
  </si>
  <si>
    <t>https://www.calcalistech.com/ctechnews/article/b1butaacn</t>
  </si>
  <si>
    <t>https://www.calcalistech.com/ctechnews/article/bj4k0azi5</t>
  </si>
  <si>
    <t>Veriff</t>
  </si>
  <si>
    <t>https://digipro.geenius.ee/rubriik/uudis/veriff-koondab-taas-sel-korral-peab-lahkuma-viiendik-tootajaist/</t>
  </si>
  <si>
    <t>https://news.err.ee/1085714/estonian-id-verification-company-veriff-to-lay-off-63-staff</t>
  </si>
  <si>
    <t>https://digipro.geenius.ee/rubriik/uudis/veriff-koondab-66-tootajat-kotkas-meie-kasvuplaan-oli-oluliselt-ambitsioonikam/</t>
  </si>
  <si>
    <t>Verily</t>
  </si>
  <si>
    <t>https://www.theinformation.com/articles/alphabets-verily-lays-off-staff</t>
  </si>
  <si>
    <t>Verse</t>
  </si>
  <si>
    <t>https://www.finextra.com/newsarticle/42741/block-shuts-european-p2p-payments-brand-verse</t>
  </si>
  <si>
    <t>VerSe Innovation</t>
  </si>
  <si>
    <t>https://techcrunch.com/2022/11/28/verse-innovation-layoff-salary-cut/</t>
  </si>
  <si>
    <t>VerSe Innovation copy</t>
  </si>
  <si>
    <t>https://inc42.com/buzz/josh-dailyhunt-parent-verse-innovation-lays-off-350-employees/</t>
  </si>
  <si>
    <t>Vesalius Therapeutics</t>
  </si>
  <si>
    <t>https://www.bizjournals.com/boston/news/2022/09/19/flagship-pioneering-vesalius-therapeutics-layoffs.html</t>
  </si>
  <si>
    <t>Vesta</t>
  </si>
  <si>
    <t>https://www.americaninno.com/atlanta/roundups/the-atlanta-tech-layoffs-that-happened-this-summer/</t>
  </si>
  <si>
    <t>8/6/2020</t>
  </si>
  <si>
    <t>Vesttoo</t>
  </si>
  <si>
    <t>https://www.calcalistech.com/ctechnews/article/ryuwahiih</t>
  </si>
  <si>
    <t>Vezeeta</t>
  </si>
  <si>
    <t>https://techcrunch.com/2022/06/28/egyptian-healthtech-startup-vezeeta-cuts-10-of-500-person-staff/?tpcc=tcplustwitter</t>
  </si>
  <si>
    <t>Vial</t>
  </si>
  <si>
    <t>https://www.businessinsider.com/healthtech-startup-vial-layoffs-general-catalyst-2023-1</t>
  </si>
  <si>
    <t>Viasat</t>
  </si>
  <si>
    <t>https://www.sandiegouniontribune.com/business/story/2023-04-12/viasat-trims-global-workforce</t>
  </si>
  <si>
    <t>https://news.bloomberglaw.com/bankruptcy-law/viasat-to-cut-global-workforce-by-approximately-10</t>
  </si>
  <si>
    <t>Vicarious Surgical</t>
  </si>
  <si>
    <t>https://www.medtechdive.com/news/RBOT-Vicarious-Baxter-BAX-layoffs/642848/</t>
  </si>
  <si>
    <t>VideoAmp</t>
  </si>
  <si>
    <t>https://videoamp.com/press/fagan-tapped-to-take-expanded-role/</t>
  </si>
  <si>
    <t>https://adage.com/article/measurement/videoamp-ceo-ross-mccray-steps-down-company-lays-20-staff/2535441</t>
  </si>
  <si>
    <t>https://www.businessinsider.com/videoamp-cuts-staff-and-2020-revenue-projections-due-to-coronavirus-2020-4</t>
  </si>
  <si>
    <t>https://www.axios.com/2023/09/14/videoamp-layoffs</t>
  </si>
  <si>
    <t>View</t>
  </si>
  <si>
    <t>https://therealdeal.com/national/2023/04/03/view-cuts-23-of-staff-seeks-funds-to-survive-2023/</t>
  </si>
  <si>
    <t>Vimeo</t>
  </si>
  <si>
    <t>https://www.businessinsider.com/vimeo-conducts-layoffs-job-cuts-2022-7</t>
  </si>
  <si>
    <t>https://www.linkedin.com/posts/phmoyer_today-we-announced-that-we-will-be-reducing-activity-7369003115422851074-qHt-/</t>
  </si>
  <si>
    <t>https://vimeo.com/blog/post/a-message-from-vimeos-ceo-jan-2023/</t>
  </si>
  <si>
    <t>Virgin Hyperloop</t>
  </si>
  <si>
    <t>https://www.ft.com/content/d87f77bd-0a0a-4512-b983-197f184f5352</t>
  </si>
  <si>
    <t>Virta Health</t>
  </si>
  <si>
    <t>Virtudent</t>
  </si>
  <si>
    <t>https://www.americaninno.com/boston/inno-news-boston/teledentisty-startup-virtudent-downsizes-amid-coronavirus-crisis/</t>
  </si>
  <si>
    <t>Vise</t>
  </si>
  <si>
    <t>https://citywireusa.com/registered-investment-advisor/news/vise-lays-off-sales-staff-as-part-of-strategy-shift/a2386682</t>
  </si>
  <si>
    <t>Vivian Health</t>
  </si>
  <si>
    <t>VMware</t>
  </si>
  <si>
    <t>https://arstechnica.com/information-technology/2023/12/broadcom-cuts-at-least-2800-vmware-jobs-following-69-billion-acquisition/</t>
  </si>
  <si>
    <t>Voi</t>
  </si>
  <si>
    <t>https://www.businessinsider.com/scooter-startup-voi-layoffs-furloughs-staff-covid-19-2020-4</t>
  </si>
  <si>
    <t>https://sifted.eu/articles/voi-layoffs-news</t>
  </si>
  <si>
    <t>https://www.breakit.se/artikel/35283/voi-tvingas-drar-ner-igen-vi-ar-mycket-ledsna</t>
  </si>
  <si>
    <t>https://www.voiscooters.com/blog/increased-focus-on-profitability/</t>
  </si>
  <si>
    <t>Volt Bank</t>
  </si>
  <si>
    <t>https://www.smh.com.au/business/banking-and-finance/neobank-volt-to-shut-down-return-deposits-to-customers-after-funding-struggles-20220629-p5axl1.html</t>
  </si>
  <si>
    <t>Volta</t>
  </si>
  <si>
    <t>https://investors.voltacharging.com/news/news-details/2022/Volta-Realigns-Organization-to-Reduce-Costs-and-Drive-Strategic-Priorities/default.aspx</t>
  </si>
  <si>
    <t>https://investors.voltacharging.com/news/news-details/2022/Volta-Provides-Update-on-Business-Realignment/default.aspx</t>
  </si>
  <si>
    <t>Volta Trucks</t>
  </si>
  <si>
    <t>https://voltatrucks.com/press-and-media</t>
  </si>
  <si>
    <t>Voly</t>
  </si>
  <si>
    <t>https://www.smh.com.au/business/entrepreneurship/grocery-delivery-startup-voly-slashes-operations-as-tech-sector-slumps-20220620-p5av60.html</t>
  </si>
  <si>
    <t>Vouch</t>
  </si>
  <si>
    <t>Vowel</t>
  </si>
  <si>
    <t>https://twitter.com/berman66/status/1674552743858511873?s=46&amp;t=gjICOYvLX7vrlS7ffAtQoA</t>
  </si>
  <si>
    <t>Vox Media</t>
  </si>
  <si>
    <t>https://www.theinformation.com/briefings/vox-media-cuts-4-of-workforce</t>
  </si>
  <si>
    <t>11/30/2023</t>
  </si>
  <si>
    <t>https://variety.com/2023/digital/news/vox-media-layoffs-130-employees-job-cuts-1235496467/</t>
  </si>
  <si>
    <t>https://www.axios.com/2022/07/27/vox-media-layoffs-economic-uncertainty</t>
  </si>
  <si>
    <t>Voyage SMS</t>
  </si>
  <si>
    <t>https://dot.la/voyage-fires-staffers-downturn-continues-2657548730.html</t>
  </si>
  <si>
    <t>VRChat</t>
  </si>
  <si>
    <t>https://ask.vrchat.com/t/an-email-from-our-ceo/25060</t>
  </si>
  <si>
    <t>6/13/2024</t>
  </si>
  <si>
    <t>Vroom</t>
  </si>
  <si>
    <t>https://www.hrkatha.com/news/layoff/vroom-to-let-go-11-workforce/</t>
  </si>
  <si>
    <t>https://www.marketwatch.com/amp/story/vroom-names-shortt-as-ceo-amid-business-realignment-shares-up-after-hours-271652132516</t>
  </si>
  <si>
    <t>https://seekingalpha.com/news/3925618-vroom-slashes-workforce-by-20</t>
  </si>
  <si>
    <t>https://www.autonews.com/dealers/vroom-earnings-q2-net-loss-1151-million-used-car-retailer-cuts-jobs</t>
  </si>
  <si>
    <t>https://www.calcalistech.com/ctechnews/article/bktdjgakt</t>
  </si>
  <si>
    <t>VSCO</t>
  </si>
  <si>
    <t>https://techcrunch.com/2025/12/09/vsco-lays-off-24-staff-as-its-consumer-business-suffers/</t>
  </si>
  <si>
    <t>https://layoffs.fyi/2020/04/15/vsco-lays-off-45-employees-30/</t>
  </si>
  <si>
    <t>VTEX</t>
  </si>
  <si>
    <t>https://www.bloomberglinea.com.br/2022/05/26/inverno-chegou-unicornios-vtex-e-bitso-fazem-demissao-em-massa/</t>
  </si>
  <si>
    <t>WalkMe</t>
  </si>
  <si>
    <t>https://www.calcalistech.com/ctechnews/article/byc3z4pgn</t>
  </si>
  <si>
    <t>https://www.calcalistech.com/ctechnews/article/bkzauhoqo</t>
  </si>
  <si>
    <t>Wallbox</t>
  </si>
  <si>
    <t>https://investorplace.com/2023/01/wallbox-layoffs-2023-what-to-know-about-the-latest-wbx-job-cuts/</t>
  </si>
  <si>
    <t>Walnut</t>
  </si>
  <si>
    <t>https://www.calcalistech.com/ctechnews/article/hj71t1b4r</t>
  </si>
  <si>
    <t>WanderJaunt</t>
  </si>
  <si>
    <t>https://www.nytimes.com/2020/04/01/technology/virus-start-ups-pummeled-layoffs-unwinding.html</t>
  </si>
  <si>
    <t>https://shorttermrentalz.com/news/wanderjaunt-ceases-operations/#.Yr7oNfKExPA.twitter</t>
  </si>
  <si>
    <t>Warby Parker</t>
  </si>
  <si>
    <t>https://www.businessinsider.com/warby-parker-lays-off-63-corporate-employees-internal-memo-2022-8</t>
  </si>
  <si>
    <t>Warren</t>
  </si>
  <si>
    <t>Porto Alegre, Non-U.S.</t>
  </si>
  <si>
    <t>https://www.terra.com.br/economia/dinheiro-em-dia/meu-negocio/exclusivo-warren-entra-na-tendencia-dos-layoffs-e-faz-demissao-em-massa,5f362a0a19e6049dce7d13b912b0da76rfn0l7ku.html</t>
  </si>
  <si>
    <t>Wattpad</t>
  </si>
  <si>
    <t>https://techcrunch.com/2024/01/30/wattpad-a-storytelling-platform-conducts-another-layoff-round/</t>
  </si>
  <si>
    <t>https://betakit.com/wattpad-lays-off-15-percent-of-workforce/</t>
  </si>
  <si>
    <t>3/9/2023</t>
  </si>
  <si>
    <t>Wave</t>
  </si>
  <si>
    <t>Dakar, Non-U.S.</t>
  </si>
  <si>
    <t>https://techcrunch.com/2022/07/13/wave-a-stripe-backed-african-fintech-valued-at-1-7-billion-cut-15-of-its-staff-in-june/</t>
  </si>
  <si>
    <t>Senegal</t>
  </si>
  <si>
    <t>Wave Financial</t>
  </si>
  <si>
    <t>https://thelogic.co/briefing/fintech-wave-financial-lays-off-50-employees/</t>
  </si>
  <si>
    <t>Wave Sports and Entertainment</t>
  </si>
  <si>
    <t>https://dot.la/wave-sports-entertainment-layoffs-2657504206.html</t>
  </si>
  <si>
    <t>WayCool</t>
  </si>
  <si>
    <t>https://www.moneycontrol.com/technology/not-cool-agritech-startup-waycool-fires-over-200-employees-in-third-round-of-layoffs-in-12-months-article-12778790.html</t>
  </si>
  <si>
    <t>https://timesofindia.indiatimes.com/business/india-business/with-focus-on-profitability-agritech-waycool-to-lay-off-300/articleshow/101652858.cms</t>
  </si>
  <si>
    <t>https://inc42.com/buzz/exclusive-waycool-fires-70-employees-in-second-restructuring-exercise-within-a-year/</t>
  </si>
  <si>
    <t>Wayfair</t>
  </si>
  <si>
    <t>https://www.cnbc.com/2025/01/10/wayfair-to-exit-germany-cut-730-jobs-in-latest-layoffs.html</t>
  </si>
  <si>
    <t>https://www.cnbc.com/2024/01/19/wayfair-layoffs-home-goods-retailer-to-cut-1650-employees.html</t>
  </si>
  <si>
    <t>https://www.wsj.com/articles/wayfair-is-preparing-to-lay-off-more-than-1-000-workers-11674161122</t>
  </si>
  <si>
    <t>https://www.bostonglobe.com/2022/08/19/business/wayfair-cuts-870-jobs-including-400-boston-it-reacts-decline-sales/</t>
  </si>
  <si>
    <t>https://finance.yahoo.com/news/retailer-wayfair-restructures-technology-team-135556649.html</t>
  </si>
  <si>
    <t>Wayflyer</t>
  </si>
  <si>
    <t>https://sifted.eu/articles/wayflyer-layoffs-global-2022/</t>
  </si>
  <si>
    <t>Waymo</t>
  </si>
  <si>
    <t>https://www.theinformation.com/articles/alphabets-robotaxi-unit-waymo-says-it-laid-off-8</t>
  </si>
  <si>
    <t>Waze</t>
  </si>
  <si>
    <t>https://www.theverge.com/2020/9/9/21428907/waze-layoff-pandemic-google-navigation-driving</t>
  </si>
  <si>
    <t>9/10/2020</t>
  </si>
  <si>
    <t>Wealthsimple</t>
  </si>
  <si>
    <t>https://www.piquenewsmagazine.com/national-business/wealthsimple-to-layoff-13-of-staff-amid-market-volatility-5481248</t>
  </si>
  <si>
    <t>Webflow</t>
  </si>
  <si>
    <t>https://webflow.com/blog/restructuring-announcement</t>
  </si>
  <si>
    <t>WeDoctor</t>
  </si>
  <si>
    <t>Non-U.S.</t>
  </si>
  <si>
    <t>https://www.bloomberg.com/news/articles/2022-03-03/wedoctor-is-said-to-cut-workforce-after-delay-in-going-public</t>
  </si>
  <si>
    <t>3/5/2022</t>
  </si>
  <si>
    <t>Weee!</t>
  </si>
  <si>
    <t>https://www.businessinsider.com/softbank-backed-grocer-weee-laid-off-10-percent-of-its-staff-amid-a-slowdown-in-online-grocery-2022-6</t>
  </si>
  <si>
    <t>WeFit</t>
  </si>
  <si>
    <t>Hanoi, Non-U.S.</t>
  </si>
  <si>
    <t>https://beamstart.com/content/127302/Vietnamese_startup_WeFit_files_for_bankruptcy</t>
  </si>
  <si>
    <t>Wefox</t>
  </si>
  <si>
    <t>https://versicherungsmonitor.de/2023/01/31/wefox-streicht-stellen/</t>
  </si>
  <si>
    <t>https://news.sky.com/story/insurance-unicorn-wefox-warns-investors-of-insolvency-risk-13137125</t>
  </si>
  <si>
    <t>Wejo</t>
  </si>
  <si>
    <t>Chester, Non-U.S.</t>
  </si>
  <si>
    <t>https://wejo.gcs-web.com/node/7461/html</t>
  </si>
  <si>
    <t>Welkin Health</t>
  </si>
  <si>
    <t>https://nypost.com/2020/09/13/welkin-health-startup-cut-staff-three-days-before-ppp-loan/</t>
  </si>
  <si>
    <t>9/16/2020</t>
  </si>
  <si>
    <t>Western Digital</t>
  </si>
  <si>
    <t>Kfar Saba, Non-U.S.</t>
  </si>
  <si>
    <t>https://www.calcalistech.com/ctechnews/article/sk4mliohh</t>
  </si>
  <si>
    <t>https://www.bizjournals.com/sanjose/news/2023/06/13/western-digital-to-cut-more-silicon-valley-workers.html</t>
  </si>
  <si>
    <t>https://www.bizjournals.com/sanjose/news/2022/11/22/western-digital-latest-valley-company-with-layoffs.html</t>
  </si>
  <si>
    <t>Westwing</t>
  </si>
  <si>
    <t>10/4/2022</t>
  </si>
  <si>
    <t>WeTransfer</t>
  </si>
  <si>
    <t>https://techcrunch.com/2024/09/08/bending-spoons-plans-to-lay-off-75-of-wetransfer-staff-after-acquisition/</t>
  </si>
  <si>
    <t>https://fd.nl/tech-en-innovatie/1493394/wetransfer-schrapt-10-van-de-banen</t>
  </si>
  <si>
    <t>WeWork</t>
  </si>
  <si>
    <t>https://www.wired.co.uk/article/wework-redundancies-uk-restructure</t>
  </si>
  <si>
    <t>https://www.newindianexpress.com/business/2020/may/18/tough-step-needed-for-sustainable-structure-wework-india-lays-off-20-per-cent-staff-amid-covid-19-2144959.html</t>
  </si>
  <si>
    <t>https://www.reuters.com/article/wework-layoffs/wework-cuts-about-250-more-jobs-to-reduce-costs-source-idUSL4N2BL0DJ</t>
  </si>
  <si>
    <t>https://news.crunchbase.com/news/wework-lays-off-staff-as-part-of-a-realignment/</t>
  </si>
  <si>
    <t>https://investors.wework.com/news-and-events/press-releases/financial-releases-details/2023/WeWork-Announces-Date-of-Fourth-Quarter-and-Full-Year-2022-Results-Conference-Call/default.aspx</t>
  </si>
  <si>
    <t>Wex</t>
  </si>
  <si>
    <t>https://www.pressherald.com/2024/06/18/wex-is-laying-off-375-employees-worldwide/</t>
  </si>
  <si>
    <t>Wheel</t>
  </si>
  <si>
    <t>https://www.businessinsider.com/wheel-laid-off-17-percent-35-employees-digital-health-layoffs-2022-8</t>
  </si>
  <si>
    <t>https://www.beckershospitalreview.com/telehealth/telehealth-company-wheel-lays-off-28-of-workforce.html</t>
  </si>
  <si>
    <t>When I Work</t>
  </si>
  <si>
    <t>https://www.americaninno.com/minne/inno-news-minne/after-long-period-of-growth-when-i-work-cuts-35-of-minneapolis-staff/</t>
  </si>
  <si>
    <t>Whispir</t>
  </si>
  <si>
    <t>https://www.afr.com/technology/whispir-cuts-30pc-of-staff-shares-surge-40pc-20221115-p5byfw</t>
  </si>
  <si>
    <t>WhiteHat Jr</t>
  </si>
  <si>
    <t>https://inc42.com/buzz/whitehat-jr-employees-transition-opportunity-byjus/</t>
  </si>
  <si>
    <t>1/11/2021</t>
  </si>
  <si>
    <t>https://techcrunch.com/2022/06/28/byjus-unit-whitehat-jr-cuts-300-jobs/</t>
  </si>
  <si>
    <t>WHOOP</t>
  </si>
  <si>
    <t>https://www.businessinsider.com/whoop-layoffs-wearables-startup-enterprise-sales-unit-2023-1?IR=T</t>
  </si>
  <si>
    <t>https://frontofficesports.com/fitness-company-whoop-slashes-workforce-by-15/</t>
  </si>
  <si>
    <t>WhyHotel</t>
  </si>
  <si>
    <t>https://technical.ly/dc/2020/04/02/whyhotel-layoffs-operational-changes-hospitality-covid19-coronavirus/</t>
  </si>
  <si>
    <t>Wildlife Studios</t>
  </si>
  <si>
    <t>https://mobilegamer.biz/massive-layoffs-at-wildlife-as-it-drops-all-non-mobile-game-projects/</t>
  </si>
  <si>
    <t>Windsurf</t>
  </si>
  <si>
    <t>https://techcrunch.com/2025/08/05/three-weeks-after-acquiring-windsurf-cognition-offers-staff-the-exit-door/</t>
  </si>
  <si>
    <t>Wint Wealth</t>
  </si>
  <si>
    <t>Nashik, Non-U.S.</t>
  </si>
  <si>
    <t>https://inc42.com/buzz/exclusive-wint-wealth-fires-20-of-its-workforce-in-a-restructuring-exercise/</t>
  </si>
  <si>
    <t>Wise</t>
  </si>
  <si>
    <t>https://www.tampabay.com/news/business/2025/02/10/wise-close-tampa-offices-cutting-more-than-300-jobs/</t>
  </si>
  <si>
    <t>Wisense</t>
  </si>
  <si>
    <t>https://www.calcalistech.com/ctechnews/article/rjeyhktjt</t>
  </si>
  <si>
    <t>Wish</t>
  </si>
  <si>
    <t>https://ir.wish.com/node/9361/html</t>
  </si>
  <si>
    <t>https://www.marketwatch.com/story/wish-stock-dives-as-holiday-sales-miss-layoffs-planned-11646170199</t>
  </si>
  <si>
    <t>https://ir.wish.com/node/10081/html</t>
  </si>
  <si>
    <t>Wistia</t>
  </si>
  <si>
    <t>https://www.linkedin.com/feed/update/urn:li:activity:6996584795774328832/</t>
  </si>
  <si>
    <t>Wix</t>
  </si>
  <si>
    <t>https://www.calcalistech.com/ctechnews/article/b1icqik0c</t>
  </si>
  <si>
    <t>https://www.calcalistech.com/ctechnews/article/s1lsqn5as</t>
  </si>
  <si>
    <t>Wonder</t>
  </si>
  <si>
    <t>https://www.theinformation.com/articles/marc-lores-kitchen-on-wheels-startup-cuts-staff-dials-back-delivery-ambitions</t>
  </si>
  <si>
    <t>Wonderschool</t>
  </si>
  <si>
    <t>https://layoffs.fyi/2020/03/26/wonderschool-lays-off-75-of-employees/</t>
  </si>
  <si>
    <t>Wondery</t>
  </si>
  <si>
    <t>https://variety.com/2025/biz/news/amazon-reorganizes-audio-wondery-audible-jen-sargent-exit-1236477796/</t>
  </si>
  <si>
    <t>Wonolo</t>
  </si>
  <si>
    <t>https://www.bizjournals.com/sanfrancisco/news/2020/04/01/wonolo-cuts-workforce-amid-covid-19-outbreak.html</t>
  </si>
  <si>
    <t>Wordstream</t>
  </si>
  <si>
    <t>https://www.linkedin.com/posts/hkogan_earlier-this-week-our-executive-team-made-activity-6654464027185475585-tEV3</t>
  </si>
  <si>
    <t>Workable</t>
  </si>
  <si>
    <t>https://www.insider.gr/epiheiriseis/tehnologia/136195/se-mazikes-apolyseis-prohora-i-workable</t>
  </si>
  <si>
    <t>Workato</t>
  </si>
  <si>
    <t>Workday</t>
  </si>
  <si>
    <t>https://www.cnbc.com/2025/02/05/workday-to-cut-1750-jobs-in-ai-push.html</t>
  </si>
  <si>
    <t>https://www.cnbc.com/2023/01/31/workday-lays-off-employees-but-will-grow-head-count.html</t>
  </si>
  <si>
    <t>Workfellow</t>
  </si>
  <si>
    <t>Espoo, Non-U.S.</t>
  </si>
  <si>
    <t>https://tech.eu/2024/02/07/finnish-hrtech-startup-workfellow-announces-shutdown-amid-challenges/</t>
  </si>
  <si>
    <t>Workhuman</t>
  </si>
  <si>
    <t>https://www.independent.ie/business/technology/irish-tech-unicorn-workhuman-to-lay-off-10pc-of-staff-42397380.html</t>
  </si>
  <si>
    <t>Workit Health</t>
  </si>
  <si>
    <t>https://bhbusiness.com/2023/04/07/virtual-sud-provider-workit-lays-off-100-employees-in-anticipation-of-dea-crackdown/</t>
  </si>
  <si>
    <t>Workmotion</t>
  </si>
  <si>
    <t>https://www.startbase.com/news/workmotion-entlaesst-20-prozent-seiner-belegschaft/</t>
  </si>
  <si>
    <t>WorkRamp</t>
  </si>
  <si>
    <t>Workrise</t>
  </si>
  <si>
    <t>https://techcrunch.com/2022/04/05/workrise-cuts-staff-verticals-after-being-valued-at-2-9b-last-year/</t>
  </si>
  <si>
    <t>3/25/2022</t>
  </si>
  <si>
    <t>Worksmith</t>
  </si>
  <si>
    <t>https://www.bizjournals.com/austin/inno/stories/profiles/2020/11/09/pandemic-forced-worksmith-to-innovate.html</t>
  </si>
  <si>
    <t>11/12/2020</t>
  </si>
  <si>
    <t>Workstream</t>
  </si>
  <si>
    <t>Woven</t>
  </si>
  <si>
    <t>Wyre</t>
  </si>
  <si>
    <t>https://blockworks.co/news/from-1-5-billion-to-0-crypto-payments-platform-wyre-shuts-down</t>
  </si>
  <si>
    <t>xAI</t>
  </si>
  <si>
    <t>https://www.businessinsider.com/elon-musk-xai-layoffs-data-annotators-2025-9</t>
  </si>
  <si>
    <t>Xendit</t>
  </si>
  <si>
    <t>https://www.techinasia.com/xendit-lay-off-indonesia-philippines</t>
  </si>
  <si>
    <t>https://www.techinasia.com/indonesian-unicorn-slashes-200-jobs</t>
  </si>
  <si>
    <t>Xentral</t>
  </si>
  <si>
    <t>https://www.businessinsider.de/gruenderszene/business/xentral-entlassungen/</t>
  </si>
  <si>
    <t>Xero</t>
  </si>
  <si>
    <t>Wellington, Non-U.S.</t>
  </si>
  <si>
    <t>https://www.stuff.co.nz/business/300826021/xero-plans-to-cut-up-to-800-jobs</t>
  </si>
  <si>
    <t>Xerox</t>
  </si>
  <si>
    <t>https://www.cnbc.com/2024/01/03/xerox-layoffs-company-to-cut-15percent-of-workforce.html</t>
  </si>
  <si>
    <t>Xerpa</t>
  </si>
  <si>
    <t>https://www.linkedin.com/posts/nreise_ex-xerpas-incr%C3%ADveis-e-dispon%C3%ADveis-covid-activity-6655927070826221568-kunx/</t>
  </si>
  <si>
    <t>Xiaohongshu</t>
  </si>
  <si>
    <t>https://www.reuters.com/technology/chinas-xiaohongshu-kicks-off-staff-layoffs-source-2022-04-21/</t>
  </si>
  <si>
    <t>4/23/2022</t>
  </si>
  <si>
    <t>Xolo</t>
  </si>
  <si>
    <t>https://arileht.delfi.ee/artikkel/120229031/vabakutseliste-platvorm-xolo-koondab-tootajaid-eesmark-on-jouda-kasumisse</t>
  </si>
  <si>
    <t>Yabonza</t>
  </si>
  <si>
    <t>https://www.smartcompany.com.au/industries/property/yabonza-liquidiation-tech-sector/</t>
  </si>
  <si>
    <t>Yahoo</t>
  </si>
  <si>
    <t>https://www.axios.com/2023/02/09/yahoo-layoffs-2023-tech-media-companies</t>
  </si>
  <si>
    <t>Yellow.ai</t>
  </si>
  <si>
    <t>https://inc42.com/buzz/conversational-ai-startup-yellow-ai-fires-200-employees/</t>
  </si>
  <si>
    <t>Yelp</t>
  </si>
  <si>
    <t>https://layoffs.fyi/2020/04/14/yelp-laid-off-1000-employees-and-furloughed-another-1100/</t>
  </si>
  <si>
    <t>https://www.cnbc.com/2020/07/13/yelp-will-bring-back-most-of-its-1100-furloughed-employees-next-month.html</t>
  </si>
  <si>
    <t>Yext</t>
  </si>
  <si>
    <t>https://www.marketwatch.com/story/yext-to-lay-off-8-of-staff-01674510853</t>
  </si>
  <si>
    <t>https://www.investing.com/news/economy-news/yext-announces-12-workforce-reduction-to-boost-profitability-93CH-3471417</t>
  </si>
  <si>
    <t>Ynsect</t>
  </si>
  <si>
    <t>https://pitchbook.com/news/articles/agtech-ynsect-funding-layoffs</t>
  </si>
  <si>
    <t>Yojak</t>
  </si>
  <si>
    <t>https://inc42.com/buzz/info-edge-backed-yojak-lays-off-around-140-employees/</t>
  </si>
  <si>
    <t>6/5/2022</t>
  </si>
  <si>
    <t>Yonder</t>
  </si>
  <si>
    <t>https://www.americaninno.com/austin/inno-news/austin-startup-yonder-lays-off-18-employees-citing-coronavirus-disruptions/</t>
  </si>
  <si>
    <t>Yotpo</t>
  </si>
  <si>
    <t>https://www.calcalistech.com/ctechnews/article/s1cc5uk00xx</t>
  </si>
  <si>
    <t>https://www.calcalistech.com/ctechnews/article/hy00chefus</t>
  </si>
  <si>
    <t>YourGrocer</t>
  </si>
  <si>
    <t>https://www.startupdaily.net/topic/business/melbourne-delivery-service-yourgrocer-is-the-latest-startup-to-go-under/</t>
  </si>
  <si>
    <t>YouTube</t>
  </si>
  <si>
    <t>https://techcrunch.com/2024/01/17/youtube-to-eliminate-100-employees-as-layoffs-at-google-continue/</t>
  </si>
  <si>
    <t>1/17/2024</t>
  </si>
  <si>
    <t>Yummly</t>
  </si>
  <si>
    <t>https://thespoon.tech/whirlpool-lays-off-entire-team-for-cooking-and-recipe-app-yummly/</t>
  </si>
  <si>
    <t>Zak</t>
  </si>
  <si>
    <t>https://www.baguete.com.br/noticias/16/05/2022/zak-demite-40-da-equipe</t>
  </si>
  <si>
    <t>Zapata Computing</t>
  </si>
  <si>
    <t>https://ir.zapata.ai/node/7701/html</t>
  </si>
  <si>
    <t>10/15/2024</t>
  </si>
  <si>
    <t>Zapier</t>
  </si>
  <si>
    <t>https://zapier.com/blog/changes-at-zapier/</t>
  </si>
  <si>
    <t>Zapp</t>
  </si>
  <si>
    <t>https://sifted.eu/articles/zapp-layoffs-staff/</t>
  </si>
  <si>
    <t>https://www.uktech.news/foodtech/grocery-startup-zapp-losses-with-heavy-cuts-20241008</t>
  </si>
  <si>
    <t>Zappos</t>
  </si>
  <si>
    <t>https://www.reviewjournal.com/business/zappos-trimming-staff-laying-off-portion-of-workforce-2643722/</t>
  </si>
  <si>
    <t>Zebra Technologies</t>
  </si>
  <si>
    <t>https://www.chicagobusiness.com/technology/zebra-technologies-cuts-700-jobs-or-7-percent-bar-code-maker-workforce</t>
  </si>
  <si>
    <t>Zeen</t>
  </si>
  <si>
    <t>https://www.businessinsider.com/social-media-creator-economy-collage-startup-zeen-shutting-down-2025-7</t>
  </si>
  <si>
    <t>Zego</t>
  </si>
  <si>
    <t>https://coverager.com/layoffs-at-zego/</t>
  </si>
  <si>
    <t>Zeitgold</t>
  </si>
  <si>
    <t>https://layoffs.fyi/2020/08/04/bookkeeping-startup-zeitgold-lays-off-75-employees-and-pivots-to-tax-prep-software/</t>
  </si>
  <si>
    <t>8/3/2020</t>
  </si>
  <si>
    <t>Zencity</t>
  </si>
  <si>
    <t>https://www.calcalistech.com/ctechnews/article/bysqkusnc</t>
  </si>
  <si>
    <t>Zendesk</t>
  </si>
  <si>
    <t>https://www.zendesk.com/newsroom/articles/zendesk-workforce-reduction/</t>
  </si>
  <si>
    <t>https://twitter.com/GergelyOrosz/status/1589676662593302528</t>
  </si>
  <si>
    <t>https://www.kron4.com/news/bay-area/zendesk-lays-off-dozens-of-employees-at-sf-headquarters/</t>
  </si>
  <si>
    <t>Zenefits</t>
  </si>
  <si>
    <t>https://www.businessinsider.com/coronavirus-hr-startup-zenefits-lays-off-15-percent-staff-2020-4</t>
  </si>
  <si>
    <t>Zenius</t>
  </si>
  <si>
    <t>https://www.linkedin.com/feed/update/urn:li:share:6960928095172276224/</t>
  </si>
  <si>
    <t>https://www.cnnindonesia.com/ekonomi/20220524142448-92-800561/zenius-phk-lebih-dari-200-karyawan</t>
  </si>
  <si>
    <t>ZenLedger</t>
  </si>
  <si>
    <t>https://blockworks.co/news/another-crypto-tax-software-startup-is-laying-off-staffers</t>
  </si>
  <si>
    <t>Zenoti</t>
  </si>
  <si>
    <t>https://www.geekwire.com/2020/spa-salon-software-startup-zenoti-makes-small-layoff-beauty-industry-faces-covid-19-upheaval/</t>
  </si>
  <si>
    <t>Zeplin</t>
  </si>
  <si>
    <t>https://sfstandard.com/2023/08/30/san-francisco-software-startup-lays-off-one-third-of-workforce/</t>
  </si>
  <si>
    <t>Zepto</t>
  </si>
  <si>
    <t>https://www.smh.com.au/business/entrepreneurship/everybody-thought-they-were-the-exception-start-ups-optimism-hits-hard-reality-20220630-p5axzk.html</t>
  </si>
  <si>
    <t>https://www.moneycontrol.com/news/business/startup/around-300-employees-impacted-at-zepto-amid-cost-efficiency-drive-at-the-quick-commerce-company-13622853.html</t>
  </si>
  <si>
    <t>Zepz</t>
  </si>
  <si>
    <t>https://www.cnbc.com/2025/02/12/fintech-unicorn-zepz-to-lay-off-200-employees-sources-say.html</t>
  </si>
  <si>
    <t>2/12/2025</t>
  </si>
  <si>
    <t>https://www.cnbc.com/2023/11/30/zepz-a-5-billion-fintech-unicorn-is-laying-off-more-staff.html</t>
  </si>
  <si>
    <t>https://www.cnbc.com/2023/05/16/fintech-unicorn-zepz-owner-of-worldremit-lays-off-26percent-of-staff.html</t>
  </si>
  <si>
    <t>ZestMoney</t>
  </si>
  <si>
    <t>https://www.moneycontrol.com/news/business/announcements/zestmoney-weighs-layoffs-as-deal-with-phonepe-falls-through-10342251.html</t>
  </si>
  <si>
    <t>https://techcrunch.com/2023/12/05/goldman-sachs-backed-zestmoney-once-valued-at-450m-to-shut-down/</t>
  </si>
  <si>
    <t>Zeus Living</t>
  </si>
  <si>
    <t>https://www.theinformation.com/articles/airbnb-backed-real-estate-startup-zeus-living-to-shut-down</t>
  </si>
  <si>
    <t>https://www.bizjournals.com/sanfrancisco/news/2022/10/20/zeus-living-egomotion-layoffs-flexliving-startup.html</t>
  </si>
  <si>
    <t>10/21/2022</t>
  </si>
  <si>
    <t>https://www.businessinsider.com/zeus-living-cuts-50-of-staff-after-raising-a-downround-2020-5</t>
  </si>
  <si>
    <t>https://layoffs.fyi/2020/03/30/zeus-living-laid-off-80-employees</t>
  </si>
  <si>
    <t>Zhihu</t>
  </si>
  <si>
    <t>https://pandaily.com/chinese-qa-platform-zhihu-begins-layoffs/</t>
  </si>
  <si>
    <t>Zilingo</t>
  </si>
  <si>
    <t>https://zilingotrade.com/en-th/blog/BLGCOMPANYANNOUNCEMENT</t>
  </si>
  <si>
    <t>https://www.bloomberg.com/news/articles/2020-04-20/singapore-s-zilingo-cuts-jobs-after-putting-global-push-on-hold</t>
  </si>
  <si>
    <t>Zillow</t>
  </si>
  <si>
    <t>https://www.geekwire.com/2021/zillow-shutter-home-buying-business-lay-off-2k-employees-big-real-estate-bet-falters/</t>
  </si>
  <si>
    <t>11/2/2021</t>
  </si>
  <si>
    <t>https://www.realestatenews.com/2023/11/07/zillow-confirms-layoffs-affecting-a-small-number-of-roles</t>
  </si>
  <si>
    <t>11/8/2023</t>
  </si>
  <si>
    <t>https://techcrunch.com/2022/10/26/zillow-layoff-300-employees/</t>
  </si>
  <si>
    <t>Zip</t>
  </si>
  <si>
    <t>https://www.theaustralian.com.au/business/dataroom/zip-co-sacks-staff-as-buy-now-pay-later-sector-struggles/news-story/6ab956577a322e3f12e4146444e1cb64?amp&amp;nk=842499914bf8dcecd67ffaacf7550303-1688513490</t>
  </si>
  <si>
    <t>Zipcar</t>
  </si>
  <si>
    <t>https://layoffs.fyi/2020/04/03/zipcar-laid-off-20-of-staff-amid-widescale-travel-disruption</t>
  </si>
  <si>
    <t>ZipRecruiter</t>
  </si>
  <si>
    <t>https://www.sec.gov/ix?doc=/Archives/edgar/data/1617553/000161755323000028/zip-20230531.htm</t>
  </si>
  <si>
    <t>https://www.wsj.com/articles/ziprecruiter-downsizes-as-employers-scale-back-hiring-11585498957</t>
  </si>
  <si>
    <t>https://www.calcalistech.com/ctechnews/article/pwjukv20s</t>
  </si>
  <si>
    <t>Ziroom</t>
  </si>
  <si>
    <t>https://pandaily.com/ziroom-lays-off-20-of-hq-staff-property-count-falls-by-nearly-150k/</t>
  </si>
  <si>
    <t>Zoe</t>
  </si>
  <si>
    <t>https://sifted.eu/articles/zoe-healthtech-cost-cutting-news</t>
  </si>
  <si>
    <t>Zola</t>
  </si>
  <si>
    <t>https://www.fastcompany.com/90488160/as-covid-19-kills-wedding-plans-zola-cuts-salaries-and-lays-off-20-of-staff</t>
  </si>
  <si>
    <t>Zomato</t>
  </si>
  <si>
    <t>https://www.businesstoday.in/latest/economy/story/after-byjus-now-zomato-fires-employees-about-100-jobs-impacted-so-far-report-353435-2022-11-19</t>
  </si>
  <si>
    <t>https://layoffs.fyi/2020/06/18/zomato-layoff-list-continues-trend-of-company-launched-talent-directories/</t>
  </si>
  <si>
    <t>https://inc42.com/buzz/zomato-trims-600-jobs-amid-increasing-automation-quick-commerce-wars/</t>
  </si>
  <si>
    <t>Zoom</t>
  </si>
  <si>
    <t>https://www.cnbc.com/2023/02/07/zoom-to-lay-off-1300-employees-or-about-15percent-of-its-workforce.html</t>
  </si>
  <si>
    <t>https://www.cnbc.com/2024/02/01/zoom-layoffs-company-cuts-150-employees-2percent-of-workforce.html</t>
  </si>
  <si>
    <t>ZoomInfo</t>
  </si>
  <si>
    <t>https://www.bizjournals.com/portland/inno/stories/news/2023/06/02/zoominfo-layoffs.html</t>
  </si>
  <si>
    <t>https://www.oregonlive.com/silicon-forest/2025/06/zoominfo-one-of-portland-areas-most-valuable-companies-will-cut-200-jobs.html</t>
  </si>
  <si>
    <t>6/10/2025</t>
  </si>
  <si>
    <t>Zoomo</t>
  </si>
  <si>
    <t>https://www.businessnewsaustralia.com/articles/sydney-e-bike-provider-zoomo-cuts-8-per-cent-of-its-workforce.html</t>
  </si>
  <si>
    <t>https://www.ridezoomo.com/blog/building-a-more-resilient-business-for-2023</t>
  </si>
  <si>
    <t>Zoopla</t>
  </si>
  <si>
    <t>https://www.linkedin.com/posts/zoopla_its-with-a-heavy-heart-that-we-will-be-saying-activity-7010935780743258113-PG98/</t>
  </si>
  <si>
    <t>Zoox</t>
  </si>
  <si>
    <t>https://www.theinformation.com/briefings/b836b8</t>
  </si>
  <si>
    <t>https://www.theverge.com/2020/4/6/21210000/zoox-layoff-coronavirus-self-driving-car-safety-drivers</t>
  </si>
  <si>
    <t>Zopper</t>
  </si>
  <si>
    <t>https://inc42.com/buzz/elevation-capital-backed-zopper-fires-100-employees/</t>
  </si>
  <si>
    <t>Zscaler</t>
  </si>
  <si>
    <t>https://www.crn.com/news/security/zscaler-discloses-layoffs-for-3-percent-of-employees</t>
  </si>
  <si>
    <t>Zulily</t>
  </si>
  <si>
    <t>https://www.geekwire.com/2023/zulilys-closure-of-ohio-fulfillment-center-will-impact-274-workers/</t>
  </si>
  <si>
    <t>Zum</t>
  </si>
  <si>
    <t>https://layoffs.fyi/2020/04/23/kid-friendly-ride-service-zum-conducts-layoff/</t>
  </si>
  <si>
    <t>Zume</t>
  </si>
  <si>
    <t>https://www.bloomberg.com/news/articles/2023-06-03/fallen-pizza-startup-zume-shuts-down-after-raising-millions#xj4y7vzkg</t>
  </si>
  <si>
    <t>https://www.businessinsider.com/zume-employee-layoffs-softbank-robotics-startup-zoom-2020-4</t>
  </si>
  <si>
    <t>Zumper</t>
  </si>
  <si>
    <t>https://therealdeal.com/2022/06/16/zumper-slashes-15-of-staff/</t>
  </si>
  <si>
    <t>Zuora</t>
  </si>
  <si>
    <t>https://www.sec.gov/ixviewer/ix.html?doc=/Archives/edgar/data/0001423774/000142377424000052/zuo-20240127.htm</t>
  </si>
  <si>
    <t>https://www.morningstar.com/news/marketwatch/20221206496/zuora-beats-on-earnings-but-misses-on-outlook-while-announcing-layoffs</t>
  </si>
  <si>
    <t>Zupee</t>
  </si>
  <si>
    <t>https://yourstory.com/2025/09/zupee-employees-real-money-gaming-ban-layoffs</t>
  </si>
  <si>
    <t>Zwift</t>
  </si>
  <si>
    <t>https://www.dcrainmaker.com/2022/05/zwift-cancels-smart-bike-hardware-plans-announces-significant-layoffs.html</t>
  </si>
  <si>
    <t>https://www.dcrainmaker.com/2023/03/zwift-layoffs-announces-reducing-workforce.html</t>
  </si>
  <si>
    <t>3/8/2023</t>
  </si>
  <si>
    <t>Zylo</t>
  </si>
  <si>
    <t>https://www.insideindianabusiness.com/articles/indy-tech-company-zylo-conducts-layoffs</t>
  </si>
  <si>
    <t>Zymergen</t>
  </si>
  <si>
    <t>https://www.bizjournals.com/sanfrancisco/news/2021/09/23/zymergen-job-cuts-synthetic-biology-hyaline.html</t>
  </si>
  <si>
    <t>9/25/2021</t>
  </si>
  <si>
    <t>https://www.biospace.com/article/biospace-layoff-tracker-2023-athenex-shutters-facility-cuts-staff/</t>
  </si>
  <si>
    <t>https://www.bizjournals.com/sanfrancisco/news/2022/07/25/zymergen-ginkgo-bioworks-zyme-dna-merger-job-cuts.html</t>
  </si>
  <si>
    <t>https://www.biospace.com/article/zymergen-cuts-80-more-jobs-parts-ways-with-co-founder/</t>
  </si>
  <si>
    <t>Evoluzione licenziamenti globali 2020-2025</t>
  </si>
  <si>
    <t>Settore</t>
  </si>
  <si>
    <t>Anno</t>
  </si>
  <si>
    <t>Paese</t>
  </si>
  <si>
    <t>Elenco settori</t>
  </si>
  <si>
    <t>Elenco anni</t>
  </si>
  <si>
    <t>Elenco paesi</t>
  </si>
  <si>
    <t>date_year</t>
  </si>
  <si>
    <t>N_licenzi.</t>
  </si>
  <si>
    <t>Totale licenziamenti</t>
  </si>
  <si>
    <t>Elenco aziende</t>
  </si>
  <si>
    <t>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</si>
</sst>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b/>
      <sz val="24"/>
      <color rgb="FFFF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7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2" applyFont="1" applyAlignment="1">
      <alignment horizontal="center"/>
    </xf>
    <xf numFmtId="3" fontId="0" fillId="0" borderId="0" xfId="0" applyNumberFormat="1"/>
    <xf numFmtId="0" fontId="4" fillId="0" borderId="0" xfId="0" applyFont="1" applyAlignment="1" applyProtection="1">
      <alignment horizontal="center"/>
      <protection locked="0"/>
    </xf>
    <xf numFmtId="0" fontId="6" fillId="0" borderId="0" xfId="1" applyFont="1" applyAlignment="1">
      <alignment horizontal="center" vertical="center"/>
    </xf>
  </cellXfs>
  <cellStyles count="3">
    <cellStyle name="Normale" xfId="0" builtinId="0"/>
    <cellStyle name="Titolo" xfId="1" builtinId="15"/>
    <cellStyle name="Titolo 1" xfId="2" builtinId="16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Settori</a:t>
            </a:r>
            <a:r>
              <a:rPr lang="it-IT" baseline="0"/>
              <a:t> con più licenziamenti nel periodo e paese considerato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Settore!$E$2:$E$8</c:f>
              <c:strCache>
                <c:ptCount val="7"/>
                <c:pt idx="0">
                  <c:v>Hardware</c:v>
                </c:pt>
                <c:pt idx="1">
                  <c:v>Other</c:v>
                </c:pt>
                <c:pt idx="2">
                  <c:v>Retail</c:v>
                </c:pt>
                <c:pt idx="3">
                  <c:v>Consumer</c:v>
                </c:pt>
                <c:pt idx="4">
                  <c:v>Sales</c:v>
                </c:pt>
                <c:pt idx="5">
                  <c:v>HR</c:v>
                </c:pt>
                <c:pt idx="6">
                  <c:v>Finance</c:v>
                </c:pt>
              </c:strCache>
            </c:strRef>
          </c:cat>
          <c:val>
            <c:numRef>
              <c:f>Settore!$G$2:$G$8</c:f>
              <c:numCache>
                <c:formatCode>General</c:formatCode>
                <c:ptCount val="7"/>
                <c:pt idx="0">
                  <c:v>#N/A</c:v>
                </c:pt>
                <c:pt idx="1">
                  <c:v>162740</c:v>
                </c:pt>
                <c:pt idx="2">
                  <c:v>142920</c:v>
                </c:pt>
                <c:pt idx="3">
                  <c:v>57040</c:v>
                </c:pt>
                <c:pt idx="4">
                  <c:v>55250</c:v>
                </c:pt>
                <c:pt idx="5">
                  <c:v>32500</c:v>
                </c:pt>
                <c:pt idx="6">
                  <c:v>21540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8-4FCB-BA5A-FE783CF3788C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Settore!$E$2:$E$8</c:f>
              <c:strCache>
                <c:ptCount val="7"/>
                <c:pt idx="0">
                  <c:v>Hardware</c:v>
                </c:pt>
                <c:pt idx="1">
                  <c:v>Other</c:v>
                </c:pt>
                <c:pt idx="2">
                  <c:v>Retail</c:v>
                </c:pt>
                <c:pt idx="3">
                  <c:v>Consumer</c:v>
                </c:pt>
                <c:pt idx="4">
                  <c:v>Sales</c:v>
                </c:pt>
                <c:pt idx="5">
                  <c:v>HR</c:v>
                </c:pt>
                <c:pt idx="6">
                  <c:v>Finance</c:v>
                </c:pt>
              </c:strCache>
            </c:strRef>
          </c:cat>
          <c:val>
            <c:numRef>
              <c:f>Settore!$H$2:$H$8</c:f>
              <c:numCache>
                <c:formatCode>General</c:formatCode>
                <c:ptCount val="7"/>
                <c:pt idx="0">
                  <c:v>300100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78-4FCB-BA5A-FE783CF37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435807"/>
        <c:axId val="183443007"/>
      </c:barChart>
      <c:catAx>
        <c:axId val="183435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443007"/>
        <c:crosses val="autoZero"/>
        <c:auto val="1"/>
        <c:lblAlgn val="ctr"/>
        <c:lblOffset val="100"/>
        <c:noMultiLvlLbl val="0"/>
      </c:catAx>
      <c:valAx>
        <c:axId val="183443007"/>
        <c:scaling>
          <c:orientation val="minMax"/>
        </c:scaling>
        <c:delete val="0"/>
        <c:axPos val="b"/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43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Confronto annuale licenziamenti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Anno!$A$2:$A$7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Anno!$B$2:$B$7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4520</c:v>
                </c:pt>
                <c:pt idx="3">
                  <c:v>87750</c:v>
                </c:pt>
                <c:pt idx="4">
                  <c:v>187860</c:v>
                </c:pt>
                <c:pt idx="5">
                  <c:v>300100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59-401E-B693-F80313F29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93407"/>
        <c:axId val="183491967"/>
      </c:scatterChart>
      <c:valAx>
        <c:axId val="183493407"/>
        <c:scaling>
          <c:orientation val="minMax"/>
          <c:max val="2025"/>
          <c:min val="20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491967"/>
        <c:crosses val="autoZero"/>
        <c:crossBetween val="midCat"/>
      </c:valAx>
      <c:valAx>
        <c:axId val="1834919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49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Top 10</a:t>
            </a:r>
            <a:r>
              <a:rPr lang="it-IT" baseline="0"/>
              <a:t> aziende per numero di licenziamenti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Settore!$P$2157:$P$2166</c:f>
              <c:strCache>
                <c:ptCount val="10"/>
                <c:pt idx="0">
                  <c:v>Zumper</c:v>
                </c:pt>
                <c:pt idx="1">
                  <c:v>Zuora</c:v>
                </c:pt>
                <c:pt idx="2">
                  <c:v>Zupee</c:v>
                </c:pt>
                <c:pt idx="3">
                  <c:v>Zwift</c:v>
                </c:pt>
                <c:pt idx="4">
                  <c:v>Zylo</c:v>
                </c:pt>
                <c:pt idx="5">
                  <c:v>Zymergen</c:v>
                </c:pt>
                <c:pt idx="6">
                  <c:v>Lenovo</c:v>
                </c:pt>
                <c:pt idx="7">
                  <c:v>Micron</c:v>
                </c:pt>
                <c:pt idx="8">
                  <c:v>Hewlett Packard Enterprise</c:v>
                </c:pt>
                <c:pt idx="9">
                  <c:v>Intel</c:v>
                </c:pt>
              </c:strCache>
            </c:strRef>
          </c:cat>
          <c:val>
            <c:numRef>
              <c:f>Settore!$Q$2157:$Q$2166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1000</c:v>
                </c:pt>
                <c:pt idx="7">
                  <c:v>3000</c:v>
                </c:pt>
                <c:pt idx="8">
                  <c:v>25520</c:v>
                </c:pt>
                <c:pt idx="9">
                  <c:v>270580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7-4807-B0F9-441FFD906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2501503"/>
        <c:axId val="282501023"/>
      </c:barChart>
      <c:catAx>
        <c:axId val="2825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2501023"/>
        <c:crosses val="autoZero"/>
        <c:auto val="1"/>
        <c:lblAlgn val="ctr"/>
        <c:lblOffset val="100"/>
        <c:noMultiLvlLbl val="0"/>
      </c:catAx>
      <c:valAx>
        <c:axId val="28250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25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strDim type="colorStr">
        <cx:f>_xlchart.v5.2</cx:f>
      </cx:strDim>
    </cx:data>
  </cx:chartData>
  <cx:chart>
    <cx:title pos="t" align="ctr" overlay="0">
      <cx:tx>
        <cx:txData>
          <cx:v>Distribuzione geografica dei licenziamenti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Distribuzione geografica dei licenziamenti</a:t>
          </a:r>
        </a:p>
      </cx:txPr>
    </cx:title>
    <cx:plotArea>
      <cx:plotAreaRegion>
        <cx:series layoutId="regionMap" uniqueId="{56C4C7C2-F901-4F2D-9EAB-13207CB08A09}">
          <cx:dataId val="0"/>
          <cx:layoutPr>
            <cx:geography cultureLanguage="it-IT" cultureRegion="IT" attribution="Con tecnologia Bing">
              <cx:geoCache provider="{E9337A44-BEBE-4D9F-B70C-5C5E7DAFC167}">
                <cx:binary>7H1Zb9vKsu5fMfJyXy612BObfbDXBkJKlmV5jONML4RiK5zZnKdff4rWYIlWPCS6sIFrrSALIdVU
8avq6pq6+j839f/cBPNZelCHQZT9z0397wcnz+P/+eef7MaZh7NsELo3qczkr3xwI8N/5K9f7s38
n9t0VrmR/Q9WEf3nxpml+bz+8N//wNPsuTyRN7PcldFlMU+bT/OsCPLskXs7bx3cyCLKu+E2POnf
D6YbzT4czKPczZvPTTz/98PWFz4c/NN/zIOfPAiAqry4hbFEGzAmCEeCisXnw0EgI3t5G6lkwBkh
VJDVb57NQhj3FBV3NMxub9N5lh0s/78atUXv6qKbSXPxoqbsCDPP7t7kn20g//uf3gV4t96VDaz7
QDx16wHUs2h2u0ewNTxgnAhdU5l698FbYCtCG2iqjlSd4fX9BaOXoD9Jz29gX47rA7+8/AD6j68P
/aEbBbPodiV0fy/oGhlgqnGuMX2N7YagYzYQWBWIaYu7Klr99AL6JT3uo9KwG/2NoT0GbNzp8+Bw
8vo8uE4Lu5g1KyD+ngcKwQOdM8YIAnWygb7CtIEKGpQRdamG9NWvLuB/Bim7wV8P7EG/vt4H/vr7
6wP/MbW7ab9PPa8QOhBCowLUy0LP820OaHBf41hnaDkDegr/WTTt5sHG0B4XNu70+fDx0+vzwXTc
YL4SxH2IPxpwDRHCMd+12CocDQjSOUdEW/3qarV9nI7duJt31PcgX1zso22evD7aH4ssT2fB4yr2
ZdaNAmodZFqlOkG7EEcwK6hQEQcL507v97T+s0jaDf7G0B4HNu702fDx+vXZMEnn+115GSh9jSGh
YbJr5VX4QHBBmeC/WXonaUfPHyy864E9Bqyv9+GfjF4f/jvp2OccoHzAdK5ylW5rfEQHiKpC18nS
GN0l+48T8ojkdwN7sK/frA/7x8+vD/uZTKt9mjpMDARoepD4pbkJ6G4YPEgdcKILTfTsHCCjBD/v
D4T9fmQP9vsbfdzPzl8f97EDTshqsfv7JVYfqAA51glZqnu6BbuCBh0/MF/aQPCl1W8vFtonydkt
8sthPeSXV/uwj49eH3YjnbVusHr3v8ddAYEGae8EvufTMvC77tT+Sr3D/U2fFijJnrCydmO+HthD
fX29j7vxBizKz0Xqz/foURF9IHShMqYt19Ztv4qwASUEq1Rj26gDHTfOn6iZ9cAe6uvrfdQ/vwHU
jXlgu0W4guDvxZ2pA40iCmaL2GXS0IEG5gzWYH1dfED5b8l8R49cXdtFzm9Efjmuh/3d68Hj+tAb
b8Ccucoh1HhwHbnw9+3/+RjOU/dmj/qeiAFTCeOU8AXS2/KvCDFQkU40sgpvwnqwyYkXk7ebMb95
TI9Pv/lWn23XV6+/PpizJpxFB5OsM72zFWa7JPVlDhkSA4IRZQgtJw7MjA2zSNHRAGOBKbhsiwW8
p7cmmQzmBwvqHqNqN5u2R/e4s32zz5TpGwgLXVVu3s7vvKHH3v1lHKHaQFcRJuAF75pB+gC8Nogb
gUJbfMCJ2JpApdsCTY9O6d3MuFqP7DHi/kafCeYbsJwgJrRPg/U9/7KRIet7jKYMZPjzcTPlhdI+
6Cx/pHXprE29w/FAqLoO8aClu9YPwD2Dkt1ifv8OPTG/v/FAzN+AX7YIEy5m+t+rfYW8Rz4fk/Mm
Tos9rrJdrF8HvU20ZR5xW9oJgcgPQ0Rdhfp75qnpxukfWKfLYX0xXzzsgYy/gfX0FHLT7s2jb/oy
7YLJQBDSpdPBbNlUL0iFzK8qIAbHegGHZ9CwW6+sB/bwXl/vI3767Q2Yle38xjn4NI+Ln4F7s7Ik
/l6/UDEAF0CoFO00YhCD4AQkvrTfCTxQ9fgqs5sH5nJcjwWry30OmD9enwPDeRTOUn9/0LMuca5p
OtqoWdgQfYhPCKRrol8/MpxFLhDyuC+4G/WNoT3gN+70sR9OXx/7kd3E+f6Qx1C6o2KsQeJ8aZtv
KR0sINdOIdsL0c67Ty/wNoIan/xR5bcb/tW4Hvary33gR+PXB36jzmJfFs17OclmUdudpPTr3frW
/CjLZfS4mn3Zcst0qE3DBEp6lplDkPAN1QO5XwJpXxUCcev5sem6PoOe38yA1Yv0p8Dq+oM58AYC
caZM57OD23lwcFXc7k8Jgf9KiY6xru1eeTEf6ARD/pH2Ml3Ppmc3D3rDe5zo3e3zY/oGYtKH6Sy6
me+PERDH0bq4Gaj77VkwoEyHOaKvSk56BugdHY/Pyt0cWA/sYb++3kf98A2gPp6nENds9gc7g4yi
QEKH7NY6Prahg7q0mA4pR67fp4E3ddCCnj+B/35kD//7G30GDN+AGjqC2uKDKfy1PxZgPKAYIR2v
cmDbMWXUFTpoHXsYeGWb4K9pOfg0+Di4Gqzu7vJHds+Bh0/oMePhF/pMOXoDhukkS2fzxyvMXrYy
E3WgI0wxLMyLWQHKf2NWQHxCZ4Ly5ZxQVYhPbDLmGfTs5sd6YI8N6+t99CdvoO7tqIjsWbpHnQQV
P0hHnOkrnb+9IkAOhqnAGAJlV4vPNvrXke1Amu4PQvr3I3v439/oM+Do+vXdg0l0+/jbvkz4QR8R
BiYP5aucyZbwc0iBaYQifVWI3ou+PUnNb0R/8RI94JcP66M+eQObK4A0Gc2zfSKvqBD3VGGHBVpr
lu36n7u1AEHkE9yGXaL/LJp+i//qdR7yYHXnAR+Gb0D675T/SgXsWvteJv7vun+x0etOTJ7yiSf5
LNin5icDhmF/haovK096phAGS6iLBa2mR1/1ADWPz8ffyP5yXF/wl5cfSP3n15f641k8i/Yo9OB9
MYoY43i9pm4YPIh0Rc4Qp8A9E3TszuIYtMNjlOzG/H5kD/X7G33cjy9eH/fpPGoetSxepmzQgFKo
LIcQw9YaC2VxFPYYQd3C0sQBC2jTwHySit2YL4f1AF9e7aM9Hb0+2idu7hQQad8j4hDvh92gQuh0
Z8UVpMC65Ncm2EDEkzTsxvt+ZA/y+xt91E/egG45Kep5+FMW6R6d3C7DBUEcTFeFbNseFWyfE2DS
oFURT3/74kmRZUATkPQHEf+twX1ObD74ATOuX38KdKWH89uDj+ns58EodNNZPs9W8vn3xg6mA1hO
MaiZnbY+FD/DVKE6lLstPr0g6IIg9466ZZXkY7TtniU7H9Jj087v9Nn18Q1orDPXfsr3fNkKIWBL
NQQYmLZUVypop42VGdZl+HDYddfZRfABh2FTeT2Dnt1cWQ/scWJ9vY/+2fj1J8vpLJg1e3XJ6IBB
sRXs+V2mBzp8N+DvCiMw2EWwJX7nBjwg6CkXcTf864E9+NfX+/Cffn8D8M/r93qUXjuH/6cNHs7m
OYS69lzjDPsdMWVgetKlL7C9VDPI02iwivNlBXQ/+HkxA4k/MGZQm7RSRbvWqd1ivzW4J/pb9/ri
f/YGAqGrEoKF/t310i9T/e8FEtBv5k5OngpDnM2rgx9zUP777LihUASBZgg2EOiscffZdtIQFN3q
BPw3pMGNrUW3kOUMCPrDfb9n28N706B398FEeANFWhcz383yfcYnoBgIAp7gQUAB4t1nWydpOuRr
qAb1osttZD0X7jkE/U4hrV6lx4b7R/Y5cPEGMmJLr2EKnZ1u5T43joFDAPUSZBV+7vb/bphDCpSJ
MhXWjlWDoG435ebMgCZQkbzbTvUHftzW4B47tu71OTI2Xt82+uLO82i2R1YgAnv4qErpKksmtlgB
XZhg37zGMexp3ebBMyjZPRfWA3vYr6/3cf/yBtI0F3K/q0JnHSEokYbs2M5FQQxgEwbFK0XUD2QA
OU8Vke0Gfz2wB/76eh/8izdgEV3INC/s2R43asOGSYgiIcHZdlK468IBN2AurHbO90KmHSkSSAn+
QPFsjn0A//1jH3DgDcTyJs/ccPgyy/R9G2TfIn1BzuwKFuVZDOWMK7X8954C9F1iHHU9UnprAAG7
CHw1DS2UVS9f9ixKdqujjaG9GbFxpz8hrt5AiOiThAK6fSYUKGwggIaHCHT+wjTdVkwQYdWgWAjq
3Fcx1BXbFx07nkHPbg6sB/bwX1/vo//p/PWtoE8Qbt8n+ND1DWJvsMMXCkfvPtvgCw77aqApH9/w
4LbM0SfJ+Q32y3F96JeXHyB//frIX82j+V5XYihL7GwgCHzCXtNNH6C7wbCACq3ddevPoGQ36uuB
PdjX1/u4X70B+/PaT2fu4wnyl629kEkDkx8soJXdvy3ysFMVQzqAgMZfzIheyub6pqPn0YTqbvTX
A3vor6/30b/++BakvoHmxwEE4Vda9+8XW6Vrj8IhALqqie61DIIMM2VURbCtYPWjC1V/NX8OMbvR
3xzbY8DmrT4Prsw3wANZ5A7UTMP+jRUef8+E930bD1tz30lO3zDt72K6imH6748PFDYIdK031tZN
LyAEBV2MEk1bbWzt+8NAjv0n2mg1rj8Xlo/rz4PR1RuYB9X8dr5H6KFFn9apIQyL7d1nG3pYhmFL
K1TpbpTxbto+V+W8fdwU+40mWo7rI7+83Ef+avT6yH92Zu5+o0AArg5ZdwEafsP0gRxxt1sMurGi
XgB6RcGfAL45tgf65q0+8J+PXh/4664kYyF0f6/y32tVekcx7NT3LwhELJMEXVuvfdpH7z3N+mvw
Izx55FZ/5V61ydvXfHpvAvjc9PK6Jee+oH9vN/q8vP6TnXxe5jq/9xXauWT0Fc3DTZ/7kvv3ra47
GfCCRWDVm2dfHHnvPPTcRWCjOc++wH/vPdSdKLZzSvR10v0O3H2B/77LeH2m27M4sIq47A3/98jR
c4W/22X5eOTgZXYQfd9m+Uy1s24Gszepf29zs30i4t2Zhn1tf98DZl+4v/e5eZm2X58xtDcGvJ+i
9AIzf51U3Rf871njF6C/GVbfFwPeMwbPsjJ7uxv2hf77Xo4dRzk/iyH37Rj2xQtI3b/3mth1wHbf
CrrvErAv6N+bHzw41fwB6FDD94xOAy90uN67H2wcH/CClXi93XlfM+B9P/cL0N/acbsvDrxvL/7D
yq37gzD3xor3Qz6fZQOt91jtDfj3TWTzZ4f+N3df7YsB79vIXhYOerpY8GUG0Xvt4nNj//enye1L
9t9PzHuZ7K+Pht0XA0D5qNBPCP5bdivYriLtqlTg7Csi9N52vWcQcreczW5v03mWHSz//++H9cB+
+ejqFN0HtaOfXr92dGfLr32x4L2WdM+1pFv9F/bFpa793P+v3SZ6baTu0mQL1w06Si1SaMNZPhtF
uZs3z777m6GP1WgvmDm5/feDDh0m/tl8wlZrj62j51dfn8+y/N8PaAB7X7vTDTAc5a0LOPXpw0E1
7+4ocLo69HmHAyiQDtuUYQMz6LwItuo7MAqGcQqd1eADp7NAT/IPB1m3l+jfDxS2dVIdqwhB40IV
Tk5jH1Z0ga3e2DJag7T890FUhBfSjfIMRnddbOPF9zpCGdcI7GAh8DTQy9BmhsFOivhm9gk2asPX
0f9lflwGjpg5sdQ9w4lV2hia1LDpIeIq12mClZMwg5N6jNqpY8uMMrVsjUYkzDaaRsaT0CGsGuYJ
9xozjVXyHfuK5x2lTkiTY9SmnmJ6jhZJo2gSPx/mlivJhRUmrDzOlFbErhF6RY0MkrteNM28uvZP
GrtJXCNKfL+cWiUO3GGsFfnQdaQUZiFieBqJPE+dBBoX5TGxWWbWcCX/rHCOLh1HI/kwy9U51uLY
PlGavECmldSONxZ1nnz1PVKoBhWI51PsyNg/ar04Y9DvuW3UszZpcXyki1LJDM2Ow3hYI1JI08Oo
/KWnKk9GwnNLdSI9NyNHhQXADLkkXBghCzR/khbUGUvhBOWQi5SOY16WxUhveS6NJIjS7MjLnMge
sSCIsRGjwk0MbJfaSe1WJDNYabF5hCJlylikYUMJSKOZRHhJZXC1Zdd6FlJstBmKj6WWeMLQ41LI
I+YntToqCyf50Wpwgpvq4TIwdT3RxraliMJgdhN+Em3VpoYbCEcxGof618RD3pzaoS2Hiozd01jV
w0vO4yI21FalgeGqzElP6tZWkkM7aqx5kViJYgaZplwrVu7Y8DRdzUxRqSnIDQ44GzsycZmpCisd
Kxry0WFkCSsZaTnNf1KPWqoZS49fqcirbUN1saUMLbuONFNIXIajlofcOiob2AFkkFDPh4xmETWo
TdOfeUhwbrTAl9zEQvG/N60Mf8RccUojIbmqGInbELNU6royItVxciO0U0caUSTKw0hB1cSqvaoZ
kojRYuj6kXKOWdoqZu26jmogkKxp5dsuDgzVcZ2JH1OXGFpZAKmekgF6yFEUbCTQyyowtDzzFbP1
o9A1bb1wLtpWeD9J6brZxKaIz0td0NZsGM5/alYTfUuJVmQjRShOOKxUx/JHtZNU0zhr5c+QS4+M
8siVl6qre9xUGubOCy3Wzoie2sHIR2EdmzikdTtsSj0thzS1w1sl505jlg3HGTAjrH2TkIpfc4v6
tREEZeaYlq/ncspkjr4GjAdnkpJWGjmidWSmdlT4hrQK/ypOM1YarqPJeEwKa6qVLPtJKuk7pu1T
65vq2ZU21HOtaY3ai13brPKU/FLVzIsMXXV4YfgtdalRC4Y9w9e8whlXqpveuqL0gTqRlrWRNYGV
mqWf59wsrcyODaQV9q9U9ZXAtEvs5UbRhsBQV82SE8tirTq2iWidSeX6lm9mibSAJbYom6HwsWBj
mZbpVStBhxq6k2H90Cqp6hpJruX+iPqt1Ri+cG8DL9JCI6V+JQ/TPNYD009pNUoTWWdGVVrKMaJV
9MuyXas0FT/CtxYnnn/lOrz6xblb/XISNeOG4yuyGsJBKZZrFpGOvuk+5d9YUZXSTH2kf0ndtGSj
SuXBD8o8eaHJtHaMtkLeL9fxsHtotVjMGi2PHIOHkVMYAja8nWq2Zc9JRuP6kxVjwEUDkQxMhbDw
OEzUth0Vdq0YlgJsmWC/AGUTpnGTGxUTyo9WYcplrGPRfLFDqn9Lm0Ath22ZamYYUcczs9bSTG5z
uyJmngvHHQeirsOjKIy19FNOsNZ8D0rLT4516CwwAa1huQaTvNRMJiXRDdlK/pVbWA/OCC9UfqgE
lv7Lz3J4uajIWWPEeUtOke8q5Vj3XfET4UqPDm3NaRxDpFV6jmJhu0YqvOjQcmI/NIA+YoA4OqDT
Ivgxw20ldWB1UfILvbVsYnLWZr5hs7zJTb+om2ioMl+vj7K0jKthVnPtM5O1Jc0yT+xzt7Qq3SS1
lX6KlKDhRpsmrB15iSJDsw0Cehl7US2M0mUYm07eJrrhsSziQxdOqIjNIAowzJcKh6HpRWn+2dO5
L0xdy3xqNBmyzwJmVXd8lyeFpmcuiFKY3MJiwKOhi5gdAlqe34DCTf3MxKBo2kOGaFOMYg2UmpHH
3M4N2aSONhSKtGBGExdlRoAyj3/DupKAluRUyU+b0K+ciQ3yWU2yWLYw3WToEdNPuBYMsyihXxJL
wfGo8CrsTyvalF85rklhOqUa6Ic+Qk5gBGrs3WiVa0tkWBim20lp1Rn6Uvuhh806lC4z8sAh7WWc
Wp46lLDAJMPALfOvrdfU1TgUsq1sQxNMqQ2uVFZsENUuT2w/AbVMiO388EKnkPAGMb6086r5Vet+
mJrUCRPNMso2CX/YXoCPEErd4ixCCvK/1UAW+RwgpfVBKlRGhhGri2YkbZ3Mk7hmBq+YNna12rvU
Wt5SQ69YkQ1hrp2EX6Oc0NjgESo+Z7wBpUJAJNyTFHRuPBRB4kSGleuWMCRq619WQIB06lWtA2Bb
dWAUYGaJiZ55VmCiyHK+StUOfmaOZ6iBo/zgehNdpHnK46PEC9Iry0li5USJUafyLD36lthV3Uqz
KW1ozDREVlZUvzzcNt8FSdhtaIcyGlcJ1U5saKmlGmEk3Ah+NLXQ1sb1LaPuRsZN6tpOvrDx1v/8
76l7k8pM/sr/0xnP99c7c/n+X+fxPLrK0/k8P53F/W9uDbxv3dpZ2v+9+y5s7dppdq/Mz5fcfJ7V
De3EHjO7e0cF3lvrd+OW9jecaQIdUHi3Cxu6WeoUnriwv+GQK+gvzWh33obOdaFCL4+l+Q1nEGgI
ExBnwgkjDMGtpfkNB3BDR0zousIZHATEoc/HS8xv1FnX99Y3hx2z0KAFqKNw8g2cMKGqfesbaXar
KPYFGBbNhcPqwCxZmBqwkihnVtHKo9oucyPVc2K4dhV7hhLnwVEIJu2JlgXO0KIB1Q3LT6vT2MHJ
kPp5IAxLcGesYBUMzg2Ad/gLqCOoR7AOTdPhBAHof8JVBI7JpruQxg6Y3HlqX7i4VS6JreZmDevQ
YZBi29SK8FtSU/KZRkI4pmJrcpzYmrLoGrnw7HYQAV0+ejRACxDYaizgD7AP90DLE+nklAfBheJp
9NxqOZ6FJUom1PWFNDLVz4Y0yZ2vT7z6tqfU8QoYhKFRP/wNfzpJ2nx1x62zxMaZvHCyyNXO84pH
31mo4bMGS3dMectPWnA3Prt+6DqGWkqEDRG3um443PLdw7CO9EucV1ZggHkZjTBP0aKLy2+ReShO
GDoS6HBssEYFo90e7U0SQ4tkTRFHwUUumuikomViOCLLUkPDZZMcqQlHkyqv2RkpHVCBTwDUPX1b
NjCcpghntsLRxXCGVndu9OavZ2rqgROURReOm555aux8pr7vnRXgy54qXuIea1oQMaNNast0KEon
WUIEqGrXO/YbBw2fIKfjxxY5YKJQFfqVQO9U6ElIO35ueLatx0XMcule0DiAKVXGpLppaYHOVFFn
4aGj2GzW6kp2LUWCTV8KUhmYxc2JrcAhiKdg/IXOsCib/Fp9mlMPJxLpuraC5scaHPam6T1pYorH
3LrI9fMkVuVEq2V7plc4+45Q6Y4jPQWvrhD4iLQ0nwaepxxLJP0nIAI11kMIfh53DXMEdJKCIMU2
QiEOQeswKzu3Kzv+3ohACYy4I8ctivg7jTL2xMxFENLo/2L3vqDuMOhP0Lrbv5hzFBaBwqpzUGYw
SXxHpMdBFPsmmD/YlEqkDZnrtqar8hIWSz0B37s5VDynXiyav50p6KF0EJjQsMYzaGasgkLZpgSi
AbqtxHp97qiOfZLrmTiMi0QFd8R2iJEy1T0NvMwaVX7on+RR5daG6wptWEo+CjylNNrWK7/prr1o
PfZbwh5MYQLrigaeQ7fMAHt68ZiwauwYNJx6zsFgG6O6TI8pJs4I+1L7jmQsIG7RIMOWrXv0xIR5
oODgpzVGdFBuEJfCfZFErLB1SXN6rmcxv45L8G5lHsnISD1R3ZQ4QWc0K/kFiUhu2lZADXA4/MpQ
soqbvqPGwyaqqqPaaeSRbvO8fkLBdMKxPaFBZOAAPgRNVVQ4NrTHMnC8hFMlmJ6rpMqvi5xwM0qK
4keOID7hMDc/560PTmMEAj9s2kD7+QRADxQcIR02hCPo60LAbtiWGVULfK1BLqw5UihfsyZMTFfP
siHCdn0IkT13zBPkntqp4oDr6TX2l9K2PGJESFTXQqbqE/N3hwxv0dPNtg0NV+hJWIJ/QM/DUPtm
O+4xEt6vJ955h1DAmWQgGbDYg27vC4WOSi/VbR2f87RxVVNv8+LQsmo5iVLLPSnswD7xfK4cRqqM
v9d+zI7stkwmvIz8ieMoQWEiinI4T9DNRkgU4gmh3UUeiKoKyhTUvKr1pkvmkVaUmkfOYZLk1+Bf
JuOGBmVohGnNyegJMHZIIJzILKChIfyBE306ajYAV1he40gv6XnDStCVbpyVXwpBnKkeZvVNyERu
apnu+gZRbP8I1o5yRHlWnoCOv9ZdR+9icAyiaHoWDR0tA6cW2WkwaVQ7G7dhGBypjVNGT0ybzlrt
zxswfykcqoXgLOkHS03LBKsYztB5UsTgxXmFkpqpZicnsq6BpEiAg2XEKcmn3HOLzxB/vhUxGC9F
gcivvNKqYywLdShCPzK0TAk+lyjLr5+AtjMOepMbDGCdgg0MvfOA2m1oW71FYCUBkVmilp5ZQVjy
LOJ+dEhRUIztIBaTRgjrc1AG6KxFRfU58t1hKIPMZKU7h1B5mf0JcNDPDBZGxuGU9DtgN9gNv9lS
JUH4PGsZm2YZyq/rzruEGDa/8kADTxtL1pMAe63JlUD+KPMSVjWl1Me66pErJS/IiSfz/JpVenVD
IRb5J7DdeTGEYg6U9uSf1SrBSRQgMEcrdJbEbXDBPOurqOJ6CuWetRl6cXDEs1BOVaF+itMYNHmr
6RMUt/m5Yjunj/PxgW1OiAY6Gmxk2q2vfQvU1ird8kWFzkVcsSmN3Ph7acVgfgWO6hsQoEyvIFz/
pF3xwC3pflaHU/zA4IMTOvq2uShQEaRKhM/tSNg/ceFr4EJB9BuWEYi14ra69CC2NE1FzC8JbuXE
uTPSH3/3HTYdgfPsulNzoDsV5HR66kH4VW0rtYfOfR3HgZERPTMLRXNGnoZsIyjkTzVprRmJamp6
3XUImWXjFxMBfikclAqN6CGAgVinDTaElhdpwUmN23PMNWcqIWJ3ilqd3vguRWfcquRJXAdnbQVZ
lQrOo5y1GdWfoOHOSNmezEADdIXVuqP8KAUneZuGCsU5j6h6XoNJQUa1psbfw27i2lGnN63QhfU7
8H3tMGpa54w6Cbqqo0TOZeE67RCOQoi/W7afJ2ZWpfm1T4psopQUX/IkZlPWGaa2W8pJirTsOowq
OYmDhlYGa+zAPeQ6nF0EposrdAMOj5KTO3eLQ/AVP6UhEOl42ntVeE3gOALRg1MYejZBEJWJbxfV
UkcEsgEjicfu2GkZv2wgHTVNI4UNpZ3MvIIHn6LOC4TWZmxaKAWYvDajY1fFzUka4Svb1eioVpTE
kCKsRwFj7dDOaDVPs4qcyZxB9qBkU6duq0mRhfzCVbLsCyyMpan5kpsLT6euCTlP2kpvhqWoIC6v
uUk5bh1KYSrUzacGVMYwdyC/UXit1hqoc4pqn4FjqkjCpqJx/bMSl6NEa5VpmXvJcZHpiSH8nI18
tYLYV2jzi1h3olGDpJxIkfqXjNY2CD4C2fK18DZHAn2CdU9OFGDVROMuOhZxk3xuRFz8avMEj+JW
QlysxPapA+vOWAS4PcxqRX7hpaL8jMNcdQyn8wsI/BtsUQyxbiOWDNJqbkTGnsOTUyvQa8i1KSAq
YG/pl2UVyYkO4YHLRGTONIybw7T1rWNq86+qq1xCzJWObdWWPkRSCjjSSfP0kzYS4ahsc3TmoVg/
Jon0jlOeuWMGjmEdes6hz3N+3GCnHqUtTsbYKutpW+FgEoFdcukVZQXR7aSZR9zxz1wPXLgwsuqh
HwbVNCFJNqldqnzVo2oetb44qxrsxYbSWM4ktXQIQpNwFvqFOAZrSzkscr80dA8557ooIP1qtXkE
0XW3OaKSXaDAK4da3J64viIgaVEgOWHdyhImpPwUejmsQBBU+sJRkEwDPUO1mTocLt59iapBdBI7
KbtKkX9sQep4lHJPiwwK4eFpWotgsVZpcY1NJctBZ+YtOlMimMGOl7BJ6GnyArJj6pgwH6Zcwnh9
6TC/CA3RmYWug+UkLCibJkUCMNwxjSQApAWBtp+e79NT8LP4OMrqxihKEWEDOJccNRUy2yqb5rEt
fxCrPA1KxKfA09yEPKhlwgKnHdKMhYblBdkwUC17zGiTf47bujadhLETl2X6ceoHtZnHqTR8nGSR
YdPQn96tRnYCaVEjTtrWiJQIIs+Uxqeo8YtJS3XlOA5kMOIVpWcudiGwS+vyZyUTeRFBjH5iM6Uc
unXkDssItYeNW0HSt7TzMeaScyOHdPGIQKb8NInEp7LU25NIJPVRWlF/6Cq1emiBJBsq5HmlGVMH
fReQvnMNtUmyYRHGbTzMi8Iz4dgL55oTDl5D4yrOEPJilonjlH7NErf+xStlosTUmqi+0KeOFluH
NNGo6VThF5RxDKrUmoV24H/Ka85nVeF8g/QaGukRDcd2FPCLIAk0M06j6uhOKzowza5hGTqEaAgQ
5kbFsKqD0ITJOGtBOZ8lUNpgZFn5g6QO1ow6kuVNqmf+BHS/nHi5CnMSUq8pGeYlmVWsyq7B7M2v
KSTKL70qhIlbJwEIIRzn0U7CRjozPwXtp0CCxIT3hJhLyfUxShzfbK0kOmya1IaUX0LHWmm110kQ
RiMBFQGHdVhaZlao2YVXOc1hQ3P7XAlze1LyKD4rWRROofkU6Hg9Uhpp6LSFRZfTthkhEnqHdqon
X3VPtc6sWHPAHeOgXlyP1SOeN58sLJLjStXi77GTgCLMaxtUSgxyPWorDeJoUOUgJ1nqJd+dhMA7
3/lAd+gFjaZdtEV67HhteGMlrkyhEABqDcKghRy67vinCiqDGzg6g30jLKsgOVDL01px9XMtlMoV
LpLmOKswO0zrjExUnlUTRNvI4FaejVo3jA9lwTXDbhTfCC0vhjxXmpiaF+TXkKaALPf/MnduXXLq
ypb+RezBRYD00g9A3qsyK8tVZZdfNOyyDUICIW4Cfn1P0t199ir72Ge/9RjrwcuXShKkUMScXwRq
Qcq8gGR4vYWyefL756ZhtUiIgOlSVB2Ux7KOUQFM4RFHjv8SVYjqLNBPvnDvlwmn7FLztk4apw8T
XygvGbS8CxxvOVaz0TtpZnnXUYnVnM/4tHn2mhfiDFBo6qWz+J7az7qhb++iiX2qetJ8b3oOSS1u
/Are++i+6kg81tafd46ttrwsxhPNg3wfSUW2rVrofY/X7xyI54d7Kkeb+mMEL4baVIum/zD7tsxY
S8ON71X0viqqhyiy5WmE7Xila7bJhhhP7qZddWXuNSkywnjnI9zaavzgu3AZ+cI2SEqX74LFy/04
K/1TTCjX5KgUDtk5BWx3gUe1U2OA0j3IHZsWsRQJy1WURE7h3qG4VdkgWbcbXe2kvilznG1O8YnS
5i5ywnJr89yeXJsPSWW1+1RBbt3R3sxvNfK+jEwqj7NyaXOWLLTvnp1yVZAHZkC6cO8bcafuI9GN
k0N6cedTwD0/ZY5B0d2V89FnBP5eG1e7cW79ZOZG3rfC2VQLXLCWEXn2piFIeC3NAdCC3ZnRdTJb
2e86mqZ7jwX0KKMg3MCo8s4qJuKDL93oqOcBgc0f+Zb6Pn9UzgQ8BtDKRdUzinfCTYhdhV1fIfw/
R4Koy9QuOTTm2Rs/e5Hqnm4iyC3dM5EWVxPI6vvCA6jydd0CHpJ50jlRlOmQ8IRK1HiexeUkfjm1
CZlNfIkhIyc1UV7aMzu/qNlxjktTd5s69NuzRmjeoazRh9itSRq4hpLU4EYeBoNUM/ODTh8YNvhH
PnCZUPg39+PthDTlcugmYg5NENQttEWfNUk3lNjly8BwmunFT0XQ2Es5rnvZR9KWGx08Dng317Vm
LnS4UG90GY15JhXu1EApxK8SJWCAbUbZhzmw0WloGmeHNMh7dp3oUEsbLlh2IYVwKGKYOGNJr3Wu
16x4NQFsHkWfXTU5+PqyoNfJ97BnmHL91wZpBYqItsXZDf8Xe65HHdfCWVjwO9YaVJRrHlkvY/PK
2rXImvhSYgdEdHgsO/zuwl1kyvHcfcq7HCuQUd0kLFrIEe5BcRSlF70xf+rPLQNLkNCOLgfVO90J
1Kw/JM7Sma+EGHyc4pC0lLvYpx5O2VPeUOdCtYi2JlimMaXeUh80nxF9fScemmwMfFyPN0YzeSBy
jJzNbCZnOJfc9qkQcnq0tbhIHpglHUd8XCLCePwA6bj75g7O+Kn3Q3GnBatoFhlkE9SdlvhwU3mU
H/vf6o47n1xkvTpxTdBdg6Ex33Xr2zrpikIdStKgHvdjOyTF2PUijXJfHOre3wrY8XctLucVkaft
kzEKIVUFVN+bhbYJBcX2Wdga3EFdFfY0Lf5zRxvyuKjmYS7D51hF7HkOJnpAHB0TNlhcvAfuKMpr
7DINSoKDI/KRaGzmqHQAL/GuTpGv5E4aVV4L9sl3sooPKgni5jHkrjxAkZ03pmvDRDlR+FrEjb3z
JCXbIhjtNoh5dFp0cSRlWCOJEOITjYsvsGGQuRUcKvYMAC31fUOzfIInJ/vZ7EgxzokS8xhvShK0
bxNtanjgebTMWV877demK02fFqrn5zq0QZ31U0C+Ye1xdphwfeW9LiRt00jP0z6ugvxTHTXhOS+K
5kfNmshunVkUH03FSPlRze56AtAJ7IY3Be0nOhadcyftMuabqfQrcxdPlfO5EGOcNV7H8mSa5p3q
FE25o/MEWMqlosFxttVw9Kmdzjbyyq1fKnNfcve7ER3KobIU6qpqoEYJzgH5BRExANsjJlalkUAw
20RD6N/NtPJYYhsWf+lG5PKpirqiO8q6Ji8q7wORCTZMl7Hr2PDAx7wwLIGGYOQOL3hwX7xZ1fh5
dOqf4R0jAwqDRexsrOuNMiguxlny1IycwAcAhHhdXEAeachG7/wzf1CR6WiSdxG/NCIYLlWLP4KA
ow/G4dVmGAf8KkId688TsugKRE8JrmvE1vErja1z+2ul64k506bXBzcvkUoFhQc/8ZZ7NKveXFao
Um5/tePIt9Q8YL+PNqIZI9W4Ja2/Co1B/yBBuWStW3lnHJrwFSKIUlUlzKsoW/uGeG6TWymHYxif
yNeqOQdh97xQzT66uuduZiMCNbcOVPM6yFm1CZtE9GMQNkQ0WmOZqteCoM6H8hREOjxF0SAzZSa4
1qDj9Eu/Frx5ZaHLVkVo37igiHVkBiKbMBEXRTJMFF99WLW/XhKEnamJ+gabqmH9BjmKjLOYTlfC
VXdxSNw/ByEn24jl2IYF939ehm46/EAnb25RkuCu2aKsN0szhzrJmaTHpVq8rSsbcTYLSLIEWgV0
Uc8pVgUN37zILUkKasy2Y8u0n6vixzDSIBnMNB9wHDxYUznp6LU18FfG94gO8XNuWyQKYsAhha+Y
IN3N947k6uiMrLxTBXIrh6r8Q6cr/x57NrYpY+OUlqT3HnU/9M947Lh/yDblBrBYvunlkvMk96tr
RfiypMESuMemcLZ2CM191XfqbGoHv8jVl5sS4tkQxTgI3cR3Jc/YgiqCejL/xhy63M/UeBpZjFt8
rYWLm9NxwWkyrjcnBhx4cOtufIAWHJwmJ1BbNQsB+2t9sDbsnr3Jg3QYy2hf4URHdQK8FRpU+Cib
an97tEvpuqhgpMvVpiao7W3XV19jJN4fxjrQG2Grj44qUK6OORgpW3rVhnhl9FS50jug/vOTdnEh
fsgp32jQDeeycPNkQYbwwRE9DlvEQayPnAt/O0lUDZUtBMptrOBSQtTLJeTseBYlotxqB/w8UQNu
y9TAUzuYVbEopng6QCmfj5PVz4UjvsYBCS+lWfoCJyCZM+qjJLejP9zZjscJ3jgSXIe5bd+A+9HH
rjAyQGjADSOGOd+7GAprquwSkCSHPHy1RDbnfOb9xomWYk6WUgRvofDdPZ26PnGYK2CzVmb66sUA
+JzRRZo4D1xtDS1FyvNx2ZNCuQfqxGpj6SQvwKhbcLKO+HwTaHLlYLPwuYnMZjHx/ILDGc8zjqIq
5aMKniFjfSRqrkQiTSg/O52k4KGDYs68Yg5PKqf1NzVx/nBb7iZn/KqRW+RId7G7pQLuBjUkuPaT
epKrfu1GmueZ7xnwyNyBIBDlUEuMdRCNAgERzkQO8CYnYM79z3Dk+SwJ46WBxNV0fZzYHlhfopb+
OVp14x3o5DYFs+due082UEDq9irIjAQ+dGzrgUdTsCkWlN1VFvR9lLRtrkP8C4Nkx5WQ+frCWVc6
96vPE+/GFHltcblFNwKfdO+H4QfRCnoeO6R825tKeCuRoHSALhex8h540ITP7ZpO3so7nEcQC3uL
XejDEb9SLYMmwSnJ77Qr6dXCY3xeboG4dfGlQY2dyl67Ii0mwMEDfL4jcabx5JK+OU8+6TPg7Pit
xRyNNuPXsI34JhDGfXDdtthqBXw5FHN7EBPZtFEYniGOOY/10KF4WZW+JljsWw8kOU6w1qp7Gzbt
qyIAOr2mzVPVDtPjTdlmPOxPUWVR1EzV1pqQHPqo7i71eu4Mq7R1EySBO+iPihTTMepyjUJsdkDt
83zj6FUi6kbdPUqgvGcFx/w6sjHfudMwngf4wDsar4G1icMveBGAOrnrwVfkxXAuwKYni1vaH7Bu
XMgio5e47US2eD8V0kYApTxToMOPU+VWD65Rel/1cwEPImBv8TJDswEiMtbx8HWu3OEQzvrsBYuX
xUNfgSJ3ObIij26dzomvcYmuiiQ0yMpHOjddQkhYnEOxgFiYOiyRPtd+2hGgxEnfK7HBW1vDOYNC
FuRggNXwzSNlTo7DXOLbDEDB34ZwCU/yplXczvk4H3FGxcsqBMTGxVqLYoXnsBpAmgmeahbGa3tK
fm0QwndQj2KIF+78eFtLgIC8rWYEooEe62MwsHZXQ4M9DHVD99SEzcHwqjwwYzdNzd07zx2Lp1E2
X2YxFHdIaJCUhaW8c/tlL8nof+0a0j+r1WGlTUwOLmf+lrVVce+hOkg8Nc1PoKCnJ05ceWYMiUFU
B3QXlj05VuPobzWh5xhF9R3Tjv8N60m8jqBjTrcV/xcD4jeKOMgbitdvIMyAanuniJu+pHoGZ34x
ca+eIJ5/o4vQx87WMhm9sD622qU7W7XVoyjGj+M4wgb1HRqkgtX8+08Qx4DA2KnI8oc/X93qh72T
68F8uMD6SOQF8XuLZpjaAXm8XC7obShTCd8cqHIAnYQUfpWOWpanYagLEMaN4ezne0b/W7bjVyMW
sB+FzhPjBRqAX94BUqJldhy4Qy9NjPwnqRr4BO5aorkxVDhJECz//G1vON4/v26M/qIIVBjeDer6
8TtkAuntWDZV7lxmB2eFgoYnk0m47Jvnz+5lbjR5dPQ07nAisPtCeBOKC1xcYk3fHiMRsZc/X9Dt
4f9yQXDpVjsViKW/Ig3/5k75guAM7hfnshBoUjEv2Fu7QE91W263fdf9UOPIwPrT+RAv04LUI7/O
PW1+MGL1yme5QzpHjclqxy03U9fyk1sXyDCFoM8EG2w/2EH8xc/6zW2kYD4JElH4ezQMVjDk366a
KzTi2NiQy5iLEhg/m5rX20kKddHdeEKae7dwX2ytSlR/fRM8BI0uvktX6XsVV2L757vo/cohUFyN
G+NFWwAhGXm3xdyR+aqnfnDp0bixWbqm3zumgG4kazczln8Gddo/5HWJtgcSVeOG17VzF6+o86Dh
+dZsCZZE6qFIcuF5D63bt3ubx/J0Oy9opej1L5f8K6uCSwZt5TKY/Iy9J780kXVRIO2/xDJWd7Hb
BdsR7Uc7ATJxC0E5PPUW2TXN5/B1mtpuK3P76lEPVfFa6EBTAs0+z8VftuQNGvrngsR14cTw1hf6
4erePdrA95oItTC52KIrX7SO+a4kYnjuYqkyoXL/Wk1lVrbThLI+YscYNo9JVNk7996wREe6JkIB
WLCMB1H3NgDBzEau6s1f7t+v5Bx1UXlGuMYgxBtP39m6KzZnc0f4F3lzeG4amJhl8yqQ5ie4shFC
JLy4oMXrgEQpMwsWfXdLF/98Jb8GMYobte5dLMEgfg9BIefCoePC8LwZum4xLt9YaFBZBXl15qtj
9OfP+91ax2tEQ3TjIWwGa2f4v+896xuQxqPyL4FGbwKExDfYMfVONyV5aC0NT1ax9mDbZoQJg6Tg
z5++vr3o3YFBXdjoWB0+3ipIondbTZh5XFSNrTZxrz/bPoKiPUf0PDAFEbsfj3AY5B2tiEinqW9S
GRpzDQtWJbqunLdJN0/UVvkVNNLf7sxvngReuxTiIazcHt5G+c870+pCh67tootQ4OFuBKWYSoAq
xDavXcC75z/fi988CcScGFDHen4B7/jn581IfAl6y8ILw9m5DwNUeKMn9IdKadg4VeDAVxrIRlHK
jiEJ47+Z7b8iQpBNPdBoaxQJAvruUTith/duNjS8SCccDpGe8n1NVf1m+NwlXhlm3rzCgbB4X8aF
1vf+TJ86Zoa0lDba5+04/gW3/t3iwAVBZI28iPle9O4JoK3WbYImii7Q7KLnttQ5kO+gzLcNgCII
GVH8gxD4CQUaeFCvOfsBPbA7ryjqKpnQnLrx+kJ8tW5u36ZlxR3+4weGu4RbDVwSQeP9YduQoHLy
IKYX4slV824JLKyhQrW8mrTSk9PbLVm+xatpWmBN/PkCfkPE0BDNAoBsgdlCDn0HgvSTJkwUQ3ih
Yzk/dvlMIPXLVM+zPOmw70/ok1m2Hpq19mKa1E5GkG3/sm5+k3OASvcQQYhPGBrX3jFSYJl1tCCo
P7BwOAIWreHHTf1uXDjsUGdZPtHJ0sS0kH1gRpJp64urjORwCnSRl5lqpdl0fvdlyL06m4ZafCvB
G10iB3KK4YtNhIwhEf751q2Z2btzCRkiQXqM7QKG5t3SUqFFJdn05UO3xjgoVvF1QIPCiTTRWpWs
tt8Q/vWYvv3Ydx8LUySC3Lxy/KAc/7nHixLV79L5xcOE+nIXhUPz7KFx7mAdlF5d7aFIBOVIr7ks
sFxxnss87UbI3Ug49MNcFF6VOKWKu0Tm6mUm5APHRk2asOhMcsMCblBBrTvofxZqCSyZJiUIvNtZ
Tk9mGiDgBzom6O31hj0vzcm6YNWywavQz2nzunqpbz7DvKL7rgtBwSzzcoIq0SfwbIfHYmH69aci
8tN/bsrZyxYp/H2rxXxheW3f/vywfhMZGVKqCO3z6PUn7yNxNUZoI53wsIiw0V1Yu3JfAB/4VBDf
Syslx3OhC2+7zE2VkK6r9//5xyMnANAF5Aob/V1ukDMF8cla8dA5hXN0jSd/6jzoW2j3jdWjk+SF
Mltw+W+NDPy/1FS/+/bUxxSDaIWyfylr0Ioa1LYN5YOzdton6MUAHOQF+QEWjrf3+DJ/rV2KRv9g
LjbOnJO/fH3y6wWwlRpFx1YAFDig7zb4PHI2apurB8R+rMqbomkYcpiEhdBPcOXN603pmmbXO7dx
Uf/wWloAAzEKGoBeGZ4GQOxOc7oOM1AAZJJm6LzzGC0QHGd/hphA0Oif4/Fpc3DEBIXauGKXDwJ/
5GkI+inaCvWSIA6hW9CZ5o8LZJwBbRyKehnekw71TYQTLsqpapjNusBHo60AQade+lamN4tgaLk7
pfVQgxld3QQH6PibXGX9wuTVp8IdzXPPFn6MoN2cflKM0YpaaL8DYydWbvfPi2u9ef+MCKhZ154i
GqFdAkXzPyNCbjVazIjSD/nE/TsiIW0lhag8dOiiSWJtLmV0Rh8moUckB8Ffsr9fcxxIsXiVZ+gD
7mZ43+c/Pz3qlVkUmoeQ6kXQPFURwZHBuIFz3MFMiPsAPXB//r7+L2kGBCPgpHh5KBqoEAvfraZC
+r6q6FBeQ6HadChyEiRdqYMt1bB/bmkW2sualA9ej+qub1Nlwv6hrQdnE2MswU8Gw29jdys71idw
+3HHYnCYt/wUgXM6oYMWAw/E8nJrAkMh5j79+VvQ93kruOUYI0SQGHoI5b8E8tjncRMO83DJO9Hc
sdY3p5CYFgQV+TBDXE0gUsk7XY09GvmrRb4N0jy3HlQ0wFhrQz4y+QM8/jLrbgKJ5lORwVl6sDOr
7nVZfyplixU8enL5DI1Q76YVz0Plbp5oEdjvknnzw235wjOHKR+J5XFCEP/GFDfbyo0M+LgpnD5X
i+9/lEM8HiSM8lMtxLR3aYsrpCbY+7Nx9p6UfGvsGGWVtfW2GmN24Z7V6LPGNIJ+DukGFnPjYWGy
aqctMCIKivELzCIC9HhWPUnB4YjdLT+uS9c+0LiU6OFpXhz0kdyhnGs3YzgMH9bRGmwJLz5Zyi0A
JJaA2HS+VCEO4A4s2SaqIBbSvveGnWxddHDH8CAav5c/CubUzzePL+8bX97n06if/bpxTyWv0GME
2vKNFr73KioeH4DCmy3jiDS1CX3xl1X8ft+gpCV4Sev6AmLAwL8oBCGz9Vx6rXsxNRgPZxpw0oZr
2CFhtWFjOf08Af/PKJ6HnwHhXdfxu//9X0+6wn/v+4qhjv1XB/L/rE95912vrw3v3v+o/w9blH0k
SP/9YKB/vrdyHbiz/v2fncnRvwiOqggC6dp77GP//uxL9v+FjBnlBOQ6tLWs1d3/60vGmzzA1eN9
0+jXwykXxYiG/3csEPsXIOS1QHbR1Ra5jPwnfcnvkk8X7c1ofkYLqU/DKIjfFw4uKSdlqihMZAh9
i9sajRbDx0ERjONp+62//I1aX2/Dv58yPz/x1lMDOQaCzLt0V+hc2xJbAh6r/4xy5YuAc1Y65VPH
hw8+G0B4YSANt8FHNoRvbtA+lqKBW2C6pHWCbTuE3wsQoLKvUzjvn3Qwq003RvkGMuNfqj48nncX
C++K+CCd0KcHKTMI19v3b3LgMOc8cjn85ja3sGUrhYkmkZFnRB9sZzzTehth3Ma+p73/hGEjy1UK
uWuL1u7KZXmedR0lKkdFNgaYH0LGtkuCiQEg8f3urIICnlDdJGXA57QLTPAZnaDXlgRZEMFCC4bC
Py70kgvab2BFbjs7kaTt4ViMQz4+17UNsjCuwA1wsYeoUUL+y+evk9+fp5HESD8WcJGO12YBhgyl
fluCU3CmR79tSDq0gdktrCuT1p/yO3Scx5k7RGgYijUiNR0yyCHeCMbGU1kddTSDU+FdTT86V8wu
ibbMr8WW1Q0GIy00T8yCVF4N7gaI9hmqFgazVKYYs7qcg+9cOvJ7p0m5HdA3kfX+MqFtw9m4mICR
0lh86HAMbIuq/oiGb3aIafxpIc2HsGsTnXt92k1KHsEJlLtycCWa75blDmIOO5SWv3jonE/ciU2J
mXCDXJa3GQZrObuhFc3W1abb5KNzZEioMBfJfQRFZVeErt54zujcS6v8rwDtyh2fgx2eH9sbjJe5
5K4pUjXW4b2oCOz/8psVTvWgMCllTfwHL6vhQ+6EKAEgV4XcYUgOOD0bSAzJcsNDyDhSYQxWISc6
Kww7UUvxwfi1v9G8a1NTlJseOkuCmUhF2o9wumaXPKOnfFfOkh3Y4n+pYf1kHsZapHPNpnTx62rj
qeAhXES7GfqlzuquHTDEp9Xn0GnyZJTabHTTLPhV2GeFGpp7NYM9qCn/UUZF/i2fwi8d0gKwWKoq
UxEV/b4BnHpdYFRlVQ5+14mwQkvq6czEbZDmcNGydizyLV7D/lbHeOE6Bpe82EIFl6AT8m4Bur/z
Gyc4FV7+BemP+gTgxf0g5xa4NrTtdaIL77ImyMl9OwQOGuLZIpOwLGxaxw18It6c4f01n9EwHu9L
D75ETfMqQ+MDbHPR1Jkze5ju0woLEzO6FKUXPPUiLnFzwupQtXWcNmD5z5z3zVYqFn6NxaI2jpkx
mwpW0JZMxYMOVb+JwxrhpmJsj9iXPxt3etQudNUxyNW27ee90lAoCssSDMqxWev1XcbbRm3yvNi3
LXo1KGT3R0V8eUbNHO58ABBnx2XL6wwG7XVYOAGd47Ubi8loIpnHgu98gXIwZiiru+HURvOKDc/2
Hv29ZEh4QTOAbnzXDxB30FA4fFVTeIkAnaSNajduj5FW3J/vhY2fyRx8I0FH7lht412n6bAJpbt0
EFv6/jpiLkAaOM02aCnZuWjRAj0YG9iTnt9tOkFEhqk65ts4OSzNWxK9ct69VHMv9nMB4D0X6Dru
wkZEaW65fiH18GXxq+a8Amr7uI0+loFfPmPSQ3ftMDTqrDEk5x4hSKR67LyNBG6w6bzQv9Q9w3wk
PfsY7DPRz7NTlzuBtXptTNPcgT5XD5CHxjTWhUl5FM4bX0iZjqL2Up83X1DPdzuNjrofGMfiJWIG
MhaSBrPcRDyk1u/1J9MUn+dqwr0c+sce9d6u6EJyqsIxTgbHvfS5fXJ88nEK3Ze1ayHCNJcG3f4Y
GAOvtfWj1C9H77EL3OkYKt87hLREtwEC5HdvquMT5EC+bzw+rGSz18ZJ3VSsTkYAx4cqNliJ4yBO
cV/wOYu9Vu2B+GFfd9VIRIKBB3uQYvPOlA4KNYOxECHmAJnm0pgQRFswmQa4VzO8oqzwxFbxgSyJ
KYpBpjXv3ScYqxPubFv/IM1Q7ZfeDzaux+PyLs69XR/zjHKhvvn97GfCUA25yGKGCJhgtGfEPP4a
erneBo7gaA1imLg0KU9sqj5oQYW3XlqrqM84mpLuaVA2V94qeSFKzft8Is4h5xjemuSD/7YIYaZN
SAeO4TsYrgffevQyPTf2vM7ZO/ZLV19zyGQbLOuDRxlEPwkOI3HDFv38roagU0w+5kIFo95UYRxm
FVucTV+EDEOxuVnvmDpiqlFWNyxMIDRFScA0hWnkl/eyYfyH0WR8aHlk2dZDE8mCXbMFOrqACSkt
lDwygzbWciiaxF8Uu8Ogvh/W6diLbjuGTihGvvRjrE/+AL0cvN0yYBhgAXanwcC1nVVlhal+XqWy
pRqrS1Ny8tWZOzcB1L7sJwKi3NT8WMzxcMrDgGwaUS6bhg3fCzRgnDuMVdpEsfW2nbJrN5HclIHs
HzpolFt0sXxsW/QgTZizNuM00MV+FrWb5hgJmNUTLe+V6+bopx8jhIkZmliomHuFed9v5ORAh5AU
Y/GCxqzP0JleQwCUKnSXdFBsyypzKbpFnKW1/WGU/I7iBLpHZoA+3yms6kSNOCSHEjaRapX90MTo
MXB6YWVGx6U7cyYfewyZS7Eh+J3Ts+BjgLwjbZa6voTUkD0UiT2az9sihWIIWad33GKvbUzvjAq8
gyQe/zHEmMAH502fnK5o9x5p2r32MQCtA+YvwkifjKfYi+iwSBGynckW6CCYTXt0y2acHoXbqjCl
mDGDcWSE7uce7YRoIyqAW9Ud2S5LUWZLF033xIAa86MfvsL4p6TQC9tiCt7DjKle8OrQGJP1bn7f
Fl6TUOWzrIvGcetUJdxROeBUa0K00MD1OkPGwuCrwWk+LQKatMFEuT3sFI6WO97e5eNUfoQJhzY1
1KYYHTcWJ4yz6yXgnGHaUtOWx3pymq9ECY4ZglH33QFlVSUwgPQGXKe9t/kc7QIMVHwkkb32aNDJ
6jr/YDuvPoyAXtOFuP6OBfWYahSNCTq33SyQfr+nCD+Y/tabLC51edKeE1yopVFKMQjrjmAO2bFm
c79D3+GD4B5L1YSZlYTK76j7+TZ0pLuH8rWXNBDbYXAE1FLF0rqdsQG9WWdDYGdgb6bej6UAmD+p
j3IEhF0Q/rjUbfxkK8zZRHipj2BSvtXaAuogfRKFVfDSjGN/Xck1VeBjtdt+a/M+0wtILj5amUjg
ljjTymuMPs6NaMbhOtChw8GGATlnnKTlyzjg8OwCYEmmNObUx2WCQj1HH1UZfYet2tx3U+u/CJGz
j7TnHJnCDE4tByGXYaJb9FD4tX2wwYxejTGHWrFgVFGRaDtgJIQom1PIyi7RovwUtxzJo29VBrVC
QLBU7dmbcySEjioRu/UD96on0jkY3ubVLhqYyhDTEMOjD975g2yiewNsOQ39dtOj7/suCOZPGOkZ
JX3EQJ57w4hpEJFOmTtuwyb+gEgn0ioWbPO/2TuPJcmxM0u/Cq3XjTKoC7HoDYSrCA+dIXIDi4yI
vNBaXODp5/Mi2VPMni4OZzWLNpqlkcXKEO5w4P7nP+c7Al7ZRZ/8yaZsi5jyPovJea+S8Wlt2vuN
WexcFt5H61jvK4LXExTRBEaAeS686qnlkH2CLfRaojXjAGPXn/lovfriZcRDSk6TFRffMgxyV3Tz
csyzpAuF0cK0K8V0yJJR7Kp1raImN4vQxZl7y2LhsW9qbwd0LA/KQTmhLg1eL/uOd7Ik3tCfW/hx
D60JFG+teILaRBwCu0k+NSfLcMcpHPwcN1cAlWzo0wHDlbwYLnnr83EtI2klWpDWQ/vkYMi8LpxE
2wun2EmDkLbs5qM+DNW5FGV1lG0zBNvUsQIAQcdh1DPv0BjtILdTe7eMJLrNbTxIw112ebt4u1JW
4mFR7ScwL5yJ6zgwNrnhqOdzoC44hsWxTnM56jdoJAit1YavS7rf3VYbDqrP1K1dZad8KcedzL3t
qm5tgoz4AdLrtRRRvdgMXLjyw6LUIrm6xn0JhcdrHDuCz2dfQ02owB2VVWCMJmgFIlkneIQTXrWi
bF7GQdND4kbXBaSFTzYkL+ySfxACXyKrY8DB0FqpYDH1+YcsLmdf1yofzVFeSHqeyYWqRH+o296b
juvU2GFTm1OEmoWvf7Qt0A1CTuwU/QM50cNatyRRXH2qSR3lS8ulx4i5JeNPWegC+IbJ7TgjhIW3
U/BMnLU16gf9rRt+LlKp41x5HqJbpt6WZfZvVWr6H1qxbdHYN2SwOCEF/lACSDWgnaiiqfaZsB+G
yhnJHVv3feH/qHv9sRxTebIbPg3Zxhg5ri70zHzEj2kZryBe8aszkqvKQcf2mgBP5feq7NYb/XKn
c32UyTRP1B5W8RRXUCwrtkNMs9jTi+bar4wjpr8yzE1Yi77ZfA6AQh8LaRY4A7CM2bK4LfnwRTxZ
CN6wlTgSJ0iCPuMn60jY8jO9OZdcEYnC2mhuGdbNh95V+wU41RZUan0QjVvtoK8Ob41ZMCV70tmT
Jkr3+gh5x84vo6YS/Go+AcN+Y17i55t3OgalsPH4wLZtn0dmNlZ88PgF4l7mp7Yqqh0XUOykeQGG
mCOwrq6JEOe7gTk8dJMHfy2K81InPLJ8CYbZdL41bnmw5cibnjgkfjcm101HU/a4L26zZj+yotSe
OXNP17PlrMeqrpIPVzGvO145nSxdRFtbDC99MZ3comcR1wCKdf3Gihrm8wgUU3vKnRznmW21+rch
m9t9UuraeUPfOI6QPnZu35BKYZb92qy1/disPt+Rg1z/umf4HwXxaW2//uPfPhp2Nv0KLD5rajTA
3+HlvyuClwXEfy8hPs7Ztn317//lr/yNb6ij+wG/ISRnmRDxbITgv+qI4jdMqLbwodWA47iIgv+p
I9L/ji0AiCFkXPoIzQv86u86ovjNM4Xj47HgA3kRJv8VHfGvu78/bI90AyYCHhU+rTanfP1X+4yV
DRIkkkkszN7S18L2i1A3c+kAHcgZYPXuAo4uNmDA3PbIIrhdZCyae1d1ZXJMt06P29RnvjPkcOMP
Y/uYWup7O5CeGdm/3Faq8a9w+sprgHfzmbB4U0Ym25pznWktdyDHPs9+H1+2p8dWEn0L6nmYTyrb
vKNX8MhnbaDn3AyN5UowZPNBd4pT3o/jzhia7U25uRGpWXgDlINmJVyDjQdq9WPtN9lZ8bf3FnII
W4J5YTQaZP86JmSKLzj2ndm29zAcapIydR+5WBu9UKtSuXfXJY/LwbKiwp7YofWrbwR9mol9Z1oT
m9KsVPc5MPaLp5+ZHCo2N3wi0Zadtyd3HBccmzWmdtOdP5ZSTbvesoFEZGasN1CaMB+TBiv8/OSU
3DoXDYlDs/r5bAxyPgEG4DBWs8s9knJwq3hJvZmNjyWBOZZD+qrXq/bDZKEeGa2Pabci9yNIIp3g
5nHgcw2lvXGyM39UU+4extHKswASuf+GKFec+mxtH4fJYnyx5/IwD0X5U0lTHop63qkEc/OQTuth
bur6mDZJ4nICtvZjr9cHD0vst6UfGGN6Ic/S2tyrIRXkTu1imA9NOgzbJZwsrhpGs3Bqe/KKha/d
WARa/ADBau83eh6tTa4hgFlVTXxEyxyw6w0nQdzi0STET2AczhVnloWnY7Pdb7Mt7lHgssBpK+/Y
TJa/9zqt5xk0DFekLVGlrcI5OcVMKmZW9cFdKsJdvKnfTGx5UTIYxc4wDXPfccwJlfTySHiJiDry
00+AQ0ozsrsyMKsMiK7YeEIod49PyUDf3eqbpWr3A+GmH4vr8m81Dfgyu+RpqNwXn+AcJx9Ok4Wb
DIGedy4wi8U+E4BExdLZw5ZuxqialDOCo3CPlbdVR7i7KHg+Tynm4z0ecP0ZVIv3ZDvJuFt8w9A4
nSZpXDqlF4+TM8dpk9uvTTmhZ40aoV4hzfoq8esLEBeqZEiwEdytPeTGa1qm237N5/lDzvZKYgWg
CI8kk/hfq3hAD2LsAr3OUrhNfcIfYoyX2s1ic7Ma8qmuSEKfp3hgmYUVT83Ef115L+dgxWIQj2px
IGWV6rtJHigcxlT9qM1UPM3b8r1AuA5L5M4bo59JsszE9IRh7C1NAB0CrxsPZIZ5muN6bdpU39WX
VfU4O8a565QI67pqD0TUWSZzoQmUe7gYbtCu5fTcLRcBMjF1L07E9Ko54/bNnHtWtbO97Ahu7XSl
mkOtDUZkar0egrZ/bbxBjxfbTV74qE7Xee6V91Wqnl0grIdJaFbsmJerESMBJkI7fyizEhLSqLKd
hrh1l0xTEoFtBbACP2i66XzTnmK/ybHF101XPDumUgfLW6bb0ZrdL+QV42r1JjusoN9YnIQIt1pd
sqShQfTzuiI9rpEr1syzSXxihn6/DKT0Hb++SYsuv8KGK5JAL/p9YyeADKbtB4mb9UwFxPbZuU2J
G75y1n3bgo1XtqN2g6ctgYGG8mUknIN9vt5eK9bxVJfVcmUWo82Qve7asvhWaLB7omzJUcaEhtfs
5E0Zp8msWa0t1LqpeGEy0G+gL+C/z7V6Q9Sozx6y4+WgZR55lHGCMhXZi3AZGq5Q166fFCfu9ogk
Uu8h5g9tlJtIrv6F4FBpJxOgeaTWbAxGwe2u7GYMQxnFEbGXac/lNBKeBXX9ZE7OrvIX71ouvRZw
rjHZOXDpFg20BuUkKF+JxL6r+fJo2enEwK+DXWhtGyF7tCO/mD+sbuSJNeXV0ZpWlCeDnLRauYJS
JYoQ45Mf0uuAhN7n2zlzWL7MGStpcpo7364/MAq9lUN1pLfiFYTtDbiPR6JTfhZgNZt2Tu04DKSG
MYWMsO1hJBQyJ9Z6hmghr1n188NaVn9gKBriyRqtNpRKGod2406Zo9ys/mS9aokhY1na1Sn1UMZw
17VPReau37Ou8uJ8dVTYFVMZdtNMIM3emjez7F6B6SMY+bfeyA0KnP4nkIl+N5oT0whWRe4WDF2F
q242zbZDjC/zsRTwWtzLYGh791ZpyJ2pLT/qRUsYfdoU4eIiH9fbxmPbr8NhyXIg6z5lGkU62cfk
kmbWLM9/kIkpb0tUHoCrBK3KMvMI5xfXEy4yRlgewAA9wEYc7MzXH1tiiO/V1uRMrIAmL8UNyRHy
T7cfcNhwt5vKlzUp1Kknl773nLUL9YHYDqHL5hU3YG1HDOlUb7iNczTM1vqRMCTvDAdcWbDhB7gS
6yA+mxTXMTZf/R7sMWqExo96y4CxllD+SCiDYlhcmTw3M9PAVdZ05R1qz4exLCW7Cx5iON/uJU7a
R43A1P6CC99JbBVB57bu0S+yhSIFkb51ayb8oGst7a0gtnqsRYLUo9fi6HY8Xbgve/whxJ4LU4/y
RqgrYSrntlj1dUEyNNp7STj+vTbLuxk3DaMIVQHoYNVQn3mLGShGd63vlm2dnq1CfxkaPlHKG2SY
zSV59Q09MQfliGrRyhhEq/WNRo7mwHAuUhK/EDGDwta7qOs5RAQtWkMkytZ5bTOiWLK1+qtE75Kz
Y5btTdrn80MvB3U0hqKLUo2E/1oxtIWNlfP09pX2wc/IUG/o4AfDavbcG9klxpVMPW3H5DMGyEqh
KXozxlOesElyrH1aapbBqFwWKij8Kg1pIdl2Pu0S2tDWh2YmHAczKSBd4MsTe84m1PAlokGsmxMU
k13AeSH90sx9AdUVYf37SISpCNhaqaDOjSIkSON+1mavDh5K2g1c/nS/SW87qd7on/LZm3iE4DHG
8+KpcDH07m7uNLIXJTmjiDB0Lg5p7lhQQcvE+E6MtMCS6BmQTLTK2zeZlDs38bTHIlXcuIgTaAF4
xfaZeGf31mNJ0q/BnSRfpdVNxmOa1CDw09bdCAoiooRb5n7vM/av5Osz29zVMtPCwe1q5JSc9Esz
/Owt7WczOtbjwpox8ipnCFIe+1UgxrZ696121CO9zLs9e0D/prfZmgwUrDyDAdPyiP9XO7mmsTe8
tOREkjaPtj30e5eRYdfNxfYgci6Vzss2fvA5zMG97PDcEXrJODwGJJuryBZq3I284bdCc15szpI7
di3JDmRYGm9K5V8eZtbII75ynKhTiFynKA46Mn3MO9Ed1MyKvFbbGM/V9842aQGAZBK6Ou+Ny14R
XOUJD07OUVXsjerNhQMZuFl2bYvtUfbOSAWFNr/no7jJi7G/G8pCHjmnsEHvdqXT3vR9+mU2fgzg
/6HT/S/oOQ/kLz9QWclL6O5hAQVyLTgsAW08oqrdJWVrxGo1jmqrBqxuLWJDp3HnTJ1jLx2ePUoq
pEBEtZ4Wg2LRIzKWe3Mttx8qT1JumwuqGxbZPKf0whkeVtUZ/gGO5NKiwzeVRv52FO69VmQfLifY
e1OzxqcLhxZ8xegQoDdXea/JoeOFKJEZXJO9hLKqx6Sy8ksgiYVKN8J1GUoZL3T83PpiXfXA8fuZ
Y24GP8LbHM3hqSdlJKS23C/6hAYCakQDEdDnD3LiX0mAj/TGetaXVjsM9BwRbt+YFtKSp2ul2yk4
t1K7Y53reCFtK9sNtNXsS7d7ycjVNGEm2DqnhJiBO2Xizjb7Hlcc3K1aGbS44J9FTOGUozK1L8sB
o7BbakOcTl2VBpBX0tiy8cttVcs+bkkInyfg1BAkWa9n3H949lodqVtzCQ1PKtLvdrgu2avT2LwQ
A/L7saZdhrO2s++TSYXWxLqYCSs37tqVh2tueg/EkFmST691JUMeJri+sk2PXaSkg2Ml/c5DmJJS
uKe6GpdTalnjfunL+T7tzOvS7u6cbtriAcfoi6711kNXEAmaTPaENYy4s9NtaWwvHaJOXlb7Pnfl
UZhasm/YB8crR/BbN/OAABhswLDZ2HtRTl2w5m53zw7aOW3mslz4fgsnC3VGg793xWxc2yP0rwXE
5zlZuyrQdZRx5CQ6QnZjNlcP26g+p7wxDsukL9FqaGYTrHRzXJhIWn0t+NgtQTIMIsxSlX1zzYWP
rJT+g7EuxcuEmcKMR1gYdrws+vDUe37G+ADc4/IFKvdaZjZ/FKRes8SsVaicuo3X3t+i1OCOQCyc
BXFK60dq16/Ssv0bQ7O52mapzXgjQCVHstVee5rGUPZK3i2UphP7oe20zRsDa2mxnWjru27uXcbI
XN5tS+LH3OGqB1CI4y7t2XB1TuvSZ+OoH/1sAAQZNS67VW+7z7atmhcxinKB38V9CNdzg1KdNWm4
iMR6Vp1nsD52ise5WwFauELsxq0vjwpw9DnL7ScuBg4/E3vj06YNHdJda1dho7TuOE5JFrs6CfEa
i0IMs3KYcPGwzeB3AfqaKHXLztx77GXLmdBky/VacWFcYeAnvs4B4zxZrh5a/bo+eZtoQ3dS2g/c
0bh86iH7aYyO9+poa34s9EE9/TseBpgEvmeCxjHI7GXNEKZtYh0w97FxdfV3w8uXq3+f3HyD42iL
gBDofNA71tGr9NVNmzswreDHYfYCzbhm94ydOYsdjJm/S1L/o939E+3O8LGs/Zl6d37/+Lqwrd//
8vlV/oUa888/6nh/++t/VfJM6zcdaOslG0nQDeMxLve/OQLR+ASAUUzuFoodlKb/reSZv5H+8kgg
ke7BMXgpTPm7kqf/hoZH9obYr2Vb7r/UE+j6v7iiTVRCH3sUvQ4sIB3H/MXzpq9OZ+JcpovKbWbv
AKjauM5X8yvjxCdZf0naA/NhDTfhfTeG9hX29xEYg/O+kQrY12n/SS9SG3CIukPNhOI4OKI5WJWL
jbznI+e/QVozd1Vh7L3EuDfWIbJEd4fL+bUVrX3bLGP6U9AJCAiiOxb47DKBjUsNN03507IUaeoS
XD9u9OxxHN3mdktPcJWGtWA9QEylZSciAgh94YU15GMOeGi6Pk4HM2K3tocDeivVGPkkgzheNeaO
fMl2TtfMx+hV+9j/Z25sIFKCsf7GhuG5q7bziGBvLAh628q6o9Z2kDTDikkLeF5txStb/0g1jXMr
RGqeXbnudbDolT+H1Zgcp778NkrEpsEGPZZxAhl5AZOexRl1fPktSYMv35ds9ZglZgrTNGNsr4m4
XNMT90la+7PztEMryo1FafXiznpceZnx1HWbhaPOa4OlZkNgaPQOseVeq17blWp56TsrXOX2hAr4
ZaXcm7WyBvPhvm2VexKVkjsrZ7+rqL8yrJTBWruv2Wc39OcFqmczUbOuDZOq9G9kxsg2JjUOvhae
cPuVALkf2p8sgHcZuLKvytBIJJOcCGCJnTf+slFW6ZPl2Pg5bJQTdxJom30XCdDqn27VFyhWufsA
nvaJLXlp8g+SMqGqDsfJY6Y8Nyz94ck1rfcRxavEPKga5Im850etjJGZIM+qEJxbGwimjkCjjGTo
zfGWoKYdUecx7zPqYuLEcFp+VInhZ5KHtC+dmM1MbDV00qH+dUyHlU8RRWns1aKtgTJwhjs+7Y+m
rsEXuhQj6B2cPWwL35ngKjxa8Nraxb0TGsQrOXtXmqehrrHOlPzCsWFu6OCWDnKMvCiW2lwCR6l+
0Gt5XIxtOBQYJIAi3bjrdjt5mAANc96vHWqNnJLDktOb5ig3zAGuhNAf6NTkJKqbzY/Grb3IHhFx
+632wrnCFgM+MXHeTG94c1Ot4YjsS+ZlU/bTPoHY2kDnHIaXpbQAqhqUeOFBWxNrz2Ue9Tq4VtvN
WdhaGInY/P3IF1RUt9mcCCKL/UbOKOd/AivutEcjt+go8rVJYZ0vxjlqTd4BDVekgB2YJm9A2qkk
ak8UweXby1SYEfJb7CfV0cgnREPNTW9Eut0Ppb0eEs9IbvP+AG655rC3Hdc6i3Usj0FfNV8ktUuB
oL3GLkqrZfnfJc9UnU+uASkGCsAbNHhuUrJhY8hZNHT0wo4peoqK0YQRbKv14Lhre2AjsNxZ6KX7
RrUyqoau3Fuz8VjWTgwPMFBpeqhJncd6T4hzs84sG+VNkW/vYk3cm7QVfpg0N+wQ7KAq+dLOxV+6
yJ3K/VMyX2fSxOuV63WcV5XxMG2dRmEiO4maKPz1wNGWkhE+Yr7yo0JaR8xMdjAv00fHBnSytWLX
9mLv+F0T1ibvT1MZHv+t/eCEaUVYJ0aSN19zn52mNL1L+TEOxcpByFTv/gjmKKtoUjRn/Za9UWQb
2hXyTThyDvcvTaBNz0dG1iPXrLHXfPXdwIoTeBhwMaF546FrO64VExk2L60C1Xd58fLtOl84d06b
zgFjc0+weF4txVp002RIUdzDzPo/9gvt4DBPI7zL7KpuTM78LJ7XknNnWWjXXsl8L7ol0kBwfqfx
8YTggmWvulK6zG76qs6xY1ZLTPnvm5G5kRjVNTPHfCHyfoCvQopAR2FhAuH1DAipumgRLrZCcZDj
cJdNC3v1gRt9O81PejIDs9jC1vkuWwNYHka7s+vs3U17ValrQe7ZDh0KQKoP717n7cduflJ4U71V
vWiNP8c6oMB1ms951kU4djGQyC7aUs0/S3eZbkq71k4aXqztgp1Scw1Fr1ugztR1/dHMBmWNyyz5
uC7v2SbT0PO3e3cYLubAOeZV/2nMFC8AvjUjhrqPAXg3IMFnfEL52dILhWbH4tjJnZcanTug5vDO
mZ80cSHYoNoFCerRCeClC4iuozBxSR/tKnV27ENYwJB1PCrf5V1Msb5o0gfMxaPQcbpbG89Go36g
zU9RLpmjfdUFrvtW1+28h4Dg7LwtHkd99kMTA5WmQ9oy2jvjQodsnJ+y7dZQdyD91L4NSZLr2e98
nKT5bIduO3+02SoCnKNjiDXsm3RHY985zsc6oBkwm9qPuq66e0nLUDAZK0cDY/TkkRA0QnDSat/K
kcYQkEraxbksolywP+gvV5pvp+0zfRfjeUiK6U7olzKerOpuHGrQHij51W5klYkj3lP9HndQ+jMx
x/KaylImizKp0yuqnwaWO6P7ygiWVoEzbfa1wW5pV6Vr+tKabFF8uhQgi27WD39IkuuSxwhHCqpe
h1VxtVpADvuFIK5bTy/Sk81732n2qbP8JO4MZzoNKWW8SMLFgzc3IyKoPsJARjA/DBANH2gkNW89
TctO5eyhZtcrsnEvDlOGVdnH+UbDYoqgg0XCx6uc16FNscK7QzIj6sxBnOyqGm7Hqjev2Mq/4ycf
Pwsfw6PKq+7JnwYsAybveaJ69vvrEnV1vtzrksl00fEITGpJtmDwbOPYrSMw2rEDtSZMFEN9Sdsr
q+iH2BadDiinTE9g88Bft30/3gmogWcd1x1m0XInpneBGJbIS6kn03IZ0852W5npdKtyT0Cy6xyo
tqLv+/uFjMMJVgmBswm+rrGlyxzkjr3c+HnbBcDyUNa3TJ40aUPGzemKDRq8IPicM9CrU5k5r3CZ
qWwquvcReF5UruPyg24T8q0Mu/sReAidsbUFKbhESn/A2LCxHUi6h2ziSDcuhXgrOox4AXfFgbFW
2/bMiPh1cf+FdXOTgEBJvGFnJRGs8NAf3meWKnv2KB/wLanjdSJsfVfu2oeAy8G/j6CuWdbelLzE
wluowSyvtBWgkFMuR7Nf8ttpqkTkjtLmSNZyUxK/v7AjJQj6PjHZDLIOuW5SV3FTMU/tiNdz6SFK
DDn7v7G5d0kdXLXlFtvl8IDkDw1fAPQeuG7Bh+22dFr2S15+OkRLw0m55bc1mZ+HZCOQWoC8GrcU
3mSVHiyMhruGfTnZiXrXtWZzi/H03FQwqRz7G23bE6ZBv3tUyxIXs3Pvp1cLY2y8JVodkoRBXal1
KqCw9lR+u6s8ddfBD9X7M9VknEOXJOqAVfOqlg2yotZ8E9ifJIta21yPUzYFLY2xbUkgItGyh0UO
NrRDzERy0fG1Jc/bNjaRi3yHaOtUJ1dNDpJQ498rCafeMZM9cMHYE+mz5fTgRBfulS1BlBz02vrK
UPHKQ/oqd1oVTaM4mN7PjqatW3Q5eVTNwKXPv/uu1d6FY85TIluGqFe4oJzxQ3aQrif/SRXyulm0
XQXNJaYoboFtqMO4E0hUSm/4zWmsRWnCVKNYjoYZZ8Fy8CPmujtTkb3QGWmqprtNvIVNPYqL6JLs
y1/sSy1jfu7A3QXe+GyknXZtecW5Bl0WT5dK1RzT/PDNGhCf/Gw+62NxvdrbydqmOiQ+wV6oLB59
oaWhP55gJZO6bZCxgM6xfeP5eLEnzV8la21jUep70cPft/Xtyig1dheYkRaPy2ga/TpGAy12BVhq
XHIXOydnb55dFDYGaC1j3KIb48tXPBj4Eho+QNU7uMNr5wYsI3fgjUocVGUXzwV2pJ0UdvZSZLl1
4erm7f+DM+hPq0v/7yKG/z+mBy9j9H/v/XlK3zNoPZ/ZL+4f/tLf3T/iNwRTusg8ZnIHt83fNQPf
/Y2hH16KbsHe+D1e+LdyUxM1wTHJF7IepUmNkOh/SgZ8MYNcG3AXk44zvuS/ZP75NYEMdcwVuiuI
j5N5pxbnH1NyYii7vCI8cZgrmoxz06hMusEJFeYWIKjwDy/M3+Knf6GN4q65OGf+498uX+wPPiOy
6Rc2Fz8+ziVWxOIiX/whksfsjcnIsLpDBegv0hKzOxDSl9E2bvKw2Bqmmn/9G3oCoYY/LGSWX/QQ
9of0YdPyfaCD/oJVtTPthvbQIXBo2LhTDm6gP/+Gv+bw+Q2J8RLFN3lfhfcrY4L6x7S+xDIP1cTg
GFCy4l7p7HfvhlmumMVJYk3m1H5KQYDmz7/1JXz5Dy+uxcVw+fYYuGzeyF/AO36qJTXbLl7S3GJp
D0l7B4H0n32X/3K98F34xXg1AVnArfnlFa2oulQb9KRDp+bxlLmdeIZcZ+64jWGE//Pf6PK1fv2N
yN4SNYVjCfDkEkf9w+WS0CIDdGHpDstyOVgoVJ15eJysBBWrSGCTJ/+k1vH/9Mv5rM6wGXON4tb7
x29oYTjYNll1B5c5GSM806WOrLBfXfHx57+aIX7Hv/3Db0fLm/jdxoc3kP/8GqbNtlE6fjPvC2+Z
zybe5TeMWvXG1n3c7rsqRziZKbaPG5uoSdimMgLa6DK957b2qflUydcrBgAsDI0NjB4Ocaj1Pi1/
meFnPdiXbVp2oipUEmiA81jcDOv8mJqgAkJl4A6KbUabR9kN6gbRg8cmXTDr6zInK4TBxmIE3BrL
uC+6IZ9QdjTrUR8zFGw4m9aAet2ZLvwsg8MEVriayAO3hjkqcFAk1wXBQnko8XljGBwHasFp9Tbv
jVSanIl61+kR+LArX+qDTCodEgV1v/LS01abWuZiYl5nVLrc8F7NLmmWg0YvrtoRgx6LFzM1C0Qj
Qnsu9QDWls40PfQlPZhhPmx9CtRS89cqTGvRLi/T4nSCRlurSJYrUhM+np0x8RhJZ7B7eaQVPiOR
1dXdG27vbIw3FB3YT/Th+ClIVEwYb3VeAtYKxNx2w26tIbqSQKtc93rRSSDc6vmqz9eN5aeXU2nq
Mu+bpvbEIAOWAr/aRKizoYxrV6fNdIcXSEOH26QcYwJCXhqLvG3Tk2jz/nsHavJC/LNItdS8Jpe+
pWxEc0HWGi7tKeZawZrX8y0L3azNu90qWmO4SuhAZdtWuOMc9KrM7YjV0wVeJczOIY9T6RedTOL9
1msaXYLMWz04KD4KSJDPejG9msrIvjU+UbFn3CBmu3OxcXY4B9ZLfluv6hm8SSW881RZvr0v0g7f
SN1rnAT9aiGBURFS7XeulPr6w+b4j+F+rckfnPjC9h0Hl5QuQL0yCT1XFIOFPSv27Z7hKRHfVgkb
Lqpx6c9xYcqiIsO3rW4MmMVgUzT4i+t/N9LFZKPLgnH2r9NFBxDvSbYt6Nl2N+3nzk39E9xV5otU
+Ym8GSoL2DTrGDH1/KNUUfNcUqAS5cyU6F2EUcwc7wSpsDLyKdCkuKGr2gwvwLzxijvZ4N8XKVHN
617Oi/4MpwGRFuXNv5nGcuXa1dYNAdTAhXhnrVyeYSFF/a1vM0mapKusdgd8fbFieDXTi1VstNNi
Zp/T0K4JZr144BXPrRpQctoyceuDDS08fZhdqW+R4uOBSqpPi320K8s64+nr29iq+qHbsVtivewp
p+yeuNr9b3LUHI7ahQ7/NpO6EWspO0pKyoRaFEUjkl1oAE7XcPfE1FJ06bqYQr3ghoj2iqnxKkFO
xD3IPRePPbyU+t5xWujvsmuxAIzK4Pyrg2/bmKut1sDwNkNRv6RmCg3YuKLT25wru9zZUzKbrBTt
9WYcivziBCvge/dU9OJyKAwtP0AGQWLMN8G0jvhWJXSHVDgdrGpAsLEY5GyyQ0v1teIs3M/VTM7H
6L0cSlEnt5CqsD4JRV8l3Z5P+3QHCattdtmQjR+15SQ/dOx8XqSg3F4KBitJ6MIlYBQNrjdyY8uR
j6LCHEi1ajmil5EY2pdokqXdT1a6vbRpTsGBIwgcBqmFyzKSBhrOWsAwhDHZLKw2WOgNu7HQvHuv
IogRJtyUcJeRvL0btBEttCik7saWvjFCl6lsPRQ5unhDdiDWkVxRlgSLpRV1qDRO+f+Ls/NqjhsH
1/QvYhWYQPK2ExUtybIsyTcsW7aZE0gw/fp9OLu1Z7qlI5WmamZuXGM0QIQvvAFjE+BQG3QnLPva
q9qk3/ZVEj0I3U/3jUI6P4xqSuAHPSSV8aVKc6PeLgCnbxLEvohp0gAcsKunYNw2oDAebWRE5ba2
UvNF6lj9HBZF6VPUs6cOUee095qQiXqml8CKWejBkKfwJDXX4J+S/WSVeUTpMbGTrTfMpIEtEk1Q
AguhMc7rgnzXgdohv4ERde4VEfOoh54eud97zs929VRiO4AJ3dqdGOGJNSlKS0tjIzawVkuvFT4g
A5jyAhuuRVYUxwxjekiNDDuarC5+1Y2VHSqnn54DOTUoW1vlk1t3yxO+FNRfuwDYBsCE1F+/2cij
VXaZO53btSycbW/r0eN4mnxts1uSw5BF9nDW0p7/O4nOvyH2jjs6tBPVaNLrZ3R31bfeHNBJgomf
KYyu0wgpywgs30rv7F/QnobuH5cybrZdmWZ35NARWJGutpFNw2DoD0S0HtywTycAfbSu+Z5GsSs2
fuK790s3Nj8wkUVanARaN72/X/CxpteS2epXkdqUE0z3gCKPuc0jpNc2II79h4Zu2jejcKvLcpy2
ZlE9Q+Y6UCtLd1EJrxSQhY2kVGs8ChXIx35xr2TZ6GujyTpv44x5d9XDZKWbQVEK8h40Z1UtsI8m
GMtXvYGeggICCjzCWC5LirUWPrJU2i0cKdceIEgTa7lNW9mf0cOilhbBP2+izKM+aNiPVmnuRzv5
2viNdwueKPD3NhT4vy3meTc9DL0LUZsgesuA9rvvgVbXS4BYvGfXWxwFHtgU8HMk8KZvQBORsZjd
O9Cf+sIxBwCMnVFdZrW8ZArxhQ1onRt38Z6NpXGva2dt6fdl5VwYoMZIzesE+RFVaAX+1rdeDCN3
/ljaMqODNw8+79n0CBH/b1YPw4WDuu5tVxXirMQpCkCU0/5x5wRMxoh9U7CVNNHKLcpP6GM0IF42
qAujE0b2HmwGozcfm6gRX3AVSKibuT3V5UXHFCvQ0yB7N42zIvCoytguPLzUFfM3ux+WJEw4iX9S
XEbz0M8DeQeXKvlSu5b8KqbkpcyEy8UCmegSvZL4ugE0u9yqRgVXTg20wip81DfStqcSAOHb/tIq
onHeozi9QG8/3kepGVVnQKKA4bUaKZDDbFqYZ6jWciCa6j7Tl46gWEX3om1E2FOUIvygecsJ9hMs
6hJtAU0C8dsM6aoKko6leSgKmaLO1yPtu1V6lqi4YqetttgO5HBHbYQ1wd16N65KcxqSaeA+NSjq
bOBE18OVU036qcmzzn8mCFKPSHSN1T2W7eavsm9qddblVLMOfWFN9Knhvm8RQVfDXSxbw9+Wy1Jk
N17rqSVcnDxIzw1n0MOzqWzT+Z0YFm5sc2NPTyr3yvqpBlx7AXDL7LbAjExaarmgCbcE/TIBI4oz
uYEl1h8aINn3iOt4VCWzdFV5sXIvzGmcU9oTZfrkm9Cbt7nlAt+GdBJMOwQqLJ/eTVo+R8Apl81I
cLIrh3bot21ttX8x+aAFARKJ4mjSfIWMrcyvhhvwuNOCXQkWq+epb+OjsKew7WCNXmdo7Xdz8GTl
ASgcu6maR8jI9b5rZWJvNdSTB+BqCVsRgjBoHBHgapIPEwUsuu0IcMmI9vMGRnhC+blQkqMeZemL
Azz5ru2q4SxYS0hbxN7TQ9TSwYk6TEVtcjzUCqKc41+2w/fcyeaXbvS9YVMXaD8LQ0c3GEPk3IAO
qixb02+i6bL0I0JCU6dR9hMyZ9PvaN/JfBPMZnbjZ5nxTao5xtrRT7gTpzlvq5siKtFTNVDpeOLE
Eu2qstePU28gS1NY+c82MkgSNCrht3Vkcq+I5d5NADDAB8SauUVhD8Ko0QZfa7w5gg0Ui+YBbD3a
En01VIc8cvRlL1Wwpd3QdFsHQv3ZXJtjmNrJBNsuKO8WsnaOtIwvyt6ddsKoGpr5MrqUefaY0/fd
BFY2f2/TAU2KZsU0pwSaMPkT5IPWTGxMSgsHOGQEZ0l04YGtIwjSBNhTQo16sEb5XZXBHU6pxSEY
kexoPNX+nSolWQfynzNtEvJWEzV0bSb9Y5k0yYO9FGEVVO35oupnJCIukQepbvzSOs+i9OBOXsk9
jiK/EfRXiPxUOynzy5hO8N8iF+dmKoln/SqMIpI+7AXxrslCNzZvKuTz8RDjSfWq+DGvCnrYvQXu
tqGvk0TiEICFc2kvfzFgQEUTeJKNM2e7WNIjhBkbSqv8TqROK57WYyzsBDv0udvGfnSgXXq7aC4g
ult4ai1j9rOF4LwxvfLSzZ1vpvaShwSBAtBUcbcxsAYPY4SvCTGy9jy1/NtZcF9vinoFNfvgHkyn
Cr7rgU4UtkS04pbmJlH5Je9Et8FPajprLRy0YsL764oi2t6qXLAbI1X2gsXZQvgfv+Y9UkMZ8iAq
8txzQ7ljaOj8viXs2pRVcuGrhO+iMyD742id0SsFO2C33+3KgkXK/wt8AZ9WRDsOfYNU1Jzb913C
wUaAgam0pbk8Ayv4Yjo0SkYE71/462cUfbp6Nyc2yBPV/DFFdjmhhXW7dB0tNdPLr5QXUKXuzW1r
1RPBYRdc5DQlDrD6os1UJ7/kMljn3sqeSsWcHqpiRLIq8dO9PcMwEk13J6oRz2FDHSbPwx/I7K/7
IrHv+2Kaui3NAePcaaxor1UuvhVUNexdVrhOxj6uR8yEtX0OhlTL3ayMpAdknRKN1sJpwiTtx8e0
XFocfGlVPJZqXvF+RRxTBLehGeAMYVfesBsJi+C7Ncsv38yBkZYmpQYI7OeVT9M7IOyfDdBzfhQd
usEhWez89ocO3Px6Iq2m6Tp0B8hZ+6yN3EPRBzmmDvCaneB7voxP3FEabZgJ08fUakDoziRxeFag
tdneLOhzI9Es/GsQqOUVHovWTlFh2AO6N/7YPA50J8bmy+KVfzlqaCXOXzPgIYgOltdmRRhrggqU
mNJ53j3Z9zecQjwMNsqHXGcDlLFmOOQ9tLRY07CpXKqCjQEvAkpLpvX3Uos626MA05zDISONbuzH
DJrxltvsb1xU0672gwM5hoVJiY/eIf6P9yYA+Iu8DOhDzJyTWBc21PohP8gInAxNu6/AtPgG5kjf
28R78jeu6fLW0wORXGw8DvjDXhZD337zclfQkYrP0rzjYmwV3PqIbiwOhCBqJQkrbPT4Pu/qe6xZ
7e9GgGeqTP1dNZj2BdoBly6sMUjKnk8zpcPLAdTnMxWj6qXKE6RiVPOFhjQXjMmuqyNxGRvxV13E
P+oFZf2CltEm6iOeXPRjfphRGTyhDeKZ8EGm4gdjnKsqBzvaafECVMw7jAS940aZzXzGju2Q5Fom
UiSYd7zIeM4NIhofcqA955Wpq19Q3kv7WvbIPO3ZrlFAfQD+x65IeneLkJp5yClgWRugGygUCerD
KfnTDQTGDn+xACUUlJ4Q+fT98oeb8VdNunXP8ljld3rIymvifn+Lv8y97vHlAmVf97/MVEiEBnrJ
ombVt6IONPJCjSrCKF6LxHBS7Jtm7MBdKGrjCVmFxZwmLwLOAn8QVMPYnQHfn168EX2unYb5uak8
eQErQZ0ljV2HKSaMw7bL+u5iLgYxI02UjY9Di1zbhjjNvUWLFGyu1vij5st8H1OE24y00+DSEEhs
IdjFy2HETwcRN6NMw1nHyS5BSSzdcjxpes4zAvDAXmpF07hMDjjfibu+/qdRHmflA3U29xmklabN
vgioNVDK/wIhXnYdBJN7Siyju5WyQsMHJUN94GVrqz2vE2QPTwKZAqaB4gHSRG3/syUbeC5FP1fb
AXnlOxtpC5P9u5T5tsdYfbX9jvBQRJIuufLqWOOeaOSoDA9zK74OS4APH5Lh7nLhrmXXrZaxAC5E
G/a+q2IkH7Rng16QMP4ghCwrdNhdwNtxYfuY9wk8PyigEbwCFKviYp8ueeXQM40sD/0EqvqbRK+k
UxIxIC00ArKrJapksV+cpA92M4KDwSVKssV6JsryHPENB9EP1+uSjdOk6u/UB9AjpnTsZFi5A2lF
F48WOeyERIsha/OmmSoX9HcNgQnNlqB7sjqV/GhjnNFI4OYKRmhUrtAqkq+YLMbCN6eGPUsGPObj
KlGGbUsPophCqEbVdtOKFnSW0UROt8UHiGvNFV3wXJeZgshvjQBbIqkRFsCS6w6aFrJMbhwUmLS6
Q49KluUa6hyFuyzYAPMCS5L7hUt3YSTqP9ipzuVODgKTaKDTRCmdTupb2ymXF7ORDTCdJvGLc/yx
HXEQLgp4hTfNwOSwe73GNjGC4Nkm7g8ckkcDuTFvKc4p44JFR7AOMl7VdkJv2E8ChRVUGIa9LwYb
59TEQ/Cxc5trBx2Yehuz0rguNQl3jN1EOZIZYAt+5VAdiFlzN31AblvSmJWa6GYSQ7Wuhutw7SxU
cXA05a7YTI0JuwrXTqB5vQmuftu37XDnliVaPG3dUqPhR2TL1hsL76Y2qZPuqxae94ZZa2IQm7rh
A6VE4A22Ng12BBVrtm6K87yH9VsYUURvqAFTgNhI09aP7aAkzf5ATOCsLFlD7+nVBBerbCFIa9il
kC7oDTwAWEkRucgBnW3qrlyeUAabIJObpj2eCy7wl8WfkmKPial101AP+MOhc+j1Dg3AoKW2kotc
KwXUKHaYAZjD3t/1o+q/GZHjXNSQ3kGSdj4vt4Go0qqG6z+2SnmXqCu5BYXyejxvIFX/CKj/baMG
uOCcdlAQWw806khdxIMt28zPcnSbs1j29IQGlC/NnYpqzJJnvlyzI+Cm3gSJQ39ZHKs3viB7CjgT
AAolqUrH0t0TtVGidYs6RahxSKW1Qyly+YUFRXJNPSz63XSNJYnh6glkPX51JoTTnsxlnmbK+9ZQ
zM+ubw+/bA32aodSEopzbbe0fNRl7SvkC65H2wnkstr0+HRDagfEGXHyJ18chnEyTaS7Cu+FCBEG
kei98k4SZEHm7locCfIqGL9KUbvjpnTaQXLVyuEw2N5Qn810/diUSGUWWz8OMqLT2BHyVq53Vhjl
WVHgC4m2MUJuZRZt7Qka5GYIJhRuOmQceWgnmfv7ThjZo1aZVV5IaoRPSIHpry281wzyOOJ5LjXm
YRPFDU4vMTBnnOmKRRGpRkESHHBZQB8/1x5yAhM6OC+BPQksebN13IL13Xi+5hhGszcD7WuMtD4D
9FyZ+8AeIHZ3kYRhoyVRpNZt7pBg874AyimXP53rARJTFkCCbZ4iWXaGG7F5vpid9Re4hlNtLHPU
+o+HeIJ7rmDCThcRjp74X8Ko3rHrQa5F2aT/qqJr9WGomglq8bxwfRU2NDog3eKJSrD+xcmGk+zP
ufu7zyJaZdpTOiMzmtP4hrQqvc4mvwUExgPEtZWb1Tfs3uunhHsEQcB0Vf6LG1H+ppyNfCq4b6oI
zCq/zIE/V9BWcwIlai8lxN7KY4MMuqxvarinCEcYDcWNSGOYvKlEM/2S6LygfYtcFYQ3Ou2wbR1z
+VoRWyDwUkwVBhCL7bXUeAVCUiZJ6d/czvrvEKDUA+qISD22IoGJAiJKfqvRY1LblGP+qJDYQidr
XCWUYssAAN4PlPLQFGziZ3QfeedsA8wb4qWNY4WIC7k3bhaz89CW6bjJ0GRAikct/jPIE+fFaO0K
e3S7WiCHVZSjNrziuAaqZU70rgiGzkZ1IpflATfikSTNiX8W2eyqQ7UI80rSNYtCnCz9cyZkM4pr
D3/ssWjv43xkw430twF3N4PYQmsDRlrPvv+T2n5wBbqswje+qgOwmgMS+5vAdxFzIBCJKeo3cQmy
tA0g3/mjGXqjT/gzol5mEaDWLT2XWhiPy8SDB2qncKkzr/2f0MICA+Eus5Z0EgaN8s5c+3m6k1T0
7Z3Raw5uWjUdBLIZq8ut7eMRuuntuioeltFRT4MTuy/sLqB1s9mrx4pc5ivqOrw0Y1ovHD6/wd5Z
pJPaJR49xX0Z55O8cFubUKyM4vJG9T4XDlxJHMogZlBwmuKeHRaMpShuU39a6ypDH780fdI+DSPy
ligIWeNykGZL0qySujEo8Uz9IzYwgroFgOfsNqYbPP7Mmzb+TlmQhZA6mef9BDTjJcbmL7vvkC3O
eFlrSsajssS4HwLTp7nUmQo3PyCaXRhnnpMcvK6w7UM7RC26Tqa3ihI7Aw8r/IMYyXrVOc+kh5Ox
q/J5kNdJm5oVbrnpBLBL0d4Ex5V7RrOtTGTSN5akQknQnTFJVbRjcTmj82BvzIHs6CZoze7XYCaF
ewi8qn6indDWyKPqOdrHdM5aSk+8Zec8ErPHPi8seUFeXLlUYxiWZIE3hG6HvZT7nt3xA/VCmPp9
aa85C9opP1qwjYRPaWuN117iLvGOkDgGS5xQbCVcdi1MRqRmBulo4rAalziUjq3pPZVAreRhLCMy
PvrBdCdYTbTstOP3j0GZj/VVbo3a31dWbRJuwQIvwbKroUK5AkjdDud0bK/JRK1otziYG+7QPoNH
X6IvV69orup3bw/D+LWUBvqCnTdA6UdNy3iWVuJPB8xnCNWouWbIOibdbBwkW+tXUtTOo8lDaBBD
KhnDOgEXuRoKeME3aDiI14GbJ05IRbLclAJlWDQTI7RuW3YGSl7IydRb+O8O1Fo0b4jghXJQj6cT
nNXKnDcWu/sCI73lV2xZPdjwJHcflA8O64A2KaqyOlOUhkgOBchy0F/ZpnVH+Nd0XwXPUeyiYtgk
HYQTgDXm1u4pDKNl5eGf7ZvmD/Sa/Xy7VJhr7upJ2T8JPgXt0bJflzo2oKWJachu29GlQggSlMR5
0nNMT9t3oH1nhRVxodBnPScGgMoSmASIOzfvInTeYllY6MdJ6zKDiTrtmFFzVRVG67MZs/w+5g0B
v1yOFGboFpsY9VAoNw8qMFHQjbJAbiDpyK920MT+vowK9TAYmQMUERublzih+EK2v1SH91EWr/BG
wCpIg2zM9xzbggB/jOdwTcOVKAmQrenRfZZCz49520+PkCZpcKYCasf7A556nFDylDbLT0JteQ5d
8OMBSxpWyjOM/syJTP0zEX2f0LuWsdHsDAUq6mrwhwkZQJPUJwQCS5Wm0kVpfDDvVzgWfoYjMJpB
Yh5Ml3Myb3tVuaLZrs9EYw7f2OXGrtF+u6eOV12/P+NXqKPANqHDMZSHDr33j/nWvzA6yKXImeii
P/MchMZRq4yyO2p/xdn7w7z+krZJgSCgPk5a5okTKJBsYV/D5e/PBos3qs3yYhMju0jKFjXhgK/y
B/Lxr1eQ8QLhAtYj0AW0dvwhuWZ7GqlpfyZ6uAK0Xi1U1xDqk23kfH9/aub624+AQCyhRXCFPBhI
J+t0bnjReV5qzf0Z0HA3TJdZoELRdQcsmtcREQnYU0GrwDO7M2V4d9lZ5tBdKKvx7t//KW+tsuVg
pGfze4h+11X518cskCKa6ALrsxLjW+HWf5J6fI6KND404j/sG+QeTShggLvw6j4ZioQr9mJILFYc
ZWdon7hnRumaHxhHvrU7wU5Kx5SuKVBeOR5FOURkPTphFKOAT3HS9KVXmeqDuby1bBjugbxzPVgH
9smyJVlG4KOT/mxGOCsKFVpX3e0cUKC9hJ4e16uAH93e97/V6Q4FtQmXzVlnZ7sue/V4arIR5KAN
sHdymv6v50qJEn01Jfm+mY3o+f3B/vEP+vceXUcDcQo32YHFilLc8Wi+jnPl+90U0vUrf1YdEoQo
RGHu2vtCnAdiJDCyhfVgQVx/aWI0audS2mdoQmT7yp6aK4v48esHP+r04PzzowhTuWzhumK3cfKj
BHhH6jFTGM8o7HaFUvf2kFPmt5Z5SybRIEvnDDdODRAEI3Fo5BUau3pOPzrCb3wLDMXWq5Ybl67j
yX3rLkvmuWm3hO7UxaGZRvXfMluZHL2U/5fE/b+6E5/uaOaMHqQN8hcascnUj+c8zR760N2CYA4t
jm3daescoyXr4v2lfWtCfOggWNHKAnby8Sgj1HrDQa8iTKWgHDkMqU/sVQZzHM7kB8kHQM+3hlsH
43r3HOCXJ8PlMNpM/CrmcIFDAhIlBshmL+hNeW34/sTeWD4pvVWFUa73zincGW5LZXiL6EPLh8nX
2oI6gFlOh/dHeWM+EjdUCqdgjwF+n1xupUnsTzrah05fjH8Vui9nUOKm37Kmf/j+UG9NCMNUsNTc
Ap7nn+wHexzpkiFMFgpIBMi/LU92Wdf7Tw/iCeA1wuEKxbnu5PXt66UihAm6sF2aP1laBehj9Prz
nwapFP5yNhx2l+LkinF7awYP6HXhAjNlU+H1jXJZoD4IJN5YL/BsnkekAkSb83q8s9EMGiNPO0MI
OA5dcj+vLkyKI5/fALDwAw/KqkT+xT25mQre7wZ54jns5tq6S81SpUhZS+MqAzwwfLAFTp8frgQf
jyIB49/Cb8g9WTi76oW2UzWFRPMDdSRAiGIHV82aLmI9D/d5q6rxgyfvjWUkeeHV4RA5q3Po8TKy
u3MF9mQKs0zOX8ykxDQHebHyg6m9NYy7erbyeBMdnTqT4khfUvmllzuAem/vGjpQ8gBjsBKfRH6v
a8i/lumyv3krT26gugyoXgTRGHpyGn6Mwu1/m6SHLylSIx+Y5b2+HHA5xZaInYG4KzHQ8dJR4aYS
SEU0LPEwD20bxtpQ9U1YN5SoPntuyUQwCSVOcG1XuCeXQxtE00BHLAiDUWbFBnPMH0WQ1H/eH+X1
hCzEY6lnQwdwiJZPjlQagDKB52SGkRZZWNbVdGm1Um5zp+we/8tQXBJcedDdxMnF2k8amaPINaE7
NXoXpBiDlGM+7Dw7dz9Yu/WIHkc8zMpb7zuabZKyz/FnonqhE2xmkKIJKP7qwdTTLvAK66dKAKLv
oYt+qxbACxHNig9uj9e7niSA04wiyJoY2CdDA6CXWWRFZqjsrLjHR3KmfiWsT9+EYCx5CIM1b6NY
drIPaXsKdzJjLyypBJ1VixddWRZWEe9/sTfmsl7oKy/mn/zwZBRnkkAnioRR3GjYWXne7wVMgk9H
RTx/RN8OgSARqjg5vuBL+VyT8FixFElKMUpzXhX858/SXzwUxYjzaGW77Ak81o93BaDeoqMtK/Cr
CXBWmp1850wI7yV5/pFf7OuV4+GgcGFJ116fxdMrdqwH/Dpnd+39xjvlpNVBaPH/BL0/EU+iOsPl
uV4QnmWdnija72gkmIgYOGtrElk/kB2JbX16F0CHwnk3sKx1p3kn38cUJXC7oHdDbWbjnrzlNy4T
Yvf+Vnt9D1FxERDtHNNbCWYnjy5a/jE6WdWqx+D2N7Fd+VeY0WgykQLNjffHeuPjoAK0Eve49jii
Jx+nmuDMo/OKUdMKA91KIpd0p2x7+PTGdrBRZxuQe3EX+Cf7LR2iEYTmiLQplhCbxXMBcgE0/eDz
rH/L8V1HYAfGhEqOR7tOnrwT6DdqyiENs5mxse4cI6ZWnYgtDT1EG8UkPhjvjdVzuVQtIddwkszt
+BTZSmEe6AknNHglYen4CyrITvTBN3o9K5daHCQ1ylPEPKdJDNca71+QAepUVZ2ej3UEPwgETgRF
vBzmYQ/0FCXs9zfG+tOPl5JyG96Q7DHuCGKK46mVlh58OvB4i03aVF/zbtEU8rX2UEXNwJtsENHt
6rCIbDhtPkV15xaN1KH7YO7rFzv9GQRolgOtc6UjnnxRXUgfyA4WZ6VU3QV4LROhxzo6YN893Tnm
MN20dvv5d4tCBKwTDnlADH8aFLY5DlLoiLthBg1x64JHx/5k1Pv3V3hV3j+Zmy9trkSqc1TocF0/
XuKl6rAaTkUXpmoEuKk8t0H9OJ9Wig9eeV/8rs6RcE+dyNmlKU2kEJBD/jIr3zDPpTeAoUETz2q2
buKio1PjMjijqulNzjmeZP33vsflfrvkDsaUrr2SZoJ4rKyt8rBq2QzuIodzkwKs/vQ3gxHI48U/
1FPJhI/nlfdd66LL0UMI7NQObsFlXBJRT94sUKOa/S1KkOkHwejrM8KYWAgQya+EVcc6HnNOJ4T6
YHKGQZktX4nljW0l5uCnWfrDb19p+4O84Y3xCBL5bNRJqMi9Gq9esgSf7i7U5Pw7DT3sMNSRsZ+F
6174YCjv398sr98EHgJmyOSozNEgPZ4fiqFlXhROF3YKMWgQ4whPg08GVxl9VJB7PTVoxrw/hPaY
+fr/mKf+q3hKSA9N1CjYlq3q/xYVGjgQEuMvSFhhARTLDw3V+enHR5y6MVEVD50pHeoZx1PT3kAT
OBIqTGshL+C8yFC6OB1+sCtf39WBbVFzIgZGus5zTl66glo+PnKjClH4KR4nSDXb3Mcq5f3v9GoU
aZE+mCahCE832/94Mni5T7kFcDsUXR1fErJQMVGmPH9/lFe7gVEIeSkz4FOORN7JrQgjZ23+dkNI
F7U4gySXnAV+CpKmGGT4/lBvTYh2BfcAyauE/3AyoSVGiyFBGWyKXOshLz1xbrRlvfv8KGhGAs8O
cLplCY9H0R0wWVieQxgJMF6+HhzkM0vVf3YPsG60dyhummQK3E3Hw4Bo0V5j+DoEBoSaGBKjYOCi
6pPFepIEG6cMQaVqFQkwT/bAgAvgVA3FEMq4plYbtQPK26AcPr9kHkmCwziW45zeCHAsXdRsAvTV
cFC8B66P+Mo4Z78+Pwrb2CVs4+NwAx2v2OzMoCXBj1MMTvCUWFRn4QU8FYdPD7O+8O4a4bgOFa3j
YaLFIKqb0lV/Lp7qC2wTJDJcqYdR4KcHQiWCO4CMlArTaSe17qPFBJmowwX9/2sDAM8hm7zpg2j3
Vc5NFZ+2G9U5IKbcBKfnU0AU8jGxDg0i7uwQ24mZ7XEWbqrrKa6t2yIWg3c9dgj+Y5ziNvHnD+2a
7VNngg7iOvJkOasBNtIIjTzUqqm/WO7q79dNH1VT/ylnH93ca7NCSGnyIv3z7h5/NTjU0yRnplkX
dnZhxU76Pa8MUyMTpJK7xELJJXb95KlGPQIRGMR13TwNPljrdS1PfgS1e0lxiDIT0f3JmR6GnPqM
TMfQjRa0oLuuPgCci86tCSIS4IZ2vPUgvYzb9zfSG1fwWpIiJqV+wyN5cjCYd8TJDIawqob4Kodk
tRMuTs491KX/MBTrTHrLRwULcpJluGXgQyoSQ5i49K9AuozdywyP9arD+vOj2Pet5aRKiSH8unN8
52Q5qzlvaDGZQ9gGfna28BBfYdqISIHVm82hSVs+dCeK3++v5rohTz8iCEeEVdYclPfzeCf54DoR
0BgGypaleZdFetxXQTd9/mJek2ocrIjuqUydLKSXx5Pt4qIe9vkI7qgR3WUCSfqDz7V++VdzQT2X
6ZBZvwp/OQs6zZXi+p/a+YxIAX8ehLuRx3YaUOK7yqjSv59fPtA7goIEqiac+uPlm+wZT293GUJ8
EfIHOpYWbs6tfPovoxBlMwC59akITU+7Ab0DHukZrjHe4E67w0E2/iAtemsr0Gz6/6OcVD9SjLRt
iGFD2ESRDekfwI8ecVH97FxsgZCRu15dNB1Ot8IEJAkMZqpDuq31fmnQUMtN1EHfH+X1JUETla1A
sOHCBD7tN+HUICzV2kOogvgAbtfHYxclgzxGFfH9kV6v2joStXEqU/Q7TxEPTV4iqZdPfJvVdqLA
heZcgIs4e3+U1++abbqcHos3VHBWTy6HQuFx60U5Ui/TgpA8wnRUryHEtrCVU109+ZG4jcohgqBR
1ON/mCKthvV7kZbw6Bxvch97RjNKiBG8DvZ0jD/KRs9j88H2e4ViQQ2ISPd/hjm52FGZpjnoxkPo
Q6WmEYltb+JT3dG4v+3iOHP3ZY5UIMD2cpNgCgyDBmDxgnrG8/uL/dYnXfFPXFhAk4iOjuebqpjN
m0Y6zKMGElxQOHeBUcuH90d5fd+TfEE7Iy8imKT5cTyK30yBEvmsQ+o5Y/7FQt0YAHTrj8+8LtNl
htSbv1cu4OUP3u03pkf3XzrWmmyue+p44E4h/ebbug+HMW5vZB8ZO9vOvQ927LpIx5cx+GH6e8wO
TBL38fEoY5KhfFh3ayQ01WGWwMspprIKwbeqD3bOW0PR0QCjR+WMBtLJUH2xOCMe1UOIghV8BaMv
KRCD/cc3wP9stYO6Ef1K0EYsIfi8k3MYBWrQ1NyGEPfT6zQHaG9M5p+aUBPpMeuDeb3xoSjegzUg
1HFAOa1//q96AE6lFqUbS4e4sDaYxDfwoVqddN/f34hv3C30K4mk1jyDMvHJuYPMlWEiRW42LxZK
ABnWviBo5c7BePQxmWPSwsYbLgxdpR/0TN+YoCt936diTHGFNu3xBKm0yyqAUhAi1tHsh7Kan+0s
Q9bp/Qm+sT/ICQFvsoy02k5TqaJYwMGh5BbC8Z/Tc8sAUb23YF63uxpez4/3R1uX62Tj0+sDl8bV
8c/ZPp6UW6oAJ2ISty62y22nFoWZi9fO+Wb8Byk/DWnkfTDD12NSBF/7cNxZ9INPsXAVVphGQEMz
HBRwUYo9CulN/3eNruWFM+XmB4HW6+9GPAwAAh03EwCZtS74vzZmUjS+alvqjInbUK1avPqipna1
e38h38hyXPJoWmUOkT6t7pNh0syYlPDIcgI/D9N0+SkmlW0ROfgTxxLnlfSXEwzQEUn5Vir6p1O5
dXQqqevOAYNzMrprGPFIjML9DAfyrwqs7goVpvnx/Um+tZQ0o7FtJaehNbi+Ev9aSsScoFygBw4M
IrK2ss+mfeeAeP/8KHLtYRAPUfQ+bUVXXV+jjd8xF8OOLxGVCM6K0fzgblwX5Hjjc5iJg5DZo4JJ
2+R4KqPCR6avShWCGEi2LQZmv7usmA5R5mR378/njf3OUGQtxI98ntNyUtqLwvUyrcJqUWm3bfKp
/Ob5jcA0xRq8r2Wrmp/vj/jm5LDRXRULbSrPJ7sh7QTehOaswrjxsvsgRa0DcoGeMUHs0Lr+YOu/
MRrXB30tnyo+1dmT0bDAtpZSdF2oHFftJ7y3djJD6j7q7OzT7zRdW6I62rf8Q8Bz/NUaBCt8xOdU
mPXaAa1nZg9gQid8d9E/f38NX0c8gNl4oT26q5yr0x6ublVUGROl+4EWSoNWOk7Kt2Zu6fQA46jN
bqrJEr9HERXLB2DsN64SyoI0QQVxP/vGOVnQtjWzNnYItkyvUbdCtPoK8WjX+J4OebyFBCV3aDU1
27YbdvCQ40/nvwyPreE69BpYrk/wv065lZiWKhZUr5ATTfZzF4kQs/QPHp7Xm2YdRGLOvJbzidaP
B8HiUiSd1EhvJHQJewg1e50FcKrbj/qiry8tRqIugvIr/0VL9ngk0x+hqMsFES/ksvA6pNbeNjBQ
3t8ub82HwJEcjrNOyfDV1YhlXY7HUjhb5kqkXGmKGb6bQTZkH1xdb0wIBDC9EMrGPgn2+uf/+j7K
Njqr9Xg/AVblP9JUu+fDWJT7fyb0Kfuk6//D3pk0yW1safa/1LrwDPNgVlULADFk5EwmyUxuYBwB
OCaHA47p1/eBpLYSU3pic9+reiVKjMzA4O73fvec8ovqhu77+F8/cIr/579+gBv/Iwb5h/9w+J/f
/qL8W5d+Gj/98P8cfnOPP+pvCh35oOvxtw/549/8f/3DPwzmPxMk7Tfbvwcc33bbJ/wmX7ofrEj7
f/M739jFYUR/ncIA++qAIDSX+ncnkmP+y4aIwNrFNmNvIPEnfwCODQvC8Z6g+S1Ns7dl+Pv+kCIZ
tv8vruQ+CkHoD4QID/z//e0ffl+z+OL+bcTlxzuRv4aFk/Yhh00bozY7rR9vDzMQqF7ARsSLieiB
USjvptGheOz9IWx/ctf/uLT9/lnMNHC/sxnncPjqrq8mlLFDDS4ijKZsIm0Q4l6gfFZ8GbpsugYl
zrTlny7GH7/un6HKP979v31kSC/V2jtAJlfg1ePsIUYSwu7n2PDnMZ2c1Ti0WMqv/vlT/uYX23cH
1GMolJDheXV0qsmqAW9ZZwy4ANUB1qCR430GOQKGJqNy867S+MlG9W8uHGdc4i+/NWq4HX68cAWz
1YHHxCDDviuAFndtsgRsLdgWamo/q/3/3S9IaiHcXyR8ia8z/MABe8sGxRtPQyvvnDbyvrod7OGe
Qf2LLlUU/eS67dflfzdcIePU+76UuRFGKwg8v862ckOatLy6JZ7m4hoE2OelyOS11t57XsvRDe48
cKvD7y+xf/ssvL5Z9g8N9yIuqV1aeq+3ksWIqMFfdgeKoBVu0i5ibqKrf3Kz/PVTKPBTwWULzmyG
9bryPvWyMTYTilJvyemuxCx52w/B53++I1/fHaSqSfLv6Xo6/DZjSz/eHctKbEgquTIFbal3sGDW
hwpQw9Vg6eb8yx/FMYkHmmFCgkuvf5/BzQUcDGYbRV6Rsq+bbgbX5KzzswMvb/vJNdrfET/eGHuK
m74+ex02G69rrIw90ygeWlyNIszOIlqzD4Wc9AdoNPltY62QDn3x00zW6/ufr5NWAYlDgusUfdz9
z/+0iOaj3/cyLDaYDf6IO3KjiBVG7Y0jpYI2wzT9T+7/v7lJiFLapEL3AhPFnx8/EPFIH5oMLMTM
24eHCPjpOQzW5fTPl+7vP4XKrsP7EWz+qxdy6SFGQHexQYWRcCaEladLhKb3nz/lb748inHUeMjQ
OKx19o+/C1veoNhMCDSMgfenrvKMO0a9g4sNIP17odufFQH/+u5gSI92ArVHfjErfPXdrWoA+CF7
+M3OduZbnuJwi3ryJnAWG+tehGrEWGL9JKTxN08cR13ijrRnCF693jjueWy6DMu2UzBpTGqPliEd
znMGJPfdP3+hf7ls+zuK8B4ddBoz5LB//EIJJRlQs1YXHoYz3DIpLmgYglH8xU+hokQGkXM7h5rw
L+O6m9GbwrUaJ0a7uTax0TDazCyr9fZXP4a3FDtt7nJWaCI7P/4yAhVzFI4VhGQfSgkDncy3c57/
1V9mH6YkYcuMP3tu+gw/fgrhpDGoXG5ycJNGileuSFCI/6ys85d7gCeWeBqnW96ExPxefcpKSWmC
tsWFcUPjoqpte6DFvOAbGMTxF7+23z4KnyWTR77NWNiPv5BJzmSdBaAn5RXOFq+w2EjoyTL4WaV2
b/P98MIlOc6GhUIVx1qSha82iIrEJnTEDaiS9DOLdzqupXPJ9IIB/xVkVrKPJq2J3wcg8Q0qcnBg
ZwFN4Fd/X6aoebJoFRG0osb/4+/L8+pgcgmYo2dqI7+smYzMk+3ARTv88wf99RpS/9uPS3we/bXX
R00jE02uOLHF9dK1xyLqIS/rDeKXI+2nf/6ovzzHe9mK6oRJAXzPDr16/UJw83rVgF0fJqiOgeGS
J67gzP7yp7i0EED48Sl/7eKtUKtniOFhLMI2P3SVAxlGz8VPvrbot8LNn28UTuZUPkifsbPdS/uv
7kivhDE1BXOeiLwYlwODl81wwMTVfwUqnqkXoFACdFXQsz9Nx1JmCN8om7j5KR+qon1LFjdojvbS
97w+DcPoYoBwhpWCDqvMG9C529fAm2DAolaq1LcsqzuREGMdAOlTw1Jvc2eYgmPGaqwO0DQXLAVE
eyt1MZdsy3A/FU5fl5chmgI41CsjlcBp5q6o0DzzkmZO9qq3RVQ+imKBgDYPYe47KetZPz16S7Zi
+uKP3cPWttp6ZCwdbJclBRHmQGJJoCzorcFpdYQqrrUY5HsKt+bJ6Saovz2/nbzP3MgIXgoFl+jW
HJpgiwntBx4jpD65a8TMY3QmzGK1D1vkdevVAkO8egR1VfZHazCW5Yb9Np5BgHp6AQg6CxmdJrDx
MLVohmWsqZXXBYdxsUvvDekcxO3FMIZu4mw4Lx+rBgYxYPesfxTWBqvZLaHYxlS6YdpXA5urWKOv
9o7aG+z2menz3Lx0o1c574i/FTg05KLw/dSF6xcHGbZAzTaCSMBeTU836diG/XiG3hI07G67DniP
P+cfKzGHREzUYldps3sUzAJt2VUYSQOx4ypcuMm26sqHYC38dyHe1PXcbSH6sUkFzvdtmBZ09I7c
yN7UQae4atOqVDqUcGKTJdPFI1CkAGZ2UDRW6mPOgEPX8Lc/4oYFT2Q0CFljVJn1lhT17nL0dVOP
dxXOtOhC3Ll+0L12/Cem9Ib1Cixbi7HUcBvmRw8KLLKbp6tZ5yCkGF4sjM8haS/XSTZnt/cq4Tbq
ei7JZR3g5WMdKZt1I0+7hrBJcPrWcYtKY4pd3tXAlu2SLvhxacJRvZVjr8vPq/Kk4yCnMkNFnsmR
o4NK1Y8MO0+HrDPhZLZNnwOSy/sa2UMKQMycvkZOZ443btjXwzcNlF1iG63GaMuP7upYd2YTwnbF
D1swkaXA+Zz5IYYvlRkyBpJFQfkQNmb/3Rj8wYqjrhyN63yOAnBBbLCb7qG3DGuEgD8wufFlE1DN
MWcqmjFXEZ366bM5N3Z7ynVUjyngCUiUBkBKGGedGOc0Ekp4mDG2PExU6xvLlUJrCu6uKPv8camd
ANrUGE3R7QKefDgVedN9RTEyEkmCpWh+aQancJPQ6NtrDEjmekOq0qiPcyin8MopKss8rDw8MzxM
b7obZyfPr2mXjPWbsO5896gaYduHwgDIc0ACTK6ZBJnAxBdlIIksEgfyUO1px0PvVE142ru6MuFN
ygq2aMnXYKzRxpaky/z7pZqt9+QPCEzhou3dA2ITbvshKGAKhO4CRG20SydPRsfUWCIG2WdJKKYc
Vt8QVN+2McAvP4N0LmIU76519vTczi8wgfvhquDEE+1M0Ma5lrTI3QdNqt7/AIpcl29mM2rllR+C
Nz/Z3QxIfbPzHWDUjtGH3hvLW1NG+HrtWnTfTEsP+W0he/q3G1yz8kCnnw7knLth/bZX+NMQ3kBX
5QLp+ZM7gdqOm6ornjpmaaKkhYcFgJbH/67CMKcSbYXlegbUgDfJAjuJ/MrnwH+ekdh4aUuMEyEr
T+NzFxjD/p3VzeOgVWsm1VIbdxVAsbe8+HF/1PCt8hOgJN4aLX0bJhIaWT3JqpdWYufhQgeCQPBw
3MJQyPs1o+jL9Rv94TiUymtQQBhheJD4YMqd5qDCo2tJcGTdIlT2nLNYcXTverTeDrg/dWfN8NA7
3hfuubM8IZI1sMv2Zcx1AXgB1P4LLgTfTWhfzf73vodkFRMja8dr2JcKUN2KUiXtSV0aN35vlioN
EUb6l222Bi9G+YdtkEUcXBgglF4fXFuP69GcJmuDijIGEzNC2GljK0JrG+dmN26XgqcF9I8hzCEJ
dbuMl37KVRkvvvSaAxhpR1z1ppk1MTEoYb8bR0R36RKgk7yYLOVYnOeG4+9Cepc9ir9CfGGYy/YR
w8jgM6+13rz1uwDYJUq7PuFhkSYRu8yrErDhbvBxgtgd7VINs7rs03NFzJWkAWMWWKQgKm38JnOu
uy6V7lqKxJtgkx4i5ebPa2ZRSluXuTKTzJrwD24ycHAV46ACWrfYPvZ0S7IplJGvvnWGyhTc4rWe
GfBu8a+skTOfl2lA/zGtBajMDp9lfhxZAz6Wq5rfCmQ4Y9IYgEKTulbGvTQyiLq2FBOgvTrIZWqL
KRKXurINhR0WRRrvLlcJBAZTj1alXyo3pdQovtuNrZpkpAsfJINu1s+hpAeCQNmZwwMT2ggZoVmF
Rjyb1hCmkbQGfbDN2q7PjORpNy7tifPqRMAu0fYM5ImXbpTxRp78DyH2kfYKr7qhD0PBDDuypxll
ddCVKynVFhqsP0hwVQokXwhlS9TXoOFA9vv+4L4PNtwf0MAsDqYDwDTBEKtm2BmrCBTaQHbjIzmg
KuDnKSAPepXw4PARZKxi0VbRmgT1BplvmAlNxQyUdM+Yoywe+XZz2njqFSqsGQzc1wJoNwvg7FDW
GhivxtzISoDGDjK/kaiNxSBFHNPWyc6N/bQql4wCLRDraQqjnKWAzN9FmUoUCWKauT4gRg4OQT4N
wZ0zWDgUqC0sIRukuk8okuRZFGuPUcqD7INKHO1VZv1DDlwwv1/prkfJmMPdcmIlIJFd43TdnIPB
+x1hk9l2xW1V1ZBiAbeJ5S2dwsljps/1xJ0rXLKIlUsb+byRXkcqUqy+dZ2NkIGuJXsJZo5FtJtR
ieBn5cV3sJUGsVEAWQ3jzssWEzuuUYbuFVDUbsxvbAe/9hccuEi6WhQlQZ5GioUUZSdRfLdKpOG4
8iPbFrtLFdjyPhb9nGWpazT6DOUfHsPkE/s/l7kBklLWTTairGbmCp2nHkrWjhZNgstJ8Lk31lxf
FIj/kQ9TFlXhLlgfQ132UVrqCHl1ZADZPCI+1yvwhbzsGOJ2lEzZdDlIm3ph8/UDthwPXBnvMg4O
bVQNRuPRNDr4jr7ytg9d4eGIEHmvSVIyS/gGb/N08YbKQdzEG+omzyBrJfmq/BFymm+wQtFBV4d5
zKLpWee287xytuV2syNtHU0GAzGOmWgKjhOil/zAv7fZSeCi3u5z/yu1ft+Pu2XVQ7ICCHwo6Htl
FF+UlLwAWRpj8jWoBQk8oF0d2owfr1spkU/UFPLDYJXiOUNDoVB8Zg3weodNYuxA0cGdBm3wk2JR
nxPdGza9MrsZq0TV2fwBCp278RpGlBNLS/pPg9jq+tBaGBh20SjQ9ZpsqZmwcVXTYbVDNZ1XBq5F
XG99++QZtmPE62R445FtX/Dgm7mPKLVGLpI4NDGfbbsklRF60+IQ+q5brOASJKeqac4QV1rCN9Ys
DKh2+Ogwapt5g3yv6DGYjjaTcfkqeQxFL5hYAyKIxyF3gvH9oNfiS1cpSqZbyOxZSvJy/t6Gq/zg
l8IHj5axlzIri9MSZwGyqhDkhps1UDyrnjKWfb3ZGY6NoAgK/TOQCKA5Dn0iHxZcb627NAcbMYN/
WGqveFh408l3WO9QnSEMH7iV9FoFaU9074g+3jSOqvArhNvV1rRJ0HozVLyutcdksntWvWoV26Nu
RT7iuwncm8CY8vxCJ9Z41/t5YL6ToZ0BNlfVdL/1rvOwDNp0EuxdxptSkFw7+ObkH6NC65venJgN
HD3SgLzVZPfZBYn7AE5gXNhiVzWHYdvHdu7qIlu5/G3t7MtBBinP1WK5Ej4HjUdqHvO3vG/b77Wc
PC9tjIHVE/y5rdIIdu6nZc/dsOS6Cg1Am02rle3usZFjcLC2JNCBkLa8prl9OjFcB7xtohdsZY16
rEwj3/gRi0rDPy5Ds3rntPTzm1jaK66rJHKUPd5jmap5Kg0C38xzsgHiTwIzC943WGfezQGP16Gu
4WUftXTqIZ1Hz3vOBzE9uRwFVRJyCnVSa2sRPfRarCMSiiVESQPW/HrBs74kwbZxDOFpLbnpTO0X
63Kw3bH4hqgb45Rk2PnT0g/6q+h3bnEXsepwn0JCjqXRg3Z2wIGivuqr9trzMTYeSf2H2ByYhMlg
Lg/sgLfGdt53pWO+n0jc7gPUtdmcYDnos2hbtAR9vZh3resAy24M6RdxwE79Kw6nLjoFgBqfpVc7
RTqObX2spFs68Nm36NlbtCEf7Mqf8bIwn+fJz7rkIPdUNzTJPvLdrkDrjblfD6jnUFUxouq/K5D5
VGk30QSNjT4Y0Tg5zTQdc3fb3GsMaN4TaSO9nBa2grAqJ6oJ0aNBOUNct4EBHN/HtkYCbhrMEwXZ
/ou1ei7vNl+wWQEBnHkclIk0Hyg2sSHvRhddleolJ4VpWLyzN29Qn3v2m4CxrWV72jZDf8yxCxIb
r0zrOVw9/7Zd+UuSvhxZKsrZn97PpTIHHg6z9w7ccewdKJ/CgQ01juoYf6fuYsrDGGF6RSLx1A8y
qBBsT+2XhpwXbz66tMC1cbpZiR6D4eK0nV4OaxEFMmED2ljxrDv9yZgLVd7MXmeNlEHCQJ1of2ZZ
zFZDv1F4tzqW6XC5a62hiQ521+OjUlu/vNnG0qpOG6KFntOzYZQnyn7Mj7G7DSS34eyfg2D2oF9P
FJ5jzzCt/q4ry4htd1j7wc3EnPRzq/ARpqUv5RgHXmM/kR1uWt6hbHbjYfH3vVst1HXZ6GVJg80Q
79nyrWxAC9bQRMEDIec5MzSRKLeFqguXtjFjZqN1kEzaVV8A5M9gp5wIqqkIrKo+LazVEpNEzeuw
W6IcdV/eRHmKc9KsEowd9UeI2ZDeh9Vlm71he38He3O7z0S+fFNNv/GUL6UaL7Ocpq/cl7lzIJcR
lN+3tWr7k8ne2LhkVgm2X+Mapz89Kas+M+E7tqeQGYky6a1QO0dOvab5kcw4CdzWEVV/UOa4fV76
kvcOgnLrAST73F1hC1MvjusDDMENokIVO1sFeO7WWEPMcW+LVbs8X71exWmGYx3qO1OGq51W/WZb
aUcCXH2hcCCaj6bwJwvGvEXceMjlrtEiflaOTxXbuJ6Fb4ac9Fy7Zlm8pakYAM3MJGZdrCWeiW69
dmovSjx/oeHSV3Mpb8PMn7/PC46RZG2Xive0nXFaDirOK2UAQrvawuyb10/Ndza3+kVOUWF/mDKp
6+8Czut0ZBDO2aOYnW1drYMU3dsCf18P7zgciyd/pFlNFaAXH8Z8fAO0N1QcIkbAaB63htNCA3fE
braJvCKFbWif+Z4/Do1107fqvu3c75x3q7SQwdeWmPALVsbh0IR5dPKD+YK1++gY0jqhFRyTyppt
90sOpbW4/k/Jo4RoL2rjQhlWm4K3NR4M/AHDwbOFZpGULjVDYQzjC2UJj6MMJCx+7mH27v8z7JZM
KY5/HNDbfAGhKcyJRpHQ9xEEiLeczBBmhbpge7rO4fAgo25hjel19e6fK7avS9Ah/B46Ihbhchga
3utJ3DZijB7QtcEBRBCToESZLBL9B3j15ReLwxwMd/orrX26Ffi0XxdtF8DOm5yz2DLK6jZnGUzd
cV1+seXNp9ASAaPC/3GAhr4q3g++545dgSJWu4G6cAhqsfm5zk8+5VUSLmSsfHeCU0qnMwYP6zW0
Z8hHmJbjgHF1xj14VBWrTpxNbtsfgqFa78rRDe/mwORMUeU9zgMWvO9M9LD1+fULaJkgiqy94ekG
e0/lT+3iyctcyzC4gGyUdTKPAZ4MczB5Jow/2hX/P3j1H8zj/Olb3yNgfwS27j413/77P67GT/WP
Vvnf/oPfU1dW+C/yzRHDksxjQTjYR+Z/T135COKhEzHoQMqPOa09hPRH6soN/kWchmdhRz8xNrzD
x/4IXTnev1xaoHtvjxjATh76lczV3tf5304J43Rsd/a2zz5mzXPxen6k81iTRqIG8e6Yuoaqji2O
dZ9Dg3PebDEkHPmLn7AlGLrZn+U/fyytT+ArUATBDO2N0FeZEBvag3Kt0UT5i3P6nZw59l81RiiD
NIJCrdNpGoR/02WrlHdChF1wv80ZB9XK5RG6ZrvvqYuT2bU6OpMKnQOVTWtJJnMrtyuQ/Oog+W6/
WjlOyVTgGaqTTjEccxQ1lI4XqrKEmGXEbutiUrrvUs8Rsj0EPZqgqqoyap9Vw6FZgB/5kOd6/WpM
wumTbYDVTbaEUknG6eV5qkRBe4behZ3YUTGrB7Ga8q0vRJWl0yw3/8J0Evt1b4Akc1Wjt3v2DL3l
JyNkD82PtswIGYhE4A8fiA0vSYvLwI77yp9EQpxs30FH2GxFsuzNb7ZHChBCQZtG1ekY1Lt/gaP1
TJK4WZo3Q1RmdtrlU3RqLK3pH1nWvZ3ntPIgLZgvTWPeGz1E9ZRCx3wry4HGovInH7XnDPe9BVIZ
4251u4dsDroGo2S3GCw4OJMPFLY1xsEtM5EjEm0RJ6uwqpfZav0Pi2lgBrYVNUxPNvIllKG6N9tw
/qwHtxxij/xblmZMMSBKn0uCyRZDN81nhpea+eD29KuxVxSFiEODZE8yGo1tnc3K4J8rp4hSbTSS
MA9TgHRBIY/mSWY7b6esCjyqjrRkElQ1MOwlNYlNzzV6AIThvX4o13Wa3g4NPR7+laZ/AZhc0CQm
K5M4g8NWLl+C7SKwvd5Vw2C4l5Cj+lPgdlZ5FPkwt3uUWHwxGUEMAVn3HoVsAxo/O/+R01PPecBE
ct7giT4hiau3ItlCkB/3ShjT/DV01ILkK6LdT7HUzTdTXlYTT8ZxdKkFUkwoxfDAFJd8MSfB/+TU
wLWf3N7FWlzWdomZPSi77p6PXntBVQZc78EIokw9VIPlVA+9o8fqlEHFoe9iL20hTuPocH9ZXmMO
j0uvDOKM3drRbU1nsEDzA9nsVrwDhF7UN2ywFu5Cn5YJR4fOHLRjxn/8w3Czyum8oL9gG2RG/M0k
joKgSlUV+hg3a0DxIOpRpHkMiZQRZsArr8oC/6OLomxN17yhaC4DvzAIRhV8a2gSuJsd2n0vUzn5
lNz6mZrlOmMCS9gg8Ye5lOEjNIGyiPU09MPL6i1umyJV6VKeFHx7cxjQ2IWLH7VJO9H0orCjRvPU
Bfii3001BlrYMctKW1Z3tXiPd1ZVD7PvyuZphFaJrqEpeW+MA8y9g0AsX6bCF8NT6fZGedWvAnMD
jYsw+MJKLzjMLZpzHGOC7TeW9fJ7razozWh30nvZuVix0JyDjsQ/L1VlqSPn9vC9Q5M5Os7e4D7l
pIzuOm2Zt/1anzm2xhTxCbradlJwDiMGQoZGYPwuh+BKTPb4UTN9erJ8YAO5985Zq+ns5VwqTJrU
uvBEjhRbHiI6DQ+9ZxqJbsLSjP2tXK6dysreT1uoFYV4owwefbt9ap3me482G1lmuXgnk9L/laby
G8VtCZBpLZ07BO1jnVCKmd+2kKfSurS7r3aToaNcTP+RAta54vByDHLvw0Rzms5J4aIJtt7LsPvW
cJ1vOQP3aUFLyVjmAdiFzK6CVn+mYnHP4FF4sMe5SM3MeGuISMTzEKxptF+YXXOJZ5Ty7hqlPXLp
uRxPcjSL41CURRJiA76dhmzkdpgYdaQhupa4dqjX0T7t7oK25cVKPkUusc7Lu0gU78PGOZSc1fGw
2eMh6PATVaKUz/ThnaSq3oPsuyal6yemlV/0Fp7oKveX0VcpnlTyK7tiRWU3Gx2Z2HVZCxy9Xefd
UFOn2kSss6g8mlT44biO1w5VwQNFoTesYHNK/5j6mttcbMlrVHBK4FXlfdiCFXcyKlBUyOa5GGz8
DvamrlzTucpHLPcgsG6ybPooN4ThqqUytI9/YW7wu9iq5jCJIkVvQzsnXfrxFoUpBoGUKulXZlCv
DM6JbWljlh+a9SWr1FgkzBPHbTGbJoam9igt48YW+ZMTCRgSzRariFLxtqiRmZew6d2UJktRJfNW
aHpHTvjYm5Hhxc7Y37q5f8k50NxRt3g05TQnMCdGOpj6wzQFj8wzsqUeypsx8s5T2FKBqPI7u+So
gOe8wfQjmOlZxcGp7PVqXesHzyiaFOfRgfK2k18iGraoTgcWKkTr5RUY48+0iOmPu2MpMOZOvkl7
gfdjzLM1P1Lpp5vFu+fAqPsj6h4DK+po9rEah3FKlnBtP83jxqvJkEGDV2GZdh+dl9VUQXGrSL+G
Vmu13nluffFuxXfY8KPmIV+1mmnUQxV7jtYt59HY9mYilVyZIk6pLipb5FM7BtanqG/yj0wESjLW
AeWiw67b4M2x3lNXa9Ou9sLnIGytC6f09lORDYoqZ7FuHNAFgM1V8p2hr07zwKswflW02pRwpDjo
3g6fBqkxzxFoJUiaba5xGOaoOyAtKW+LvMJ9p3OULiY9rJelGK2zMovgo/Tt/tB1dflYsXtkmaio
WfnL6t9rK/pken19CHPDdRC2dnV1srA4+5+9KhqtG3Qz9X6qzCFiNWwWTEJ9kzxJHzPJPCJfzDej
uO+tfPkeUWZIo66r+qRbjfKDF8otIcwh/KRXHaZJbXkcMqqst8uDi3d6Soe96hfT01rnhMsYfjAF
sYemzGed4J43w2NrVuZj3ozLnBpmyy9tzwxN52Iw7pqt8NlySRWc9NQ68cAE5n1jWMMps+fgM1Dg
ik7MbF7CqgqSKKCsooZxpDBT4BHzl2ZlWRSLjOsSmVtv+j07jMh7DKQ3UDPSm5P6g1H1t4Q5MTcW
FPOosQ3y6Cl6xrRjt7PNP12SMOusK0w0dkqLDsrBmufTF+CJ68kZhPVM+xjzlab2vyXUvgsEfLUu
zpzf3edB+9OhavRoH/PJiIa4AY73PpgjUCQe4umGvErmqubKbMxFxIqQEumHzEu8fHZvmawKLjkt
pbfhEnwoa2WmwzDRqTEn8hlatnclsTl60f5p4L148nJaRSkjN9aTGjJU4SRCkz5Dp0wJbmY+3HIe
y9otzxj9CAyQNroqna4+ZmzceR2Cd5csh9dBbzD+p52IzU49XY1KY5kpK/9xYq/9qJWe8cj1eN89
7zvzbPWVrPeXcB9OmY4RvHcH0QRdRF80t25Fpc2LP+jtrrDLukmNSJTmIc+a5ksfDkNzELQFyeJM
7d22REfd7RYtoJC0izdNx0s5YxW8oZ3ODisHvXuyDDz1YSeMz2s9FM+mGhQHlkjWVwFlu+wcTFaU
LpJKfmQ0NYZFv7sm2YW7Ts7FN9ZU0ibhOEKTnhd1WQsOFWSuowRau4sT1psfefXQwWER8k6FKVf2
vYXS582a6tNEUCukq0RXYnQCQWipRNRWV8ZR2Nv4bnQcY0oqYaxnMeAbHnMxHht7dl4iDjrdN5cs
B/qv0Y/09eRv432F0+e9BCXgHmXj+yqugSdP1IWy8W049eGtowKL7Uw9veFEaRbUdQM4bNnEIQ13
FsLJWvOyXt0NM3ptDssTzeSJxLEOi+9+Y3JLCzy3H3MKTQxM+3lFzAvJZw/Nbz5qo7ZKnMtmdJJt
HurYpwNACxtzKICP9TPFPSmOUVWgKFe+vdz7sxE6lyoPS3X2R69mbEfkXXA9bN5jTenSiwEUdeqk
CE5dCstpnhyygWSemuGiK2e5UHNFYtxh5qoD8UX2o0XfarSmG6+LDIP4UNE/Gss6X4TXZhS0nfpg
l2MbV2aFDanOZ+u4uQOKX2fipd4ZpLxiu1zFmuhsyt3DxHYnvy+4/Hk8Sz9MVsExPfZsACIMyTTl
ydaBnUIXs86MYHwapm59U/ojyKEZdYPHyGkwJi6W6duZicor2lz5jS4YutVT+T7zi/Kat7p1HUIR
vaO0asVo8FymqHv7OGkvu3V5i997c0vnPCwN9gB5+c6be3oz/VYcuhUd48QROx2E434J9SY/QGMc
bhZVTwTtzOpEP+adcOr+ylyd6sbzmvadosly3ORSHkYzH07kNLsz0huVH3kHybRqNRSzxvTRGYZY
v6rRZqFeI7M7UEBno79xN+tg5uW0F+KnxT95TAzkbD36AnEbbm197XGgPBQrWDcHoIaMS5b800L0
8Ap6szPemAUa873acQlbnw4oj4xx7tEjHx1S5zGgBV/yoSU7RHrhXZk4uvPeM8Tl0u7h3C1ynlrt
jTaL+Dbsp0qs5FnNL1yNVv6QLb5/bOBq3GK6Dd7n2bp9Z8AywDVpmrvUS91zgGRCseenPTCv6Cbm
hJUCkaZRJejqdXSdCfaKhj925nUYtoIFJ3S5WoR1VKm2N1RSPRKC7OxP9WxUD37QTREhuxzhtTlK
XmC5F+VOTFWtuOh67hagost2sHsxJjOina99t62HRrvyuBalq1Cl4ew+tr3v0Pzy7P2G5Jh5PQdz
YMSSo+WNQe+aEnUD+J9mSyI7HnkXk8Nnf9XeW/yQ26UeBr+KTT1ALy21ux7MldxYnHPAwJyrwik/
iM6s0sV28g9OXvUvHkHAuFWu88ZydH/w1hwwGO0EgoRUdWM11M2Tnol2QFJdXBIxVRd9h48gnhgL
+gYAhVV3yne2rz1MTsKVj7CpUUL4sOYhUSBbSOcLjYUgdcgBsmMfa86fS7FwPh0reV1sdnU1qHI6
YlHom5imaX7oexM4dSnKOc4ZiT/yyQWmS6tJbcadiR5qjIOeHj6wuDVXw6ycO70t/4e581qOG1nW
9Qvt2gFvbtvRN0iJlETdIGThvcfTnw/SOrPIGjU7hKsdsWJihUZTDRQqq7IyfwNYE09usD+sGW07
DjmK6tB47ugaRI+ZNSVHYxqrTV+2M7Pv3Nh8lms/rnGs1qdR3fuA5WgwssdzUChJ/B2wY3Po0y7S
v02dnnzBvivjw07214iy8nVpluUFfcXiCv3byNzbbo0ncZMk0cRZHAwPLQ712QZJ9Gy8QlbefD/b
g9Zfllqbf2x7Pvq2YB+7BYAkACgg28ElkGTqJpmwLj/M2Kcruy6JkgutCrETnHCxfYg17kTYlGvW
51QN0m5LzSYLd9pcNgGyNHGbXtpagp122sLDGkpnqG4TGoH21pnmUb8KmzD/kuZT9UUR2fw0Kujs
gzMTbk0YkZcye4iz3A1GPgVblOMy4yZJpuGQxU74MbQWJ1vOUGW+rMk4f5KcAQgt7JDGoIhEdKc1
StDtaAPU3qhn6jPVKQXZRXMIbmx4Px+rzH7k/KbXpQxN8X3obCXclrlbmaysqfkCfFm7HkIwJdwn
lvqWmfb8/0wp82+cC314NQhhPyCAhJMtu2X9FOHuTgUr1AH1VJRcLuewmustmGykUJy52oeqMjyC
B7X3EYhh8kf87j52pZNex6maqUsfL/iCHCCFBVMg4QqoshfUGkbI0+lVpzv5x97SMvMQzirVNVAJ
VAaSKRyDvWo3DTCCVk9BtdFZDHcVmzplCiDFxrbN1OjzaKQcMHVXUIkI3ZxalJOh+7fValMtr/3G
bUtsR+mQ8V+T9ONI7XBTS8vnNhQ+xr+lD35BxPim7rm7MQgtJn5fBGAPDrAmDTL7qUmBcGbGk6Ni
58fJxF8jJnUWL00kYkjP4mw5sfhz3L+XF11qJ1qU6VeOE1wHQR5MGze2NHyifVOhlZlAb0JTyfKh
YpRoPHXqfJk2KAZGW0qDZeFlQcxkQPieEaoPZ2vObnA1HYCIlNNA2UlHRnQ+2FmRCBqdWdAs/ruU
ZyZ3LJ9z7IzDXQnfadwOjs8/scnTshtq1krxpGt5ozlcf/X0qVYnPn/dlk572WKpW+xFjLsonroD
QNe7Bq2a6muW0/3Fa5AK639KOdSvmCStjSkFdViypLc0bCIQnjglF3s304f4UhmEMm5BYMTjw+hX
5TOQZwbQzJhp+l3b0Uvy5RshQnCcQ6PwDawy4OUsfeTvuMVQJfvGDFTrYjLnipIX2hpMFJ62vBKI
JsZv+U5UXssyLzyY0nx/Cm1qdlPVVdY8p+gLsz2XCDM+KRqQxQe2SxhQDdyE5E4YNd8q5Lqe3GXT
aMTmdnLiLjmqbD3Zbd8l3UcS/6b9kFu0+57URpnLA0isYjnQAh9NJyjc1bZ2SkbLmpkHrYfCTI+4
2fBUyPN21hVlQFFt0ZqathzpTX6Mab2HO0AH7niDoXXhUtfSKduh1e0b20GUebfHdZhXHFODx9e0
bhhJkOrgAkI+TIfGyG6FNbWAaEbjQzQ6GrdUtBIzUz0kuT1nj4bfD9bmfxQtzCm3GSbYBR/+AoLU
/sxhB9/AMwa8Zq+cojGfX3RW7n/3CF6yqJf+3IvOgQYvCwopipRwnC3iUGLUxUOgAQjTWbWaXiFl
oUcq9ZTeAnqp2HV00NUua890Jn+ZDb36Uf5bhOcsE900ujIyEYdkuuhakqeNZYvymeodxr0+q+FH
zfVup3WzeW1MYG82To/vPfeeXIjDRKll0w5J9ZAOWQycu1fMfazl3SYfleww6ZUJWsABn26GA1dj
ZNk47KdWz3MuLq3zZFiif29Xanhw1Uq9bguhAimyYhCrb8/pa5YiLkNEJqx7CFyOgjyAPKez0EqV
42PacAeOWNtFfRWESbVrdHO8rwdjuNPtIQcpF1RnaEf/+ppYGMK4wy+BItfSinrdnawItT7Kp3nT
xxqJZZJaV1SNwx8oHnGBoGUJUvrtd5Ud8nhZklYsn9DnsXSofkvH+0VDFAhq0/UZZSQsQnw81Puc
spNwr8d4pkVb+Zh/Zklle8KET55DgthQv28CQE9OIw6iLQYVYJ1OM/XtB3vdaV8+grMQHOn50S10
/iWflVe1llQc6JvU10boENl4H4c16WKN/enfESp//xjQR+qbDs034un1JEBVtoqiUbtN72ZcrgDD
6t3WHQPjTB9cfilkwOiz4YG3rCz4r1L3eernOCamwB0pDdV2hVpRuq+LsO+2lDI4G96eQ3kh83Ma
60jT6ZDSB1hkLF5+23xSo5z9qACDuRw82DLTe5gmikAXjp+w6adIK1KE4mCgsjyTY+3efgBMrfiJ
l1sFvU4wzhg64C0BZVVmu0eDFgFkaem2zG3VfQxRZRf72DBaiw6kCDxyDqNHOC8o6RaETfLsz2mB
qzXYDQp6NiSVXadgmbppaSoemyDEcd7PUV3atyDYgo3uxADh/VY3oHaMfk+RrWX/2FbBEHHHmLX5
ctTjweZCHE4FBeDcTjeTUmjKZRmUItyZXcve/7stAxSGg5ZGwpKDGjotJo3adE1LABQ7GLux+ewE
kxHd5CSy2pFOhIVBLkj/6bJOW6W9x0CNeUbJVi2euFtwoNK5oTtYxSOHbtsrDOzkAII2TQfU74A/
+HL0Dj7/BFpXJPuk8M2bCpblQ+BO/GmFWwdcnUG3u43BjqdeDEhtcRLHIdmABvRrZCLb6KLVWz4l
+1rwJSjBpByiWHWusxrTCXAjdncbO4n7EyddjkrmOCIH8GkzXHctCM6PuYu38aYOw/DDXLfzgy2m
lsNUM3gEM/XpSiE4S78lqksO9NSGL3TbOmKcL0NzmrofJjCn+RJn2068H2Pdb6+moue4bzrTpThR
AtABO+VE2aFAiDu91SMqSXsNrO+0MQDrZMA0Q7KoBKJ6c6BOE12IMWYufbo586XfBKK9agEfg8yf
6oh+3q98xKwSN7oeC8jyh0hvKaU2+Tgql606KNnNaA9wntqoonzduVNZIfa3jNBFBj/S0aCJd0jr
QyOFshu5l/T2fk2CzUvbtMEhDoiCh53J8ePtkPVhc9+ObvnczDG+qFo5+lSaB/cQQUr9qOmwQbRY
oc8xAZ48+uAus71fJj5dfeF88ZPxrolzegvg9PGeswwukADJJnH9O0sbh7gv+LC9AcCyB7pMZfOn
WiTawxSAON4EEJbNnQ/FJL3m2gSH8u1glbAPCN2wVZBCuWy7AAllhU7XSpJSV+E+RE1ETh/QU3zg
HdmnHMMXylatwmPsdEzg27+7bK6vtghAaRyzSEDCszWR9n69S2kD90Mc0Ol3py77eyAoLe8Kbrdn
FEjlwxXQ2qJ8yj8BOtkguV7/Dq2oEJ0MCiE5Es03ukqaT/AuXd80r5/7IOrVM9vfsp2/ejMXOAvH
K2YXCKuB8Xj9i1Ryjb7FR31j6ML+ELpq9iNW9Lq6DGPXzDYauNgIwDsqkjfo1BefWsLw59uT+68T
Z5GEhymHLL0JtMSRUGQDUTRmCQ1ZyH2uh33fUO7Q9fkBL4ygfvu3/rWA+C3YcOhmoeyAMoH++nXD
LsiN2oA6Cy40+WqaflRtjDDlD9y+KDd27YzffyMe/v534YTD19YBmWmypu3sTpoAN007bHDG+2Li
ckQBz35A4gmoiW5O37MADZ4zy5aAlD4vVBkDlJK5CBgxwbK5AGcR1uG+CrxeaVNPUZrmejKUukCW
Ic1L8OCF9T2yk/GnGRXqd1O0fbrVYqf5At05avfCmarvWhHX2h4IiXmT0NjD0Md30wc76/WnMrez
W3ek6LiJQEB8cOkRf8kiTWl3he843H4punEC9hP1xSgqh50W9D3QLGdB0kTueI22vFnstMGdvuhm
31RbEYsqvmXTpPNTWcVXiCWiuphVbbwCMpE796MKbZIWXx1EnwoXNlC7DY0K8beNJexMv7B/XXs7
zmuxLelvZfRbMtu/ailVdT9cDYDppvERuLkeitmw6XLlvbgEB8NmGhqI/W3qTsBlNn5d39265M/z
XzUfAYlfu4NUMjv3Rj8xQpCWUX5U2sJ/l9iBSnd1Hlolu+4sP3b2jdPCsM66LOMqqjVwi4w8LDTO
M3e+Dxp9Bu3hGGBI5pLtPKXtd1f1deYcotlgf4GgLbyGtv378Vd9JgxqJGRopX5HTXIpfEWu4sFc
AJpcgJ6hFDxxdruoJ1yYSQp7T8+B26h5/zNNdTMHLAIXeatNDuTBBgEl5bYxYwrJsEjbHXI/HUTH
Mp8oPArT/xiFeW4fUIZwL+ET6J+aMho+mA4H/s4Rlllei0I3b/I6MILtFMZOhDy+gy5jvCztFpDc
JV1kvKOjwudkgqLXQscdh76+aZIZzFg5mKjgLFu1SdGuJjB8kdz+rtXEOPI1z2U4LJ/KdTiqyyAi
Tfr992nQOMGNEqFvchu1tQOlhErip9Es4Ns71lhethPyobskbQS6AbX1CNkRWq4wFH/+DFoluclV
UUAihOdAMZvs88KcXPMwTO7QHlJ39LOtMnedfxfn1IUPdYZ/FBYwdZbdRUOD82EKWF3dmeBuxBY0
IIv5NyplriceOc/boLywModCcjpxolGVLmGH1sRIRmNs+bhxHekQHa26cG+Kafw7bR5UBRRMCxQV
+Sb82VUwi6/3uRyYnNuOcbUJXIofG+qIiXgACT/nX39tbH+FIH0sMv73pm7fSXW//4Oafcv98rRk
3zbKv7xU61v+9n9go7rxvzaqQVzPOEjROiFL+A0btfX/NdEwAvvHDQMLlAUb+h/YqMm/AhCqLlps
BIWz3OT/AxtVgY2qi2UTYE8FgQ9D+xvY6OuTAADeAiVGQnA5fV9cntu5zxZpzOBeyYcB2B165sVA
hvdiDu5/JwwvazynRl/+/MXonDx+Tf+GFhAs5e1gBCiWxvXfefH899ml0zrpzTHze9XxknpOtjaF
Q0A8Rnm57tm1188eULZnH3MNr/QRs2gpplddbZ+pEZyaGCmpCbMOko4ymp7ZuE8IhD0tUOOVky6J
9yEfYUUVwn5eFoY0+elZJefSwj8/NjJYr+dkrnUo1TQ3PaEoj1CD6JFnY7N7e8IlqP3//56aK6XR
Q7Hg8hBP96aySD6GiQulFfL7Z1cZ7UMBF2mfFoV+yChHX0YA+nY2zOczUOZTbyYlunUSQHlBFc6r
iyba+rF5CfDz29svdmpsabfNfLds/JEPYo6DF7juQCvR/ju3uP9OmhTA4GkhzpmD7rVKnuyiOfDy
NDknrnnqyZc/fxG/tiAdGNWUpvdk0dCfn6xU/7FuUqTgbdUavxY/17w54EvOJtBlcKyHdYNLsVuA
x54iP9S8Ni6NQ6EK5VJzaEitG10KXsXq0gCquOa5g3apDsEDndxVsUvh+/WEl1NRk3g72X2WoUAw
+oFxwM7UvVj14HLxzgSrqLS6SO+nIXXTjQYs/L6bzP6cccCJ5eJIAWzqFchBgFxg5oEq0hezN3pT
Pr398FK995+VLku+C+pNpl2nwX1uxo+UVmG2D5l50Rf0YDeqyIHti0b9AfwGKdHYrLdIv1n7Kc7G
9y1qKTtTlAiMvP0wp95UCmnASEY6irbyfDW+oL3oXGp5mV2tG1wK6a6fFFD1YeW1qf8eilGBEAh5
5rrBpZAOtGBGQqd0PLNyF0x4ifrpOUX7U7MixTSy5NyiSqf0IqrITwbNSUqn/pnvf2pwKaZBsKkm
/f7SyyMrAc05g0SlEQbeed3ESFFd6QMFiCxDKw3a53WcAQuy+lB/XDe6FNjAK62yG/3Cy10AvR2Q
7DsTF6xPb4++rIz/lmv+CQ2ZE6YPI+hwt7G9oecSXQR6BKM3N6/Nmivf2z9xYvptKbZ1TCEhzY8O
MDFz7xtLpVZf+WnlKhNSrn5dVgaIVssNL3Q3KRdJF7Fuu5bV/YpJ1yp4OJpX2dodUga3VZCckZA/
NSlSpOYUz7RZiamyxxXqDmBgpo+1D1t13ZwvP/vi+HWGNKUvrdqervpXjngcW3v/9sinFowUqYi+
5dQsJ9uLjNAAvuJaH7Q+Dbdu1KlPb/+E1Gv976KUAtaC/OXrdeN4mU31LnXV5roKWlTJAOHpThRZ
u1EE+YeoGLb9XP2c40C/qEZzfpr0BomKCRouF2WK73Gfw7qKoDiBC+C2imPtQ9A0X2kjoKNUFu9A
c1w50YjpNVyhKzr5Gt2/SPvw9ouc+sjSxqDYaChVOOF4KFVOiOho7S5Xcv+vrA7+O0vSxjAUKJFU
2qx5URd/64fhNum1h1UPvlwrXy6fHmXGMBCV69li+Khb4/0859/XDS3tBil+pzR5C9frFEgPmoL8
oO2uuzVi3Pf6ubMpN8J4ZPDAtG+smwF4xttPvTzdH7ZJSzq1/Q4F5pZBPdtOlaMJCX4fKCoyLzUy
bu1QVF+csDSRhVONM45NJ+LMWv78RQTrrdshk1HanqGr020FmPjanVtzG7SjuXv7pU4sT9k61cFT
3qyU2PUKFj74zPTO7tN1tyJL2ibUvDGTMK1dD+n2+BH5s+pT59f9ulREtp7ONJ8kWufUcpLqutKK
z3DXznzpU/Muxaw+1ZmRBpnjobUQHU1dQCcLhXbj49R85liRtEn/iVxLitwkLDsHRSzH65PUfk4Q
6AVhD7QmjKLmsc3N4sFeRIGyrMPxPFTL+SKJMFwfily9nONSvc8muFUZQs77sYzzb6uWgykFPcLz
IgtKxQTvR03RMGCEWOXHdWNLUZ9EgNjh1ZIDuMmlg2Lctoyjcy3/E+vYlKI+XyAAUHBJApJaOxiF
Eh/C3v207smlyDfA69GwUFQP/O5wMJEvOkRFHe/XjS5F+awO4TQovcp1k45oWSvux94J/HXbuCzX
rvcqYqN+pHkdxZd9MgUIAxVQp9Y9uxTiOYoTkCpQoYSA1F5lYf2UwrFdd7iZUgoQB52BFBWD637/
zspw/EZrceVilEJcMQ0U42JqE2OJYL5b7vK4unx7TtRTa1EKbWRqaOnDgvFiY0hvamcIvhqdHb63
oPNs4y62dRRK3PYdYFIcm4vIfl/M9jc3yLNHkBbtVoVr8TGspurvPNT/2WsMKaqdBMkbHYlZj45e
CZpU15yHqDesdd9JxrgoweS6WZFmXmVagBS1r7PVqesWmOwDoFZYTSN8mnpBbsfANutwYywOFW9/
qhNfSjZPQG81FEgzpV4kbOvOQQ2nABG67viTkWVqrDZWwE3fy3LjvWsv2M9st+65l/d5kRgIFDlp
5DM0ifCtCsxdNc94BpyaESmgEwPZtNlSU89V0q+oJxwaNVm5TKRwzuYsa1p7mj0hlK8I6cM3badg
5YxI8Zw4dazUk5Z6EMP1zRBrzcXgVMbKdSJFdJM6SQpq0fegevo7ERfVNp3Uad2z61J42p2lglSL
Zk8tbRqiaQLWJXbOdSKWE/APaavsM6SEmLNVvuIg8a38mEEG74e0yN/9Qtfr3aBvm2ier1atSxkR
MJRqb6AG4HhTlwc3hRZke3iCzcrRpWPYdQqRpmaWeLnGbUH47aMSN2c27RPrXpcO4S5QTDtvKFB0
cWlfYUgVHrrR7tdtBfryqy/iFXxjkiBYknjCT5uLTOsPSqAqZ6bl1AeWQnZuBtWKy873QMrF2hZN
2+4OCefUAIcNDGyjl5GzpHFoaaz7ylIgK+Y8dLo/8TYWV85NB8xkF04QYbbrxpdiGVSeX2LRG3st
WAmkfqvDFAh1XbalS6EsVCcZDL1LPCx2Qfq24QR1yRzPLKNTXSjZHUoJQbXphaDoUkUA6+082s4z
8nZZo/hwvZtFVNlFWFBFC7eoXeNHW6hkfasmTpbRQQhES9B3ir2sXYjbyaXu1mc8HU/Eh2wIkUDi
qpSxTbzAgdAcGj9Gv1mXiv2qAL0IDphygFXhunhGWkEtiLRt12FUsm5KpLgOZzEaatbEHh4RKL/m
Qb4dtDOBd2pOpKjW+HTwd33/CKrwu0i5GxYVnKR1Dy5F9WiPfclZNnr20Df4lgRHaOvOugiTfY/Y
8OEcFHFM7zsEHkNz33xu4TevHF4KYCfQGowprYjMJ7wo3W6LV/HFummRwrec06RCUy/yFISbAMMu
dIKNGol1w8s6bWhfpwCdAuppI5Y/SGG978azztgn1ssiIvbyFFDrOAmR+xm9MjE/tFaabHN1XFn2
WsTDXg4Oz2+mPhCM3tygSahNA0ouwBl2q6ZdlY7esGRxQJhTPbjZxvcRFv6mSnvnw7rRpSBFU2Qy
KuhOXhrWP1St8kBnntm3liH+kP38uqO92Fw0A+kapewRxZ2a6N6vhw7OXQQVzR6ax3VPL0Wqm1od
cNCq9WwriR8EwtNooWTGut1RRiXXY6GhPGA3XshN8bLOSueOW6VzZgtbvt+fpkeK1BCxdGErVePZ
YW58sXQ33cGyKy8gDncXVQen+Mx2tizDP/2QFLfWEJl+C5PIq1oUOBOUO75AJyw/IMwSvGsN5A43
RWcEZ47hE5EmW/HhXVoG1dQ4R60yD5EroB+vvGgoUhDrsWXNoTJWntJNiAA5zritzP7vMOH/3NRl
fc0YVZ84yFTnCHnitlDfq1W87mInG4BZhQHWoEJlco67btsM48UMKe/M1z0131IARzkiHTO09GOi
L4jNZCFKT369blNWll99EcNG7qdmiXzGUZjhtmiaLTXQ3arYlX01c90dxaBo4hjbxaU2i/sBn8h1
Q2uvnxqVhGBEVlAcLWjmhYqPDcyRdUNLUSugiw1dPTN0l79XChAYfdbt140tBeoi6hsWoSKOIQza
bRgCM22z4tw28OeFgpfZ60lJNT2y6sVmMSrcbBMj54ecxLiqwAC68fXgZrf4GTedgFGrDYuExYVv
oEC0Zl5UmUvW924UFJMhjoUYngSeEEESnGk3nJoU6XBFDx8VeDLVY+UUexiKV3GWP697aikwra5R
rdzhqZs8Oajth0ZJV86HFJS92rlm70yYJyiQl+f6UDbrQGl4Sb/+jr1j1tPsEzlaazxgD7VD3G8d
yAjL4Ndjqwo0677hsceguhvRMU9L6+e6uZaiEt21dipw96E1iKdYZnbPZnPOyvPUEpGi0nSrKetz
xi4M04EHMN7jl/G06rllXFc6TiIdGpYfkLp3sMLoaGIAsOpkUGVQF2rIQWIpIwsQmllnKpfRpK9b
gTKiy0ISO8H1zj2OPUJMyHeGOI7082HdrEhBmWR6hf/ZwEIpxkvLFDtq2isfXArKJqn1aOELHFs7
39cgVUD1nEl3T6wTmcjLCaahosBTh4hmkT+IsTyTKZ4aWQrKIcF4qUZL4zjFBQx/TmFI+cnKVSJF
ZdY3bNvQRo5GNT2ptYEu6tyVK6dbissqMNDJy+LKQ/FabNROf1KFdQ7YtHyzf+e1cCJe7yduG+Rh
gAivl8zFhyg208Nkz+9A3Yv9qnUog7Ma9AvdElath1rRiOw6qoihRX61bnT5yCxVMhPDAnOHTj7+
TSpsJLwj1w2+3AVe5G1mNKhzj4s4vsYdFoKoLm/w21p3aMq4rMRZAHA65qSR2aX70K2dKwTvzjVY
lij/w2e1pRBN0UUY5gwQpRqP3WfTxWGrmMvuUksSE+seXJDPLM4T68eWjtESgVpqnRW4QT3Brg7N
WZjdQncfLcsixt7+EKd+RIpdv0/nSemn0msaJ7k3Ztu+caL4KxJF5pmMdFkvf5ovOYBhANE2Mhcf
UaPZTOioOrsZkc9jXM7qu6pOBZ4+pnMYcyS5Vy4vKa4jZ+ptgR0rZ6L+SCsv2uai/vb2jJ3Y7Wwp
rCM7RorDr3IPcWRMICorObSJoa+6i9HrfR0YdmwKfZ59bh3B6N4Y9XxVYRy7LguW6cQlxSWu2sGC
5A/Du9LwlXczrMJVnQx4xK8fHe8oX2Cy1VPsiB+NfngeOuwPV026DLAKwJZnOgp4QP7QsI6D+94q
10HjVRlKNeRtrKBD1XimUqFqlJQHJZ5X4Th/82Rf7HNtrQ1GFWeNh1rWN8TQ79U0XTm0FLldRx0D
CfHGa7oiuMVaroIgqXaXb0/4iX1BhlAVTY/PiXB6L3d6dGrQRC/2kdK36NZANF0XppYUpkWpplj3
UcguHVHC/Tdu1KZ79/YLnAhTGUSlqkLD47uaPEW1r7FjfO6s7vuqoWUklOBEMYc2c45jIyzkKtRb
5M2V3brB5WO3qkILjYeQLjuKy0aevIPis27JyEioFvhq3w/+APqku09m/7PdauW6bykzP7Frs4N4
FO6xxtxqo2rNg4mc8cpJkc7cNkKMsisz94joGkq6bV6jH5/qKx99WUIvgpRkAWmtOm+92XJuFWe6
RSvwcd3XlII0D3o09nVReHbB3oLB8Uan0rluU5RBUFXvC6uq3NpDyPY5QBobgbmgWnfJMaXY1A2T
FM2acxBW1T12Aoc4PBeaJzIoUzpBC75mgkhx7imD9aPM1QAZVuu5axvrsrBX1ktVGdlkuiPucZPg
V2w6H3FrHezOGNYd0zKuKVetAU6KH3uQ+NtLd9HDzbL8TMa0rLs/ZEwysAmn2wbcVEkLzrb0i0g4
Jq6h5jo4Axn869W+GFTHQx/GnhbasB/pdW9/1QlXLXgZ2ZQVhRPmRRvRoHcfBeJJG0dZByGB0/z6
yUvTXNyUlMgb5+gCffZv2NUN6/YAQwpU6DlpPfdO5Gl5+BCZ8U9zKtY1mlX41K/2Fy1RaYqhC+Q1
fmffuSgTPxuhLs6c1KdWixSobhZlQsFJzbNi8U7Jhu/4PvQrZ0WKVJR+EqFHReQVFQL0yHm2SEdH
xrp1LoObGr2ERaQroZc6ykfHND50aVOs2xtlaFNntTbsc+x70VjNNkOAennlBysHlzJdpYH03jcL
I1ZEGKaPuFFbhfthVQTpUnyC3dPi3OTJ0Y4vsHHN+k08WsnKR5dO0nRuw6ZHcv3oIk29rTFX2+MW
tLKeIoOZcE9A4z9rqLvF7mfN6a4rNbtfNy1SgIqgQf0sLqgDRdZFpdePNqKu65a5LgVo31sTftmR
cxSxqezjsQ12RY0W9LonlwLUMKIsUafCpjzmfqQGtyt762nd0FJ8ll0TVoiF28ckGwqEzifc95KV
My7jlcAMuAaOTv6xyEVz6brqhZjSdW1YVP9e74mlkQPeahLraNij83mMJ+vnaFFlXvdFZUxSUSoq
uv2xcUTazDnUnaHuOzTeVs26jErywyYWQzvqR3qyT/ZU3sxlvy5D16Tw1GZIf9ZgacegRoioQBMJ
ffZ1Ty2dnngSxQIQ2HAUqZHvexXj1i7MDusGl6IT03dfKZxgOBqDcyOM5SDS11XzZEBS5ca50aNx
dDQnxfXqWVew2wnwVNmve3QpPLF0dgqgce0RK/mE3kw04GnXrNvMNSlA4WgpuHbr7VEXuIfo+oy6
mLJuGcqApCrxW7DHWnsUhbYfQ6xY7MRZuSXKgKQq7vUeXfj2OGTt5dyJd51/Lv0/kbDIcCQTGEw5
Uks+lg6OdeqsY2sdisdVX/NfaCTdMcbaxS4myPODlbmf3FCsbD7+4mu9uCdiBN2OsBGboxUb2Vaz
0gM07pWploxGQv0WgfbAbo7odT4lXXJv99m6TUUWgUPiGzGxwm+OZmy4wQZTYBxwsWFZl4DKMKQ4
6iwQg84yfPg9Uyi2WoO78vBUpeicQX8OfWQ2x0rHW9x0UhsXveb9usUiRafqYMpIQbE4jpqrbTHJ
NZFrD1aGkIw0QkhzJv7j4ui7eLN06Q7r3HWZs4w0QqK/RVY+KsBKYC/UfcEbZt1GLqOMOjfLzBbb
u2NjjcEB2wc0EW195eDW60MfJSqjauMxP46un6GdPGiotmNPla3bymXNqc7Fc6WftfyoWZNf7WLN
aKYL6N5Yu61aMDLcaHYa/FUqPT+2TXjTd80xd5QzhN4Tu6IMN6Jd0fQ4EefHVI+xc1JBaNobhCmK
dWtdkXJcbQz0VJhVduxL+pFblKrznyryX+/WzYwUp+rc+ZBghuKIj0PxQZS+tenx5VyXAyhSoOpZ
1bihGmRHN2secX/73hnVxzUPrsiwo7nChWoq4+5YTZ/zRvlmGPaqbRfR7terfW5MX6QJI7fY5JrY
y+WTsiqXU2TEEa2yzsB6rjv2So1xmKFs46BelzvjHvz6uWPLDgYt99uj35n5N2oi8xMXgVXnM+Jz
rwd3AmjyiAjiQebA7w/06b01m6twCKi3vx7bap0gcnwjP5ZT5e6zJh0vqcuf49L8OUAVGXqEkWbv
4irUHheRYXPGmSZ0h3U7I4YFrx99UkQ7pJpaHrHMxSElTh5E4H5/e4UvU/vvciKuJ6/HFkM81ZTN
GNvUnWv0wPVvy/Wr2OhDsS6JRvL19W+U+uwkkTHUR7W2yghjFTROvQhPh3NCNCdmX0Yi+ai+ak09
10cnEIjvl6yh/SQM/cwcnRpeitVJB0Y9BEN5nK3AS3scGccMO8C3P8CpwaVyUdGFk2PHc3OMo+pO
G4UX+fGqjq4ie9Q7mZl18ZyRe/Xxo9vXF6ZZr9pzFUeKVDMtZrqLCWdcLOwtF0eslcTXdTOyzNSL
TDqM277Ktag69oYAWzLrV2NTrWvnKI7+evAZr8tQ6EF1TCp9fHAwTkUGtgzOpF7LR/tDNDlSpNrm
3KL1IcpjmytugbNl73zG82cMNxlS8luz7tJtnFm4Oq6bKil652asEIvOqqPAP2XrpzSr9g7A2Hr3
9vgn1HQUGaZUx72jGH5TH8vE7uwvs4qRzZ3T+vknetdO95RZVe8k8GYDO79A/w45GXRNlPLDgJ9D
fW3YhZ5tI1U05TVV7jjH5bbupk1bJjE7jIrabOvGUBudpBePfpUE6bGrlcexqd3havAnO7uJRKt3
F30eTpsgCkZMAcTiBPH2C56IPhkl1Wl2MZWjVh5Du7wA0/0Jj44Pbw99gtKHS8brpeb4Tq+HoqyO
edVh4D66heI8myLi+uMUbb3oiE3NU1Hgyn5VdnmFpq/foCI3FM05hfETu7sscRU7+eDX2F8d7aju
3H3rdKOya+corrgYCNzg3n7VU7MoJQVKUahlk+jV0ZmNnavm9i6xEMpbN7i01VRCyzon0arjpJTd
OzW1MfPqgma/bvTllV5sNpqFdS8eutWxi8PqMc8y/RCJLlmXP8rK7pY9zCnCYs1Rn/xig9Pi3oIE
vi74bWmzGRzobG2nVseKduZG953r1Bbr0lNb3lh6Mc1aOzHpqQ9Rxe3TDXzsdWqAioySUrDbCqt8
rKiVmM1GC8wrWxRnpvzEkpcxUp2Pi5Pf+/hIzKm5VSjwXNmRjb5bNvpnVuSvOtcftnkZKqWluHag
wMa2m7nZlyRvfvaZn1+yWUKfnYPxGfFS/+b/cfZlPXLbXJR/aARQlLi9SlW9uUtur3G+FyFOYi2k
9oWSfv2cDjBAzHS5MHy2wWZRvLzbuecEQd6doKqxQw2wWR4WaNfchZBn+dBEa3maTY8e4laL6bHM
qXwqMZs+JiH+6cZBXDFKF3HFxdxoEgmdrVH14YgGSLaswFJ7mY0LuWqgFgZxGJiN2MzfZbE/9oMf
aQ7uws8WGUUrVJp3M2YxU+eF63dgHfjLb9eOsQtQyOds6oaMdnKA/migHpapmW9ci2sH7oQWHEoU
KKThsZ1qeyHiJWeBV/pPXLyV3niXd4saMjWEn8VS8veBqPdPfofimDomGzeAVguUi6BnBxlB2ULR
TX/2W9wJ/fOlxLiwRsVItR0UXktpoAGHe/7r1a+EWy7WqmTbDC2kYszIgqpl0LD1Uu+kfZoYM08N
hIi+IoxYvCDyhDnuvFUQeZl6+CFomv0YDbRXq/z/kyL//83vgTPi50s/FXqLJgxQZTof79Bd/A6+
B7+n3MVeFV0p1wk009mhp5NU3V1Y2odfn/+Vt5Y5ploU4Fnq2IjEyAR52i2NTvagA44XUGE/J+fS
UA1ChmKEcGIWh8ETkvb7cTz80iPm2GtUNm2vCM68Eiv7qlGQ+bDxfr7/9dlceQ1c/BX0G8pSG9x8
cPUGaVeh8r12frVM4uKvzKirzQZ4yKo16O6MBeWxKOR3v507NosyKdSr8qZDui7+igtbJ1vfVGev
xV3gle2gwwzhbbj+MdhOIAOB5u3KPPMhF3mFqZ5goHrpMmjpvjsw2Y6xT6Trflt3bPSAIio0kNEQ
6I7yWw8bnczq98C7sKsckZzS22oyPgTz09SpFO310e+eu6gr6IpukC01XQaxuxNovn/TrbmR41y5
5C7o6ig7dI0kluaAi50qU/zZHcqvowadoJ/fxMHOQ77oHm8iAfnpxov/TQf1zCpc2FUELvzAQpUt
6+ZJP9A4eJF5Z+/8borjUqcREnFNRNoMknjdGdpG1amqpOfndMwTirt9z/RrkTSYv4uyeAc52xvv
+ZXP6WKuGlavZtv2PlNQpry3SxElFPJfT16n4qKuqsCCvG5DAybU8BFVETy2Q+/nnF0CqX3QNqoL
22ZBfzIxpGQj0DreiDKunYqT3cadlBNUqPGorO2fppweqx00OX5n4njQqRxBu6NQWqwhRQsennQs
PEN0F25VVusBzSQ848skvjKaHFP+zW/TjmFqICBXKDjhmnCqkiEVMVee50F/tvm8t0XbV5XJpMSa
/Zwb6LfcCISuRCuRY5USwpe0aDnuSKEQqYh62X6MC+SI7HzYz35H4xin2gRiu1EYANFmcw5k/X5j
dvDznS7mCnV0ZSElZ7IWFbMgzh+X3P7mtW8XcTWWR7tTAt8mpH6K9vguF8Nfv176yrG7aKtxLjDs
CImJrEeO/DjH7ZDWKEY9QvDOc/OOgdYdWbbB5ghY7ETPIXTnLnXf+9G0EBd11e0jaVAn7rJRLndx
M5ZAjpjK78Wlr2/Ov8pP4R6ECM+LPmsLdq/5qS395m4xd/jzyssY6CKAVm0GGBBJTDt9mnXl99q6
qKul5WzFxEyfBcO+JBIqx1MY+Lk36lhpNa91HI54EVF5+gZioks1jn7Riou3mjSUJtlu+kya5euy
y49srL7/+pJf8REu3CpaZTR3Y/faIprXRKkelW5240Qkvtgb1SYXbRX12uqmb/psCEmfQoQ9+ihC
8qrEPquTZLkFQT0JoNw73Gpj/POivPUnnVCXrUdTTUJ2mRnm/ds+Wcz2lk1enxclqndNBfkRuYZj
0kMp2EABW+mP6iAIXzvR/1ZDr/Ijb+clRYFlea/DvLnXpt4/kwaafkUlPkZQ40o73R/ppJR+njHP
nkBEdTmNUy/vq36Euom18q7e8/91UxPck30jhZ+LcUFgki1FHJC2zyIClUsMCkFbsR09HboLA1N9
VYwVx0WYJ2R85ICIZz36EdoQFwa2KmCcCYjdM14U4PuEZNTOtD75XWHnwTB1W9Bc6Dbb9/AsoDqf
5Er4geIhaf/za9R1KzQrqs1kYQM6yYDJFxVVf/tt3HkxRB1aDDmyJivC4Rtn6mGnvR8DMvmnt/Ov
93klOQv3eW8yCP9+MEr9Geah10QspPZ+PhI5jNCXlTAaURd/FkHznVrpFyi4CLAd854qX3Dadcjm
Oy3OG0oPfrmNiwGrxBzm6yQKME3R7pGSzjyHq5puGOeVt+4/bFMiWCE/0jVZTUNzv9vdPBwAC/QQ
Jkq1iINTELcssSvzI+4jLios6FpdrujSZONK1/K8LBiUY02It8jrcrqgsKUUTU/6tsVrQ+8jgRmZ
oO/8YKHEhYXtu+Bz3iAVXKvqSxDb6TSUh59sF3ExYXveQ34Wz0AGad4I0lakTCrmN91DiGOzx4EG
CaGlzgZU4ZNcUwN6bvHB78ydIBxyx+NsGlQlumD4Vm0xTdTcelUluHIhYSA9DiLgqbusrNccaf3z
Effbjcvy6l7/43ax9qtV/Ou1mQDWoLQsWiAH8z0+kWmpUkwTDOkwcvoYQ77xXVe0XuEQ/prj5KGw
vOwx5mQAy68+lc1jzIlPQI6VnYBco90N+ObcZLttdRK13EJYp/n466/7ushbh/SaZ/zrkCBL0O6N
oID77equVOrEanlPlPk9PG6hAv7x1m/9jdcw719/o61YFc1HjB8wS7KdLa/+allbvQQGg5fBWoaf
D1vwd0Uo5zjRK9HPEVgelqRZouElzgV20oe22tMwL7c/1yk0t3DDV7fmuGlQJ4QLAQQvq8JjGiAX
DEdtirx/rlpwjqRN1HTkboxp9dAjT7kvxRg9x5BU/NbuVfQkBr0/BNaUl04IfgIqbkh//Vlej+at
I3M8vKJF1axD0GSH2NnJEINho8mr9IoL5TwXMzl4XMdw8QuUzO+YpSbdFYCqflt33guwfPJg7qYO
PGpriTkm255y0Lb5re6C04aR8mhpe5QdQkx5z0exJNvklXdw6PL+fFEh9xvNQNYj9SVWJBziEeBX
jW48R1c+qUuU1eblsnNBmiw6bNoZ8iOngZcACDbuPBGhqlEUaFAVMJPAVWnjOgFr242M6c2SAxZ3
ngiy9mPAuxa9lwLym0dJt7TdI/luM41XVw1/wnkhTAvqPejU66yZpTyNc/O07tWtK3Nt/46Ng4sL
YoPb2mByT9pHCebQVA9hBGMehE/0if075lpVEaL7rm6ygbPpi7HVSxTM7Vcvg5KOuWpQNjUERMUZ
GrQhoG/qazED/+K3uGOtFuCArW0tdv46OSG6ZyODF6+lXTRYucXrKPMmuKAKzpOa1Hki5PT914tf
ce4uHMw0qD60Iz4qFMzOuRnfyal96CJ5rjClRXnpE/xw5UK+9n5UjOQ4e13k31ShnlU7e2FVsbZj
tJAUphbSU69rr3/HpHwoFPv869O54tVd4qx1RbOUAQOHktKAonIZ9e0jAWTmvtWL+q2Ipf706z/0
ml694aeEY7gtWIshga1MpgoG3RbDockBnfD2fj6IfWz3YQNkfuvGROZEo8c/rV4waJyea9UEF8py
nF4b0m+V0f/TvRczIJZ2rHlrF9AjalSGY9Hc6Qbjm+0Y//HrA7viBVwomNrp0HUH1j6C/UMdzVHS
285LeQAbd4x5CI+tgnKZztAoe5cXrD7Jis93Xjt3oWCoUnYrWjWIGpaGpHqZ/0DHz6sywJWLAZMg
RhubUdZZVVJA+zjYj6Kqv+HArpy5i91awrrUXVFo9Pj2P204zulhte/OHSsGYJcG4YyHqJ7p3ToH
3+dq9SJ0xqk4npeV5WD5hu+piIxB2tR9mwrmU3XG2o7lrmtnezPsOis2Et3lOWcpCDyre7/L4lqn
omEkalQe9mkMPoGk/qkL1+PGo3Ptezr22W/hvjex1Vm8H+VDp6R5RFX3VoPyimdxmbLo0Vo6ha3O
zLy1cVr0mtzxMKq/dgPopxbB9+dticz51wd1JThxubOM6soBMWadlSSuzoyDwhe0acV5151XnZMr
F9cVCVEcq1h0Fg0gUdzMRwww+L1mLoqrZ+0yyW2tUEzvP2+j/r4v3cOvD+bKR3YxXKZuLB3sqLNp
E+V5nbolxZhIcePYr63uWK1tqw6yObifdlt4UsXqyRCA7f227pgtpE8V5CuQX9G4e4dXuoRlMS+G
G3xNx24JyoW0h6BQxiq0oRWpE7LAxfvt3DFbaMh167AhU0eXmz1LalRCuuAWzupKVOKCuIZQDwi5
mQZVcJgEK/ttzqcTGZsvtaqt5y9wguW9jA0K1rHODoxejRU42XX1u9/hON4VExt0HnoFO6rbLyDG
bdPVkFuzIVcupIvkYgwQcVXMyICGuk+ABd6SPJ+96qZcuUiuvJlESVeqs3xfmnQg4+fJCL8w36XQ
2ruyljVYKbJlL7sUhRuVzmz2zGxdLBdAwC3fa7z1TUyiT1ahIwa5n1vauP90TN6IX100l2JtW6Ja
0QAE0K+Xze7ko5hj8C+uRXs3z8GSANCr0qqtQGPPiiClbV195q2onpsj8EI44fM4Nh2aONimBeDy
JoxPUGf9stPY79K6sK817iidJM6PH+u3abhrrPB7+13Mlw1RcG5ARJjV2/BobP1ZG3tr6PZKWhE7
VjxucppXOtbgnm/G5t3QC/GliNry1LUtiElJXYILikcTS0Rb0u/bsuR+mXzsGLmMgo1O9daAKT0G
unoC0TN0NH94vSAuImyII9CSqQgvCKfiHvWO+H7u1sXv6XMRYc2gDDRqNp0FAX1Yx7xNVuUb5rqQ
MD4DExIvBDG0XqPPmnbxiU7reiNcvBIFuURcvBgZY7xEKjxs6oGXe/GiAED/MRn4jNTv8B2vLONp
I0u34heMZkraxaDC126eZ+9YMDS24zEekRz1rPy7yWVmQbzouXHHKa8WPfBqnDRayWhvbv19rbkX
OThX/6Hj6uTBx2ppsrEI+jPl9C4UsWeQ5ULE7Hr0tGoQwo3yVbubFi9De/iFh66AoFhWY20BU7Js
BKsNmCLqP4YFUAevy+KCw7p4r8a4RgGFYlIznfiiuqSmovC8Ly5CjPE9nJq4b7KKx59IZQ1KJ8qL
wZkrFyMmEARVQ4UMpuhDncY0aBNWDLeaylds1aXkqo1chuU1MKeYnX8sj/l4CHRDU6ZpcOd3+o6p
RjNl9W5mk5G4HJIZUkMkvCWFcW37jqUWFCBfdAI1avyjaZOJ6fE86K39UJX9egObeyWFdNFiJckN
YPgjSv3k6M/y0DZd2nBBLI0LZIX4thSDlyYJPjb9uWfBdgst6whgd1UQ8X4vZfMoq9gzd3TxYyNY
aY1pUJdZTX/f1X/wcTv7fWPH0a6HDkpuWQ0SJrac1zhk98GQf/Fa/D8AstEyqKkgq85n0aWcFvK0
hZvPtD5XLoIMowR2aDa8DTmlTUrE3J6CaPnmt/PXK/XvXmmzGyXzo862mP/Z9LsFa5fy0jXDzp2s
lwzzrBs+o8qGQfIHE+fzU2xavyqbi9UaAY+OW8i5Z/2U22Sd1fcymjy/p2O0wFBJSwWps0XO6nGD
xsFpJ+Xm99y4pF21GYUYGWDGlG0fB2rrM5SrPNuhLlZLjOQYJUHWCPKl4qnkY/MylWry3LoTKO9Q
rOongsaZnbq/JN3edfKWPMLrpXgjNXLBWovtOKmjGtd8oMeMVqtCJ/wIocwGaenpoe1CfiPm/qdc
9MafcsFb1bEdJOBAWO3GmIRXRZ5oQeTDOs3LIxtBcj4X299Rr6YmjU0QJw0RU4IZ8+mhgTzQ8ygo
v4OUFL3Px1qmISPlS8SX+LQvZPmgwCAFWoo8fACNP7/rZlLf5QvyopRNoCI/0f2w5yLPozurenNu
1ZqTpBrm+EEsFkPbM1i0z/GxfymDtrkb662L78Kt67cU7fN8SJbNghWwMD39rCsKddhtDpr1BIRn
cKH5AU4/CCqcCXmdnapA9nffzHUPnHx5CJnIkpnHivdhC+2kgeff4iVsPkF3B22mEMXwr5JO+wsG
hOmjkAh0CBH9Cyhf2xuu6tWC3jp6p+VdHrzbGw1XC/KGjNLj1I7tjRDtiqd1sW0WPC88CEc0odZq
uuMY2oPUnBFnFqzFo9dr6QLcaDSNm65wR6k8MPExkN+6fr6FH7p2NK+/619PcSDiWuBLIe4WQqXH
FnVnbZveZ0iNKxfK1gwgtBiQamYN2HCTLySmXqMqWNnNF+QBzpQd9d5J79FD0+2QEsPt9MtGXCAb
FMZlBw1UFNjWqU0lCCDPVk7d2e+DOu9ZMa51H/U9YHK0a9NoYe8nDN37JWkutRkLhKhRA0foFxQP
XLVlinqLX0QvXSRbSA1Kp00HgoB9uovq9RkAHi+QNbi0HSMlKzDrDNjkbC92CHsGpPii1iL+/Osz
/8fP/fcNkC50DcBthgYxqoNVXIh3EeLiv1HGi04bsHjJsefkq26mPZ170t1HeAzvWkuiMh3CnT/W
rd0q/E/8rxsX7G2/I124Gw/zaI0x4Js1QQCdcCp3CvpSdAhPw/zaY6YDNMq8boT8D0Va1FiODKDO
ZJk/d6x8kRsJPdd2YhYVGUtfdQsyWxwa8VCDDLJrmZehSJcirUUphiBHqjHqMm0JZupiwH42r96g
dCnSyn5bWCFEBa6diIDRvYBzamKvkEW66LOqtHY2Ag9Ip7owzVsBR7fZW+nQ1cvs5BUCkk7KjAOa
DPE+farqjd3vQPucARaeZDKi3va8Qz7p0mwNVAIaY15aOU4JxoXzMe2ZWd5vo41u+Ke3XaB00Wo2
bmRxLK/pk5L/m0owiBZ9G6CKuU033MgVa3EhayvaZIEqWQWajGZPCcZkgfYoWkzNSLbqtOx6P/ya
dPFrxRbm28EUarL8eF7x05LKRDd+xduuFtOIP7naXz9j19Zw3LXoOz5CfRK2zC2qTbZGcKUXr3oQ
uIB+2uD/YQua+moBfBuaPvysBrafhQ6+/Hrnb3NbcenSqNUHtxtQk3UWTqFNESKC3aNcV/AbQcoG
oG4zPYxqMHVyiHhPIKU4XgINgsFf//lrB+dUECjUCZqlr/CUMPpHXeh7PFw3IvtrSzvuvI12OXOO
PNzEywexQ38Q+npeKsY4NcfSzTAgnBzwTdppA//ZPH/Zupv17n9KBW84xf+g1+y673mASKTbiYFu
4pDzT9OGga2klkd7JLZl3Z9G6ClPc4uK76mK6rxP9UHmh7A/4ns258HXYtWwk9HkJ5pH9GkH3gvQ
/Fkm0LIbvo85JV5FCeni4Szt6Rgse53xdfks6xa0s5uJb7jkK5/RRcE1RcRKRDNo81dptWFSjTF6
q5x4be2fTf//iF3FtkZGlC2W7ueN0hXEfsUNy7q2uPMmyHDs9RBjUpM1zV87+jg5po78/LsLfUOY
si0SBHRZHPRhwmXxfibkg5dJuuC2xcZAcnWIgfa6eczxqqH4XLz4re2YO6NqPOrNVFku+iJVc5iK
wVrPm+IYvACV/VYsqsrWYvpjovWaREW0nv127hg8M0FNuGwqDEZ29XOc0+/TqNcbrvrKVXHhbWCF
sQKkNVUGxsc7OXcGHDCeR+6i28QBcax+PwqQh0UiUfEuk+DwKhhKF9wWAbh1lBEv8U4tqdm7L/ES
eC7tmGYPgPdsqrDMwH12nOZ5qJ9RVfWix+DSBbfJyQ6BMKiRlKqNXuaNzd+NFtrPYbvwNoC42ATT
B/iY8U+FbF46NXz0uoY8+jkW0LqlLY83LG3aPlVRJ09TJD3P3LFOiVl+lKt5cFF106dbc99v0+xn
nC6yLeoZrcEYGlxWTJqnYZBXSdz3u9976CLZSkH0hgAMOzdz+Mzw4n6ul3X2iyRcEBu4XqOcrVuJ
Qqc+l/1JTV4cSly6GDZ9RHDF5VhmsRzuh84+7LH97nVTXAxb3AxRsVJbgsd6F6eYzzsmzOXmFzS7
VGRdMxwNCbFxfSCBiUMkUmMVe1GF4Vgc1xkfIwqaBp9zKS15tnFNUkl57hdzuii2esT0fb3WwWVs
qvweQrD7aQH2xu/YHQMthBQzVGvyiy76l6Bd3q0D97zlLoatPDCtCD4f2JBuEQcZTKkE/eh5yR3v
uS0H5RguLrOA0wcWdsVDv6nywe9UHO8p+wJRYdVXmdgPc65JJVPW7rdYPK+4Txe/pqIGqnIWq0/2
/a7+mPMfXrt2kWtQ2a3KMUToGRXbA+fLZahuzfteS7tc5Fq/iibkYQDXqaf4AwNLdqKpKk5Dp+U7
u/IfhW7by5CXaxYsy5ou6+DXV5UurG1GVFQC5VJmW8cP0EQe67nY2vrkd2iO7e68Dbd94kXGcGhT
uetEL4Xfq+Ni1YIQX3mIJZhQSNWnUXA8bREpPDfuWC5vC2OLIC4yOVanPl7S2E+nnEsXrqYWK1Bl
CrF0zuukbo/fo3Lwan1KF65GBtCJBhpr65E/q2r40bVgk/D7lo7ZLpaXGtzgRUaHokpastUPFhG8
X5jkItJq2wSbjkesPts1CRU/t/my+23dBaRpzU1Bl7bImnoiSVkHPF1myJR6HYyLSIPoNDQtNxzM
MTZfISr2Rc2lF/Mhly4erehUA/ifQYiHsYWHOG+/lLEwfg9x5FinDNvRNmTFbaERWozBkwVuzO9M
Xl/nf7WsOgRItCcSbnVD8yEnB02sXPxaPzJyrJMV7cAhKlJkIthZ2tsIQWQ5shu2//rz3yi4uFA0
yJVo8Heo4FIHYZ6gZTgmgzTb6QB9kefJO/4VJAbK6pAGlxkyXUCGF+CIt571ABeRJoNO8dmYIutW
1qZHVH2awsEvkHThaHQJ0b82VF1KBDJ7vT7IUPkZqYtE01HR1x3a7xcByj8M06nlYRY29itLuVC0
ppKr1eWuLsHWm7QZQ3Ea8v2L1213kWhiruIBjU502eV0zqvt3SjaG6fymuK+cRldmrKGahCV9Ta4
AFXQ3sVTZx/rPJofVz6zb8ji6zu/n+AY7F5ZIQ9kYhfIfy1PNZTjHjAOePZb3LFXWSjZBD3i4Hxv
yHkewHO3tkF044j+uSFvnRH9+bFZDlFUZoE1ocBbnwgh3ZPea55avf6x2REvBKHbBfSaVWLz5UXE
43vTkvy0q1f5dFV8LC3n99verCk6p4BcdMenLmImHQZG7hdT/mYWU3xi1fAQzuP7qQbTC2EAYjKx
ls9h2NQAX8mvfmflPA122wv0UY78UuIH0W2A+jIfPvut7bhwTimVMgzkZa/ocCrz8gVYl1us3a83
5Y2v4ELdjtq01bbsSHbi5lluYMhqVz8JYw7J758/cdcOEBQhkbrkvXieY/kK4PUzXleacm6DMmh4
rS5mjOyUmI0EfdrHU+M3hSVdsJtSth5LGqoLWFjn1C7qf+jI+73HLtYtCpcxXMQqL3FBCn6a18pW
adgG4kaQfcUXutRk4RijWWjxbGpdjGkO/pQHy5b6HM7F4fc4uKA3Wm60GmeuLiMnFzO0gMLKxjOO
d0FvO6uOfTUYygCnC28SzAiBQWVTfRH71Q9crcpa9aCkyDd1OWY+gHbOtHdt0Eq/WrALfRM0X0wM
ur1LsWwfx4B822Pmt3EX6maPFW/k0cOi6H5q2jPpSz9X4tKUQQmlyYt1VOCiKU7Btu8g9vKcE5Au
lus4QNkZ9R2sNY7vGBrdGHQIb3V/r/XsXRgXkBKtXusa12Vd6tNWLfJuoseUNvnWP9Gu1Cf8MPMH
yuiEJmbk+aMVfXAehDL3tcGPXKElfMMu3pYj4dLlMMt5KBbeR/lF9GR66qVun5RFsS2pDlKcG2ni
AblMMX4d7Zg3KWDk0ZowCzTUiYa8ekIzsDrpSAxLgsnz/akpjvnutb9bJaSs9H2owQHv5VhcDNkG
AqWoWKS6kDh4p6blPmTmo9/STuyA0AH4N4HbNBz0SzvOkF1ZR7+5dvkfDFmDQzvMpC7REn/UvX1s
8F399u348ZVHdIy7Gaaby5e8oX+sivq9Ci58jNd0iqYQS090f6pz+SOohdfSwgWPbXPJQDkUyUvE
Wp0yMYPYDgxKPkciXPRYWQ1TtxopL4pbfcoXQGq3Qd8wl7fDD+Fix+Iob7YOFdfLJoESIro5MDEv
blzCt92gcKFgKAKFSzkO8tLOUXvO6Rw9H+3GP0MITHjFZsJFgDUxVCX468lXRfxnQfs/hoF7Sdhw
4Ypk5nUDFtexQdxXdnFKupEl68a9clnhAsCm7QAYZ9LyUnT0C8NMeLqQ/ne/G0N/DvtAGTaDOlaK
C5BR/Fya4x7jbdPJb3HHQhW0HyMCFOklPPLlPge5HUZe40+/XvztvE244pjxSrcNcAWJfJOv97ap
SRKL/DgZe+AL1KG6kde+jmP8N+oWLrALLJQYq40XiVRhQSnBQmqvBEt+2J84J/qBqBXo1RLKE7/+
WVeszEV5bYEajl334jL05H+qrd/zMPSqAKI18vO3lmBRomUwikuLhmPC+PL+YPrFb9uvX+lf5SgQ
ZQFbCsmZy8i2T/1U/AFNYa84SrikZFyUMy9qCruduvz3hZfVF6gAe+lacuHCvTiN1bFpbFzu+XoC
6dxvAxN+wFCg9n8+laNeaZ/nWFwPh0yeVQyk2q/P+zUte+tWOnZro7ikJUSFL0Mdxe+iOq6fqrpe
7yNIfiYmGqo7HS7BXUuK/oa9XbuYjjGbSknknou47L1mWR9MYWoC4YdMEy7CK3plly75Ki6HEIAj
D6/kplvg53NdgNehhwWwrZqj8GXMqVjMdJ7WW7SaV87FhWPVXTmOXPT8AizMs9n0fTvmf/36I19b
2jFYVpWrBg8uv0SyUqejVi/dq+K13+KOxeplGo544QzVBDyiyArLT4BQFTf6JFc6buCH//nqM1CV
0Fl3uC4qJl3Slmz6rVQsytQ2/d6Fw37u9DGfcYeXZNjW+R0CWz+6NeHitRZJpg18a+yCCaLiNLeR
voupiW/EQVccgovY0vlcbtIO4lK1DAX9oUqqpvghtugi0MI8UbN+9vtCjo0va0eL/RDsEu55hEiO
xO8P0kW3UoorDtTlJzO0HCFRK/hFjSUYYHZen8BRjYwlH8n24UCryC8JEC5ZGYZkD8qQfl14GE8f
GZ+2dGOmv+Ggr1iJC+eqipA0dR3zCyuVPI/gTdyIX6Yt/gPnmotwX4+ZXdZ2fCr66K9iuTWLcW3b
jnEbUmEyGOPPFzLty5nRPXqcmO1PXnfH1ZnUsK0FUwOvR74taRc38YlBGdhvcce21yDig25inIq1
OkHZMHiMGnF4rv56YP8KJYqx7cc1xG0RYQdpX72F96hu/+m3dccjV2uFIfla4dULoJvc0Qu6fn6z
O8JVm1zUYQpd4kWduCZJfyx3Y1N6PtcuomscZgytdwe7FFNATrnJMWAABWnP6+LUrdmwdXvFN5y5
rX6Ildu0LzCG43XmLqCryzG/YniDu2jaekrJDEQxz2PmN9ojXFiXQeUXj6PBua/7R4LiYDLHsWd8
6AK79nYdu1C37FKRIH+cx/6vA7zHN1zJ65V+I4pzcV3FwdB5Ahb/ouZ9esxX2d2B/uPWVOa11R0z
FVRXM8XkOgok4f9IHD5vw3QjbXxd4q2Nv/7Jf9loPc2YY5UHvcRa0w/tRtrHfszHh2LTtd+z7qpM
IhaxA4FqE/pyfQBCOJFAfp6nflfSca0xRqpC1gTxJQpB+1Ow7o7V0S2q8Wvn7kTK0XjIhtgBi1d2
TsAD+sTbwy/PYo6hBhTFtICVr3edQLXAopgPRVW/updwoV3AX+UhWLHZpZQgLWpMCkSq38ZddNfC
GK4M79gFkjt/j3X9u6bMLzNxwV15WYTRaLDrSMv3x1bfr+EtLforn/I/4K0jL9u+rOglMh07bXbo
k6EL/HAEwqUkM3lpRR339AK9tt/DKjhNJP7hdcFd7BbdWsaGCpori4I6BzQM2qQr4uPkt7rjRdeV
HkAAd/FlDtvfFDO45QC5+SUmLnyrXzAAuyK9vaAdsCW6LoqkAqzOz/JdABeTcw/GkDW+gAG7TyC/
+/3Ymm9+x+IY5zGIYpyUjS9dI37QkfyQA/vitbSL3hqrTqpq5eGlH6FImoBC1HxtY7n6FY5d/NZI
JR8Ru1B4OXLirSapKUs/XJtw4VvdbCuSF210Ybn5K0ZbxBi/W/4f8Ba4QsMY8tIXcsQvYPt9p0Ll
Gc252C262jovBhte5hikEWI1KKgXMver6boik+2gKrXHY3jRxqTxDmLM2o9uQLjYrQ6IAx2FA5aO
2d+qKD82YLHwu4WO22wpmnEA0NML/7+cnUu3nKjXxr/Qy1qigDK1qs4lpbl0ku5OT1zpTkdRVBTv
n/59zn+UQ6dSazHJIAMOhcCGzW8/D0T7IVpB/jWzZ3bSlRBLxnFR0bqHOa2n4NL2ycMiK9/GnZVJ
WlnWQ1NGedV1n6OjhVhoPf3hNSgusWUi6OEsEwope7vpdBvFe4NUsd925TJbe79BdyHRYR73ovs7
aoLqY0mrf/167lxBj0HHe93PYT6SfXuK1uZDP22ez0UuslUUAQvKhdJ8H8j+ENmBnJPVr0YkdqEt
Fu3RUEPwPp9M92mJB1jxTF6WayJ2rSX3YOyXMkDbtux5yvrg2sjJ76jyH7kwo1rkWCaaL2Uznko4
TaYHBffh9z2d5VkeRVtPBpda3fTft3LF6uz9xIhjVx4MIk+tOOowyFXd8seYtNMpSlAN6ddzZ32W
tlRlRU2Qt0d3nnSYEVb/7dW0S01V0KYxYacD7LRHXvHk96VdvYo4YpeZWsdwGDZeHHmzwRP3hCpC
9nmat+LTr3t+45LlclPtxOBvvgZBPq9T1Z7jeuyRKy0i8ldZDd2dbMsNXdzYhacAyi66O8ogj1rF
ixOLjP5NBy2MJY9enxKoH6cb66BOhos3DeHuAC/KjWCLPki5/8NNVV38fu7LMPxwp4RVQhXNsthz
Uw/bcLIjZHJT2tEEKsNF0vlJgMUucGW2SMQ2kEfe7d0GwYhVnFrvk7HLWnWmmIy1mBLtvn6HLJs6
saa6E2huJGxd1KpbpNzjjR55LEHaszrUX6q5DC970PI389jX3G81ushVgPEoVRgfSGTx/Uus+Hii
kPm/9zTwcg/+SfLAZa7MsQwqqdWRy0guF9SY1P+qIRH/EFB8zyJeK3z2YBgv/XLQs+BQmWYxJbDs
OurI7yDjslllOFYWOodBfrBvMXbLdAyU5/XfpbNKuk09HlKCHMph/NTCqj1SzXin4//z3P3J4Ll4
1kpobFB7feS7DUrojUEAY4M+fDZVe38u6kQ9coPavXVru1PBDppqWXenhvbw0VKySYUterzCh7ZK
k5FEFyjN4rmzWmCVxKp9f6xNELXnohtbv7uiS3yB/ZSN3bEiCIVjbVE/9fjHb6K6AJfcj6lSsj/y
he1/DVppkI3cL2HhElcdE8la0u7IYcH0dXl/NPU/v97nbuQUXNGuCZUJY3JYbBFdO0DXXyB3mc4w
R/Qc8PD1PqqDQ6P8tzpyBoW6a7Iac2LjfM/i+FbvneTWXCydMYU5csGmMIXNWXfZw/7es/at1p1z
QDMNYT8MaB124kUqqiFIF954hWugLa8HJmgbIwfWHnkCN+vHhIgvw5zc07X+ec/BO7xufF3aPrS6
2fItsvPFShAWR7D7XUbh9/O6daOMeNHOQOtdWaVgRJaHmCWr14yBQ8zr1gMytkWw6e0F0kNl8a7T
Kin9Do6wsXjduA5B29sjWfO1wWNspyFzCp8bz56/fI0fzgwERQZ7pcWeD1PJP9WW7u+FtcRre4Fm
9uvWe56wNiTJnndVry96Rz2qZJNfzRz0fF+3TmrN+o4OSz4y+ndIx/rcK+qnRQoB2NeNl00NNnLY
UJTRLvXJrrp4BNdV3olCP6dPIDzotM6OKOyqacupaOKHrdCRPksVxJlueP2Vx+H4ZotLIAtymjx/
kcthFUm0GqjFzflWIX4MI2q9g90rGwOBode/B4kSNTBbzjmgiPm5iCh94CgUvnOwvbE1uNxVxFYt
CqiM5uFIYTOp4viR4o3as3Vn8a6G7uBEhM2bjj3p6SPYey/wCsIAr0fFRjKcjp7Z3DbFt0B9V7AV
8VtZLnXF2i1eCtzM8o4fD3CwG9NpDb77xFeUdL7uNlkOlLKEkwUqfY2bzaSAr9Sdfr/st/89fQnX
/XHvxpqjRM/m0ozjAzf7dAFZEj1FMPd+0y1F+DUul3tV67fmjbOG9UJxKa7wQ6IjoSlv5fJhs7b+
y2+YnDWs5WS2Y4pGFPzMxzP49iWFt5kfFQUi9vVH2EVfosirHXO4hP+7FkHOUS/t1XEXuIq6hto+
ZkOOUpzfOdn+UpL4nT+EK381NYtcaIcp31nb53UozPll2/Fbqq4NZM9JVBCyjLnsUQjHgyCVm/KT
qxAucNXV1TxuqKrKsZfV1/gASqKJ8TI1F8JFqiLbkK2cVqjR1UcNRe4ZhRDb9MHvizorFlRef0j4
puemmR5I0OoU5j9+nhrI572eiTHyCMIuYsi3OiZPtpbt466t5xp1IaqI0LIQoRryrgs/AtI+tdv2
9dejciMzA8Pg1z3fUEOFTzkMeRRa8VRs8dOwLggd/amI+veE8sso4y+iXKs3eirrK+sAP+1be++N
4kaUd8GqvdqQ8lm3IU+o3g1KWjR7tEMS/tNV1ZbBO6+k6aqj9asaqtpvKrjAFcyp4fSXSJN31Nqs
70dz6To2fvr1kN7YUV0FrRnj1iS4veQBKO7zQqY/jPa71gmXuArWuaZWTya33e8bsidpb7v1Tti5
1W8nEsc9DwfZsT6HBet5pBPKXe4llW41/fL/P5yg923boWfRYEjW5OMDxT9+Q+2s6dHEyV7rFe2i
IAIO803KCPOrhBUuaWUiSyQXm8mxzQ0PMaRQLxFlxcmv607cbXhf/O9wns9xQVNTtumIAlbPxp1F
3UCPb9aE9vl6arogTu3eeQYvl7MCqzDhfBL1+VgFXSaGccnC3q+IV7iQVRsOtkoUb3Or6POxTJ/b
zU+PT7iIFeS027qIjy6vRfIXynTKdFjVb17f0iWsGtEWoEH2PmdJ+GkhW1ZznMH92nZWZQ+qNVB4
88sJE7VOW1OXGYQElN9W6ApnyW1mgQ6FzpNtHk5K1/tpC3bPsOjiVVXS70UXyi5nsvhKVHGk82T9
1r6rnBXWYaWqJNKYK5ZejojYc0PVe79Rd1ZnX0wMRWEvoz4GT7ii/D5W0eOvm375cD853btwlYqY
qinfdQ7AW/zZJ4Sf+YFHCAvP3Dvl3je2W5ewgr7PHhVFj52ckU8ws4CarSR+9zUXsSJxFNabOHTO
tiU5k3gsgYh2fpKCwqWsglbMtKRllyfdsp/idnhzwDr3zlK6MfIuZ8WnSmwd6U0OnQj7YWLheo6L
ZLjqAuUBXh/Xha1enCtRKKr6PDywnA471Scx9NVFbcHhhSwKF7oy5XKsyVRjTYk+h4P203yIOxmX
W/PGCadVHxy4ITdtvoWtyuHdWlzqLdrujM2t1sPXh4C6mTZTbNbkLZSOG1PIlPD1d79xd9ZroiJo
CJG+zaugPZ7LlSeZMVtxhgn4vReXG7dy18lxhcJIsPCizSkxwUeyrlqlUbPaq6oT8MakFpe9CsWd
XeLGYLkoVjCWITCvpM9tbPVlGrNjCP2U14XLYRENO2Fk7RHC+z5O23p5Q2nheVdxOaxJBcsg16jN
p76CUgNZmrQciN+t3EWxEpj40A6SLTmn3/cE4N6ihGce1kWxmnExNlyVyZu9QKZIhs2znRd+p+cv
ibKf7PouijWFcWQVGXQ+gVRJ3rCQV/UJAOIKK4SYl/9qbvy0LISLZo3gyZbddBp6ssFjPC0fzeLn
g4ba99dLeLVJ2ET92uVN23xFYupPQyDV47WEXTSrX8Eamx7xvJKVHk5a1PunxpaoNKwhMOl3MHZF
tdpZNwWlOO5sdl1OiT5gF1fcUzC6sWZdRgtBHRUle6hzGjF5omJuLyYZxZ3xubH/uJAWU4TLdrII
jXIYrutadHCr7WEPhVfzejnRMDaPe6vpHWTjRrB0lba47YP1GJYOL5O0hznBGoJmQ+Eh1erfX3/w
W8P1slR+uBSyklONKjdEG9KkSQiPiZCXfroNwmW3eltYmPii8bVnLGvp/DiI+p6ey62xeflFP/S8
W63cpsBgGUB15SKr4VvLJvWmCUN952PfGhsnErcyhpWMpW2uw/VkC7gEsK395DfuziKe5Lor0lqd
L6L8tyLmsyWD39nE5bdsbew4QAY137v9nVB/28OvaED8j1T4YcghVCTKcjNtPh78d0n6D1Fzz1Tl
xsJy2a0Z/j9Hua9tPvB1+k0A4fxjQFlpmTYNH9NeDR18QxM/Tlm4ONfSLsWI50rMHa7oo9gGdZYF
q/z2N5fmWpLuEEi4Y3+r7b8qtE8UKtF+5zeX4VrEVptjNxoZ66o7b1X0TjRTd/GalPRlqf3wfbdO
o2oOvnG5jsPkLIWJLw3UKO5E3xvLycWxZgW3k1DOOudb/TbCnSWV4/TVr+fOUp0rRisQMjrvN/Hc
W1GlpSw970MujaW6I4j7wjT5ypLrFqxv2mn2u/m7/NW8zzXOU7TOu6GCXtrQbym1k99NwqWvSCjZ
3MRrncMvqD0BJSKnkh5+V1CXq0I6bpvmg6p87IrfG9wTDz3dafrGXuBiVWQqlLEoT8xhUB4gG61M
8czMOL1Zg56+LwmhcOPWzRevqeNiVhIKNV2xzyrvk1k+wTeyPCGfWdxZrzeilMtEVbbUgjeHyuep
6P9a92l8KEO6v5ngO+m337toFC/qvVTbpPJOFSjPsfVx0gNlfkHQhaOmQidQti3ROt+fl36rLtsg
rN8FywWkdrtuxraiRL3I8s7w+amwh5+TkHD1qKjYpoLpqMxr4JQnXYooJfBQ9tvjA+eu26Bytlvi
vcxXOf/ZVLAQjauPfhPSyRvHs57jEFgh2G7+ubDj2zbq/vRpmrtcVMFKMyVKo+k1eZp1/0eoyT9+
TTtgBUyli8WWQ5mr2UKfhx24dwo/KIr/B4qKtsEUPSFZrO15be3zQs0ffv12DsAhWQPk0NB0QcPP
4SFMWhP4rfk17gTUAbF6EbUqc4KU3WUD7QzJBeWHFXFXigrvy3OvQkkyHnTvFdvyYk68TgLc5aHK
DhUR5RaSLFEmfjftffyunAuvoMddHCqc17KdTFXmcx8t75KKrZdBJswr78pdHmon8Ur3npfgoehL
9bmCCG1A75wzfh6auItDVQrrp43QdTUrUqWSsOEdh45zB7n/cHqc8aJ9ppLcu47//F2WuyQUaNol
ofNKsmYgip820qtzX4rpe6In8YBkW/ewm4GcDsYrry0Zqo+vz4CUwBNPxYpk+zH330lCpjNuQYVX
9SF3ASm6LbTc7IwfRM1XW5XvYyjXea01x27w/6qi5y10iRFLxHfI6/dnFfLwThC89R2cdcwii6NI
R8q8g1dT3gpjHg46NW+0xmuQjuSctijrf4O3Wr8EM/DD159BFLPspsmSrNswi5MafqCN8Svq5S43
VTG5YPYiIUg3c4FE53szlnfObj8/5HMXmyrkFNXgEGU2L/vndq3fHvXudc5BCcrrIamWVZEO9RA5
K/Y4Nev+x1Rwz8njxNxg3SEt1yHmsmB/E8XieytHP5yRu4BUGG5WCchcZXNnn/VetGlIaeAXYVxE
amYQWublWmRN0z5ry77sqI31WlAuIWWrOJqWMiIZmMlv1KzmMaSTn1IIdwEpWA+2w3hsMpuC9ntF
gYCPSAJ6Hc64C0gxjbkdFiNCgIEsQ6KXv+Jg9nsL5v/ho6QZ1Lh2Mtvr/QuMZj4sZv3Tb8Sj1zOc
TZMqtoAXmTqg/XpEy9d95OWdrfd/b7L/zX4DzX3duh44EyUCSQaxnS7faTw9LFMyvy3rOZjfKFwi
HgeUzKdw7y0e45KT99jiuucdvpfwzRvn9U8qp/J9SGFilELQiJ2mbZJJapZm+sZQY/Mp7qPmn1oc
rEzDqhEf5rqLy7RrBfI4pYzm7wp84J9RwMA2kaHRIB3X8KLLRJ+mJJi/Vok5HvAqgoLjtW3fVRUl
c7rV0wrXVxyEU0PkNKcVpkzeC3bANDsMT6JMOugp6WBNWVXhcX4d4yvAi/rLlpAKmqvJwh/C9Wiy
siX6kUBs9Fmsq0GXVukHzUE28PXYGlbBFyKK4DfdWJUetcVTvp/rHXfhsJ1blF6Mssg4TFz6VfTp
HGIT+fWU+/mTCHfJLxN3VTO/dNygnv77iMveMzxP/1VxW74tw356+vWfuREWXNjLbmbkAxNFRofg
sUj0xxVH+js/4VbbL2e1H7JWSmjI3yxjkhUBHqOI3i+cDX6mMdxlvXSbiAPIRJGJOcpUwT9DCNHv
oOp6JRYL8jNa2iTTNCnSiHwklN6r6/t52oG7TolJH/cBFo/Migbl9VO0l4+tnemps4efezJ3HRNF
u9i5HWCxPgnbpYLteQ1zXc9v6uxV6wE4tyEiyZCUeaZHTU/9Qmu/8OAKbIULOOi4OZJs4st+frG+
Og1NP/hdnVzLxLJXE6kgBp8NtvimevoPXDB/+/UqunH7cLEvfkwQqAqmIqsW1p5VGS6XOIJ5d53A
ukd25Hg+oMx/54/dWFYuBqaRltmgll5km6lDJOG697yNvVLB3OXAUFzOxkph19knaU+D3C7lGvsh
g9wFwRbObNJxi44XgX4wgXlb2sJPbY+7DoooTQnh8oyvu3QJg8xBUl+4aJPzrz/wrTF/+f8ftjLe
bgKqATgVWSuKE6FDncojNH6LygXBrIlh+xhzmTGDt0oYjCzpwerPfl13VmxZU/XirS0z0c3weAm+
KVb4bZTcCa5ztY3N3mJUoGb8lAxPfTz43VZcDMyUcI8jB5UZjJ5y1O9CLISPH7wGxOW/YjJ2M1tf
ei1QvR0UzSlOiF8JAHcBsKShRzfUh8x6mNpUhmwpg6eB3zxx+S9MuzIqOiazrZdvu3Yez1VQK78p
7vJfao8sNAXKONtU99jV0XKqk8pz6bvkl03qSjeqFJna1DVqi+dk8zz2u8TXVinRC16JLFrLMe3o
+hiO8i+/qeKc+w2tKJTfa5E19veJde+afvHbxF2FrRY62kFcK5FphdUuQ/EcsM4Lz+SuvlaLnYkm
u4E54kQysvwVNcdHv/FwbuNbQdsuoC9jTUSQUVKTp21Eus2rdZfq0i28y8a9FRlyeRyqA+t2ahJ6
56D7vwfrn9yyXK5rbvUG/w6gb1BFxnLfuzk4bbUon+ERg+M7l98kiat0TzZ+DXgrvmItt0+7xd5T
FUOk0rIJ1ouIJo5nRoLighIB7d1mworijVoXp70eqN/G6mJiRWhxWQqjGHO6uaJuMUrDOPZzjecu
JraaTvKK7iJD6uAfEbRfZsxsvy/opOM62H4LGkqe7V2wnlUwrg8RP+4l+24EYZcSa6q6t7QseTYs
7CNvTJ2C+vHLqbhY2CYpjG8AymSqlSec1f6Rm59nPHexMDLDjpoTxjOJiygkXRZkPprEM+C4YJiU
JU45FuoTkKb7d0mgvcYiP99c7vJgh24gEr6A8lPMEIjPDD3q3u8SEzeKq7hLhOkwGnu9YLa8UEjp
8mLqEAtYAKUUseLUlUn0vizC8VNQwHz0VExyVCkMqORjt0/riU7D7jdtXXgsgmuAWKXm2UbTlxhi
vd75uUuJiXLuea3RbiDECtmgPki7+k7W6MZi+I+2lx2WgMgifHGhe0sOk6Gyykukgbt0mFJIL4z7
zDJbRVlr+owWpWfTzjk6UfssOpNEWbAA0CMwfI6m+h4DeGtInGiNQVbB3EVhZtR8joR+pMfidzMN
nUP0ZLixIDrDDA+pF8Wra7XxO03fyAj8hwpjCg8KEiMtetPBJnX/Hlk+nI8m1H4XX5cOG0LV6YmR
MMNB+vmg9o33DuHSYX291gFEssJsajEmIvhgtPSbKi4KRnEQkNuy0yxKijmNibrSo/TL57ogWMCV
MYbSHVvyUJ9lNccpdEM6v5c6FwUjkQlRjlQFmdnCb/s44F1E3en4jcnigmDhHLM9no8jU5Xcr6Z9
meTTUqeLZJ6nMJcG43o7qtmER9aLoU1lUXwxtbx3j76R1XS1ucZx7FSZDAdez8zyqWNl/UGvQ/WF
b6p8YkM9et4KXDTsQPKRSb5veAyQH1FfCcB18tt5XTSsCFvwkCtfs2TR+xMp+/4Uz7FfHQiMyF5n
GgKJRwzao3UZxecpscODVgHzm5kuGzbF+9GUi8WozO2akkm+G5DOu3N8vzE3XTrs0HMzHrhEZgqb
zamlnX6yKikfl6oJ7+yVN3Z4FwlD7f4skw6Vz2UPlgWqYaexD+/drm/13wFOSEB0aPZgzeI9hus2
NW0GVRX1bimY8TsQuERYUTUDTDjsmkXVMDxZAhnrGpnss9fp2yXCIC7TQyIboxMBR0h1GH6J4tnv
fOwCYYPua1h96Q2VNjVEDWScjrBtujNzbn1WJ7rW4TyM8AfasoD3y0MEq53HoEXdst+wOFmqNpA0
MU2yZCLpzqMa362dvbMd3+q4s1iXIZKFaecl68j+PtFVcgrL2XpNduYyYUjX2YmZYMz0RM5z9w98
Ybwe1ZkrlBUyLhZ9bDZjksLts+sv69L4PSAzFwlbBjZt4U7GjJG+PLEy+UDqys9Hl7kyWUPM2qQO
eptV8nMTtDOuao3veL/sCz/keIlcAlRdoO2Z9V9UaX9DdavXymQuEKYb0wy6qi24DqJSyHkO0aS9
Fg9zibCqjZD+4qXFrRh0RBUGJyKGxCtgMJcI27euLcflpePVcpxMX7wRUxRefBYm5trrAd+aHrog
cPXJ4GaWN0H8dZf1R7+mnYV5DJBL3VAjmBWQd0nraHqvpF/8Zy77NQ8zwmjSjtncBv8Wi/gU6NUL
eWYu44XM8disE5ourH5b7I/BZL2uuMzlu2ZeVEbCgzqr6FyetVH0BM+Ge4/VP98HmYt4aTg2Dwb+
uJnFK1gedVQ8vKTw/TZCVwQLSbpe85KYbJfbp7CjeWWaT17zxKW5WAAfZ92XJhO7OB50G3wjR+xX
zMJcmus4zNDUKF3MpnL7OwSYMk93D1u3RtwJmXEhZXfsqs+2eM3FaE77unklvZmLc9W8aqDpv3XZ
DIvDqxRyeQ5o66fpyVyXQQPeY2ZgljIcbdUJJZNntsER0OtzukRXpJWiIRL1WQdl5Ith/XyJk4G+
92s9eb1fFauGKvkWDtm+y2fOs2gRd44oP38/Zi7R1S0srPGG0WWyaMh0GZYeZI8N5v6fGG7FH+hS
JU/xqg/jt6JcyCtuJCw96YRxYiK4FPEsT40dv/oNkxNHQ95CJFjEOotH8s/QxW2aDEXrFzNcyKtA
sSs9iGyzcuw/U7hOK0m9DnPMNRUUZXAMaurbjMRz9DRbftbFIb1O/sxlvPiuZFhMU5tZDiZ5Iqhs
TgJkOf2G3Imk2B8T0891m/E2MOd+GVEyCul/z9adYLpspmoh2N1lRxl/bfs9K2aoBf665/+T3f/v
swxzOSfwR4lE5WyXYXTmJ1GYqkuHbtzPM2vbt1D2Ug98oMf7cY3nfKrtfmlpT595R2rsffEEPzCl
2/PLZijTlenCniDFOFyLel7ohY+gvsKh3THakLo+aYbjQF+XSw7HWT/cH6LEr/eFYIZh06CweqM9
/rYw+jjMu1eugblqWVUY1zuFe1tmhyLtDVw8+cz8ng6Yi1C17NgGWiOPpMMCDlzDu6LxNJ1nLkOl
omSJsJft16VvnzR8cL9Xa199+/WkuRH8XIhKHs26zLQ+rkQt31orz2so/VgM5tJTMysGZKmb41oF
EWSnqIWmFaqT/CwnmSubFfQbIOm9Pa5QqB9OGyojH23M/KTbmAtQibUgiSym/RrPW3gtWFunUN2Y
vaAMRAZnnrdTkpiW8+s2d8czjWp10urY/WK3y1DVssDDctnEV8KXTzESL2klC+K3hbnMVAxzIlPx
UkCOJOLpitNeWpfcTxsOromvB2Zq8dI5iHm/gvkeHlZbNQ9r4eetiqv568ZHDiE0G9PouvL4S9mp
B2aNX9Eyc6GpOpix3fImuvaQUt3l567o/eKdq5yFVH0iRJeE10hifcbVGJ2Q+vW7zLi81BJZHAJg
6ncl9XwtZtj/BrEnuM9c5ay6E0WHK3V4RXXrfrYyZuc68kujMZeYSpJY9tVgw+sx0PG09cgCFBCu
vRNMb+yLLjWVdKi1pkuxXXtW6T/bMFntU3UEVeCXDXDJqW0J4WkA76lrQ0uVQr/xjU7uIZQ3+u6C
U+UK84xDE+xavTLpauzTECyfveKFy03JZWcRRIrD6xBV7KEjINIXiRuwX+vOAk3WqIGQ27Rd62kP
T004PRfE+iGxzAWnOnWIYy7j8CpOeo9MKsrRD89mLjjVzlHMj0KG13JjTxBvgndje+8t4NbXjF5v
WnIf4qQZhLjqWX5ap+IB9WX3VMRute1cfZfWxE3ZrfGVVtF7lLd+5HvsF+FccspEnR7rTm7XkZS6
PI11+KI3z3dI8vvNFSeECrpTOsYMKwgakXhV/qOe9R9eTbv0VL81yZaoQlyBN75Fhcaa1n39u1/b
zgmXoFgTqj06usYVCk8TlbZB4zkNXdapinuCi/qB/VaYMaUrZEpfVG79Ou6sTbgzarF3ZrsG67Kl
fWXj84jTo9/XdEWxAt2VQhUIckjHwBJi6gXcLIXyu+q6uBOUOIGswX3uykNcgko8G71X2zY/+Y2M
s0JrE0ZR1+OU2JPRprFJHiDO/Jtf284KLTXU0omdw+u8LVc6rU/7cXh+UOemOxxc7HJfwisERbcH
wmY8YSZr4JnIdIknOW2AYCnG3OwAPPoiqj8lcUT8xtwFnoZDQsRbdNtVT3H0kOA4fWnaTfttXi7F
RK1qoYk07NepoizFO/uadgFquby+qcsyQVKxhhms2q6tWGugHuH41OFxwC9n5NJME4snvVZ9dA2C
6u28Lm/2JfbtuZOPkmPQh7sg65UvgXwjq315EnRjfin78CVK/fBq1C7whYHf3HqtD1iATU2lP8ds
5Ge/UXdWKZXM4BGsjhCjk7Moggssx7xKPZiLNNk1VkzZdr/WRgwpQV7nBMsZP1t15lJNuBGJwe7o
uByH8Fkme3spoBThuZCcMBoNXNYlw6AHvFHPVM3jtWiPezqKLxPjJykpF2qKl7WKNG6H2ATK6YEG
cfRNS9F+jPZ5vPMDXuLPz/5E8nrWBNOoCSTF6XWMu+RdmajxrMUoLlubEMSQyA/IZS7oJAeYlQ9r
TK9xX31h8fC+KCK/Q7VLOWmyEDt0jAKFa4J3URJ1aTkJ4Zf4ckGnJWS4MqqX1tf4QyBJm85j8LfX
onIJp1FxA4GrdbvCEbX53OpqfbfGEXTGf938yzf82bd11my8z0EMfnu9tsTsHw2FqU0KM1Nz0U1I
zkfUju/VWKL+oa2q1u+A5uJO+xT1ezMy7HF8+Q1Y/tdYKr+w4uJOg6hWbjps/N2anObe/l2aw3Nr
dmGnGkbdA4yMFmQJdHVazIJ0fuJn9cFc2InHOoCy/rBcw0bMz/DAWi44YQ5+Zz+XdqKMmRmyLst1
GqED8fI2BOM7z7Xlck6RjpEVAAJz1byP0oTin3Lzmyqu8BUPC7ORgaLjdCXn7QUuGePWT36JuYRT
HcQAtIJyvrYlpGlWsqRzsG4ffr2ybtz8XMBp3OCEoeGWfMU1vn5SMSnSeR+SO49wN/ZkF3HarEbd
idHrdYHM2acphABcqms8rdKpgrzcVHuqDzFXAYtMZC9QnLhe1RF+mfiUFgtSzX5j5ByQLQC2puvE
cl2U5SmEShqgrcOffo07cdf0XAPEXRfsymUHT1qZb/PmldSLXNxpwVpqm3WYrzLe9AWGIz0ykvE3
n45HLvHUzj3e9pd5vY4ls4/WbAlkLeDe4td6/DqawyNgFXE0rNehLMUpOJY2DRI+erb+Ml9/OGH2
BXzS8Ta2XA81zGljIcfeyv6eqvnPDzuR6w0421n2GqL1V+Rr2UOAHTkrWZ887aJovCJI5NJPwJWr
dSlLe11J9BZ8/veVCj9rw8ilnzpa1mJoMN1DU08XPgd7isJjv5dPOBm8HvqplVMxFcV0JWzv34am
W56aicd3DoE/384il3+SsgoQpI71uo+mT7dQfqwV//jrKfky9f57CIn+o4e14e4KJc/52mvKH3eC
PLki5CEA9f7HUI37+4kOeBr99R+78UNcIurldCCKqV6uKwue6/avpfSrzIlcICphzf9zdh7LkePM
Fn4iRMDQgFuynKpkWu27N4ieNiQAAvT26e/RrP7hHY0iuGwjqgqESWSe/A6PQsqnWzUtVbb0K09X
MVQ7P/dm3QJaKRyb8AIELccjXXp9CNAvtytVIbaiKGZHTpoEuzzli7n5oQAMH8ZBOz/7y3r+n11h
GgSLu9Hi6UCmn/TatVkju13XcbGVRSU2sTOherw1kn0CZPIxXum+Sb8VRWE9Dd4ajHnFnT8ar955
SpbTvom4Wa+B1yBbUdHfNJros5y2Pmv8G89+ZaPcyqJcOFioNpLhBmvDOXN1W57nvrMHPZl9OTmx
1UaFQVDovNf9zeDfTh0S3WddhjtX6VYc5XNP52aV/U1C13JPyPqFjb56Q1L8yuhscVfrKHCljel8
Q0bU2gswf+WzpY2563IevfVLXtlntjKpeKg8THhZf+Omv3gWfFniYldoCZDYP5fTsLigfDH4uFWs
FWnfkja1dHnj4f9+I0RZ5Z8P14A3U9hBY3/UIfrr2zE5TvMA11aomT+wnvuM1znNGoX+w10LYSuT
QkcWB416HG9t3fJsiGh5pPm6DxUgtkopPoULAyqkvRnd3c+hfCeMfyOd9to82qxgHZQ1pz3SxpHn
wR2ZGkjfB14fGoCE3ghHXvsVmwiZSnSslTFqArLg8++KJuY4DVh1aeuTt2K2V47fLRpKAodV8R6X
5qQxw8/BFPQ4dKI6GL2wuzzqxCVcaLkrKhdbCVVCgUmVbT3enJBf8nrSaZujVXbXTNqKmwoITQmd
ww610/A32tGv6Ov5s+/Rm+O3MgEybf3LKQPJTZUKP5Z/NV3N9pmtiK2+yUa6YHUSTzde8vIpVwWM
OcdqV0OM2AqcvKl1OKiuu8k5nVavf7Wloj/3DczL/vc/Z3sMj4/RDUmLDFL1xXH93FZy3fk+N9kp
AZo/hAFLdRv00qVdHt41lr+RtHtln9uKm4r+pR+0CatbrlifieLGqdfpWFuW2nB60rFaT2G5rw4s
tmIn5SNkf8F3u0HIpjPBijCNZKn3xSlbsVNCEwfM8zLcBpFX35EgoZeRAVq96w1vxU5iScaKebyF
DkbdT2qx6szGuTj899NfDq1/Cf63aqeZBsNIEjbc+mARVVpNUmQxnGlylFdx2LiYk32zaat8CsJO
AghIu9v4wgKsYP6UcrX4N3Jsr+zUW+lTFDky2mptbzRa1AftQfkva89OvQSl443fkbwyVpuzmVTE
D6vMp1sylyxbYvQsLdyTh4kP5mCTIj9VSA6ncmIcBEbcYneO3GaNw5ud9jbq2DWcVX1cYWt9JPM+
1YjYCqTaceTNvI7sSvJCpGoNITne2ewhtgKpqQxQ/Qvx8LIofQoCXxXKfSfCVh4VtSKqBcOjkwis
BNl7l/ZQd/33qngletyqo/yyjmMV8/GWrBNOewGW8q2x8fxGPe2VyboVRy1aR3kcQHlcjsWg0qar
ivvcx+LmZineCCRf+QpbkZQlvKazQ758jvQflHMy3QOa8d/D83dC/192ja1KqnAtbLfzrr1BO1Ik
GHgIjZeXWkIBQ9AjGvnqi8ptezctxmV9XrsTHZ06isq53//9EV77epsgPLalGya8pVvoADKV8kek
mh/7Hr1Z5pbPc++XbrwRNsMj6r2J94GVxVZGZZoVvoZBjyjG2XdgcYhxn1hQBJujegqhmPQJChhh
SJ6RC/0R5PtM7sT/w0/5QqHtqcVaoPpPFKNduJP2r31DvYmv/ahgu7yszYsB+o9ufuak37mEty6D
ZTn5oZcFu7rEIaCbj8Ilb1xgX5l7W/mUYmIu/ZJj63FQHsT1lAWT/7JrRLboKZt0axEoPDsfNFRI
nUePQrRP9iG2+iky4IZXrrm9LWv1y5vGHCOKms6+T75ZkWj4MIJV2t4G778JF960oPs0gmKrnhID
JbWKE3othuVDEpBP8WDfCERfCYC20ildRZP3PaHXXDTDhawIS4K6lo9uoOEBFKb1477h2axQ1Oh8
tcaKXkHNTJVVj6Bbf9r3aP7PO0CHPL+Brxe7qsT/Np0+DLCWfWOrf22ub1aoIfMSRpOkV/TA/KZx
/HVp1VsUhdeevSkREVVHuc8xJLmvHxvHwwM8caPjrkHZCqiw9jEPOT544+p3Wjbw/ky6ffggsdVP
tfAENo0K6TWZ2qdcDJdh2UehFlvxFPBwiZMWj5azzqQIf+QRfauD6pUB30qnqjYY66AL8LEF6tBJ
9ZPgDrZvomxJUFbUMtdS0Gsk7Udf1p9l5d8Il1772C9//z93XD1xEKBafGyxsrtRJ+e2C/ddrv5u
NfufR7fw04p18zIixY+qXa7SR2+kjl770JtFSZ3nY8kwHryyR9lns9OnfTN7sySFMqRBWP2yk9jP
1K7pUu/rIRNb/BNfQAxtNYajNfmTL22qRbnvkrxVSuXLUIQwAHO3jo51Kt28Htaie8tk5ZXR3hKg
1iCOpsEaDuvI/GNBFjDf1mXnzXWrjCoKPgnaan5NBvXNjMk3aed9x/1WGTXIZprF+LJqGvXoJ51F
nu6b2ltZlKuKpBsnTBM14LLY5xrEMBUfds3BrS6qTHK75Gg6vrW61hfQ+8VhMOKti/Zrb3NzVpbo
MqDEMSz4ZPg2lu1xrod90CSxlT9JuWpT2dVCbShkKlzwVz3N+wLDrf7JaB4pkjsGSSpJ+3E4r5Pb
+ejNWenNrLQciblx+CEFJp27b7ve5Fb6FPPKJWrGg9FHgw22ytwg98UlW91TCDYmXOGH9TqGo0hN
1M7olAR9ZN8H36SEZ8KtCllibuNgHpgpfzZRs0+xJbbCpz5YbayV8TcsIKi1KKS0IgUerN/3NrfS
J/hcjJOlXXkbbbFeoly4QzTuzRdttU9zbrsk7Gx1M6b+3or6ZxtP+6D+Yqt8KolypZv9eoUVSZQu
fKQp18G+mG0rdlqbauQmduvVifoQOPVJiOKtnMUre8rW7K+RjraQdvsbEfabWtH23rlw5x2ZblYn
7aSsqmrg16Gf5zILWxMDt2/GfYbYfCt4UqPGZsXa8qZI+J2At2Go2Rfh863eaS4JbVkee1SSFZiP
dTefhE7eatUN/zVnyreIp6mjHUBmSXVb6rr6MdmAvm+rQX/Ix0Sc92wEfAt6kmCEBnIV/rZOy/fS
uAeu6S6hGWjE/4w8W95QxdDCfEsqpx+COqZ3NmyGN6b73/r5/59Gg1XIPx8f96GZ56n0N5C93SGe
XXMSVbCc8nJhGQ+DMcubiqqU6b7/tEZyPU+Ywz8mMvVfUXPIv3Kc7+oAM3Z1tmMR/Zhb5E8i1hb+
DEZln8FBh6kjp2F7yHUXndYu9LsiAL5VU4liABMQ435FZesAwz6btrPluy4TfCumWoRewmACO1UO
a2pcfbb9Wy2Yf7OU/23QN+GzWQMYVrCqummCLTjTED8dQGYc4ouBTKbOerjDhBk1DehvcP26QF9L
6owQNWdjkgfHzgZIOYa9IQdeSmZStHR0H0XJ6E3loz4X+UgPFliTc4wu9a9DI+NHNMCjSV0nSXtQ
bMGLYS9RjRcB+zwNqjgBrNs+tBzlZae7+Q60wuqmmuat4si/7318q/CK4WQy+LqrEDwE9LkZ+znl
fRLvKm/yraRLddqapsPLityvdkpudNhnT8O3ki7dj2Of5HgyzGMeo+mr3ama5lvGVQLfEtwP0J2k
ovyAftNvkoT7lOp8K+aqLMwkVUjsrZnbD0mh4Kul3tgxXnmRW7yVjQkv0URY3Goz2bSXrTnDvWdf
Iz7fSrkcn2Nfl3V5W0kjHua4mgFQ2em6wrdqLsiUwkQVib5FJn6MKIXUpNwVw/L/Z1hIZ+FKwLhu
EGH+pUj7aWXBzsm92S3qEfavRGt9w9C/iwkymrGb91niIhn1z/3fGV0F8DHStxx3knRxqL3VudmV
gOBbDRdk7ywmbiLXwJDvtkfGB30yOzforYYr7x1Z8rUnV7HoLzyvbkG5T9kGs4J/Dooui8DmFa7y
fduZh9nru8aJ6N2uWGGr3erIUkaFHAvoi7tH6t2Ymq7eV6flW+3WoOYwiIM6v3lezIeh9mC45+uu
6w7fyrSEz4Mc/mUopTKtjuiBXDLn/K5cAd+qtLyAIx1BNvbmSjIfK65kim6wD/vGfJMJW/tarjNW
0RVZq/4ulOt6cC3fV7/mW9e+pZJTORRMXvs1aB4cqj4X6pJ98jW+FWe5YgFpGjZj1zaYx6wyoUiH
YiS7Mnl8q8byVcvsBEDktWOJzTq2Huam2Kfr41s11pLHHYujRV5JVcnUBPH3sO77bNc73cKmuhas
ILgAy6smonhURHwnUd/sm41bMZbsWdlIClJDVJgPqhLTsQzXt1q9XrmQbMVYsihboKdVdEVTZXCK
A1FcIc9qDlUtxp2vdRPWNzUjdi5odO3ngR1Yw5ePydwmn/976P9uF/6XAHaLnRLr2ghalPG1jTse
f0cnZ/xhKhOaFqtm1x7WJ1kkAI0bG2XfBb6FPVPHlg9LEYzPPYxmf/UwhChPQQi6pypLcQpNN72P
uaJPAYLVE0y/6CfmEnseozXJBhCi79B/AHvsFd60//0lXglktvIvALQhnFFReA0m9bUh1QeG6HTf
ozcnNiN4py/BxpWUbLmuspmzPEreCqVfmz6bI9vLBCS5Zg6vIJY49GU20ZrxqGXvmR79vpN7q/jq
eQjrq3kIkU3Il29ykMsxLou38mYv5+i/TJ+t4quiMB/0MH66alTE39smn+8Mdrc8a4akExmtW5CG
ooDvA0jyre4rLEYWjI0Nr6Fw9SO4dOKhqyKAQf77dUevfJ2Xv/+fCg6Kn8NYrU14nRKZHNDCspwL
QewBFBl98ghTfv737/lbOPBv4/YyI/7nF1G22t5MqA/xcmDjhyqQps3q1rODLFuXVaCQp4sIqw+5
C2lwgGMkRz8dqwZMkK6FW0HyUnnnbRjcRdYEX3Q45x+tXZJn6Mq6Kg2aUWA9OgpZyDqh/AcH+peg
9lnSsngyPcnPoHtNH0swbO4G3xZdSnMf3ZA2+LSaID9WRWXPDg01bZlKMbJzsvjl3AjiP5WiIvdV
GfVTGsbCpFWpuy85hyXnG4PzykvY7HgeHsOlbtR69YMHSZH5+Rhr8Uay9LU3LP458KIdW+QubHQ1
2DTOABGYU+iC6uhsW7/v9GLeqFD97Szxb294E6gUS2can9Q4GsAnpne1mxoYfkCMkU6wTTpCQOW/
AFXQ/ERzRHi0vPjNuA1S5pYy1SiEnLtikW/IEl7ZIP+fvK3LG+BvY3bF+4z/1LFUpxbE5L/++339
u/qWb/Vtw7CAyjWw4BqWSfI5pv18FSZy94GJq2OX59VpquVyjQM57UvSbSVvLR2XaLRNcDVIAV4D
DNcBvn5qX1i/FbuxolmKtXfBtUmC9qq9Z2mrWfLhv0frlXexVbstVSToEgpx9evsfdpWOBXzSfJP
//14IV9LBG4NFZF0rUuNtOW1olGRB1lhwChts4oKEvA0AWyDvl+nMep+aeRSE5+a1cxoredmIgDa
aMlD1aarxZ5Up7CE8yZ6l6PANZZZ27FhLODNHUmUjtaqW5jNSCzK4HNfAS8ZpP2MUt6ffGiSfE6R
yh7WRxPZMP+J7n2L9Micw7yApfXqjH/keiqP7ZLwcw6SNzl2tMKGNY+Dvjh0tspjgebFr71q2jNK
yffcLgZ2eB6mwmPtQ5oFrggPwBOCB8cKnDFJjzasS0NkeF+CnffMNFXBga66mNJB2eIEaO+fXJP1
l3rBvJRDb9KGJv0XFc/qscrL6JtL5uGpKTw9FTHI3NOqnPmzdEtbpeUcleqpBcLhq5OSknOBtuTy
KR46TI+0w7HkMMm1IakVrHlKtG0PnaMmBSEE73ixozy0Q+hw3xLNvWa6gBtwU6c2Kj/Udg3uE3wH
QIuLfs7KjqlDRKzJrBncc9zOsAjkbROfarzOdxSYk/ExKdVcZSr04RM45eqJqFhfysExkg7gUWd2
BZX2stqZ1x+gN4ZPeOGSr8SA5CbjPOIH4finINf0pwr4n2ix1bU2uv0cJjKvUrTEUJ1Bw2QPkCiH
B1d33aEN+uFkZN5BhqCJQkIzBjerHbv6c92VHD4UZQGnzbZI+HCZipXTp4TMUJkX49RMF9OqWXxq
qrqJj6Ty+PlhCeeXXGjgbTbGkbs0OmJ3eAEVPqU3UI/f1VMOOEk9IQPRpxqWduazyuUE+lVnk6U4
MtVUps+IL6W/ZxI/mgpdjdna5vSddjkNshJdPSeVVw5+rsMUDOTQd1OV3/W21MWTn4f2pDHf78sF
zoGDqDtYw8V1fPCdFmmIwNgffOna+jm2sqSnsGtievIJF9HJhHPSqkPtVtxLUyRyq/rJx2SQD2Gj
muKzb5qIPlWSrX2UKgRHNPOFt43FJ2lKckYCi68+0x7ljGsU+KE88aWb2hOaOHPxY+xHvb4jysOb
REOXXn/l42InuFNVgk9NypE1H1Nbj6O/55yW4n5GcUT/1GvO9D3THf6rw5iEz3BSoSRd8DLCU6FD
H51E1ybyMnnVysxTBZFTWlM4uWRjtyTyQfk4yb/FEH+2J0i5wYaRFX7gsLqKoAt/moNePcOHAEgp
qJmj6VQ0daB/AzTVoZ6EC8KYP9UCE/Esh3GMrlVVGziN1U7jzlvnAyqtPUxOx3dWDvnRtEShsNjk
zRinXTJN0ZdSCFF/axZYLj7LwIU4NanE8gwGVovL6oN4/mN4QUZ0/E26AVR8JvmdcGAPHFhhTHHX
R0Xd/xZJa8SDpMb232ybzPICUaAmn3IX1Ahiqi6eJVQBRgSZjKdafcZP+eFd3YQrjdNJEOkfdUy7
4QzSYjQcA9dR/7GMg3l4iBnmNbC3jsTHhkdL/QWMpyHEbacsMI9h1ZCcazskzcMq8r64JMa45itd
JXcPS1B3OcvGtqFDnsIoSkR3MXru/a9WmZeGiQptE2fDAOO4lLNb8lsN2R+7REWC6BFC5blc7+bE
jVOe2TCs9KGnc/Cyuw6MjF/8GlX9qR6aWtxz7EZLeKx0pczVavQMfRmDKAKFJvJJxFPvJxXkKQSd
kI6U2Cvc3YzvZJ5bNNdUR5WoLrxD02xYfvNq6eJrAXvGk26LsDyXE/4/QNhrpY6A3snmWXHYJJWp
YZZXl5iNy+QOoR9peUHTm579aU0ksN5LiRfzSKIAFSm4nA4uOuMggjCeJVr3d1M1TP53DHfM6MIr
tOelGqSGPO3aqG0PdWdL9mttRzKcHQNAzaRtG49LGhUhOeQd08Rl1FXN8KPi8Uzf+dJbD/tsNOvm
YB0x2uRIlURIZXRlYuiarqzCAZWETqu/0E06kfdxw9hw9UDRzOfAlbG8Z5aN8qepOGOfemB1/MlE
oldfBWsn/uDioOnfBwaT9M/IyRjfFSghNjStCWfBXwBy9O1FrAGht86Ps09DSNqb3/E4jkuRihHG
lF9irjt2qsA9nB9sT6P5fmoEAvS0HHNpfwz9oJJHycqu+DZjIYxFGsRTpz7JRStyMmri0YnHy5zf
ayjkSdaIhYXFwfFAAP9GJnK27dCEtwmVVP0D+QteNmjPGZnpDkrzBHd9isOE/oQbG9UH/CJn7eFl
cXRLpkCWXaaUe97S+MgjFtp7zWE9rbMVCIrx1+qazv4wPjT9j37VJMYVYTHLJ1lJW3wUFZQKv4dS
i6U6tJJEQ3iKtEBO49j3NZP3oJi59pkbQrvi4sBkk1OGfsa+uQxFM4v8UidKL78d9Ng4HnQoAnWE
/DhxOpVlVIdzGq1OhxHAv+h8RTTCazLec9lolfpEBTFOW6U68B6jtm9DdkRtOpLdoRA+rIJzPIz9
8K3TIMeE5wlUflA4lwBqre9mCJt+yaJhRMHWLQqdTqlcfD5GaeQZkSP6XPR8VqWsOntW6AnM2UFH
iST+ihTxIJ75CIDdlIk5iZofxvmhrlNhWaGvVfFCUcoCzUq3pqWcYovmnLFeo4Mcex8XWYKKGz0b
T+DnA2KaMOEdQIeLvcTEs/FPSOsoPk9ck/pc4E4sD+EatVPWxc4gYJp1V4T6xKpY5SUKA2Pkj5EZ
1+VcRpPl34gqfHecBxn8MWvs2e/YjcJe6hmmIT0PeFb22r/jZA5pGllmgjOsRXN5S3JOZ5iJhXJe
LuHKxFWC6rzgvJ6cPamWjPSTFzZfj1FCVGjOOZ8tuV86MrKf0nF6CQIWmLOEv6s5gjDdhWOWjHCK
e9AFZfyhmhfAcTJkijgULc2k3uUu9+hcduPYQOEvljsytP6YTwMotfUAyt6IPvZzgjCq/Y4iJcRT
+Mqik3etTaYmSQs/J/FRCgn1TboCze/vJkSW2DW00UOagML4LKED8k2KqGoK/HmxPefv2RrNOTmJ
mDbz1UWVNs+EdcCoAePMEa5h6TJwImLhk+KvnIimvUgdX5kMqruCg6iEHTapvk11AiBG061WH0y8
cHkXsq6V+LfOky4lSDTpv+yi0GCwjgUproisI/G1b3FyPUFo5vh7Va/U3o29xASMUCNHcr03Ye/O
8MNu8EmkDdbhgvc32+c1CuG52Tn9C4UPHIZGrZccFn9/4rgrhi6dRj/W7wS408N9XBeLeRLouwmf
lhkJxg+LgBT0Aq2c00U6lkUICmspluUEW4Cu+p0wRsJTmfdUfguGeJg+hAPExh9U7lr10+CzIt6x
cbwW31Ufw7YbotW1iJ5Wl5gKvYFl2VN8Mxr5tKClhsC/Cxas37YbZ5Yha6iXtKJBnN9J5FhPZq6g
ugGwqNZnbse4w14xW/OkoiEniChLCqdFlNZ14iBbOI5SwsA3jCh8BjOqXUs+DFWj6+mI5LgK60tZ
mvKcxBJHdR8rmRRZm3giEJytYfxLgTkmmiwa64k+RuMU6js+r2GVcuBcz6sLzIfYuBzmxDbGPe5U
mSrQMp3oQN1DIFtfF6k10jWPXNmyYukQwYAW5zNpeYcXR3KzPoCaWQxVZuplSfH3BAKfMiyG5w4H
BLY/iDlVO6d5p/1BLO1c/wrVQp6jNcDt3QH1dvMI0/sVOxpvV+SMApJ/xKwFgzMGWnG66ySC6BS9
Ugt9ZH0jURBUSZjk9xEM6QKEDGMlhyMeXF4smunnj0VcJ9P80CSsbt5NlVriQzmUJX1GoKApegXt
0ucn4mgUvx8SRCsn30aDfG6TupjO3RCr+0D26ItNwvyMkCu3aH+gNnFnyIAFe1oRBrpjzTGvqmOL
JtquuRvDKqwbRNQvOaaCjeRBD6YZ/3ST6eO/JrT7f54iLn/jcorN7JQsDrDbkat5ONTAXf5aYBOU
aZSzTn0H3onKWqnywGfYfMS4HM2EJpLmHAzIZjZ3OUyFmyMu+ImVh2AQbvpY1EU+9QdUBfsmP5Bg
lQKk+6Hlw7sw6Sb+Doaq5JtuJgnJRo6bgczE4rWVn3EzBtNisDV87OCCBH/UODOkjQgwSUjvBeGh
CHwPWlWf9A/FLOiPTkRNUcP8nRiuDnysCYtTZ6BG/9qwgEwHImY/WFh1T2p8aObJwDSkV4hkB5Rc
aMmP3Zyr+rvUtZyOFisifC/xJYZr0sRTWGYoO/QH09TLkAadrMrUkejFPs2DzMpx3a3L8UclQsbO
i3xxhcnimbTkMzZZF7W4uxK7HNcC1hxTmrR8DsK0qcHyOUe2CIuHZW6FuExwwhxg+A2sR5H2uUPK
v1uRfA8/wGHGtvcOaEaeAHs34CRVVKRxayscj8gRXKPyxTkzAAzoKKchPHiRC35oLZ2/6UmSc8x5
8OSHhZADmfFnpJfF7wZtw/WpN415wFyJboG0CQoh/UKyfqzFnRPL+NHMUfVhiEM7pwB4JbiuIZnW
pwwViyWlQNZUyccoCGZk2n39W5hOTEjvQvbQtPOaznkSPcsRVyyEJOCuMVwLzxo7LeRQa4Aetcm+
60SLHX5Wq7jqyrU3rK6OZRXsXJBsTdY7C7xDFvVrj+h7Gi8h7RGgzC3MphfpMih527Opx/zAwrW7
dCJU5zhX09VobFCSjVVWuyp8YAwJG1bUBgEbxFkyUC2g9ys9xl3LUkDobCa5mDL47lXncQzqb93Y
YdMCSutgVMyO4CFFCBF8nAo5fWn7xOJaFiBw6nHlXsuOHguDPWPg8ZrZHu7gsoKd5iKQ8IAh9mdR
jD2mHMTX2CjUkSB/wjEGRJ16S1vcmKr+biHzTxhERogac1zYXIzPoys7Z2zuFMY/56zLnO2bG1zh
OW4BwfCnaSL2qS6xfQSajN/KqpuyJmijd7AQM5+MMOoOhn/qamTjsZ80XSpIE2XOsPy4aAGCCItc
foRyGWFTkTTkglba4bA0BiEdDB/678NiZForSHgNtAof0bmEgkok8pOEce7F1ggCIf6a1yALiVOg
1OHavED/coaCKbpB8VDVaYit4ZxXYwSPVyH64jirQDoglML5r6BpEQDjchu8a2ylcf2P5/o3BHz0
0gVkeR+gs/Fc5fFoIbtfMWi5Dg+5aeixFE3904+TvA1R1H3I55pj5nONhH40hWmByXBqwhzsZ1MH
l9Dk7ghgMyZ66/yl1O2yZkvSTydHGluktFHF77x0+skkIv9aTTZK+UicO4qCVZ9Lr+blZJ3poqum
lT1p10fDgQWl/xDmef1cB2X4Q7Fa/4GnGIG9UYTALJHy01oRIh7gV1A8ja1XdxMvEpLOQCsc0HmN
GGCxQ3XWKET86LEPNpdoRZrrYIpcnU2o4LoX1CUtslWr5aISlhfHihIypTG1hh3qqgqR3OrGpUXq
yAz+YHF8HdWqFvatczPO5VSXC72xIF77zzzsQdpPwpHoY4l7THfEbT0I0m5NikexxvmDYJEdYCAa
l0giueUnpYv7FqHm/RAR0M3w7nBFxLVyRD4B5yQ59rFsP4DkBahlO8DK44/SxtYZRQz1mBs+R5A1
9rCzju3avcsZQsx+NcN1GThcpzyTTf6IikxtH1eEv/nR9kH+FPDEJ4c1h48sPj3ii0ziqP8RRXN8
B61ZdeIRaf+onrYrcp6TukJfWsSpR6waZpgdJs9KCgetjEP4/CT+j6PzWo5U18LwE1ElMtwSOthu
5+0JN5QnSUQhMjz9+XzudtXsCe4Gaa0/hiuv0bp8lWmFto/LvRms1T85mx8OyRDGMUmoY9i3eAkr
11ybkNsvb1vXfAVj9yUTZOu/KMeMwc0apuiPCMtOpQH1Sux4FOn+EL0X8hTDAIgcUQZjSsi3qvMm
2qefzHjjN6rHir/aDNTV2JElnTRYPUZjNXcLiuSNLTPdl3iZeVlG8b3U6/zIoWB/Dkatfweooec1
wsCWCFHzTFrrMd3WNQ7uViXV76CZ/F+MbOG3TrQhO5nsFut+J4H7nyqY3xKn9/Yqk8xJj8sxqiP1
Nje+t+XocJhPo/NaT0xvieD5V8mxNPLeYQJRqak6ZzwV23h0Jzl6i74Gtm7vjP0FgYT8ZXHCH9FN
zJ0toEZjVJO6qPHDbzRFe00m/Rmxq4PQ3U/nlR68x8kXNeGYYY8p6nncQk62yOP8ez6OubC+b0x1
d/6wTXlNwFqQHWIDcSV/p45zRAbTG7mAJLkLb4t8qlYKGb8c8H0XEA92Mw5FUQAMRY1+MJMQJg27
3UIdajgvlDaB803JPn46nE2/a5tkq+wIp2JIPRpthmwyxXjMXAfbaN6awDt+TxNhYJuIRi+39rZ7
danC/mnpNjzrIZrK+9m4jH++8erxsq9l+REcpbtkgn32ZSU98m911E19QeZ1zOmwAe2dghbrIKL8
pv3RIMl9wgDUPfYhzpG88LUacjCLYEk7dhB5J0Hl5wu/I75zkLl0Zze0gyrzgkHzPYnSyHSLxNDn
QYDONVUiVOwc6A6mbBo89yVed75Q/mxlklB1x5No0c8mmsuCDg9348rSpEN296us1s/SH8chMXsD
nxEYLzoLb5gAUPadIdwbV5SwS1mvIeCsVJmiFfjIS3eT+q48Gt7UGg7ZufK5ySD33am6ljESsbWb
bHF1+Og+rXkFem8YTG6xizr+VIh+3K9hXWvv2sVe+H2Y9VI/h0FJDfhcHx0vBDdbYK6AB6rOhxCA
7HJY2xKk3txG94XadtwN1JMAawfLYj8xe+0TW8IyqTRaNlGywlXLmhXG/bp/nULH8UVOsv7mlUL1
L/FkK+sl3G1nTxnQ9Xa2xp6c8HoP7ed56arPejpYpP1yB84ks6SGW7E9+3ejQiYQN/JHmdtTjxBY
DIM73zzh+RM77SK2rDRl+NRX1vJrmOaSlKhaxzkbHsAK9pK+oehINZ/+UrlZeMyVw6O+LyrrAiaD
gcVMn6J4VecBy1+Y1KVv/T6WMLyBSETBeXfNfv0qT6x+u/0gXpdBtuxCQ9E+9GJuzXOoXHEFgnxW
zeo+2RQi3pFOxierd42/b3CKELCxa5V77sYN2WRXzvJHHzd7lQjbXa5tMFVe6pSbPB8OKerfJ0Lx
c2HGgQFfrw+9V3ls6evWmczffCnOVmj330w/OnHG1Dto9NN67s9mX2qu5JnFLOlrJ8o1QGWctNqm
pGLxVH9z7KiakpHJsk08t51eVUeiAafL2p613Rx/lDvHR9ooEk0fe2cZpjyOsZze+YajH5Q3Yrrw
y278CsWxGNaEY0jUSCa/9FS2BYdechrO4+pSByIKUtBRtz2RN9SuWSeCMk5XiZk8GNcAzmMPdp0E
JYhNYouVE9X1uvjRj6wttbyo/L25db2wY5RiOVVi0CHNhBszj9jlKXC6uEqsmD4ONgeC4BKpdDtd
j67fTdbpXUVJ09Cjl7UGGRUx4n19DWc3eAK39rOqceVjVHg8J04ZfgSTA14VseYmZDsU7Ye0JoKA
6y1uGPWq+P+1U15VZz5049ePghAhWeNZmmS13ensdt0hknZ0m3zz/fZHMavp5KwzS78aW3iWJR5e
50HvP30x+7i7WwiEdB0YufO5LDkJnIiO+2dFwvl7cxw1IVNFX79aNS1Mjyai0oRlfSXJQkNN7Llf
WBvoKDLZ/qyp+nVTXrywS8aewNIEKm1/1dLscwamzz3gzOB/ydSLfroK2YSfMlZ19+9w+7VKWC9B
C0Sv+ZA6ulrvi8GtnLTrvA5NaKGs49kEsqjPg7YWw4Q8xQ/oxafnYiYdLA+6MoqyEuHUlG1hXB/p
UBj5uuEuWNIdn/87zNrwt7fDneKOyq4ufmNXZ+55biZp2rsWXAyjDVvjF7OwqKdy5ZkijW1v/Htl
VjXe7WUY9BBq4AyXWcbtljfV3nwawO5c6qL8vnrB8oNY0v3PzmJzBwDPU+fu2zvxRPjVGgwj0aku
jPc0s9pcebXKNdtdzzRpN2CaYbtpQpdsHtca323tTcE5aHXTX79k2nsKObA+dh66gHsIrC7+uW+H
DRs3MH1zYAzt374f9t/DoRx5WsViv1cSdkyWxr6iXAju59UuKLns/fG8HUXJhA4Z83cKBp4CGW02
Eg63DyGGA8PeW9AW6gcAfwuOgvdoXZ+cwvey1vfq5cKAoJPK2RUzhZn+xHoblxuNn52Td4E87mvq
E6+RcYeHaW39sxIRBbjAcsoH86VEKaNWdrtqvmgAUrJcr204csExzZVj0m7eAOwAXEpJIWL9MxJv
548ykCrJYkHOTGW1/FvwoJQc9UudaFkWH3tjtpDHawx1Jq1h4eBZzXTzra3813oxQ7BPxLlPnr8H
yxLKcr31U2f0RU9R/bZZCpIT49J/G1cbl/F4lACYmwcRbKLurmhj+3W3XHI6lCXypXd0bgu4sooz
hoPOZTJ0IxXmmLjl3dHP3Wl1+ettManTWGowv7jmkmkheZIujNQJWLiXyRoupclmkLXXuo7ZxIh6
hHofRHHrS83Iu9Tb9LlUtcmKwfe5VaymTfrIOU5FSYQdnJUsUr3EzmUNu+Uj3Oa5SSfa2RNcD+Ft
bcP+4u5F58HtlMETGxh8N6RZ2jX+AAhQSPfH2JTLaWqlfEE5EGVTEK7Z1vvrt9ka98yBcn41odU8
tVR2pMCc+qLCwvrgbUeyKAiNT0DD7PNcDCJfRwAE7kJ5bty55g0qC9aSiB60tG1L3sv26BjhdjwH
wao+bdtgAfQjzepWzo9DixAtKph7Uxtq6+KMYABikOVtdjsnARLdWDkn0gC3wRsSWpbI/Y09N9tb
87qgCskcFzuPv4X+pdXFdvFsyNiu2/cHlo39tPFGPC++VV6qoPGvTaOj02S1x5nki+Zhavw4p8n9
d4edKuW3Ygzqh6JMZl1TyrXrcs90vMXPdeWLj7XUTgYxKZ4AdZvHvmzt3zzsbnZ4SqeuuxRFtmkB
yyEdmWhXiaTojiIv6qX6dCWYodsKeRlLW2WhPEZOccv6RPJUAGiWn/YetGdqQaPTEm3t13Ph/Qmx
v80qP8gCl1lFUfOLCsvpBCINLVpsW+YO4XwOpz20krJYfpElBzRTzcfVaO8PA/dfI9fgFasoJb1Y
2x+3Cs5qBad/F1KEZ2hfJyutLb5G8WA9jqv5DHrd57VRsCuyiGmwhNpjBam4LavQewdZGM+AVvWd
oKf+hPDNcJHv1V/Hm/QFHDJ4aYbpfQyb8qMRAW1sMzMALpmxIH+sru9J74xe7aYMs2MAjzhZQdwm
tRpiJ9F6b5N9CkVWdPZvXFMjn+fiZ0c8tOhX1B6EeYdzdEhRsnRJvPrLmirUE4rLHvl8ZmpkTWab
5PNmlT+cipisT7V27kYUZii6wMslFWbprA7Vuud1mrkI68CCj3k2eyXkQzuPjmud9gB7D6jUNMnD
5wVo/eXbcsRbd2Fs27c3oNRKQ1btgxf/p8bF++3Xu1ZPQm2hybUd7cO/cnePqU62tfb7TI3KOLcj
JtL3MyqN0Hd83FimfQclATT30Ksnh2x09+EY2jrz5NI633bXPsydU9stdKM7rcq8xtiaBq69xeaW
FI2x1//ieVDmb2StgdmTri/tAcUqv8C0QaLjmpCAPKt09ioJprvb8c95apihvTCSj9CftZ0PS1f8
3xFX5U44Te9qncs2WcdosPJiMdWeAuqGjJbehHyZG5ESVXSMvXbU525qD86rsLygeSxlYT5YKHtm
pIbjpk3L5tg/BPnUw0tcRqs6kdxkizRuTH8DVHGQM9RF3f9brGLq3vvK37tXm4T7IY1LLv6Nuot1
qJKSl7V60GNv2jS2iZBk74TG8hKu5a576qbp4JOWB2htUu8A1mmz2gNUg+shmbmLY9fbH/AcFvL7
ZOk9emLaEuXHvvpHnxwzHfcfZWd4mBwH6snO3X11fkC8RvZzDcgi/yny7f7NIWJjMtRQ0JbZ4ouI
bVaDMFz1MNtuCtJ0WM+MPpPMx0hZ7/HKU0LAq1crIxAmlGFdUN3s+xQ4W3PZ0So2leDGk7+QLpxG
Kpq3t0lBzmTliOrJSkKN2BQ9p562FtpXFGL+Z689Cr4cPk97/sPWKCprxqBA+sC9Pw053bzW/L32
rW79GwMpRQ7JcMNGW7QzE1a6pYZrHUyZ66mE/Bu3Xn5zKwtGnIwKN7Kuba/GqM2qHrnZXeMgOaoh
40nXv8W739oX9D7Dfh0Ha2x1Fo5t1DyO27DF51BVUW+uVBhJxiJKZY+f3jK3Ml2Fi2NTdjNMU9a2
xLz+p4C23JeNDoDeZNsYzkFBYAMV4ASD2of/SHNFPENaOyg0hMcntCR+gWCgTyxLbg+jTdJxe89O
yrabdA5pYH/83ff98eQuQXkg/1EayOIec6nUw2krFzCwWciguRn4sOY3BFZ3fBs5sPx/lT0JiMmg
bNZSXARWRK9lVgjRysFt1fzs2eS0ZWTnhx10HbuTmqyJiM7DtkAbzi1fpmyunCcscFStaef4LuQS
9pk7TlFZv0IW7Kt+jIQTtiIjAcMcvwJbBttnE86qhuHeg+bXBiIwm1PpulKd+qjcTJ+Ojn+Ymzwg
sMk8DnC2bsAD7fn48m+/9gd9dxDwy2RS+FDJZkReosCYWCHBT4gGdP6B99dhztvXREsWTftwQxnd
dDfbZzXTJ+7SMKLZdvbZT3aXc4JPum36X7zMlXcTk1OaxKzu6p3salK8/TXNrOlijxEZGFP8TypR
fi7MP9sEz6X8aEwpzIxbee49eTSvRTByXR+CKiUOk6C6Qm61/lsdlXPxtIpmmW5Wjzr1jrAEGryK
cWgzdNN+Ttu5z2yymOiPiqs6Tja3MryikrGCkdFM1kfLma1zfv5mzsu2sxs83JGb24E45sfCA9D5
9OUR9D9RfDl/jLsdEdACBCqw9hp5Dz4kNTsH1IZ7LoIBwZWt4+Y16suYFqstEEGQLY1wBiztXvNd
IbKZn2LWiz2FGA3NTWkaNk+7y/ub9zEkcOLO29E7qaEO3v9Y9bS6eWyLbUzYH46nXev10MmCh+FI
qwr89dlC9eKfoJhpIqnc3d8ZSDZzbxwzb2lRNIW6kFumYCXVTkEMLw+OQu1sr0Zaq/dNrIHYPgX1
zXa2zyzkgKPL/rE59jIwHJNL+GOxY32eVhRrrgzCa+xOwH4+2tLUqRsabSJH8CoBZFS86GUIgh3T
5JDG3GNHpjUqgMQ/VEiMOw+A817UPihR31gNKehV8zx6kQmeRqZdhhY1zRtsYdXe1XUZHtcAn/V1
1Efw2483oXIEG+K7E4TLm+SbJVtvNTuhpG2AGjQUw+uARiD8E4DN/yoK3pbLVndrl+HFBxkMBaPg
NYR99+4QJSwvXuntgPxtF9Eu5Ivlca2tqr6vaqWZNtx2/vT62N0exRb3P+Hytj9tEbZ1GveF8hI9
ex6snsSrYKFeTde4WKK0WirVcnFQHQLMyH/OTMJQTXxZMikPq7n1TRTknWyXsx+FW0Xe+QoMIb5e
ZO3EsCF7P/xU63Tg+4FO565YehkChTr1hzMu+m8DUfiHiF99vB2eb37uFtL3l4run+J+GGqLEN3d
WuJTAUM+5Agnjz6Lu7FlMFld1T36O5FcaVcCopzwHVXWa4C+A8PRUQ+/oOS+dMZfcP2YbJueQfQ3
1UPZ1VIMBUyMrNx0LWcUcP7uxprOqsituVB9UTwB4OI3StC71uM/ypSknSukLAxbIp7jOuv8vbXP
Vj9YznehC20+eKvC9UuDD8C1Gkosn2Jg7CHhi2vDv2Pc179KWxubZ+iY1YmgyT64R0PGVV2OGFKC
uDZheli2c0GgVI34+wAWplH3L0vgGMDNAalC+Swd7clXgKrgFQi2ln+CkZ1CzNXyXZMf+ILNcetS
O+B8wBU0j5z91txYr5Kz68UrNhmmYbj4UR5sqkZ2GhrLK+/Xpnebb7XXdxyXUln+ZWUBCy9xBGR0
CgPgkRMKr3LOpFiRqLR7hH/ElwaNT9hUYn8z/Oo2JHSeeJxLoddF+5iTgE/kgyulcd7bDXB3OzdO
e7hZjXnsWU4k2eceqiSeq6Nd21RRlAo8uzoxwpWE5PNQP6m9VsXPxm8q/wFAaCmiNOiLyEsAkQ6T
uyYI/VskGY2fKGMarq0uXQ8SejCcS3MVj3dTtK/v/XgYCm99Z1RJbFpYBw3FeW73WV7DlpP+suzz
uFIIiIAPgoNz6L7fR0p+kY+K+k1zKyFq77ydH0/2AJXf/WPWXr7Gvcc/Y1mXIVuPkp8iKIn4DOai
e4u3NXwXcRB/cwxPckp/mbD+7Vuv+G+/K/46kzv8jMQS6tMGg7Ukqug3mTcH0HFqMZYFvx3OPksl
c0zSxWu0Bv6RL60azYeHu9w6NeRrFH86xozw29H7y8sgnebeYtR5HfvIoEGpB76vpvB3OIZ5DhNh
edUIcBzuI0/93HRGPXuma8TTYqNDfWiKyXroWxQt3Jzd/tjTpeygzq7q+tFMCk4F5Semn1Y1Te6H
lsKL3kyHD1tuS/e9Qzd31fYUyOeuHVS6siUkPcv0kqx+EF+GDn3n0lnmOxU2Y5w00lFPvU38y7PP
qaiyo5r0DzYTiQDAeExdGhCnu9VtM1CyRatOg26prlQqIm/jEOucmGgSd3M4oyJ1/Ah2W6fIlsf5
Sy7vPDfjKORLu1SDfosolayug2rM1+zPq5Icuwu8tC+u/7oFU4n22kHgd1ZM/+2UhMV+oH0Bq3xj
I4l1bgZnefSczr/JvjDXmHkBoUVsOe4ripbNy1i2xvHjaBzkleEatM172Reiy0u5odix4WBABNdi
lI+CCqSn2hadD8NQj/VJrkUbXbp+8csHRHwVAPFipuIflEI1/TBx0+v3gp5iP2GQmvgGjna8FQCy
3gkN/BQBPS4zvzhO2pwHhPKKiwiO6RLraVmvDcre12p2aufUO33RZFDDu3y2jwKqW1mIMR9byDBC
Tlqb3TxxtSPW18Oaeez7Wk4TLgluPv8Gwc0P0ZUOQsWKtwq3tj8GSVcck7m5ZMK3F68+1AHBMqHl
BCM/zqO22lODxudqVo6KpMJvsaQMqtPjSO/y3RARC9NpLV/icNR30+LQ8BpbAWoga0c9NcC1+LlP
w+ZNwn+leraojjRD4brfmSj2IA0tT7tX7/CPf1XPW/S+Hk15azbH/ByxnEi6xan0SlnX1/02TXGA
voKrY0ohYlH+9buwq/sZdmjNW2ON15WkPf6ZRofPfvEVx2rN7vy4N335a4iD/hxuk8CfNLmbuCDh
94dTvB4hCXcHQ3LafaE8d2CZBThOoY6zR6nm8jeKfT9MvWW1u3Qup+6KDGF4NdryFPPm7u1x5muu
rhQZ2Kqel/lAhcCbOLGqheIf0ok2bSft1Dl/ufGgG0zg3rvG6uPr2Jqhyeq6pdCtqNnBf/NUzz/l
sU85Oi/sCF5Q6CHv7Zbd3mtaZzk5cuwZCK3tyTdLdKpkVe/pMs/EUk02h1WmjZjO5hj1HyasOl/8
en3wPbs94dqbs43x7mGW4Joaz8HPNdYVD2RfE8Zz9Drzxql9tquib89NuddPUCPtRdlb+2Ss0s05
yxw4x21fTgOzUFLFR3zx+2p/5lOe5pyRsOlRkwRiStlwUZe6vTzNEr7gpeeyGfgCqRt+Exs9NV7c
zxmSCgJFNzkjVvWGGEW3rsMBWPBYuS/G0YMT0cPN8w/5w++9zfmvGuzJ9s4rLiLn+zBUJan61do8
OKPw3xwVRN8KlG8yxWNULElkQRKHGCjHZGgr5++GOupIRLysN+Xr9dK4NSKY9oCg7YYv2IB48HsS
wiPJZz+4v11dB/oEuYp3AHq7adOlI3v9Kg/0E63tyP4iCj92GQkcUpOE9B74xhgDtqFAWFXbhmxd
4T0WtO/yevWeNZ183DlPm9qnG3/Id2RbhGtghj/eggY5S1pHQ22nhZrF5fBRG+WyqS2dDujlDpKB
uCuiY5RXuVpb0rN+XZCPj2+6HtwCTClY9tcw6gAaDtLhdFIPobU/IphFF87QZ/0XLC50+DosX3f9
oc+240fTGaJr3/KOK1H8FWL+qiFA6VSnABNoDFfXbY5sYs/dn8CFEatxsBi/z63DblcSj23uigNj
jz5vovOszMCOqlfIJbp7ZitmsUgg9wyDZSViK74rKlUMiH0atqMYxZF/H04zDOnOBX3hGESYNXV9
wYK56uWZfd77jPsxwHLkLWqjvNiTHwHitjsRWubZJ1HKy71j0PYj4+ZcZLZGIv9NlLUFLCisKA/X
jWmZhza6GJ4J5jYGbJX6rI/QYjadVRmmrnlP2jDQw/PRraoAzNtsA/I9ygJFB9raNyaVZeb3lhJL
RqO7d6IyQ+tu7dn48jG2zX+ep7eMA0W+U5DAaEu4W8n4XR5xQE0YlJRK0GlzEAAncooLSIBHEtoY
umDll5zv2P4ULCa5mj3fP3FVolWQyIbgvGom6WRYa5Qn647C9rYwsAYpt+k2PpC2bqqTjQhkf7Zn
M9qQJvS7nL7OYYpdoCVFlPgNKoYUL4mtcnlUQfC8bviTkz7ot+Apbv3weELIp9YruoivaH7BW3Wr
eFXbuyX0R++yy75k9xPb6p1jXdjqr4PlgMw6qwTqUBCuayLqIvoR68gLnqmVHT1eaks5OI10I7NA
CWrT5q2og3TiUOjSoZ+wmSQG7Zt52SfuXo5+2SDCSkkMFF06coFARszFhJoz3V3Etg/xbAYfES1g
tvUf/+/iXTePYX0WbvTQDloXN3twmyJfu01+uHOnPrGHAXd7yl/DbBh2H/g29rxo/oCN9br7dg0h
fYApkW0iZzXosl0znnrBBp0sWKYccFU0AFmNOh6waBz/czDt9Kd2DEtx7qJw+StVH59UcIz9ZXLZ
FxKaQPdTiOpTws7M86PR09yejmWPhtfumGsL0UspaUIoVD+ofIm7+rcFiT8+dkpGY+558X4OQmvd
k1U3ykqqL5cB83IrT3tRlphHhNWlwRZEf9CZea+m6MsHpUMY0Eg5bLbRWiI2OY5pPw2MEluKS0b0
7/C2fPSWDAUoPJHDVSKbxS0us+7b4tG1DvHl9pw6F0G5QC128wjJ637odSyfuq4Ld1pxA//d7+nb
ZEcXUfXg+Lgmb+sIOfFX1iE+r6NT4dvwJeOCoINDvvNAtNuTU/kHdJS1HTceJJtJul6Pyzj6xXNz
IK18a1nYnz0uXTQE+Oqywh+348Gpyjo8RdDcPxm2yHVzOk7RMkHnfHwTkx8PeAEHlNfR7i5A/XPp
JbVz+Dw42vwYY9NlA8zP30CKnVGFTLWLtazqm1rH7p23GeLSL5zLDMv725T+8bZtfvDgdOPxay+r
5kQuT/UQijCgMgJNA+wDAsNyqH6T5dB3aeP4O6Zrf3uwEOaN6TyYDdZPDt9bDA2spv0cPrY4Q7kh
uDttq2txJtZA5KEz9T/iMrCg05rjAxHj9nTAPl7pb8c72BZxmVfEqd9bmy4f7WZhMz4KC/QrNMSz
sIo5IQpzOZ+M7SxnpCPTT3Rl1tOqShh2lJj3GEtNnGNo6/4gjRIpjhnQ+nG13iO1Dq9677dPkqG3
BxuzyvMWbnc1D9KZWcm8icVwd4lwmM+Iz+VdtAzDVVsO6mqrZsYkgkrktr/8BpfAjTOq6gFVGC4w
Z7NpJ4n9HwiHe5JktvjrYmwR5VB3qq+H9MXFWbv9FnIKIzhp9TctEdVafCO/1VLqf10TYGbZJut9
QzX0iqd+faiXbb56iEAeXLca/tS7a10B+9YrfxSbDWO1ukVBHT/I5UvRNxZ2g5LQxuY5MBc3Sz9k
nGQRwKPdScgwsedwprCQCLJ94LENzU1cwU3ioscFI+egfyUXaFuQgEWWSVg92xfHQeDor1aXO1O5
fm+XFsgVcEvF2b4M6jKqbWItJjc9HSqWvsX1yqwPW4crVSA6pYl1JHfFB+FOZUMxOZDXMKMBDI28
jZZBijAUuklFbX+OdWhdKUko7opoC39slucCykX+DQ5k+rVX1oxoQ1Qfqx3Cusyr8wDBsl6t5Zjv
McJ0WREPUS4JCbzrZ6vMrIqeb2hRwkAjsSUTk++X+9A+uyyv5GFuJwxSnyH62st0xMuFZdb9jEw/
3Y+Hr18ADUFf3ZFZm/S01OrDpYFuER5HXmmd0cbWWBNEfNowYRIqWRy/DxunWYUZ/FswdcMviYPm
BWocw/MKUdlbzXKmhWzihuQxQn08zBkAljOmexceHzy/iFaMjv4r4LfqzFmE/LfXnZVDBLCzwlk/
2rxzkLdzISamUtHdxr327dR3PftNWr7ZoOZFe7fLumeRrjbnxhYm7noITy4bIoERMcPaEPxP0To4
u/+h9mFKazPLMqFDC4t0tDJBOMeY1c6MCAhUZX+brLmPTl69N9+iwAOFBYLL2YfQyoXLWD2jCQPV
ASiwrnsftxftwgHSQ4dxiDO6S5j86wzP3fw76ILyO/6MEdIjXAm78upbL1X7Go97oF9aDxeBUn37
fezoSk3incSQRE1exIKDLxpHXYOiyJnqx752kXAhLDs3flXdzW0B7E3V+wYHuO13Ze+Jexzaw9mC
e2lzZt/6fWMoRP+Hyw0zhtXAMNK05Tu9+63V9c8uCgy+42nmIpyDimR6gjogJgPXSe0VcfWl2gdE
ump2YKBxbWdMFUsWgCkgH5rbs1ft/qeDKO9xxEuSOVHHTcvXGnCLrKxACm4iZSquU56y7UMgMpsT
qDH8dwG1N1dfbIjJzciGrqyuPK2oIfC1wzeEd/gh3Re9BsOLPI79Yuy2XmCX1Yyqydj/qIFt77Co
C/T8rYXuMPZYwBBlmfivAVmVyf5l/Uttl0pUx5vrGyks0/+YO7PduLFs2/5KId+Zh+Rmty9O1UMw
eoX6xrJeCNmW2feb7dffEc6sc+xwpnUrni6QSMCQFA3J3a0155juBc3dxMaaz9Fwi0R9Qt2EtihZ
sNkpgsWAKW3LVtC7rKMmWFEMRk7SVMLPAdV/wtdGIxklmFrpba0eAzyYxgdQBvJ2NCaEGmEdd1my
cMSABxAzSrd2c2Xs8gapDpbPbj31IZ6vqM6Dzu915e7rLIQMV8qyGPcGbAK2ZsooNqodDQitejXf
2A6b9lRWfb90nWz+EDhR4OcRbNBNChLmJSyd9o1Nhb2dOFKtZzvTV9hnygdz9oyHWfTGW1XiXrE7
L2Bdmmn5DSILX6KmNyPkPaZ1iPJCrSCSIjOmnmOnC4FzjwLcAJJUxpqxR3ExUIdU2ouSmPEoMLvp
Yz3k1i5XsfZKicEqthMO6AvMZYBK0zzeDXrdXNqhViDylGV9SLWeZ4OQnKto4rtJm70tI4qSFKTU
CA9TO8gF1a/xq+XE7QrHgc1n0u2HAfp7vKDlTV8O9e49HKrgUke8chWKqthQbqvwI9XTWlE+sBZa
2FfRCgRced+XNYe1JKMUEyWivJriovxUxFpxo0lH29puPT/UqL/wf1KMmn0luyrB65JQqXQcuTa7
NLud50GsCXq2KT6U8s3BnwTAYNaPYmzCahUkHeI5lbwRjRcf0mAano6SmCuTzv6j61r9cxax+8BP
NX9pjBaxuOo5Oyw4wGZ7SmiTL5qu3Wvo/2+PJkNsLxoPhV9Lvb8c2xwzjTLnz5EuxJ2L1HoXCC+/
Scy5+yQaMQjMG05aMtvTakDpS5UV1FdKE4BDXYsFwmAitNwuWFtj0F+h5AO0B9qrSHyrTShmI45w
UEaFXvno9XhmV6w003WouqRYtQTm3Ts6y0SKv/XT2FlIi0ZJI/pKx4uVvMaBQZ/JmFCJS2onX3WU
hiur6bL5LYa2tW6V1XnXXm+gK1Ja1h2aEN/FnvQe/altKVOtIluvkQCqyk12UYjGpKQoHKp0GbQJ
Gpw4Ac+2wXnt5fegVqSxaqeovEQprD2aFUXotSysOlqXLh1sP0XvGK4xE9lfqihwys1U45RZRB7r
N0AeM9efUsNxjE1D+JjpTxk3AaBG38+Ng+qvwJU9dlqwb6d+lLVfsQzATptsI5h8DnxDfUBlN5GH
JxvsVJSTkt7G8xN1E2dQTNJrq9NEQj0Amc24bpSyd5o71eZLTkPeV1lg9Hcsgq56GAYvjHZzaQ7W
LfSweVyktcbI5TAnLtzpm7y8DaZrpF9edsgDLQNYxkY6aa/stk5GAmcRY6whdSAJH5vY8pZaVfda
uRa2Uy8RoZsEuTSuXlX8alhOnb6cIlcfPiLOP7YLOelqWI6q0gNrAiTmkMGAE08F/ST5QG82LZkZ
s3T6UEVUYOPLymkFmoaiHoyVnoOzmzbtPHHepS2b2pfQUszBp7pTo42UiPL7u1GlHINSB/FLHuhW
NfqJbbXNJW00z8NtkttNiI7MRX23sMOimS+qToribm5Q3l3rjo7428duODc3wuPcjsrZtuWDXuiN
Woy91Y0Hqm3Tq11KxCALfDLduozoc8pFEyBnY0Pt2k5PtBLmFaAFqlkipihvAwQ42IYIw3txRg9/
BgXCUfj0z+K7nD3KM33Ces8tbO+lnQaUETQLs4ZrW59q+t0vIaaVfVdbqPSNAYRDWeRUlSQds08M
FwrjDaQaTpvNdWSo2CfNOl3YXoMEZVAObgoMfB8LoQrOiTK7nKLKe2BVkBurUixMccraa3rtZka3
yhmBGviSE7P10cl0UeFrAPG1QMlg+ElzVMVQdsz9zOOgtYypmZAfUBZrJ0PK3rZJZlM3DTJriQLJ
vEmz0L5QTV/uUbaVd0jpPxFxG2PbS9qPbBuTdWs6yWoKGRrSyo173avUjUzT7GHs+uC2BRxg+6iI
9UuncfHf623bB/fpsXzuO1of9st61lhp6FuWa6ObAB7MdZg+WzKoh6chiN1qI4kzHiGVMNuDBWtC
lj3LsHpUmhb0B29A37xk1egJtCjHItpENjMxO/K4qdZOMrKw9gF6RQgGHmX2b5XRfDAHY0sX3rvl
fiTZah49Q16ViScAcyhk/cs086LySwTsI1jHkFucKzRD+eSTENPkl24xxsnajOa63tg0rpkZRle7
zHCvoM3CuvridDNe37qMX1sTGdwK6YW40YN6ZH/plNwnGntCfgSzRFfaRGBTreu0YyiPEkrPzgnc
We3o3VF3GJqifR0Q2sc7rFWZhsFtJBDIwE8rwd0kaBVdJHXZvnCq4bUe3B65BVIJi3pE7ekL0ei4
3rAdN+m2zwumBSQWrXkzk0XT3ThemKhNY5uT++CidjuYaqri1TQBAtlSPOpp3rddqnykLSpfhXZo
zqtsMuP8zqSqwKEbgRMGCkQd5XOaEwN+qAus5ss+Sjr20XZpGIscESCHHPYC1YGMWLZMrk5TbJVS
RfDHIR/7m0J3+ZRpUmnFsgrK2V5Xrt1XyGjSdl5gIDM53CSd81VkOUsKS4z71JlVu1VjnL54VGvs
Y5muZ9Z25E5nbbGDBbpfp8OAmtrBpdtjrfhY6xL3jj7SuLhrbd1MDg2Bivpi6vAI+Ygh+vZmiujw
x3ls3LcWBrYlLuZpo7BQNQhUC+8YOoumheIWvrNVOWq565tjWJhIiKl4rCnSaB7RDS4Wjz7UaQWj
HhuTa1wo1YtD4nS87iurYysEZ29cDAAe6JyFDTNN2xOiwGagnx+KOQlfkrQdmB7dgjojCiAHCo4R
VzjPcfaMhyjJ3OdpiCzbT8kViHcdGPVVYo6FdrCqNG036kgg2aCwzKoFMMFw3BiUPrU34Nx94rdx
2Bz1OTIJP2cMtoFcmN6cUJ8bwEFfNVtWaFfB8RTp3SSDnKHUqRTcQBdYkfWlj5M6/6pylw4/hf00
202AC9iiBCNwnKjJon4pzaZAfOd5DY6OOcri8GKK2mPEMQAvl9XBLezqThZ6ZEW+xfGp32fWMLgb
nLxdi4GpbO2NiAe32YIbKO7opMi7htDuBzVUo7lquCn5kvV4zC81lXfDBTWT5LYgVO3D3DtT5hPS
PMRr4eRDsM4A1WzLyqou4iKl/sqxn4YLCApjP/Lc+VFae0+xanCcWGxYP8ekCwd7UbK7+JgABHJw
RkDWRKc3Ta8TdduanI6hfUXsDUKt79hiXtiNDNwNBWc7WNVIVS/D1IhfR8xI90KbrA+KvQ8NcuQu
TEp2FFv7DqjCtGiqTgeBxE7Xu6d7MNT3SVD6iEEoN+Wso5UnLwLYAisv6XC3edgyxhWMNdT8yEvU
XUn5dm2qWb+agBJc0ki0UYJooYIpCNEI7hmllkcEDAkC1TQM1kdRFfqvBOkO5zM79vPO7nZJYNjd
YhhMZEZ6VryE2bF4Offe8EoZOrmPujF7G0d6nj4jDMWcYhO0ZALLt5RugjXJlmmBvzqonjpwZJve
jZyLPAAgYUlTu5Ihy05XUXvehMYwIK3V6MTlvPKVVJ5rbrJZtVctXCosmm3gHkYH1UwizTZZRQG7
Sz/V0/RBdprxXMhcQJo1O2PHSTbhsB4m42ogQFtfUqe36T8h6WeJmLUE1Q4Fto0VCHspPYN+ekX4
MggOTCiLucoNzFC50gLas01MGY9k8UXaAidoalenazZPOxvjIRCc2po3AUePBezb/rV2qwGrfark
sOvk5K4btp9ru0mKa/RQgHiQuWT7MiFvhQ7fcJXl6XGnEERXRZkECGqUeHRzzUj3SZbj7e7oUVx5
qpYbkUht2djydtItY2/B4KE9F6Ryz1m4+qLomGzdZGydm6IOZHtJs/Ix5PiySlyzXNbTCFtKahEz
Ew0zhnU93/Ip7EvSpvsdhfsWsOmgQIUhXADFku/xrVrsTwt713LQU9cZkBlMa6BwQ9AEHjrgII7y
Nw1i8EU51ukew9ngzw5x0k7ahp+RjqpnLy4adH+Y9MEJtCBFHI/LawPkWxg9RWlaDQ2eVjJ50gPP
u9pk0DxWWda1nBfwix5PBscGztA12D0dVM7LwBI2n0BHAYh34wOUCtt3RPUlNyvjShWA9ZhhMBpH
fb4p5Gw/dLHefiYFuaGjoeSuiVNxX6JtAeHLoTJkKBhobDwXGYdnVBuhURSjMENfnuSMmq0Gbkdn
AdVguhDtOLDnYOe2YIwZFuVCy1IIKosmoCiYU1yqypTiqzNHl2hJvX3e1yP/BpE4+3g5i6exNqpV
AL/lEFWW91qlQ/upBFN0mJwjk8aZUEHRSN5i5zMQfNEe2bcOaBDXtMIra8icO1bWfpkbVFZBYdj3
nFK0g5MN3aE2okwtLe5+sUcAaOwdixQ4Bj9IkRJ76lEG0MmnAn294Y+syfHByrLqtW4aY1tFHpfV
RlOwCi2VbHMgpRdp0A1HK7catj1hbzv6wd0yCJX5ie3B9KAHJq1ub6zLhlJVWK+wvTrrYZjwYyaJ
3JpECuGHCjK2XCCkP7Z2jWa/xj60sFESb6iaMhwD3a2mlcVhNdx6ZVo/eI0xPJGIECJZKzQIeBVq
gdHkwUSmwA1EKlMt+rZn+9NiFp7ZCt5BSrQPnvFNJzGYNXsujUmVdq1ZLXKlF1ds5RS6M5tCQDCj
JM+ipt5OWVtc2pEMVsoK1MWY0FhH3RvsrVrTH8k/hpwy6RrWhfLIglu0tf6lqjneDRleEMMxojsW
9fTacaJ6GZpO9aSnXbZFouBc0kht15M5MgdU1Hk3Sa3kklpaumdio13jRDGZtkht+pXKZwdqJbuO
AHXdsR3EWKX9/FE3JvvD0HbaWhut5JJTE2Zpo8tWrkB+GZZeD6wNStKXFMv3p/k4306umV5zVjOm
pRfn46XRlXgxu1klK0ARBt6XknMaJC2YnQO8/xhiqrXLTBBU01qC6U+ALMTwuT8lSWlWh4RFLcKN
NNh1S14KEvtsATSMHfOi0Vw7uNIjNm1Uzwl/6e4QWcZWwqa4yql7JpBwoDCKSHo5Wk9oYWifUATl
Nw7ndBuOSxApJtbcqeb2irI35wuOLipPr1mHcTcvSidDY3lJe52EyvUMYiR8m3Kgx2tvRu12pyEx
K99+zUz9OyTrCYxZhQMiHJfIW3ZzVxJJZY2f/byXPmEZYygx0jCOjD2y0S+t0biLAGnv6rwXP2EZ
a/U35Gpj7q3OeeFRpTL5DlH9byjJ1gm8WGhhisUITzSNxBGdF/hYXYdV4c6W5zc6/tbzvsEJXh2Z
ixOD7zT3mpYKH9/EpnCN/h2Y99/d1hO6OgyN3B2mytzzYH6s23FfNPo7FOm/eenT0O64tQw3ywpj
jz0VO96mzdSZqTynmd2agTIo5QizH9XEsXl2Fq0+VOc9MaeZ3aEWUHdqUnMftt01R80PbDveAV7/
3SU5QadPAQsIkkhu5aBhlA/vtRSx/VmPyWlitzPo6HRMLCplHnyy1PTiMs2c+donI5QODxoj4XZ7
CEIZ66Sxi7UzsyfEyQAVAkusScdhH+FnWIrYFOB/vObMm3kySLEueImtg6FgO4/BLF0jPDsvNECc
jMu8roBixHa1h8i8KJ9FMr1ztY9T6l9Q0cXJmGzYvESch6u9g+5F8zM0iEiXEEDFwHvPzFk5Teu2
XBvTS9nwJkb6VVT5NT7s5VlP4mlW90hhhv1VUe0z6b2kTXlDFenreS99ElUU1kKluZsSGw08WrdW
+IvPS/s5Teoe666hmRdPex0QvTfe2FN6HljePN7m72IMAP7FuNTDaR+Sabi0jGO6Cge78x7wb5kl
3726Wxl6bbbayLD3xDVKlXqH2rU781aeDM6oRdfdet2wd4b+ojXCjV4mt+fdypORyZ2ca1bJfl+Y
akV808fWVWde8ZOR6Qngi8po+31AFOYKkZO9cuvJPPOKnwxPWGSQBhBO7Y0pCa6akfICkQHxeavm
aWp3CjijtgU64fbo0a865y0I7PM++WlmdyLRkAwNtF47QnUhtZKDWm6l70xbf7O4GSdjs9HyKsjN
WUH0dBVieOp5QWScd0tPY7s92UYpxNiceBkXo0R4aKzy9awH8TS2WwtbL+3Dpt4jYcHekGFprw1g
aue9+vFqfTc+rXC0wX9DjWcCB9ChhY/JmAznLUHfcjW+e3GSNGfTTrtqHxjG0QrocpBIwVid99FP
RqhnIOOZ3bLch8XsASnpr2iIlOftak+Tuwv4U4kR89Ex4qQLqCxrA4PxmS9+MkS7rI3zrmdxi/Xs
AbIOfbCiey++1/62EP/FAq3LH+8p9jldTInNhcGf/GBqyaa0uic6uNDqKnIWYQKVR7G4u6vceT+W
jT+1xXywPZnPa1ge4RNm0nSX2OTZuEErOWc2pX88ZNIib7/YI+oi5HPdkfbf+MgMboOGSgN8DJQ8
Gr7eZkIP2qHwtCfT3tcTaP2h/+yOYGlxji4oxHg3QyHT60xHOYpqcLzCCRPvXUBeiyjSdlln3ceN
vE5IqOqG/sM4ReNqnFMKlByx54K3rdxCGx68okjXytHDFZImuU4beexoV7cp1p5VFnYGWuyo3xmI
M23kIXDrp4txdMP1XNpd+0j4wlZkzVAusNRpX8Avu1Rt7B71CSTkHiANAiqxqdA3HHABlxQAEyC+
UXwt6yC4hkW60sO2/5hMJu5S5SwnwmFXeCkuDK95nmmV76wuu9aKnsZPVGsPblOOr6NkZ+DoF3mR
QvEJKndraMCQ8LMChPDiI2WZExRQjbFH/Kq148IQBeIffNIF5ihrQXnnEIcdYtnywqiyHQWD4n70
gmBja4DHHSwEV2DjsBVOyCt7aIyWedPb4qb37GHNATzHsOuOOOkw4/tFoKmVSIbOdxKZfUhiJG2x
0jYG8pybFLgY/LsrGoXFMi+TxznLPZ/dWTGt50rbwop5qLRpoCSFfZX95lLSjZyWsK1vLBxQPoJc
QFPNOG1hNhAjkEbeASLmgMJjOmj4XPEd2r4RBoHvcfdrTdgu3ARn3ARQXbeOMDB4FO4a7Vv7RIUX
KUhPN5+8BSrFbu5ISEEZClLfBHzmA5XR186gmY6PqxkfoGM2F54gHQCSkFVDt6ZnqkRr76p6UodA
qquSh/EIBl55EkTixmvYZcEwGmw/76dtp5zDEBaPg5o2Rup1xarsMZZZ0snuWlQSh8nWLxMooKsW
UrMfuRK7mAG2tIfxe4GzTPmq1h8N1DhrHQI5D1oic9/28nTvzjTCXTwNjofL2go3hBXQ922PPXWP
C1p1X2XqTcvcxQvvUvjbddjRlrWFOTV0vJw0kRkmc6e/zdZ8qxSxUzcydFsQ8m0D18kYD1AHJ1ja
BUPYufJMFEw0vcbLiaw1ODRTPeNNpVeHVVP1Yh+SEfJsdR0O1MbT70GCOAd7KDFxwA3OPwyQdrgI
1uATeCWne8BBlzY1JfMxKDtCJspdKhz9EIPTfW7rVl93pryptaTazgOdOTdagpDaOQJNhRz7dXvs
82MtNFa13Sw6i9qxh/5t48UhbCJYEbAqeKb9o60K/9F4m0JhWudDvFepuIAh98kNe+/KSEzIWaph
ZE9zNT/PcZaBpIhje0PsgumXA/Xqvo72uS7oN+btBN4DvDAJHxLxvmO78byu+1gcbNNNwqXZjfoa
VvalHUvTW8J9RxQICW2FoiXQlsVUHXdWL1FEoAiEGcLdE6d8M4JCo2mR1k9xjNzAaItmFeG1PfRz
8JTFztGbN/f5tUXZbW3m5R79A2MD8LHsjvXD0kKxiWFhAbOIaSawtjg8XjGnGk9S4xCHXYBEWDrX
9VKjuoz+Euky/+71axvIyGocJg0NRHUUlrmNpq08nEiPEU61ldc27tJLGzhFbthwLyKMjVOsF4d2
yq4RNQWXRGZca0zhVUH1VQgNYTz6JXJcBvBuTAcG+PaPhlNti7TZ8oBp1yF2qXXgRgCnae54Ixq5
sslRZtg1BDNMlgznoJ6/VAWitLQV6T3iORMl5xA+G5oc7hPdcp6botMu9RLVqT90SsoXhAndZw3w
cQPRqKgfgqZ7QzSoXcAdRKc6cStRF3f7UAMHOHFHl7Vy5zs2FfNa5VE1L5FfI7+gQ/m5txrO071D
HpuG+UfPcV9NVvZCU2Ii0rRPMS5W5krOTb2MZFNAy29u1IAJMlUk+QlLhWh8mpE7Y5WOBMsuXyjn
hltd1fEH5Biq3Pea1U++Qv14SIZeur6Q6mPTosEVQNz3fT4gZUxbb6KJ5qjXDu2JX0g1I4mx7Acp
jkIehfkzoGmzBC2Dmw8+NM4b8D8G2Ba/Bam1lX3lbea0DA80rcBtG80eD3aEr722bpC35EtBq3en
SZ12j1mthA3I25/y8IaaL+FQs9UNAxglEdHOHr/SOnfcCw1ie/3i0lrz07EJN3blglKTzUMfZcYH
nVuKpjLH6QYKpLQqu3qEmzV3S69uSrH0EtN9znpJl7PWde+qzuctLOxpa9norkaiNzZ1MmMw1qz0
NUwjJ1/SxCgQ+4mvIE28u7KhW62y+IvQaZOiaDTK524q9IuKUPXn/qhOqPFWLzMmZBgfZeQmC/Y0
mR/FncJyE8McSTKjv9Y6vOxdkEMGc5UndgD1H3DHGbsQpSYWXzd6dOtqutaS3NocW0yosa3RWEkT
AyDwPzp8gBavE9XPN5Y+c/AQ9p4JLQRXmUH/X1dt5iYkiCCo8V166LWf61nDklUKdPDSoOGUV0V7
gZITVBihWN3tgOH0oUz69uC5ffGIUa1bKVuET0iCKzYIeBHUmkSmaYvyYiz3qUECExTEyCbpq6VF
2kUFc1CSlYuh4vCszRbmGSvSlpgGVnFQk2PgTGI5lNblAKR4gV2dWW3IHq02GIiJCG5r9PMGxrEm
25ispOzr4ASJjndIv/l64voxYCPmo+MrbqYw4c7lrnZe5KZ+jJn7buOvSuSEYNqsvSqtOvUTs7Zx
FbQomN45Kv5NcVs/Ocxh81UAHiYBLwbV9QJABVfeBEUEyN0Enj0Nw3knO/2kJppEsAUidjl7Vhh2
kV2LfZbyK3CRs04xuv3jpQJ92OdJheWtFeY83QTOmCGEUsGYy/OquvrJES8rU9k1eNr3RUw0ykUj
GRj7KgnNp/O+wUkRJoVlJJBcir1rH8XStbzIKoI+3nmUjtfhrw4zJ6c8yX5DJGE/78MOC9JOaAiY
o0CCMzQrM+7POwbrJyUZFONdadshz5NnlU9OU4wf0Nk21+ddoZPznms0PK6OPu27sUWGSJrkcIEB
Do/fOa9vyJMDX5VE8IwQee7TRiMTpON8FdHgq9KzniBDngxnerxC9NhZqW4gcYqgGOKGy9hRnDUG
DHkymsH4DaE10HegEewi2xKg77WpRHd13vU5GcMR4AXQpN6412cwbPUQq4PsQ/nOXHQcRz8/oYY8
GcEIxhqUkPQHRQ7r3s9rF7pzzJHwzE9/Mn7JvQ4AWzTjXiGsjWEjh+UyjtypPPP1T8Zv6GpqRqik
7w2I85wU8D2m3OT8vXzhv7s+JyPYIrsnQBc87zMdTX/utUiKSOcczirUGvJk6LYgMnUjL4c9SlXj
xhzSMlgiyXS9MwfX6eDN8H11JjwoOwu61wKQBXGMtn531qPpnQxdb2gr0bXRsMcMi8yujPncnper
87qzhncydE1TNDIfuDpEVsgSQJKh34H9HN/O+/gnIzerhdVgLxr3WT5kS2Q9nHM63lOd92x6JyO3
tx1VWa0Y9sHshfdJL7pplaapnf8x7//X5/H/hG/lzR/DtP3Xf/Pvz2U1NXhv1ck///VQ5vz338e/
+Z/f+fEv/rV5K69e87f29Jd++Bte98/3Xb6q1x/+sSqQEU633Vsz3b21Xaa+vT6f8Pib/68//Mfb
t1d5mKq3f/72uewKdXy1MC6L3/780e7LP38zjgXu//r+9f/84fEL/PM3eHivbxl3+Y8X+5+/eHtt
1T9/E/bvDvgnKS3H439IsH/7x/D27SfW7xAgLOnpBkZ8QLmMZiKIVMQfid9NmAembgvTRCvi8KO2
7I4/MuXvFkxDzxN8LDBArvfbvz/ZD/fmf+/VP4ouvynjQrV8lW9T6v9Ota7psKsGN3F8KT4KzKof
N02AtNvYdRWBuCMA0SWmp/kZFHlz6+Hke2bzHoi1CPr2bXJF9VSY2pQBdTEH99aNkA75okT9s6Km
MUKCQ7+wriMNDST+X5uYJQniDyjcQw9yGx4ugssKt21SoA9qNuzsw2JJtQQWnE3EFUdloVpzFZRo
Oda5BnsMv83UDUsS4Ub9ANwKkWRYA7JbjiluqjWg6OwCtmtL9kMChLPAILq1c7BZy8HKwen0wVQH
q0Yr6zee/ZYzdT5WxYWyLPBDOepMudEU7JElpjirvDdFYIYkLUZVtoIkpC4hfwXljsJtYWwR5BCM
KkRH8l0YU2sAe2h4FKXIN0VJGOoUgmBhGN1WaMyau7FL4FgTwVt/Gp0ug6SLezZacPAy0NKFXqEv
eztz9qnTq3gHJCqtfY5iAQReoBCQfXOvy1dGbqdiQeu8vyVVI4h8LFzDBjlKSWUQm03nQwlu4yNx
LkOniBrvEsFQ8YQk1M0hwMjpRceMTvydACpAzgvRjqaX2wfsjkOxlvogystAdK8JGLgBVAfcicWI
owRPgOVRaHKSWCKG1qGjY5QQKeYLctjiW1WY2RepUTLIQV8A8qySYHukYuGUELF3KCmnJisLzEAP
y0BVCKCmwLvgOFo4CwDFKN5gi8tmibEIIbsWI/mDBQFvAr5Yn89Lc+C580234XsZejNNR58GezIK
/IBeIczKt7n0ysrHWWnOhOOE5RfImWAm1JRqL3BAalLe3XLauAw6RHCul17mUpDYLAgp/CxV1FJZ
ajudsoAkTgUbju09V71V7QdQcbAaJmgUi8RNiuKmC6vkqk30gScTyk3gCy2h/4J+H/jVZNEFUCNq
eAu6LuWnDnMI2nkhe/TZLtyALW5kKLJZWQv70iCjcbggiEySOAQldiqeU73uPAIORR3soYrMKM7t
QuqbCt65synSActAQn41MDcDIrWfh/O47xGQJncJbmNaHiTSU9LTVMTeWC+yaGuaJTgsuF5WkVAW
T0XiN3ilRsaOS9xKQlHuLidMM98OhUlspN/NZnWstpBn/KUlJnrJ5Glv49osXu2hLsFDK4Kylk5F
04wgZqN+KHkIrop4jIntiImciEC6bjiXy/Vc43yVvczf2fcfd4A/TlfwAB32teggDVO3TqarnAIX
yCcCIUrZktKI92PRQm0ErhEYfxyT/qOF7DL+3JRt+VWdLlM/rGzX1Vtxr5q3N3X5Wp3+5v+HC5rz
y/VsFRIwW36/nB1//8/VzPndo1Rr6B7MEiFMnR3uH6uZaf3uSBu0sCWkEIZuc+f+vZoZvzuuYdsE
SXLP+C3+6N+rmfH7cVEUnstiZhuCd/oPVrPjDuz7h8PiNRzLsywXrCE1p5MtFBmgpdFYDlRaz0KO
K8CGZ/sKRF5CrriVtes6fvhupf9zPf1+/fxxI47W+PiOPHIG7yr4+Cc7ZgyLXtQQv+SzSb4QOrzY
IH5ns2wcH+mTb+W5vBEYLc/SuUj8/LsK0JQxkZJAFfpB8zlqr7NALCKnuqgIMAjhCVv6VW6Wfj59
/fVX+/l9PYHiX7fxNrE7sE7303HXTVGq875s1JdpUG60xiAV3rtwKLuJcDUm1a2Z2diGX379zsfb
9MMXBnvjGMIVluNySU8FS8rTSnwkcCDIuGEtIn5rIXAmZ33/UAqS6lwjsN+5yD89ObwlqV4mlxgD
rHncpH1/jeOeLlII+4Ui8fSpHSFZuAkKffCEN73uPjbSkndtDkT119/0L96W2qhNUJVtW4Zhnryt
Pva1S3oqXIw5TIzFYJifkJq3q2BMd0M6LIXcW4Orff71u/700HoW7wr916INI3+6sbUBoyOlTukD
iWqF3xkq+zBloA/eqUEcTxQn95EHyHRMOos2t/JkODph5jRtjT06aLNFXRrr0QR8qJNaNIXvXMjT
ZcHybGq67F5dtrDMSydnPyfssbRi1PULV0FyvRqRu1vzO2/y83U7vgn7cuFh28eG8ONDUs1EDBia
lkC0idcxOal+O4z96tc35y+/CRt+Uziwy+3Ti5aPObuc/rhWA7pdaz29A6jDryKBIvmfvxPwJmZz
JIAWGo8fv06YkPLEGOcxiHSfudNXtAQYfO98ob+6anC4WC4sk+fgOPl/P7RczKOWWZXEkpjRA5yn
+zp7r3Rt/OV7MIpMFiaBff/kq2iDgT9o5M70LcE6yIcgZAbEgfRNeQ+emlL2AOB2Mjq4F5pMt2D0
GthIHQf4pieobFS2IiGPHNb/+BKbjsUDY7qeoGF7Mr7xL4mwxRPuY/VZmPTAWvqBFpC/X7/NN6nY
jyPNZvWBn+JJD/Lq6TKk9MpQbayOtPEBkqM7rkOVAGnNbI5ftrYydRKK3dL5aOcEDEWlEzc0FmEl
xGBgDzWwDbLOQHbVFr5otxNfVSdg82QC/6Xe6V9+/XGPd+P005qCFjkPOVvcUx2w46KmJTSMqzLd
Z+MXN7jKfBNozuOv3+bbwvjT++CkdpCfew7j6ccnz5Dw9lJYWL4N/bur+mE91Pl45ZV4KEjpgWbn
N1RJXVgP40CXcmy2HeQajothuAHIXTorpBLvTIo/T/nsm1xpHHdEHm7600eCjC0dKO/RJRgi5gBW
OsqerDJcgjv4odq2qA3tndXtL+YUISTxzUJnAyZ/mh21HIh+Aq2MGCSSdKBi4bmhMaf+I3EauyGP
Qc4e0Pb4as5PM8oYAyQmvS/1SYDDQqlyGmiYv4K7X9/Y09HusAni9QFI2fDVcSL+eF8TyPyokHh+
qinUrmUkgiVIp/adL3O6ep2+y/FTfLftokcc/F/uzmM7ciTLtl+EXlAGMQXgkppBBhkxwQqRAa01
vr43Irvfo4Ne9MU3fIOqSWaVEXCDiXvP2UfLwGWBwqhULwSk46bAzslr0lCagqG4MDHWP9J6vOWf
vxkvlO0oIJwzxjl7oytXc/VVufTizg6h8c2ZghM3yprTIQwCbGiRM4SdXpPK6iwBPaCtL61GyxR+
+93xJLoOP18HVKoK9pfTYVQ6s0mcy3x3IhiuG00ydqlfjt+wvCKmkuvmR9MgaYnmikLDeN/gsUUq
1nHn/XierNeZv3+HIsvm8rlp7x6XnrCSoxdI3KAJd2TO1aQRdSx/sti0uOhIISguzJm/e+a7R+cg
wmJsy6q83lPRhGlCzgm9hRMzwqHI/IesG6EtG4jO5qiPv1BLIowh8XVCSwFAaZIK2y8kiyTA2Bvf
znm118wHRJ7VE7mWFzqvZyaATh2SbYIrkrDXHVIx69xP9IE/z4cfJ8GGJ8qqYSv0/dG48PYvjbV8
X2/mM/F+hUAnkbjQo9xJ1n4bE8CzqLjwSMucfffG3zzSauuX8a+HA/1qcgBtC5ZeeUzIZB0M/W6y
o8cJTgmhZN0P1IKp9/H0OrMMwZZcbq+c1Ti7r0aeo6QVklYzzZeQ8xGOzVWtWpfW1L/y2JMHZPei
GKxwGVoe01y9R/ZguQ0ilWNNBtc1yjIAo4FEGVF2RWngqw6e0f0RGZUf+y7cpXZ4YWF6dxHk6K4a
UGJU27RN07JWK2EgZaSCW3rtYkX9bbb6LRFZX+RChmSWhXcKkVByp3oNnlG19g8fv+R3s2g19vLP
38yiljQ0OWn62oU0PPQINyW0bPBKPh5FUdezaDXM6iUr5VCQaR/WbjVMG9Ps9qYUkeusyKgeMc6Q
tQ3b7EBv+6DB5MYCmIcetoPdx3/GuwVr+StMMhkEW6km1heMxETpByUZuHMS31dhf4xQn0lK/GWh
tPpF9ukFkvGWdcDiFCZTOVm9XAsSfKKNonZDg/QR3dyNY+4ZzClDbMf+UlP07Es2MaYJpjOx7Paq
dhdKfd8ADF9esr0Py+gYgvZv7OgId+oBXzxkJNztymxel5EPSpZiozPVl9bo9QFsmc2mjm5bNWGG
gWI5nVEgiYZuaJXKncNc755oOLBGzVJj3klJpddfc60byi+prhUV+QV9KR4//pHfLRtchC3qXRTQ
uIfr5ur0gihNmlsCUjgkDSDx4ST2RvjJCspy2WYDgrtOQYOS3OoZixj1vjrKSLvH9JsQnRuU4b3V
2o/kG76CEr5wvjz7SG+GW76uNx/pkITaHAZI3GPE1w5QwuPYd18+fm3LF3iyDK4eafXa4NXhnlbm
JfMZ6a8xEEyRm5uedLJlTbjwQFSS3x1iuBiDjGa9pQ7FgWb1bfhCssI0w59eGyR8jc1ECI/oFOLL
EZkS10C4gyV5+O4Tf0OAVvGl4OopHNLlBeL42UcvjgM5FqinYYLdWQEJrqRYW4IstVjJzWM59TjL
nXYCo6siIb8l10x6RbZnXmk0aZLvTUO7xzNavbgb6HPAygP/Q+58DJjJIaOpQ9da1feWOWXUp61I
vfPlvk6ebWUm2kVSuvl6GO1HM44Bb5uS+WwCDn5AlDlY1+TIDBbR17b0jeCjptg1Q1M81MSfoZUk
cswx5h7K5KD2HEkA7d7pcpYdRvqYG0xoPgl4avgapAEBwIVi3sYm2XEL6ZaQhOSPEM2sH8iOJACt
7GG4uEFIJjyBfwZYxFqXk82UYmzfTSo3UZdejFrt/FzjIlbbyY8Uyek2shUVvxjRZZteyCHFzybs
X+XSVkkb9vNrXzUC+JtWOddH2mfafdLG21Rtw6tB+LRQlKTfponecM2tjRdZSuZ6L8D3XKPv1x+w
RxEzGcOTT4r2tqJ3ehjmsAFcXVvbhigbQOG5f1AaZKi+WgBBBJzb7iVScYafjUinDKFqMWz7Tm+9
TCMsGjKIet+Sd9dtMgF+peMXBa0lzd2XwM/VZ9GOoFGItysF7EXA2oeekLIrJSlleHUQNPUk27QF
2XGOBBUZY4cc3g/ZdBz0uHVR6DsQq6pdVibmK87c5k8tt9oGkO4NGQzk1SDXDRGh39PezMi9p8yA
+O2PZcChKsIkQxIZLkL1ipagmI6EYMCLSHXjd5lNYewaSCLBgKYe2WzGxpzNssEEEGhoUdXkXjEl
+YHfq70bUWQrNzYRZ/iFaLrwo0FuB0TeOHpugNLnRK3Z+R8CMyZOs9Z9sdSVCql1gyV5CY0lVI9K
1l9AV/00tcj4BvIaP0iDpdvPlz8QxfuhL4zyEBUmZDYjkA6I0/6UiCOQW2L8cLIk2qC6ILvJxgGQ
YLKCxECy5cHqpYmKrf7oh//QTbVyRw4moulFQTYXvzELk+Kg5YTkiQdnmFGfm2XWu/xL0j4zp+GI
PFaGJkmXsuRfFX7ZqXcRdFluJwv6ugvJxR6hCcVoZQ12OhciibInltV0kKGleMrmVH5KtapvQNhb
hDAFS9kL6nuljdH3vOHw0oiMlq1f/dLkOt5UUVregDmajxydMPHwhf0exk6eXc0I9aNff5/T+IrC
nDK4dpsH9uuCLSdT5Y50mudMvJbg2ztleC6YHvmDaoUjKvWBxNo8jbp92GBY4MPMky+DRNPEkZVK
/dIRujGraEwsGMrgmK00/Dar6g8Io5xjabU6ptTIHj99+5Rw179q4iZ9xvSBer2KDViWNAaO2Idc
tP6QLKRq20mG+qsh8X0bVY0NwItVYRMAYYDOfFOX8G0IppzCIXUCW/xDTu5Vk4ojrNUtSILN3DZ8
QIm+CS1jzDY9yWUYBVSyEDSlID2xLb4GfVp6hqqomC7IKR7iehNlDZGRqcX/fiCLJAz3Ojh4UICH
MNMdXba/i07dTnHqtWwQ6QxdTM9diNcvo5l4chwxHA1iJW1/wzqh4T7J+0YxQKBA7hm7fdntaa2C
s0U5LA+Q1nyPjcDpyXlr931paC8QHBcgcvPKOuZhY5H7ozwFRy67NbfM+Q+QH1ePSqJmUvMrwTz9
LTmvoxcYJCpUM0lVW4Va3k9FHgYOAeqdxLw46rU+38jYPzCyIHhA6D9zceqDrvnVxNUvKxAPoHqA
q8QG4OTWz6o7/FI+uQixUm+M3PqiBfzSDRmAd6TFkvhlDfO87QjRfhwTvF2ehZrAKSZVvleVNHX1
SU9+zvSZD/3k/7YaBRBJ0BtfCRlI97MW3ui5fw0l9Gsu9Ne46N2SJAwnsKx7Q8vHjdlo+2Ai+kpg
cHqsJBP0to0YhHb0ELkBemLmUwDL6yAqpYY0PI36Q2ZTh1RGH65haFe6M5nsD3Pqv7SIjl3f6mAP
ZhAyR7JB/HyHxHDnj3zehNZ0f/QMRNImnqIpfMpbwhw0ORl3kpRJ14RA0i6fm8y8avMEkfdETrdL
GJl+k+rwO7gtXVtWAUCqDlzU6C7CAEhzLVyWWVF+Nd34IvejUR5pKOibrh/8X7Y5jeDYRxlDkRD3
qZaV3NhJciVl4jbSkBdwrPUkAnu5L2AOwbGug+etyw0EMBdRuu72EymtZTPuI1OFvm3XvqDK2FkF
wCZdfolJSdePQMVqHSOUpv1TKxVHnHLoNpxhN3INREcObyiR7Bq/2cyIOUBX+dVt1N9GDZXDEvNN
nIYFGch6jf+DugvocaN6rKe6I4O8hlUia9i1lMGKX8GlTukR/PqkOLrAMRlmyKQx0Iyk/vV8ogIE
SX2oxSEOtPqrPSbiKEwZIpC8eFrwCab21RiIGTBMxUmBKG4SgoDWQAGnkkM51sB5OO/DIZifrL4r
eMASxvNcD3imFoIzhD3LyDcYrOa9H3Smx9HnVyBr+S+4MH3jIh15ZaX6Qa0b2G3W6o1HUvP0EKjS
sJ+NrLpNwVqaHjkcY+QCd9VuJeiHhaMEIyzCwEa+79VTopKXjEDEmRQfzPooFTejOZH/I7T4GS5i
MTgkaI371MbiUVBIIE1PFnW0Vyuza9w6sINbsqCs71VdDrsR7LDNliJGjE0NakPadTCIvD6yK2ij
onixc8CssfHamOQVayQTQEXrx+tWlQ6irHAVKsV30N/AvfS52paGpJi8vWHYwMcnIsbIpvsQ0Y4T
yTaxrW11U5rSfsyLAWx5KLKdWUI05d8K7pSxKCAYsVJLyFBAiPkZqp5iLrdIoZ8bAfrSq4YSUG1l
k8ObgQKOgyB4JWiPA4ofWayhWbUnMx1dDCC0b/o03eZjY8V7InH2oVW6khZEKU30vsDIY+HvS0Zi
HCYt91ACDcTM+OODr5Pn3mOcFG31WIRB5E1c1r021JM9vpvwOreGQwtvGdClRdbFnH2r4+4w5ClB
HlXykPkW0Wp5cwcZ8AX0eICiSoO7XTZUBsHb+dDzUCGhBnoFZyyjhm/6ZFeyP7isaf5tQ9TxXp97
YlnCL1YiCo/oO86HPV4uZEJG9qgpfR85Cd8SiWuSSfxlqj/GlZo6kiHBBJsKPI1q2Lym0/gYpMqD
5o8v0kSAtAl8fZ9CEffTdiO0nLTfkhTWH+BhtX7j15qGS0RW4nstYrNp/UM96/191BaEYccEK9k4
pwD5kzZXvbQ+WSYlB9+7qiHRfGjm8qmbyyuSILPagxr1GEV276ltu9OS1iSYs0z+zKG8pLCPryWh
CKDTSCMlUEf/Gop49AB0/jC76J8sm8FdAtkswYsL/1ib3U0UqwM4Sx6iyFV5GybRV02D1lknXeYN
I0Gjfp8StjKkV4EoxF0A2WgnMJc7OLz4nKboNpDl67ZeDF0KG5vZDF+qGbJXHAE4dKTS9Ag//mEQ
hGf0pfmnNg2KBW0Z3JEKdTSiZFNaxpbLqWvQy9ZRa+3amPMAEtfiesCAu8c21W8NK2z2hmLl7MMW
GHMJyyBBjRjRpHJevke3CI37abSdPlGrGxOEJh2jpCJEcczanZ1wvx3KlI1bpfXbX2kYIEOXVKkd
WS+qmyrtnzEGCOrIU40TFAVhtks04uFck0vJL7xO8NvFoLpotobvtc9JSETBT0OFldr5UNeKsHm0
7eJ7XhEf0Mv4rWEV1oPDGjK1fABhcqg7pbupSg5ZGIDHO6xvgWeJkviH2DZGB+d2n3hRIqOdSqgX
OoC+elh+xrbS6TbpEeupOdbIKMfZz/+oGoZtEg7sTR8TW8K2aYbtJtZYVXGTUZiqomKjJplMSxiO
mRI1P0H8US7yo5eEhFMnHjhRTVHFIp6EfblN607fqyYmVBoZUY88cfya63Bx9UK6DcbkT6F29UNM
5ES61QY7vYsitsl9yzIausSIcg5V/tV8/dV/8eHkP+bBtkE1mhpcvP6vYmz8Vz6W/9WSJYusjKBq
JBpcMVGbdYrVp9gwoZntgd3Vo6uZVV6ZUBjHsSUCsTXphvkjqQd2mfC3TcRyG4811RttS8elX8LY
ZfswjlqqHkug2/K9Tnii75Ls2gDk05HWOXXcSl5oGsqmSydteonwaetuIAb+gFiyG4f+DWwAUJqk
NADIxPUra/6LWmR9tJN14gkIhVFiEIydCQnQ8CFqA6XPOR4JOX2eANCmm2Gcpmfq+4m2wwZn/xOo
Sd96vW6W1z2OwHsT8NUX2wi6b50q/ByoI2b76zLuhyP/piJ9HwIryHZxWFtfw2zG7jgV6aj9jKLS
vufaUbAql7Gm3XEgMYevaOXzjY/UVAUxKU3W114Kcv8uLHsCmoNyhFsYd40R3BbaJAuP5alkScpg
AkaYKMsiVPZjPTwOeTEfpLwSPEv9T90ScATqvEVImXHRcuh919oxw/dpvxQQnrsrytEpwUelRi5C
Aso04jzW7kfwhx4FHqAEJSDuDZu3bzAbbbiq7XBDD/7HQNpgLiktvGFINUt+DwkvrGzJr6EO6udI
GcLrsoY9G9CZYRns9EUO2+rjc4QIeOh3pf8k2V+iqD5GZMqR4M2qAkXU8F12ki0bH4b12yJE0KX/
g7X5Sx2jTT4acKbByRfBkd209wKdW6y8U+QHkXAtHgM5HTdZrZE4DDZTCMS7Axc27P2eD4uPLRii
e6MiWSUYE/t4Tkp8b2kzuOW+uU0j/0qLxKaUwV7WL7r5fZoXujSwYp+EhtsgqrX0oa5Vw9/HmYv1
f56Zd7eEShYPZS48c75nwOJ1UJVyO/Tx9yTmuB/MCletm9l/qeHNExugj1fTkssWxoIKXVxX2zDW
f1LwkNwBUAERK3V+XTbRdUh64U3Lrc6wnBJKfWMMbecofh250kgGX0LSVj/O8j8NXYPOicTsY87E
gfWUchcQME9QirIFkERs2tqjpirVV0iRzyXmfqO+NuE9s1uW/L/XCH65b5Mcd61qbZkSdJ83XpDJ
m4RcTaOKg5zl3LClbekPobJNSTW7iwwiS9SoCz1u7LHTcdgLpZ+qEToGMeIOJj1XZpEl2cuJc7S7
OFhaRdkMfW6wupONGPWRi4x52XvIXEgVp6RFeRD2XKUbENYZ+TlkeLPABVFVk0kZAoL9G/5YF2F7
kwnpGKrqd3uexl8Ib5MlxbFMSODQrNBlQnK5MXPjR55IFF3ygqJMTT0+v7YS+MbgJdNwo/LNeb2t
wvqS06m5JenMp6CjYaBvQqgrwNJZDLrK1J9wgl4lXRBaoKjLb2MiH0xSDTnCwdQfNkXAjL+VJijG
VRc+VYjMys1g6v8Qm77LzOalhVUk7zOcs+SXKCHRULQrb5U815ycvXmT8J08cSYNHlu73CIW14ON
H/rioAJLdudB1u6siXjPbSoFleVoVdaPT7oB7YfSF2pyBbuQ15gNaI32aTTy0vjZKbJ/HSeWSQUk
Ei7Rd6SEzULVYGFgJ0rzLW58Xzp0QrqBlK0QBFAfiRi87etpqbzZx04qy9sOJFdeyEswOS4kT+C9
LAOvk4SCRLkgyrpj4ojkGrvb3HoteeYURUmYLau6o93Qlz8Uf4hHd+KkfTTzTKWekKC4o5gwSm7Y
p+NdnyesilY0cw8ziz9pGqbxQ27N8hebbCzyaJqZnFo5lV4KknOvR8mU8zsQDLj37Xb0Dx32atV3
arWrJEJv6w4TuWjkaw2JlQV6tsChNdYhsywNZi8hGzreJlQviM2YE3ILE9DFc2iEL0VIoMs1dnBk
5xZpZJBhDTUZ7ia/D2K8spM5HZUyeOL4NEkbWxrm1tHHUf8jJ1MGzSLhfthLaux1FEwPZPu2v3zd
GJ5IbPN/p3KdSLseX/3DnJotB9PeV7ykTCpuD40+LktNhnB1RrISBunOFhNM4aGVr2wlDvY+OIWW
aNS20IBwI7g5WJalbCZLof0AvMIcqxz6qkLoy2PZmqE/cmgibY7g96IruY1+G4jK4+Yl6SPMXurK
Jmu8I5NIimRsG/oz/xf0bRNJ6nZAjelqh2VJYUDkUYgo3tSfqYnfa82c75NM064muRF3Y8bFSOk0
yWMPHeJj0KbpU9wzs6hLYNfA9t1bOvczEoQ2ajVRhd+PqVwOJCMntTpX0o9hQKQjybqfAhAfB0H4
EivAtP9cV4Hp91c4ZQgYCbTrVy0pRdXnMCyG2l3MpBHlr4k13LCf/PFC12fddVoGoqlnKETEWYgu
Vw1GrO6trRPA4dJVaF3MKqWbKfELbv4XLq2DRzOqRaekf46LZKp/xxVotmlTy2T8LH/Xm9ZMiCg7
kFLUbsSvpTuZ0BgC9orygu5h3bhcRhEIfgzUUoL/Wr3GoMV2EKa8xlA3FnOFG2RqtZ1NC5i20R/a
Xs6dj3+4dV/474hL79LECYDmaNXhasOeuASyWN08u5OmK3uJwSUx6+NB1j2nZRAaozbmLLpo6pqi
xskyR7i3SAWjA2Vnbl0buyfBmz3t8wPZtEXpi+pC0+xVh71MVT0jb4jmFjVksKS7GDrIbdLl1WPk
xxda6meeSiBYoAeqwFxAj386JYhy01UrxfGl99wOOXpwzm4gV/H1Xnh/77QLvEBBXxmaPK8Q8cBq
9slmPAVIzJl9r/Zd7m+N+tkn5YjNIa+pl0dbSxwMks0//TZZ5HhEpE4o89cPCO0qIA6Ve1HahLkX
Aqt+GX0ydfIkLTy/iKULL3Td/uQp0V1iODAElwqkP6cvNKRICxSAaWInhN6yQeEb1z9HNf77ITOI
YaDcZg0RaxKZkDkvDBGfmKlQimirRHhaSP7sp18dnBGkHmgFjUU5dfooHR3WZtB4dbl1l/WP+fBb
Dx/r9OvHo/z9cN42c3ljDMMqiCPExq+xaq7KuAOTMgb/oaa0yuLkaxMNP9j90O2kRy2O7xH1bDUZ
Zkfa+Y5ZW3sAzNeq2bmUnp7VnNcsNTohlIV9b5KU8vGfd+YD4UNEl0r73ERquFpbwpZ4mI5TA/Un
Jdvjoxu9firzQ41Kx8Vff4kmsXxwp29Dl1UEoZDssWDy256+dAU/HYRxvhKriXd2MBFCZN3Gtc1d
dNoPU7udwvonMSKvHz/me9XwX/OKIYTMym1zqzsd14Dg2Ps2barSiw9zRzyrZ/zxj9E+cu5G5x8s
NE5n/KqdY+naFz6Z969YR6ltcTPDEYsiZDV0xMmjSsyaRafMduxaHqnjrmiMR7+1Nh8/5tmhdIHB
ghXBxvZw+pRjXiVYzpnSYHXohJKekDhKzRX/wh64fOWnvyKbEapUNllbAExcfTo5rTa7KVnDNWyH
tIi9lojuXJk3Qx16RBEup/MLX+s7hbPJoUXT/+qFBLKhNU3CGgwN+Dynik4h8XQalR3h7VgEo442
vfzcKMm3pmj2AT0V4k+3WkLFUGsf4yWt7uO3/O7pdehe6NwR36tIutdvuZcU4kQXxYmIeNolblIG
DAqgsOaKmO6Jjf14vHffzDKeYIXCwmJyhFt9MwAE+GAKlY7FJr1vr2an8lAavrS7j4d5d7BhmGVl
X7T1tmabq6UgNyhe4HdcGInQGLGYmGAcp8dSSAS4RpFrqZewKZdGVE+nq52TSajSQHSN9Hed4mgg
10rWaIBAhY6zizv08p7ezFqki/oiR0IOzOGUvWW1dyGTqloIQzxg0R0Vg1zrJvNK7seUZopgr872
NiilLRkd/06YT7kr///CBGj8VP+ZEuDUP5rolBKw/A/+tVVKqvVfFi47fgMVoSUOV+b7v75K+qX/
xeFCVnWWFzYJ7B3/x1gpAAhwOMW4ZrKfKot78n+NlRIIAfYuZZE/GwtKADHhJ5yVp8dtjvQ2RxzG
101V49C4JoOQgJDHakAFoBJtqiGda9t613UQ6Y5LgMUlgtP74XRMVgpDMT/xxS0fyZtbSymZPslq
0OKUpCGBckwJvgfRRxVU/xLodj3/evNT3P873/+zjXN5PKq4eFd5QkR5eNVOx5NJvaIsieymkuT8
scWV+FRFRrz7zCicdXhx3CJMA0ecacrmaifq59kO5C5vHEuVeraEkghk0Hif2u/+ZxQWYpN9AYfN
msleEAblW7AZHYJJ7Y1PScaBwZR+D8a5ohVhSxcE2Ken32U8XHEyYDokyos+WTt9dyl6TWGTKuR0
uCQhMgwjQKNe+Xe5wEZ9HlRxbhTOY8iPFb4RTiynoyidFcW17NdUfkP1RY6q7ICgYvY+/oVOzwr/
PouGz9ZcDvQ61+bTUeoqlcPWtIk9SnQiokIbZz0FCUHyV2FPBSXtagifPh7zdK7/HXNxS6sWdQGB
EJFF4e1cZ8GvUCFNtVNUOQoFqRIe6fWE3HSWceHxzgy12KMVjkHaclRZvUS1zOQi6xKGQtfq9HY+
b0vAzC75sOmF09CZN8mOqetIbVGgsgSdPhXK9NyCH1nTi2hi8vdiY49QoL3WC82+G+rC3H/8Fs/M
j7fjrSsQU1vMhUE3lbkOH2GfKX4pbWL6mRfGOfcKhQoaCYk295f1iQsmxzxFhSCZNUWgTbt/jjnp
Rd38XQtIb/z4oc69RIHqn9uIJuOpWv75m2XQRrrIlWCqnAA3tAfmWr0NDZohQgdlS+KqfuFQdfbh
LM00OFPhozVWn3Kvd77V0pNE3NrpRFPF6iZqVdMJIvQmHz/auaEMjJEY8xBCv7PBKRINZ2kk+nmq
ZQRaamoA15hVx86C+sIHtize//eI8/cDM94OtfrAetSM2Px4KjEXd7BmA8jJU/XVVDT9etDBzNZW
9/rx052bjW+HfPciI2kcEoUXGcoZXTdfbBHqBBc+57OjUN+wqDsstw7rdHo0dgl7QArhu0KjuU+K
El6ylWsXiBtnR2Gy8zHjEEAjfDqKL4A9h7ZZOUWDmBTWCBo/FJoX9sZzU92wUDtRhcVmsvYG4FnF
VF0ZFepXW0MzbafJMTUy/09WNuGTzXp1KZnn7AzkBopLjf9HDGunzxVLAD0jQ6scAkwxqPXdN1xt
P9VKNTefnwwmpBLqhyy5qrn8IW++YkrP0LcFS0boS3RdssbydMQJFz6oVa1tmeYGCzu+EduA5YTN
83SYULKiLhVLRjxh5k6Ta4Mr5jDelJTrd/lQoEo3xM73k2SniRb9b9VT757pfV9YRd5PGCpvXEzx
Z2K7e2cXsiOK+33PLqPkbWo8wP8Pm0OodVlzYXlcXX//fWTN4KyDmxiH+froMWKtDpFCIbaMEKTK
qdpvq6rUngpk0YEB7LWmpbGpE2KxNcZ3xwlQMb9BC5jq0E1SdeEo9H6lwQ32t+LIcR121+qzHybO
Rzj2K6eUrUFDy2IDP1ZbIEIeYdMgCaK6Nx6brs3GC7/++3fOyOpiALdsrqvr49Gk0tTqFHaKUSuI
JCtiLC1al1/4Zc8+35tRVlNs6ksbHT+LNt3e3usCkOBD5Uu7jCjMyf5WxEPlffbb+euvoyxuYZiW
7dXajQqC+/DAG9Umq3Yle0RMqdP8/niU94sPoxiYoyn6KYsT6vTTQXJKjIzZVvSUbeOxsCbCQRJq
cXKXxj/bqJ63H4937j0yZSmwMha11tWK4CcFZHXBjmTEg156fWVJV6ov4we3suaGahVamDHgFHjh
OS+Nu3pOowvGqgIjTB4k9fd4KIoDtfj5Ju6k+qqzhO7KYJ0uLH/nXu5y2qT7tFDu1mllY0k2L/wa
Xm6kIG2QuhFZq93HO2IrYMJhS2hfPn69y+s73fApwClU/7kCsS2uz4KdFgy5aBAY94DQPKOqak/L
wHkR3vf5YydHaU4wGF9kmUrq6osATD4ng6EjMR1Io5STuduip/n8YRqyksKBZPHNLdWB1fycmgLn
xITFxkSICg4d6WFsPlBCXYTG8oXZeWYtORltmUVv9qshUI1mxPboyFHqU/Am8NnABVPP04WZsZxP
Vr8T7UKUw8yOBee1Or/wHUcpQmEyM3u5OYa0wFEsZjL5VjDcSkSFT+NAEqKTEeU9fP5TsOWlLML5
mgv5mhhiJqM1Jy27P2E99pe0EuqdIqudW6IlPBS1AdCuRGhx4YnPzExbhcFAQ8zEka6uNgjuJAYi
cXrvQgFzh8CK3CclDlH89peYD2e+dfxwf0/XNI3YHk9/RatspkYntcaRwqK/MrqqO1D6FaQ/2gj8
fBNaGzEg3YXXeuYnpcRB3YGDCD5PdZlbb+ZOHVY0FVpG1TpDDZw0iixviIrmKAqtux31InZyEp7c
CpXPhaHfTVsM95xQ0SvpKpbsdf1d+ENeVtVCmYyXJHoZJTG1mP7mk2sLo7C9glmhacJJdXVqrP1R
q7FTkNketUrhIFGbUYA36V4jRedTAXUcb5axOJpyA8SbA+ri9GUmOvExomwR9aEsL5EQSfN3dCSp
eWFbfzcrl3F0bYGKUhkw1otYNMelRUJtyawkbgZ3j34lp112qMauubC2nBvKZP6TD7JstOZqvWwH
Py+KDIkivoMG9f0keeU8fQsL+ZKy49x04CzEJ6DQLAUAc/ryqswKIyhQpYPsOgLpwlk3xD62+Xg6
nBll2WbYGnl5tEtX/YEGga5dId90UjGPtJbIlq6I5/v8D8SBeqnnMQbcnNUoE2wINW58fEii53DJ
QrUhaid+8Ktg/vbxA535gbSFA6uz41CLfkdrUjP4rUECPavq/G2btI2baH1MZJV9gUJ/7tW9HWn5
52+WiryAzDpPMdEYRv/VMnNtk9P3uDDflp3xZIuxOXRwo2T9Y92llnw6iNKOVQazC10T8JPripbz
l0wbioMdEF2PTm0cdx+/v5XJ/e9HC/5DVWH06gqjrmY4GqU4HSpG1AObF4iqzxtJ1nJ9u8d1EAo/
3Odjv6TGoKzN5Ur9I03SsRF5uUVIkDx+/Oece8n8kAZ4KOqz1O5Pnz/ISf4m+KdwTPKK0NVL8YYS
wT+fHwTZD2ZcemXMm9WuZlQoCZsSm9wY1SqsjwFBudfIdnkJyn/u10Q1sPC08MXR+jh9Gl9H3adN
TM48Xqw2IZI3jKzEyfX7vMVo+vnHQnDB5KHNimJhdQ4iYAAzYo99iKQ0/wr+Q3UoWUW9/4dRKHgg
xGHfMtY3NzM1a20i/cyJm6y+Jp4+24xCiy6UY8/MA17b0uLj2kExZ/XmkryQEjsKl3OqGeI0t3VX
iUT42VIRjSaZCgTLBncbFCSnv48191IrLXM/ibTsJptG1Sv9/FJD/32lYxmGRpRYoKHc3FYrR2aQ
K4ccBk9T50fXCOO1rVKlx2IQtmPI/a01iMdSkn1Sb0z/inr30bDLcv/x7/bufMUfoSycH2piaETW
B4G5kkkqClIOAkavKpt2JJLnXh+F3F+Lbhg0d8RPER1qdMSXyrRnPoOFaGbxCuhOvzvaSUVIblOG
TnXKFr5OKBuTN5TRtaYHuts1Pv/98bOemz1LK46fdOmBr3ftTjXHbJZZRTDZRs7QaPXWzAgk+niU
91sP4CSTCtnCPgFLvtqxqTkHI66PwjHCKEADYxaHKZ/Ng+7b4ebjod6/QYaCoA4DhBGRfp5OVNZK
Q64Fb7DAroJJlOQevNFzqDzbjSZ+h0M2+Beebln3T3ci+rMqGhSd1iZf4Go1CZMK4yAGKFxkGdBW
PINfq26Yf1admXqKkqs/qXONV2WoFfusVpvvHz/x++kKUJWDATcdTpKsaqdPjJdWDvqhK9BL14GX
GubvtDa/C+SZTmXnGYK1S6fK95NmGZFLK900qqza8s/f7O+I1eJIVSqS1iT8aFrVdVg3+/zCL/nu
wmErQJg0driFKEPj43QUNW41wq3bArOCVM+YU6PotZonIqzq0tfvq6Sf8f9ZITUjIuqbS3vEmTm7
8HG5wur077jVnQ5fz6WZ5FggIRH41RZbDMYwzE/hU9HUMDw//g3PLHy0SrgqY2OijsKd4HQ0TZVI
DGzJIJ+MBg+UnjwpPk5P0tlSxdObUHxJtIyr8gjdq90C9fIJfwEj8hzWel5euG+defP0YxEDIOFD
J72+Nagpkum5Iu8zqcBzUD9vfw7o371cxrGXTn5y01hflSoIP72V8RJoo1M5QxiAuvT0JcgZVMuq
ZCYLEugKtw2IxsUgjhnuwus+99ty8ULsgKZJKGuRYpbnsY/EoSC2oPOf+ynWzA3eNP+qxd1h7j7+
bc8NZlO2ogJpy/xndWxsARWFUpsUBMwZ8rFUiu4Wvo3k9UYxPH081JnFD5oXw9BQBKqz7vIpxOVN
Zs5zmbHp/45bZXq2WrPfYf5I9zQ0w5ePxzvzaNTokbeAiljQ4atrbIodK+umgnW9MPE6hTQwcd/T
Ued/8/mfDEUzvcvl0agWr+bGf5N2HrtxJNG2/aIA0ptpZlYVrURSFEVqEqBceh9pIr/+rtJ9g2aR
IKH7Bg000FJHpYs4Zp+9cq/u0lHhqhNqiKkMYUzIR92tsc9NKLsfUe/f2FPRrnJh7HIIjf+2J/6z
wxVr48HFRRdmQiuK8eYZkaX2NP4wMBitX0oPs3HAl8P7IHN6a13KjSxp/xWTnLwrk0JRZ9nMUpgL
6OBonXLnk8UQVDwwk/EVk5X2Kpgz8UFw98ZjRKBACIBwnLLdqXfg7COHVyJlq1NUCWTDV86QShv7
/viRdeAbbygTHwgH/s4soH56+Ylv9jL581LDchwZpqvgEhy0NwdneFgU2D6l4oNCy1uXRlp9bJ9Q
LyZZfLlev+A+sQbQHdvR8c4tsVlJzfjVHcNH1Qdv6PENPAkDUNshTOcecmGnBQPH6y2Vann0psmr
T85A+ahw3I8s+95chXPXtUC7EEqdnPbMgJa157Kb9EXV73ppBJeZyJZ/roUBQTpabgcUcdFhWi9v
Gw4SFEo1Q0N95a5+jLKN+RynoK+WaDcw+g+2yLfeCipUxzyGoILpo5fLGcbmDVPOvgWx5custtsa
zz5sMohe/L7oP3hQb61Gje8ooaJMTF73cjVcCQrP7vi4B92n8P4GhiTK1D831rW7xHBm+uDq3nhk
7MhUoo/CeFqnJ7tk6Vsds/nMySxz19GXzQykpdjoyI+iiDdedpY4Fsao0eKCc7JHrp1jZirnO15x
m62TGu1A4pct7gJ5Locv7+/9b9xFbiKtSUQKYUh7+uVdlKu5NuhLm8gLmTlO+Dn9T2xOXBlJTHwd
Kv9O9u+7Iyc21VJiEkLu02MbJEy9ZisT+cWMEWgp0sSxJL5LDDTuoGWvOEuYS/L+Zb51TwmqcVS1
nGOd6Xgb/nMSZKoQXS0cYsyxurDoJmIQjDNW6TCA+/+30vFs+M9KXocsDFVQE3WTyudztmpV7Rpd
zgzOlh2P8v3l3jhqQv/YGD3GJpwpJxdWqwFzqNFkRhfHgcOmXXHDEGCY9O7Y7wSeLBd4Eshv/4dF
8cH8K0EiWzpZdKjDxcwDm1nB5WgvhhTka629r5nXDHvD6+39MmbOB2u+kZ6x8RNVWwZZPTX3l/d1
DLZ2LGxIE2RKIMGz5iLEO/Gbllnxs63t+jtUqSFxhTGcW8taf7DZvI6lj10htlAiagS+px+/4bQ+
7gaM1k/+at4y9q8jXHvSZyH76Rr+u9yNsh+vRfdvIMFjtfL4uvKlEEdTUDg9jhrlhLmiPhlJC+EQ
LY0Uu4nCun3/gb7eBcg6YQygeuXsIzx7eXNnv5ny3Moo2GCC+D3dsjlLMEppm70j1/a7mtz0+f0V
X9/QY55LSY0RF4u27Mm+wwiPyIyBCKJWORBr3N/cG4hdZRoNtFX2+Lm4TGynxhzJThYfqRbeWv1v
FG9ihn6Ms0+uV+CNazqEoUbXZVXiww+fqN23GSZuS5WbUd7IbUm61YArSrHY/P3+1b/ejnCY50Xm
lKTWQKX05foeHQnCZDYJay1tKM72c9k5y8HCZ2X/zytRIj3OvBwXpMD+ciVyByvcKk5JSGRA3Jst
WHQUlvT0997s6o+QFa+/UgYVSCOIC4/8Eu/kxo6FKItVwb72rKr/xQGSMF1cJmYpqcBhHXZIa90/
dYvfHQptOw/vX+zxYl7GbkfXdGZBjnMnzE6exDtq8rxyGlkd5VhxaXaeEblFY30QjL69CiwaJuM4
nb2TQIAvJEClvRAhLiK8KLTzaQ7WfxtZPH73XAqjZnz1qD3DU13NiNZPoErjRi5bd4MoXWqa0AZo
tPdv2RtfPtPOuKgCmkE6eNpOon/q1kszNVEKsDQJezT1oVmnjNL560UQKPHPISmCM/yk6JMxsvBK
EYYVJlaPx0cEpsWGGBRUn1zqXrs6XZ2b9y/trXcR5aXxvwVLdOkvX/0aoiH5FlYaPhOI50bRO4xm
OnVi6aU6Zw7MuOjpt9+6Q9E9ZX7WJe8v/8YeQxjHLaXqhCD+VBvMPPyM9IPgW66psKKeiuKNE8C4
i4zVH+4tS7hz5Dp5f+/kqR4+uPjXcQERFrMSx7Yx6KRTxVQrto6WMvOZoOyMJx5G7kUNnghFPGFS
MCJ1LMu7VKx4ELx/2W9sbSyMvoCHzLZzWvtXeT726UwSoM1+jAW/ECPVLXs0/an8IHY9+RD58kIU
PSY+ngZ7OJHdywcs56ypQ0dDsFxGNzGDajyY7Vx8cEGnRb3/twwjkFQR+ehPczUYe7WR23aeFPQo
VFjhKJduYtcCsYx7bzQ+0U9sLkpb3MhVrvuebuetnNQ/vs6vfsbJ5uZ0xqIIbvMkH4Y6Wl0fPqdt
LIfWxyq3DLdd69lHfCYFPxcx4+6fHuvf1RH4oVhhLh2N7MnGPrQ5GCwMzZIgTacLt/c0liXTvG8x
Bvrgw3nrsf53qZPqibfZvnZxfUqmMMx3yq6CxFrH9oPHerLx/b2g8FgYDojmSHyO//0/cbqYs9LN
IHslMh/85cJABYt7jO7K4dzWRWh88Tsl/zGaOy6Kkp6vkWEmg3D2JIi1tdMPbhumySKz9NpF3pQc
K1f/tqf/XYV6HmQP3B6wXzhZZWJYRAoKTHgy6qC+nMzKLs+UXfvQnDM1MgPkd+z4778gJxvO/y5K
qEH/grVJRl7ez1b6MsuxQUrq1SgkDeBuyrfYZ1rdHKJy9dcQdFU2L4d06um2v7/4q1eGfj7vPmoF
xPbstSdHMt7OviNk48Quw5JnxoCBuofw9YNVTnZ0qJaIhqHz0EHF9hOU1ctLnKqcAZbWwjwj1+kc
a7tqPxf9Gu6Et4rdqDmta9wS97a1pR9s5ye76t+lmQE/6uEs2inOyVYXFq0hS6ZLY9PANezGcru5
f4ASaeGujsZlVB90o95aj++CM59YDrn6yTeYbU5lSdFZ2D85M97JW5AwX1jF7rQNH3zubyxF7T6k
hI/Aie/w5NJwrcqGEklNjPNetpN9gyMY5zJbGlO9778mJxHB8S6igqDFzj8Qdk5pX0Xp9eYKiSjW
o9FeZrLpDkJudWwJP71TMz1+uUx4aoFKvlpsd/ngIb7aco7L0xohqEO5w5v68v2xRBgSA2eMelNx
OQAZsCLHw8NLGsImPmiND7K6118F3jn0oDmI6Wmik3i5Hh7cpSywAMXEoXTOyqqZsbPO1Ac39fVV
vVjFOvkqSqayoRXaMqaj78dp4LVxtaK8M7PwdsY17oN95q3lqM4exdkMUnB9Ly/Kbaid5oGXJmxi
RlPsO2fQeYZhHsyTKQoaR+PJp1WVO/v3X5637ibCIcoAhP4Uvk/uZkapEQ2/JWI7gNOGW+Nj347/
KAfiITFWiyiaig4dIL74l1cHM7rKvMBwYs3lPIVG2yR0MboPKnCvL4WJY8OjAkeSQSx+cg+LeZbp
Al0wgUBMtBBgWiny3Dz/1xvGKscaES1RClOnpamxtZesC0SRdI5FZMbI6z7He+qD9+H19sFUPAIq
pHCMhXK2vrxjlOpxF+7xCRezbrE1NjjesDk8W7Ee/uC2vTrijoomYio8UXyGhU6PuKE9TtnmOc69
jIr93HBrvcfIud/3hbsmI6bVFylF1P/D9aGEANtGeZb1T65v2LjBac9dLPKsp2WMlH20Gh+zZBzn
339gb91KvijOF/KVoxvQy1vpVhm+lD6vBQ666nOX4ezezoH55CAw/OeP6Ti9hwaJivqxrHfynhtb
n+tuCsqkW7b2EI7Vn8HGcPr963n9vHgfaEeg+z8em6f77WibjKgz2coL6OuvU7ttySac7Iq51/Ha
yLrqutnE8FFv7PXH9XLVk31CerplZEvmCdbGGzb0uTq042ydvX9tr2MRmppU0Dg2GUGnv3nyrFad
l70gKRHBlN/UJbB77a9NXDuddWlmBc4e+SLtMydT8vn9pd+6QA4xMlvYPNRATi5w3cZO4AxLPuR5
a+IB5b0q1Yfw0zdXoahNd/9oSH7au3ULHJoC6eaJD55hb3dtiYbM/Kiu+/qVJ6dhIwSkTAnEPS2z
tL5RNyYW84kxbXI64PQ8WvutGMr6DLKGUh9sicfX+j8FKi6D5RhIwamBLIps8uVTm1NASv3mFInc
eueAbeV227h5lRTDsVYVTvNHzkVvfAJU/ZDgHOvmhMcnzypTjiNmfymSwCfaUMqkZ+WLNjgjUVH7
GV351eyPY/3Bl/fGbWU/RnTDqlDDDfvldSpxDL76uUhSDp+92xTbucwnSrotyfxHQ/Nv3FSC/yNt
kg+PrOrkpoYYSvrQCopkVCptGT8j9ItRHwRenHvhmJ2VTou1/vsfwRtXSBpHGYsDDj+K4CSWA3uz
jOOEX3dDMxQXVkfeY/Nqg2No55/vL/XGl0Djis+cQjHt3FMFlZp8ugDZXCfo6P14NmfM7Lfw1/9l
ESrR1DkYBTtNhw3sMdHzqTpBAL3sssYwEpC82wcn6Ku7RvmEY4y+HzWbo9D15XuxkrzRXCzahNny
/rai7J4Y47AcMm16396/oFcbJO87pqiEHnzf+Jgd7+p/8nvMeIejuBpPdGgC9xJlljzPN82Qa9LK
wcBKPO0XHGedpevL78UyhR9Z99BCffXoyJ+QShIgH5UgDNO//BGkcyVDn2W/02B8mQMXGxbZ1c1c
bWNaQgpwRrAAXl5vVRgxPznCjTKCGgOs2KR1J3s84w2zNr9sta2z57yEHOqcLxBVxANWnVQovgGI
K5oCGt48il9NXQgZxCI3JNCBvMSgtdgZOLZLO850M/dGombavcVBhcVg38OuDgWMiyxbjn8+23r7
qfezWv0xFV6f3zZr8+xPQ+0P9a++dNQUW5POzV0h2hyX98JURX0xdUV+gZGgh5ewX8z6ccUpkwZ5
M6VD4e8tB9fOWIN7WsKIDlswXOPZi1sCftxV8EB5x3IuwYOPxq9wZPbpa0lCaBdRy1gUHtTcmdpP
8FgqpoYf367yohuKGmyLNTXLFwBOHuOSrSqkTGqa5GVcaBUOX1fHHorPQwsAEnxEKCkQci2t+4RF
6WRvid0vq++eDf2WbvZOQZmAgVQZR+zx2ZCNYjmoGqlVNBLzr9nO1HnAMG0d9jiTa91JIBUZ9tJ3
UFHN5lcFy8DKDwpLmm/9SDo7J9XQduITetlWflJ5uCF2nswxJ1GZR36qh7Lk0ZxSg6FWnKyb7Uvn
4a6ahCnWEbt1NHoVT76Loe549KGpEzgSU/jNldofv3fTUGVTTJGpmb6MbUHRFeJhAbSBVFaG5llm
W2q98/IVU7qnMN2mnn5lYQiniCoLn91v3oqn7tfcDeZe7HEQgNx4Xk3gKW/9bOrmOWJsJnBul8Vv
qyVSVbqAIT92ZYmxc+2t7bfBZ2KfvKvpQvWwaXuRsC9ndxO3wWin1U+HE9tK41qIIB2TbRkKK6Dj
b7jTFyhjhvvb2jYHK+LGGnvw5lkKWRdL+2AezDHWU98OKklDwJksz4cc3hdS12jWJ4yvt4NO3aZ5
CtzSKPDKN7NMc7ZUk798Z6+cLSNSk1NuN/0UIIM8iBHcFPDLohncNC5TZU/YngebJX+PQ2Phgl1I
b2RsQWgIZI+Bo7eRmXVn3QboU4Xo9VOXYXd9sVids311mmFKv9iYHDf3TLeuVeKGUiwxYxGbHwWG
kk0yt3jiXwPVkAz8U4zfHiqBekQl7eSx+LD0/pXWhec8qCKYtn0gW3YgkCYTDtZwU1ozFWe9rui8
Rk0P/eOpcWo+1H1taGwaIr80NiQiTSGawcD33Kq7MD62wEMjyZTIxnlnZAFlwAj0Kr2Ay0kwyRnG
5lxP2y83E3SxcFcfUQFFZquN1tkjEWoCJuZMsWkzKoytWZ5QWAqgD0yVg3SzLABUzMgXA7LkSLdB
Wj67PTgESCepsRl3XtZhnsDUjpZhEW2ARZBXsMG608+60AW28MJKQ/ylj3qIEVtps+od9alsDbeC
Z6OqrJsOw8po8BjPJAW+l3S2J92rxi68esK7KM+a7FyxWxdopM1QdZGNh40LC01gIn4kIgSddb7Z
NdvXV1m5epruoAH0Zbgbm9BfzK+DbMl9iO5AZRfHnqTwr1e1retlgGhotECXbc4SLaGezN0IVTAw
sHYDZ3VTF73uz3r8PHKILrXC1DrCM3YJfwWY6abzXhXa+6M6zOsvTTArxncfil97X/tM5KP6Q6yE
8JBB0vaXZbMnR9ZMtBAvaz7Pl4bX+fJekyBPD4Zqh+pQValnXUIRbEbYeq7xw1c1Bkf5pLvzQW7V
AY6eiUnE0qdm5KVLeu1JK/scMnmwt6qw/ExfraPfU/vh6N4HuVuXO8pNwwq4k9wu++x188Lwbmf3
jni0bGrfP7mm3H5UXjFSFpiECA/8LFoOZlZOOkaHUNkH5NZGdTnqRrqJtxCmx2URWv2jPVmBgM5W
1313hbN4WN1ZZV71VyYnsLzpnXzVV+x33ePmmDp7SJuwlz/9LQ/q26IUgX+remMLH9EC9ZjmtyL3
k8zsZn0gVgWHM68NotFdL2r5GyayOdwgW83r/Zrma/iDV7blnZMmcpfbwbOa5lcoHVhogxi4Dzsw
FYP9O3dmqtORaAeLt5p3xFhvXbumPSUarbwvjd767SIThcNov7PKqnyQaaCM5sxZRm/094Y7pCvU
BhIFifM3tKbhzxzoxfgNHa1vFigjpjOJeFR4+P6whnWdbCbom9XbEiY0ZoBWOCGl0PHCMMvBhizA
ElClDpndr2Ps6aZvfvtTbRgAwIJ+ZFo2Sy0VPvdOYXQPfu7UORFDy4ueRSjDNjgqZattF2WKOdWq
YSMN1uEQgPRgBp2+R3+dC3fBe1JC3ouCdmU/R3owTk/41XpDxAwVSFAL+LwZl+hA0Fia8ABBuLQ5
siKoKE7wsKY0Th/kIupfAJyLgGplBUPbnTrzwRRUzGKbd9GO/T4daiBdW3CHwIsTO6yNbL31mmU9
S/m+5BUk0gx0xZT1j4FJ45cDdsYDE1HPXaXb4peXuwpL13a1b7tl8W4ZPE3V32PhCaNi2CSWOXoX
zdJn0xcihYCSdAas8dBvmFscMDSRamf4Elt2uw0H92wD00gLNhjrB4h3PCy9QXAZNMb41EYzI8o6
HA9ihHjYEbh9VRX7wnPlFdmNrgFwVNtzLji/zztl9Q7OyABNikKpejeAsASRo01n70BiO5B84BrS
6bIzELXJPku6GgP+eEY0ngx0L6bDwvH2ZKPFxBUTlMUYQ2TjoeRQFfCRRNWqYj0sU3k+5rOvof0E
aMdwiwsBo+Qr5Ixci3G9SLG90PALGx9H90GtWNYsgZkYgmMI51SWiqfWAoMA/Uo68WC2nkjs1VpN
RHZpdsd2Z30bbVgikaXD8atT+OlXN13ln4zOzi286HrljgiB+3Te0kcy/AF4GLPh8ELDYCRYxTim
8646Wa/lbdtuzXiwnLHozteWGZ39ZCtr/Voyad4nTg+pGeDSuNAGank1vTGsnZ3UgdHGBX/n8/E5
UAnXJcgAJaUFGcjCfyxxNmIRdIm65hAp/HoGUDFZz+Hi1pep3W5rgrIZZg5TOco+5GLrmSrf8uJ7
y6PJ43ypxN5m8tvl1zZIily3a5D91TC6SHbqfeFU/CtlWGLwFBZUFtmFmT4MZVHIMyeVixX5RCpI
MIogbOPQrLrPZQUUae9bBZ424Th5am+3o0FLHyJBGLXbCIYym1H2RoAWModPvwZmv011d7f4Y+1+
qXGgNuPFEwUomdXvRjhA/bpeuz4unkmX2mEaN+nim0nL8+w+9ZthnbVpUbvnrV2tkr8kHKJLfzI3
DGtDnqHyFZvZuOVOhZv7LD5bSKvaH2ZbakCj7JlRDy0xTbK0539rl35Y7uZwJuLz/NxNUYo3/mVY
Fb5zIMYNQKVXYVP+Ljd7XX57GK881lXHeVJkeW4n2OiGw15tqcG1mBAaiJYcrB8X5B4XwAvcB8uF
7XnRSOYA4sye07vNTxtwXyjvL9dZElzOy0KQN2/AYhNYGOkaYzwFAgg4Zn6je+ggoxNmV3nVwolU
hp0qNsOwgEQrZzbGZTOdr4Nl6O+iLeF4idnJzTtrUlgWuEgc6sdy6GdqY+WopuYTnyWoX/TwnHye
zA1xkxHX3m+TwNrFaK38sjXdKYxbLCYJ+Mu2TJMUYgjUxILJ1T1YURysC+KHO+A7TbGTa65klNKj
zs7yRfTevkSqU0LBCjJ/L5WkHLwJWYNObFfz0VnEURDFNGexpwg57kJ7Rg0q10zCppjh9i1uCnVI
EE9337LChsQR+CWgrxSgKRPJlY8r8sKIZH02MO96Q+0NOCj9o9k8731lMiEmyFn4vrxczAecNNfi
rHGCobskViFrK3ksgOPc8OiuXEzumIyrwzg8AyzZN9r69W8LJPGvrGuXX9i/ZM9LWlZXjYs2bw8m
r7vZiqm8BzpSrYnBC/U42Y0xHmBgNvfAMTAuLmpzs/f+6lUEBYYMReISUNgHz1zN8hz033hPn91N
YcuMA9nbphr7bmDGTu+YQOqSTBYeZ4Hg1IqR8eKPJSsnyAkGGxLUubK9G7rymFPArs7CPRp9AxaM
P/jr16IJg/JcOSXhsJoNH8TrzDkUjXljq12HX10eeUJkT0XK5HyEaM2o74tJLzA/6l5CipK6vUZE
IRnxtTcguf4UepCAC7wCEFKEf4zBWv8YSoR/Rscls50L2et4MiaXpmWAhX2MwK7KyUNqaydd0nN0
L0fDyNWs++dlga2EYNWG8TuGm/2TZgk5kArxgd6UGL4G0m9/1I0W9oXNdPrBNLwgjylnDz1eHFSB
90yulF1cuBLtSZb15sPcypnPpd3S7zBjlk/e5sjnUGlxO9nWdBuKcDli+AYb+aRymSr2a5pOu7wo
+v3i1GO+C801kMB4c3299NVq7CtnWX/4WJKWkSu0+lnY+CTg9NLYXiJXyz9UxjAbFG7S7Xk0nJlR
+S5o1rO5HO0fy+JMR2yRbp87No9t509BcW0VlvHHmurl0yyog+/tfvSeZ2h295mLSwYjjdV4MUHj
svlsJ/Z3jcZnPqsQ4eqkX/L6z9ob4gdA9sJif9P6S94qbFlgUFagU/PeoW1az81vsxoHHS86LAFX
C6eqUG5W06WoVzivdqP7P6nnyO/a7tLbiSP8xqsy9ZQpcD/RzF376fdquFzr3iTWb3jmER4sqxlX
pSAOhGtzHNt1RmQLhqMrTG+zbPoUDqThUQGxlaxKZ8c0IXDzG9Oq12bfGWCdkEDhaLSfRz3DUupz
1z/QuTSfPFW6Hv4ko/jsDC6fu8XY5RHZRw6frIy1D5Hjrz5ZKUqCgG6T0OFusVdGOMp1bS82er7O
frFI7GGzKNqeyoFMCLNkqiHr1MqLW+zxIQiOPi+ZnB3ns+yD7AHlRXW/YJxPhhkYE8y1LuyNSOLA
4EW1F6x3ZZW6v4H/VdfLmI/pxZoJMKthQBCzH9YaXG45HTsq0BvSc7OHwbhf1zC850xvQTK5eXNZ
MOGtzoe28r63sy2u10Js7t4MsuwbpLRtuvDTIbzLQqlXZh9LZgyosbgy1lnf7wIT9O9ZbzoNXGan
c34FRzAzoFZZXTrbsD04y9SpeMCJvsHySEMt0jyZQ00rEtr3nG2PEjbeesVu4db70CqtXe0Eaol7
JBOEs11Kcie5eO6ODvUjSbd975Z2+qUcGPSNctW7VpQKYoDEKrXxp8qL+pJxv+MWTvXK2w9z3vkx
UzTqxld6xrwXbwduwLbAx2Is6zO+bjYEt27zmghskAcwhLDdjUXlGOfuvHCZIUMQeEHWC2Bqvmfn
Jx0++dXonPGbg5z+O20CfZlWE/wllVXht2CZ219UAqubYerqH4W72ectl4kJuWGT/q50iXDLQPOP
Dm4J5bndjFXAupPmjRJSLTtp2DNsZkf23Fn2DOogljveVZh7kOxbqCLYPf3+ZiZLXQCHD4V52Wnh
fp/16F77XjE8V3npfLN9WmjR6FTqRzniPAXGnPpnPIKqq9n2isqKhmkMnukwEyRPWZhebW6/DpHm
Jl7jGm0AL0rX6aqbUoIUw5xAVEm/ahnr6oWHR36bPwmkWU9B7jn8bqtjJAThRgtWrAA/BFJ9JQVi
rJTkf8tbyPS1WK4lZAww47RiVdRnIBVBgbXBtCNq0k3sjFvxiExf3liTt8zQTqnBxnV6jNp6Z27P
gKPPeOF2nt/Gqc3A/kUAm/fZmrVz722hw94ttua2bVTwzU1tU5/DEinvO1W0PxUS62vsI1q9z708
XKMWF4xHY6WQGlmcwAz/5715V80NR4DMsM5ki/X827Ux/G+T3ZHKoSIGHDrPHB1Lq5n68YZyrS6U
UdgwVUmSiX3tdkpA94jHPGixpiNnkCSkgYOZ00jUclVvf5mBTtWDx+wN74cQS5XuMmCTZ4wMwDqu
0rL83NjkE9SB6Ckfql4WV8OGUcJBCgDQkML832ntNBfo14liqpkQw1TBek9l2e8TZMhyiddABNmR
oomAvqIghl0mc/PXOc2mn0ulQm+vVGvtXaCjcwzQbctjaxjGJ6NfwhsPcR9a+wZLkqh06wooC/6P
l7QyWzei8ZZ/SetSdTHoW6vClHUm9gowjrIjZaf1lwkK6RLXS2dvsXLM9coJUh1yFKr8Dup17wNo
VLm/t4PJ3POMoRNizFNe19YonhAXMe7O0Ls1AoBwx6uK6bjlrKRLdO8LMBAXGApzOGaE1VnEXiTO
wsxY54ORdr6fDG7AlLqbssk4FMsupFltn0dV9eFuW7PyUjd6cEnAXA1hW+jxc754nGqNn9LGrKah
AS9No2i3oTx8BF6/PffhavQJz7C8mlZlmUm4wByLqlLW35Qoux9hXTlp7BGh/KTJoK8Lf1FZQs7c
fFKrFtWNgRWDSu/CjiJwsra2wgJeTvnwZNq6JuzIJ2f65Egr9ZKgCXr9o9yEMUZNqfgKRKB4Cgah
OpnhaEPNPAoAGHHOh/Cn5+ZDs+uHcVueFjmZXwIah2d6NjI+nG2eHtt6CX/W0AizfQAR7wHzdOcb
LNkCgJkt6icj59SNDDLur5soQoyXvLDdm4MH2TL0oNvuxDiFwW6dZJefDdS6x8hqHHO7SquQmOUI
G/ziOSPlRXO1cAawKWBXSd6VwRphV9quuyAoWoBkoV1/KVeME7BP3xoRAY1bn5RTEIZavtn4u7ri
xyTt3LP0GvT+mBjgB68JnntyWV3pHtgX0e6O6fy6pqbW9c9Cz16Q/qy2Y0lBG31/GxQiCHYWdj0E
G0uvoXzncDqj2Z+UEQu9bi2HSjd08LFN74+lffjPHc8ht87ccOm+93LC6VT6U28Ddd9Ia7RvT1R6
hAfxa3QsUWHTadtUhzDXo0o8dFkdN9vm3kzFUl7NhlgaSCwLqVC6IduLs3XASD4bVLfsLYsYAwVM
igwYastQ0qBZm7timCyDPz63n0y7IG7TxWbU+42qL0iuJvdu6wrVQLTqCW4wABb/E7Z0th+pzpt+
MRC/ThHFEKNL4Is1XVIPAib10IXpzawxxoHeW5cQLVHtLom74tBJHToMBl4dC6i7lOMdTZWa3F63
jXncvqvnfHXAQPf4q/HXc6LpSEhzvrc2J/zc1ataD8j1i5uxSU0rcfGIuFUhBo54egNiBCm5WLSr
zGwiEjBGyxT7KaRk9FBnBaDArUhnM27bJt+uS6ckVXM5BusoUJO77rpNYN4pqg26cj4E5tnQdWqO
Ovr/9xlvlUJZUwUZtQqnTdmMcz6oHK1MGq3IvUhEPTc9TKkdbAnmxB2tTFmoNAowHpfglOX67DSV
Mg4ZWeo5NVX7c+sv3p8MIsvEvpUqDQ+dLk7kVtVm7MstLbdkkNZ8v7iiFpFp5nrEG8OpfJowuV/H
Xd0h+NZ4Y60Bogt7WyjzooctPy14qLkxfVrguBRzg2uaRAC8kMgZNPwpheBnu2xU/UxFIyBf+k3E
Wo7oR82cs6kyneqHyPKNoiTM4XtJh77b1b4IdSzID27CtSByYrpoyCLDGOF9eroqz6VtMderVtoy
kYszQ5P4RK4wbujxgQOXW0sCsDourJmic76Eg0lebTJ0eUfLx6SE0ZsTgdA0lZEqA3pS2lfdzZQT
8iZ4cpeg3DJijDkVc5/MSzb/sKQ2KuK9pYOMWVfmuaWkuB82x75F+7vVkatkSIXVaIZhV9Ptu95a
lwJYlrrq698mQxTOYffbgm78WTRSPQjZgisNh7747drQq6MOJOuPRYvhs62b7HffYuFBcmDLz51u
oG6bsrUe5srBs3em+nTmW631U05seVwq7xh90W1KprUZvvsgdkW0bTOOWxM4QUaSsXLBrw2WIuec
85kO2nhHqrp1sZ26+hGRtPje0JngIAuzdQSqZYriGsdS+kmp6ucvnQ4yjd5/A33QWT6UYAPPFqJ1
77fAyNGISUaDT5a1FFR6h3X8KiA8Un5Sk3FdFcedZs0yedtwfMLwUuZ8SXOE6VuEzDDXZT6a3vXq
bsABG11Xt6upiXdZsvlsrf/D2Xntxq0sa/iJCLDJZrplmKAsWZYl3xCSA3POfPrzcZ0bayxo4I29
seC1LE1Pk93V1VV/wPzWbUbOO9saCVaYiasPjV2mzWUXWtpMg6kYDT+ycsqUyGjb2mFoJFJZBgor
ht+LcvnNE9qCFalm5tWUU5+wXaVYmg3ctlxDUvaIkCYxDhyCgrp2EdII19aius82pYEdjpzLFWFP
L7l+kN67pq1Uv0OlkNIr5xjvcHvUq4d0drrJo1+edDtHloi+aHMi7ltSENUzQfncdaT/LeEAY/ML
C/rIADN+80Tq42hGAT4s6hGD5oWanzIm1nKUMAJ/2Uaa4r0qBll4LJLlecSw+jHCizqhFdy2WNWG
VGtHXEsy7HTH+s5EnvRHy8lzS6VZ3KHZW2l3DVj4cPOYyrDf2DrEc1qK9ltI5U/dp/oy3BWq6IrL
0OxX3JLYXuYOMiL9P+yxET3e9IaDouvI5XU7cbCY6zsl8YDYxm9lRm0WEmXLhVZpcYV1OSXjOw02
7BC0/dgGUdjR4p+B8vF8F42kos1V8z4TWdbwqCNyhQo06Jua0ZgOyo5Q7C3pzIq1K9X63evq8iCX
Yewua9vkyFng3Ah82o35lTq4Jb0OEPLeRPo2PiYSePx2zKGJWdeVTvpX4fFMWh5poUdZd31O51G8
LFluC3fUMuUS0nv1y7QmCs8IPSO4mtIC/jbk1ogRNO7BB56D1RyLTuGTi3ZsSGmllRtek9nGb/oe
Bt0OUARbs7iAc1XKjmsWwvHqD2onlMVLgtroZbQPtaulLdSvuSLxiVUwx0m8KcntrY4c0oy3Yuq/
Plpy1UM26cvbDJLrhQnh0sJlIy8DC3aI6clm7Pr9hH76BQUfdcKLPpq/kC2VuR/poYIVs70q+n4R
vf6iYkX1BEo1/j5Qm31BzlPEe/rUxVOTJsavdq3i2SXpUan505t7q6tGXs+O3UxtYIyO+AFwvF5d
LUwRAcCNQmZHNcunb+UatcaFFpdh6/egQVjIEDt/sx9x7kNfmT5xMuYLKR7ImyYwMyWug65N5GWH
2gTtprmUv0K9oBIgKhtr63Yyp52VrKAJk8FQFW4MldJF15GRFsyZzoDizazXZVcNg557Be/uohSV
Si8ZQuavrJ56PLVXklol7HCYXyhX64FRGjhy1mquq5drmLd4/q6N8aJoMx2hMrI1nLO4wD5YmSKw
sjMUZTkmbaw9AodFGUAVMbmBVaHhUvWC6ky05QFuFIb1bV7qdU5wn8ovSkt7jFMaxw93FbV1r3bm
GO0mpS++WzXZkZeUFKsxFo8MzjMtrx/7ZjZ+wrmgPlNmQ2W5LdbzUj5LlAzFtb4s2nqVtTJRXD0L
qTaNkWHdgtWtMx//8Wml1W43BCXFGKDXjahD7CIMXPJ9mDdWeqkRPqg8xw2G5ZgiJY9pFi2Ue4xJ
SYIKXJKknKdRVq57c/W0ZQA9LLI1e4LXZRab3XMU8evt6pultuK9nMz0OAZOml8dIrrSp+MjLsyp
CDM0LB3zwsxsZaagP81fYh7lU72ukIzn1EkqT8mIfd4Ya1jLKWXV1DtKQtFdF2/6HPlkiidFjYdv
8D3YfuUQAkBZinru/FjamLdGSg0UQ4a2duxS9t8rOAECpLRKGl2aTrDNSLPYnKXW1q5IKDEgbgI4
Et3EjktsYjY93kCF0Pd5j+4bp4EVBnLmEuHKbHF25dgr6ZWxTKHp2rM6J240okzk5SUF1YO9mMav
2mjibyUhJeYhWMOxEqREvg0GSj6sWT5cLVKtkiuyM/NqqlWr3BtjiVu5YRSAasgcqNYIMYrWL0ZN
oQCzRiye2DCql3EZmEijJ9F9waXr28ydAIqPUiFwsNp1+DWzo3qBTblalkfhnzYArd72sq5JU3YF
NfXMy+ulHaDP6u2NGKbqh5IrRnI5a6ZxgH09/DDH3AhULR6aG0r39Lx6SJELQakxfztjkfxc6K3+
yqm+PsnaBDoR1ij6eHoWkb31Dam5n4y1vO2Be4AQoweLjtK4zLQcRom5noYMOaKbU/tqpRVBcIip
lnOS9FbrpVnS8Somi6Xf23Up3TLu5JMD9Og1zsX8pDaWjSW4Vs6vJSLRwk/jUbknn1hBqDR8ecsu
vko5tE/ZXKmOS6wWKRwocCcgx2RL0rJEdYLkEdbx3N3WrncTBGAoNaAgT5mrtlrbFcMsXw3Ry6+6
ag33UuGC6nb22P3Q1KgkH+ESVPshbc1jwQRJ6cJBv0xISU0vT8YOe9gY3WrEPnWEaccakAVbv6j3
nIXxmyUno0deell1dJ6axPSlYliJH/IAhQcs12KvhqwDL9H0BNgymmH0z2sAW+4WkyGt8IKl22Ir
dVXalDvpyGX1EwJT+c9sHtsKFP6a35Y5mWewjFFNW4v2buE76Sjn3Yxt43Mzm0WDbXommVkISzRY
Qw4YeuP2/L3O1OyVCwE87qRQ1kds4lVYK0ozPcpoSR+0ZRQUjcREF47jo6o98Bp0pnO7r27HPmxu
CqnpX9uSm/49ZSddeg3Iq+8LzLqXqFqKL52ZkWKDAE/BhCWh/hQbSwUDf0n0G4U2d3yoyqh5jcdq
QyByB8ncCRm3fj+oZaa44+BwXijLkNJOopn4aJqAWtIYmUt3asr+1wjh4rvJFTQi39DZnzpJAtkE
PS4nqMwp6b2mW6OvoheAiWo6OpurRky7wqgmnnNSID/tDoMm7md9mu8LzMlqSpcyfQVRxyVk6cef
M8jiwo27bRV3nUyqw1pn5XNFQ5gF7WBM7CkUBlSX3kHsuBSdKEWtZhZfxz12sF4rMfz1o4lf2jWx
HGLsPWKK47mqLPlBFiHAoS6a+/uoC4FYpBvQ3pVyihfwaIPyzN08v9UNSt08+VS5rds+uoNOg3hu
KEp51ERPDbjdIEpsOMNAIDKrBtu3KKo9UVSsX9Ro0ozAUnPqsmObiBswk6XpwSuhcMV9zaQrnQpr
8YizgDdIvcr7ZcAixlcanRce97SSfbYALI8IxN6zEuv1jKPwoh4mhfY7MTyaX+3aCB8Nshiek6kM
b0Jf6fKj4JlgMyOMhYu6MsVPIkyM8AJJ1um2bFCM2bEVCGxA8zgrKwPTPTqwYxORuest9aaiNjkq
lqq9UiSxxbX6qM/8PpfN6irmEt7CtxgfRs3u30bZy/Yg0Ay5LHNa8WRuVUhbUhqv1PEmwp/VRodK
h2FPLTap9urUgOyZpVJfMtUOaIOlxbG3QLn6lbB+GAEN912nFubvWsa5GSjtWL5u4YFbGj0PtLzJ
JI5WOBfIGtIvfWnsScB3iPWo5IRSbMoz1Chu8hZyAfAYTDNXK8fRb6UQBxYhXqvRd8IqqkmJZHKx
GiUV7DoEp04BA/THrlGW7CZzKg7PoikmjeXT6heZQc8JzRu1yrlDmdmD2s/pj6lare8xeHAAmbGu
fuvWhkuRkaO6I2c8191IU+EYRoMakpabo/6NVZheAcX/MYdd3mDHXpPtWQn5ubXaGoqQZa4eUq0G
zzSvNDkJ2GkTB6lNyu5i5IrOa0q7DrCRM2lHQDmxHaB0hzeTWSr6awkYjmilcwyn5age4q5hS1D4
d+46rdbvairQpR9O+vTSaJyaLD45vWkldkNuio3z5diB/XJLp0qepoV2GTWpybiGgz2xwgFXxsEA
sK9FG6qW3OatjC6G2Qr1ghfXgtXIZuUxc+YIINsGQKwMHIf2YzMmBNywfGkhkT5PelfdlGoy64c0
r9Vdqcy93BNcm8yz+qqPJagJSoLYAVFPyMeLrKT/KbZOIpg627VglI6H2TEK+g1FYnZEII1iL0Yp
EB3Qyqe9PeoZ+4mXELbgmHrDpPEx2tfZlOBo1umUx68hlVE9KOfMtPCWacHnUpagWsG5EffBWFvY
X+MUREk7HfT2uUq16ddUcgahyEXH2U/7pfliOULJrwD6Jpcp0aLwrGm7VdFj5ksAl0ki1yL3ekaH
VLmEtUgb21qn9FXGcvpFj49R26zLHJ+6VW7ftrKgIIzD4cp9AP1buq6lbbTf4MHVxmVsVMlXQAd9
T8I11gOQmUQBMzJDZcm8tgaBdYgoqXVX0Gm76xGg+eDZlLvWAw6JdRLf0mudtUcQFusbidcIHn62
ZNg99VEGFSRokeCyjgqt/FdUvqfnOdLnYU9P3q58h1sxGItBQR2S+zXF7chalRcHSTRku2zTuYmH
zIlBg8U2yXVVfelo4wOsUhP1TQEeUfprkhlhADjEARrF1bTwZQdGiE73tgHksCBWqJX22Hg2Z4pJ
hm2BNKPT5zz2VWPfr4M+qTQrV6YJQ7nZg7SdrtexWym/rUQGn8bI8BABmh7oD4msoaZpZ08J8gi6
P1RVi+oPKECSzKxYqBV3BiGnFRmXfhtgiAAy1vc9uBQlzmgxKCwb+rfIOGb1aoWHhtpygkgRCa5X
qRotQ1pwpblDdqxGmwkpNXtH5T7jbNI1WnMSGDmace3KdblsR42mFWatX0gepzGIUVC9QExGUGFR
S0XhctyxfKdZRVWhSYsldLOF8E4fkYLPEVVwLtMATiywXWsqXo1My+APl8hoorY6ZrNf6KP8Ga8l
MVBJcKNxFb2gRuukYIDdgWCNWXyTfwWYqNcBt/r5aYziIj4qJN70NpJav7ciDYWtWdSsyN4se0HX
UIjrieTmtUlH+wtywQ7gI9yKwiB3Viidq671N62daN/jSrMMP01n9bgaUVXftk7V3k9LaahgN2wQ
7NWW2hehnrWeVAdQYWTkCszr0uy+lXHOPTdFFpQgD4gz9KmMy3vCAT0kOGZAcvUyVxTAb8pwR5ha
R09PMzCOdYqi0dT8dw7I3hndSq36a0IjfWJwROEzTIz8sKCsOvsAHmgPAvNpXhb4cZ3fAHhrLvBN
UX9Hc2nre1WhxudRJhAcJaqJgyTBRbEDMelcPxEe738WkdZNJNRZ9ITG7niPBfzICVOb0WvTL8vv
yAJmt8taJ3tzOKTbwGRj0YloUrtBgia1wIUupJweK55mt4wV9g0sBhI/rt7ZD2r05WtVW8nkCqTh
n+jiUqOZun65rqrJeUX7BTQPHWOjoQuwpkCWdcX+mafF+pZwt2JWIgfTNhTWKL00SY1+a+cZo6cm
Vv49QdsV4x6xQreXVOroeiYbp6MbHcCiZbUWgE9UlZcf0ba76KZF613V0iaDfSCVGJRRGrWBXTvA
rjlbsFSyI7lGHg3Z5gbnMXXxLdVUr4yoxGwgEVNe7ckfs29NRVQmiQN6NGg1oR/AY/EDuGl6B6+1
B2eYaIUSgAgP73riU+yR5guuaUk1fNHAin+t6d08GiZ9BMnpeFVUuf6Q5ros75t0GpDacZJxOWj2
OH/p4q5DBnVtdWSA6rwP90ulpw9DrXdUnqYF0sqirlQbyV0QTV01O7MDbkmKGSSy4ro4d43Z+lrP
rgmiPpmJj87UlsdSztoAHXeStkNt1SA+GHrPX8fQeX7UyVorHlprFYoGqVjSN7sCOLFHImMMr0fu
OAC6rHB8mMHN/ZJcDXjVYhNzKSNq7aGMgZMtIGCAN/Rq/ja1c/gYkun/RBRqK7Mu8yQJBOSAAVQc
/QU+CEiPAnrQS5PMHORtL5x9k08ZXVYYQsVhBt/5wF2lxtg41Trg8wbkoEmsjfC6HCaim2lanoMw
oUjihyE0GfJIy7qjNk22acAKuExb4Hd+gsWkTfNg4HgCXKM/aUuTvM02yF4vzy2yXNh/bYOhvR3e
lakEZ0TmT5JL2zXOdpVemF8ULNQHd0A05K5TRL96jR0Okwv9DTRTbanVY2Yly3d7MMUXk4aWGohw
VRU/dhyaE3hDRYmXtQWpaa7o5b2we/sB98bqRVU6A8BSVUWaRzykfIg7XHkFJU0p4TW3+it68gA+
geMWxxbi1RgIdN97j++jPoZwni/WdarAiFBA/dllSfSiUU0DUdvMRUInliXmanqhLCAFxw13CcAN
cAAQ+G9hucTSB5G0diS1dr0HYc9v6mDrKs49um8kx0Dy3UFHJy2I2t666VNDmQnVuTCo/aXpc1tn
yaMTZs4dbUMqLlMYrspW4Jor1zYVqC1zIkn3FyLbK0kDVw0NlKXbV5AdXIhV4ZsZU6rYdU6TSn8B
C+GA8+qXC7maBVoX6nbCpGqTJ4EcY8qyOYgOPRCFbd1u906DoDKsx67qotYLh5HaHvpN2lU3rvJr
lBHFXAQuExyIuJbs7LYmnUG8uf09Qfi7Spqi1/yxVemXJzasAp40C9Iz+ibK3XFdlGcIiLzjeUES
3U5W8ajPFlItDbhLjdIYKZo7ZZUG8SYrnfs+C1fD5bIekzSEQrAhVE35OiX6+jVMxkEACN/qzIjB
Da8y7fTGWyfqMN6KA0W46QouNNyoGd0VSx0pwGe5VruLbolr6GLtje1EAI4tUZDZR9LqMYty6mkm
0tOe17qFVu86Z1O4Aygqo0MuOudeKWNUNByHjv2lPk50M2iHd35I2O+gWHDWH7VUOorb9Xgp92Wr
cBftabsHXFbLFBpiWlX32iKABYAZ6yDRhCr9LjhyQ9DM8VL7rToL6dkrFGhvVofhddQnZQqmoRXp
zomdjD0VOyaZFgDUFfhcFKW+oCSY/JwjCjPBsCpi9IoKAjyJ2ZIBuXAaLblAf8wprqcxse+MJMsb
Xx/XHJpWBcbuFsoPTe0BngIPo9GLnyIrRbdb4jWc/WWmZLWLYhJjX/AUW38liJNbpHSpeLB5rQiq
Qlr4kDQWuUSD9YUC0HMkCVnYq7/ycsZQPYH38VD1CwovDTYA1xgi9M9gZiVNyKozrxuDvrOnr0sN
tNiuU7QYZShA3hK5XIVGyo0IBZCXmUoqSLwJWLafwx/6WYX18rXKRXorQaWrG2CQ2jHVWIuLaFX/
tsORyx91XWqFVA/JuFKDhk1v5ep3Mr6p97iilKSgY2vfilpvxD6U9vo9Uib1GorpqF5CJtN/TobQ
t+JMDjwTL6HoSGE4XumPquUt5AJdgOHXh5g2OwYHHiAgdpQ1p+p9jOlB5lVS5YWNqmo8Dl1LW7kZ
TNq7mdo5x0WJ+mk/8b6/rJzg80FSzTimVE/ue32khoTG2XAFIIJTsgJ9ckN2wHGRq101umtHEWNv
J01LAUuDTfCFmmROClKNGnipMrPvzaICDMtxE902OUhid+QpfwOhPt5uFz2gOGoOH0xRqu4OnmT4
I6upIHujPnPDkLOdAxPBUuXFiRc2c1THiwU+K6dcUaQI6wao4ckfOcU2lGG1On6MZdlz81Wd5gWd
ITOnyFbmPyLRtKAgwoySEmzuvAaTXtaPogIBQJAFfyENNI/dpMOU3GcXL9+dxVxH8ngdLMhEqdYA
hUPaCE5a5g8ygcvg0YUy3wy7te45gzp9V4URfW6WbhuofdSS4re1XntbdF52WkpxJ0jnnjK2Ya8A
I2O7uN0wqIsfz818TeZSduYhoqO9BLEUdoO0XKNcdyOn5iGrKv1oUxPRXBuBea7w1VyL2w4y4M82
VNdbE7Zo704AK4ZDv1J/u4N7FqJtqlgVzyaWRhXg4tVbV2tv5vUT9wLlSXEojNIGqlXw+WZKlttP
tXjJy1Wq5IBcj344UToqLtcvMIqhgDS1rxtQ498sXEMdWi5OaRAkdEpj4GwjivAAgJLlK+jSEb8N
B+rSTq/h8rjVsOBF+znjetMS+FPcAPMApD+Ra1AROaMKeULuzsViOA3AHxrCUvuuDFXoDlkz7K1s
mu8UJUfsVQkjXl0/+Hk2iP3nw58Svrfh8WqFjm8jY0sX7D3XGg5r2wNbKVyoV1yHcqDMw0EFJajD
7qxv6VE47mrI6LKdc2DBnw9+6iqGwRyja6pK11E3N/2U96PjE2YatO5KNws5coNWhGykAlvAIONW
kQBroooWwcymf55wo4IjGmQlaBOSGArejdk/n/lGp9zz0290IrEC4Dls2oLXEVWSOEwL008jR/NI
lZ4aUmECD73wFjZakPeTgb6XvezLkgqANkVAwxdKDuBJnDNP6lQC4L+vhYnhpnor9L+UxZqZCD1I
rsRlEVFuhTsXAezIqUZmXWVW/udP4VQbYhttU/iwNnVTMDEnMin1JEts3kGCAAe232Ri6cDjoEuR
Fs7G/IbRr3ZGROejZYjknjCNbQ0K40T6AoBkV2UdfXjogNqdCcyENFeAxe3V+Qh6ztnXJdztSjf/
zf5hszg0QRqb2wpkfHGyAu0KBiL4F9p9COFBuaL8m9RfC8lZcKQSRGv780f790Tfj3eyvhZTgZhS
1xAPS3XiRjst1wvjXoLH0MGKN73f2E3z4Bh5tPt85L9XNiMjPmMgamzhR7V9sz+kHbrFqEQiWdk4
JKkXEdhWDt66+ketlv+eJyaBLBsYGRRx3o/C0InuNOxofRL9hbFB3+xCXNCUn75Y4K3PrJu/9wXq
24QPusc0BHmb74ezpRM6hcJKbXtOs57SsEfF8RvkGnH4/PH9vSckOhsWbuS0e9D33R7vH48PKlfb
zglnQ9hozZEMBi4W9OHEA+AJK7mlnHvGdv3DEXWEmGDAQ004VS8U3LCbYmDP17Ey/QgXCl1On26V
xDbO7lBrtM/ojHy0QrBOsCFC2Mg/naqLTzhCSDq3RON24L7irHVX+7XVjeX/sBSxIEITXkjJWzt5
lglgcjIKnuXaWA1Y594BczQ3Z0b56PkhVy4AT+GCAib+/RubLHC6WcwoPQgBE2qhsx7SWGuDmRor
HXxqYZ8vkY8Wo6M6oAdIy4hmJzvMrFojWuxtiYjRuZ9KhEG8OYosJRhykpozkeRUpGjbaY5uqTxF
iWrEqU1J5Qw5OTDM41ZExWtCQw98aAZ0Za2v7K7cLImVfnz6fIofhC8OBkTIBLES4zft/TNdQ3vV
DUCiLpoCMDqFFe67hXqrXqS7Jg9tqhC63EsdwOOZ6X7wNhGBpduMJhPBRZ4kKqOWVLHdsNO7cLBf
NIjXKWexGA+YlQ27CH508PlUP9gNW0KGNYsuOJJOQ0s3OT0Yu5xeFvBQ30DZcjco+jlX8g/eoqWh
6GYKVIqQfj6ZFnI1UVpuey7UMjGDes+6dK93nVB3olRBIyeputwK8L/xmYD24cgcBFDYMAtEL/39
qwzB/c89bmBuag/coyHDhH7YsTcoknTijdgO2HWCyhmeGfiDbcJ4KtkFYtfg27Yv9kckbaG8WzBM
ebBZPV90pToGKMEq9w4VlDMR7YM5Iv+nY2DCVtnswt8P1eSqtk5GATsf7p+vtEDLZqOFeJvQQLqv
gSk/Z8I5p1f8wQSdTRse/yCDCop68k4hTKPBPLJJEoGAjtoCR4LaEu4jFZbCPy9SB8yHg8sGtjeI
YL6fYArpnHoSEwwRBPKdHhzT1Bjn9N7+3gqb44KKuL6B4pt5KgmojjYuHg0+MAoCArfZlIHni9Px
TCr2wSibNh7/I3oioX8SPgf4KkVpODSjLTCitSgN0Dqx+c/bmiyaLaehoaipqJ+9f2KzGo8z6Tsg
C0AjxW2LuE7lV63Sn9tfH0yHwCxQs1c55FgJ7weioySjkvqpu04okyaF1noAFs8oDv8dFf+zFEUv
C4t40p+T2WgkLNNcUuRkutkFwTNZgqQD/1HPsP4DGNb18vKvSw4xXswagagbm7XKSdxIgHVTPyBj
1vWaK1ts17t6mWf/81E+mJhlExelyuFmcs97//Qm9FujNmu4ijsNLcM8tq4wk+l2tjXEXj1H58x5
Ph6PKwBGpuR3p6r4o6YOlkVdBwiC0tH/w06U7moYwbRJ1bS6H+ZW//H5FD9YIEwRGzNOGTT//7p6
o48Pa4UHucRlAnO3ortQ9eu/r3c0eSiMGfoWdZ0ToWGnM+G4Qzpwh1wN7+wZwlOXZssZ98q/8wJK
UQZHicVZCSX+ZO+GZozc1CafqWNtB1IbVRZYM9MXIPvO3plsOLhZNNPC6/pi//lj/ODNkW6hF2jg
VSiopbxfKWOiJk2DYYlbmTJ6hgJkPEPNk90ur5DtcM0MSNHu8yH/PlYwpuBRbp0cTs/TQzuetNKZ
cNF2Q71c9waorO+5QkfyStG4nt+FMHiFWzUx9dzPB/5gydjIeuJxQrBHePNku+N7SQKL3qA7olZ1
kxqycLu6nv45j2V6DrqXGoQrJL9Pzq+qnuHy2wC/nNwu9/AaQ0TelNJiK+R5YZxZoB8tHY5mqoHb
EwU09/79DTqWWOBUuZfac7JH2wtsXZ4oqNKHVnqNHuFybVC02+sk14///jgtHiNuIzbLx9iW1h+Z
iJVQu45MA/Q/YKY7geZTUKGpeOaO+tECtTTuxOSQBlfVk5wZzadaR3EeZLKZWW4HYOG7PqPqCf62
OcAT6Q7/w6y4SiN0y7WHUP1+VityKhUUQVanrOrEh+Vem8C8EMk6sxo/nBi3/C354J/2yV0fZSpg
oSg0oOASwiHAGZiGSVc5c37ICkPtHlaYP+cqYR8MupmkcO/hYXKEnxwMqwZMuV7h2Sw4ttGjgsK1
gIOv0LWJisL//FH+ncmxOLihGtxTORX0k9hSTBksW2R1oET1kIu8ZJ2b/Bnul9XMMMSXSTt3q/vP
F+V9PXizTOFmZfNcyR5O3t5cOHFk0ppwHbZdESRjr15PMwpiTtKXh9CmdSSSptvHICPxAFRoT7nR
YtEQLNDIO7N0P4g3DsInhHTdJLafppfxBDITd6gKbE0bBRjpAuGLUIr//Cl/POc/htlewx/7MDX7
fFRD3G/CdZ1Ntx02cS2sIqXhFbrT3xpFrBzVif6anaNYW+e0ohEut3HlSdUzPlUfrS/e+P8bKxAZ
TnZrhZhcaEmmHIEd9yRo1V9622RAwtToYuy4o30++Y8eMcVvzhJOzs3U7f3cpbniTYEso2sZeoPu
GgwiaymmM7P6aCFbGIkLxPF13uU26z+eMMhgmc8D9wQk9JqXMI3oIzZa9Irx9rlU4MMJcefaFMrB
9qonDxB1ZAACgoSjxUTcD1sQgTRq4jMJx4ejQCoh8FD7IH6/nxC8prDWsE3FJjhK7B0yRXLwuWnB
gP78/Xz05LDv4Wil8E7x4SSNb0nubUitDKT06k4Bme5b1Wjd1zCGv/wvQyH87GyJNR7g7+dUdHPX
OwovqZ77+tYO+5gOpw2MFzTRlH79HwbD7YoSHCm2OL2FI2cTow5NwjvSgNkNQ4/xJQhxf+zzYvf5
UB+9K1I0DkDkmDnhT+YFhkmaXUHpRteN4h4pC/vGtEf7TKzaPuU0cCKSbG3lIU6IUy3mMh/NJVlZ
d2UHbtIdwIoeCY7TU0yFalcPsH0+n9ZHK4NiHxBF0Er0sE6OP72HNF6YtM7Q0yq9dIUe16aYhJHX
x2de1t9zo1oiWRQcfFQyTuc2SeHkHZjqjU3d7uOwua/s9gKonHlQ22Q8M7EPRrPRXcY+Ac+XDW72
fh1Og67gNk573ZgU8yIqHOURayeoO2JY75DoC8/km3+vDyrrAuMc8ggNpuvJXk5UE8C+UkFqp8f+
Uot1oeamTQ+fv64PR8HlkG1MKYOe5/tZKcpozivqTCDaUGCVY9TeAOE856n0wbPbciEaLVwOKDpv
f/9HoKVcDzvKBldfjst4J0S4QSZg/V7IYjK/aU2Y//7nabEEKTJpqNXT4TmZlm7mbRLFXAlQGCNZ
L7SfSWn9o0c1hQXuA5KwREDn8DhNKTUFsYlyHbneVToquh3aMVSXZekBxYCgpvLOzuzmv98Wcd3A
fpM7JSnmaUOwGWsYOKMDni9vhitrTcNrdZj06Z+jO5QK1cK53CK6a/ZJdLcL8D4AQDKUMfoqKLLi
17pBzVozPWeD9deETF1wA7dUrsga7uUnmwql31YZVIiIolmSl6JS6iDr43+uzzMKV1PSic0sgQm9
X34AQUF7W8gNt9BwGzcrbaRwpmXK9OtxqIHtpZ0DiA6ePJsfpcvmbJ/so3luYYMbORGEjuP7b5Bz
09kIv6CX2hysTNLq8ZVMjOJfz3+Ok81ji4OZk5nQ+H4YFXn4QW5lPGhhtu/o068SkPHh87215drv
jhQqnptdyNYLd7b/vx+kTcqu7Tvz+wBHuK6UezM5FKq1q4Tm4nhDggPpC7+GM2vyr+rCNipkI8q6
chMMOnmHYAlR653N7/Nw4cT2VTEGWhV6uZn66/r8+QRPh6J2rNJ9wCSHiisM6JPgkaArsQINhRVs
ztENaiehN0zFeKmgtx6oJjw1Kntx8Pmgpyvkv0Hp8dPT1EgxTkt7KapDxlTNsYt+R3YPPyAPVnux
/c9HOT2d/38Um5xX1zdjvZP9RhM6Qg6YqcXQnCZAJcpWikVFyYNXfg4w8cFgm1kIPDQ63lhknET9
tqqwKTM2NGIcMtZU2w8caJyYcx/+48JnXu+GOln4hhmG1towFNzECRJDEe4RV/nXlG0bhcoP3hjU
1YgkJ3FxGEQM8h51RoKMsZ/oGtNsW63d5+/o75VAdxYWBHGKahP1kff7C8bBmhom5MQwqWtusV2M
wmL+r5GXzs+7UU52MRcSNAFmLo8IgoYuulkvaiZePp/J3wuAcgTSrJhzbN0m6+StzLnSa9GKlBqm
ReZPMaPnkEPQ3XQlrHNWSf8t3T/DEgkGg1EioFtCf+nUoW5CI0EuI10suuioyJAzKpC1re6qVYrm
BvBttevNYTgg/qp5c5JqR1Ry8zOx8a93xx0ZzxMBesveOJwnMy4aFNaL2Hp2EhgADTKL3mxm57Kp
DwcB4cEzpWNjqqeDIPuCjHD0ki1N4QR6oxsXJV51zv6f3t6GiJFchGihMBD+JyexYsjz2YnNeXIx
w4tBLtf2V3RToJDKND5zxzuZ0f8PRZaLVSs9bOwM3y95PbSSrCS5dc0C8nfHBP0hV8S5IKG+H4eG
Ls0tHpvUeUGckqfNBf6TUEQs7i+Pt7vbg7/bue7u8nq38/3dtce/X/v80/c998Cf/OvL3dE98jPX
1/zrhe/zdwf/gr8LLvgjP707Hm/9A397zS8f+VHPO/Jpu73LR/Lx24/sKn7/+Li7PR75NJePc4Pt
r3fHnfedH+EruN72X/gz/xK4rnfwDozLz/KJd/tbPv7S9/mo7/yXY+AGAZ/47F+7x+Ojeww8ficI
Ai/wPG/7sYDf5/O2D/Ou+MM1M+EbPWzD7w/exVNwsf1ocHF0A+/G8/kzsz7sKybv8e12weHK83bH
6932Rflue37zwXvlUw/86MXNl8Phy/aYeFDbb/vX14W7Dft/7H3XcuW4ku2vnOh39tCbiekTcem2
kba8qlR6YagkFS1oQQN+/V1U16nWhkriCM9zTHSXEQACmYkEsHKtaw+//bENvlxc/uPVb1aMf6gh
WdvpgC1dHsLz+114g48KvAdvu/euV3p6uez5qCcuuNOuLVQK2wj9y7vv57F77gbfzjzZXelHW9zm
o3647KJruhr1y+gHS3S3u7rCOnuYbyzJ9uTgn3jeyms/d4/4dgq5E3mk0CYDk/rlwb+/gbVgnT5e
IyBcVj5pcbtXxzvgs1F/BHakw+VJeLIYdHh4+S/+eX4fwjfOYauH+0N4fzhvXDjO4f4ea+mebmBY
u6vNbrPZBJvNqXsGC9t7J1uY87fT0xdzPHW9sy3WG54Ht/C9yxPPhX8G+0vv5ATWt9+uhPBVQ1h2
tVdfo8uQtMwwX/6dfwO/wYytWfVLuv+RDXDxDlQ7KGJEFyfh/XkcwC3h7ueLw2ParvCfnbvBvy1e
Hbv4wv2PLbg83R/+drv9MbqX12sm8vIi/tGA+C2F2lpGFqM8392ch96P7S51w024TPohRIzzrw9L
mMTCYCECFzHQW37pn4c3/s3u6uDfVYhtG/fu5HuIBvAp5xt3c3MxYPp8RJGr3QZ2F+xh57UbnD1k
7v4aS+37qutfwiDuHfc2OEMkCX136weXiEP7wxJgPjbVlwPyR9/J5VZ5JU2aAktFwD64d4i5g4tx
f9uE7tXfkRmfhyB64vknIQYRIO5+PALtJQ/5aAhc4jWD2pCNy1TfIbwfMAuHJa4drv1z3zvZ7RCt
t/fwFgRrRHzsEpsgaBBewxBzjq1nu+wC/h0WJ7z3d+fnCNiwm/Or2HW/wopCrAl2iWAPL7xD1N67
L7Fst9md766ed7H7fLU0+v3m/D51b2b3e+zuEOwQh86v8MvnZ1gjYv7WO7tGjMU/L7fXwfX2h4eQ
v712b7CLTK4buxu46tfTs7OvZ/ttcLvbb5+uL7FTeJfYDrwguPbdh1NsRNvLE/8aLuoG+/0pYvZ+
i6n3Masv04wv/4HpxuaKHrG3bA/Ylw8n3jY4g6u//MUv1/jtJShc+yeXd3cwRO9pZUU+jl7I3I79
HbJKlWRhi8EueYL/w3Y3Bx9bHlzf9fz935uct2IHkKr7MGhCzO6423ywrKFCt+gT03E4h//D1ZZe
l927ceFF7vdlr0e4hF/sXPxFRIfwatmVsdBYePzbFX5g554hIQjxb8vP7nabM/xze41J8/fe5Uti
g2kNl10THnUGz929pAvb/R4OuZh6uNjgebiE08TdwoQw/YjWoY94fLIso7+9OyDT8bfnPn7m4wVY
dod/HMJ8Sf6AyHnJMVXcWXA+OVcV2D3LBAXQiQpiXBDVnGryvIaj4qsq/u4GoI9FExmvCAa3zKAz
HABrklDdOBjtNpsadgpy3/7M6GNjk+AdAwX3kwF+DJTVjzm07cBf08c7A3R6HjLttfMXdzZ6GY4J
hMZyMsI95ZtnYrtUwWwMBq+KTYXb6XlxMoFlKkxBOXD4eIJf4Pr8DKN6QUU+D0wlriyPTU3XCRQ5
GNLrJGtvetRcg9FU28xRvoWSxNao2vs+He97BaqGenRdGv3dBGAgw2VcQ/Md5ILWno+WJeUGhPsV
G/csjorqBh7EjcpXkKXYUC6SldbRnglo+fN92QF8dgFK8zIP83Qm6hWoetPHOYVIyAqI/DeTb5qm
JgNBDhwrOJGPJyRqZ7UHK/vgArEPaQWzqnyUddV+k2TFiqP/xrqPuuKyiUZhasIWs0uoKe1yGMQp
7gj7lRzs9704ODqhwGC5ojj+oBZsI1FZwIf6OU5C1ZmksFZBAfqxIf22F9x2K0BmARticnbkQPyq
ACMu7KjKsnuQ1XRn0iCZVx/38jvjAAIXLoFnK0DquOQIONi4HgjIbvJUyTYDQbqMQl0lDmI9pqdy
DbItta/rvTZkw+3nu7ZVGARw3OpbRwHjTamMBIwPGt5MD5NijA+Qq5J2YOAxLgjIfsFoa5oXOJKv
lWy8nVrUM+IaHChy3HEiJBwvoDQCcSO1GWjVbL05ZHlZbROnWwPBvJ1aG8AsLJ1sy7h352EUidwM
plwT5oIt4Uo2jYdBt2+i2dwPINYDlT7dWnq7klwuqeOxr+OhWAWJE16/VVROcaklysJHvIaUDIQg
4JC6c2rotWxrRUtND8z/dQIq7S4GNgbM6dmXj5fzeGdfdhZbwXUCYKZAxQDpzHUNTDNq/HN0bZuo
k9OmKAuqOmkCSFCiBpW2aw9Cv/tUHTgVFEwBTIvrjONFZMoc6bEKmsJuBAuVOpHsaxHHUYjytwyc
E1a9hUTEmizz21i2oLSAHEe1DyyHBzEkkIAGXw1or8EzKXm5XEl+rndOWIP21P94Pn/bFZ5SwM0B
imns2MffB/7cGTLa4P4DofOoYgORczmInLQkoZLNirn9uLs3PgEpZGBcTR0mu0AouR1bmkBpYxso
jDUmUKpJLWhH6xx6th/38sZIlgJCdLEgMwwo1S8+8+q450Q4Qc+gBgV/MbG7ALl5VvqFmRhPKNm3
QVFbZ3r4cZdv5pHrkp/HArwMNoSmPDBw1L6i58+ZpVCfNMWw8nFvpvClOhLIU2RXgBOa3L6QzCyR
wVSZejFr+h0o5IiHku1yxS7e9oLnJoAjgT/DlgpJneMpBNn7kFkNyGOcvDOCJhlmEGma8+bjWeO9
C7kLvAp+BStXbRDEH/eCgnkFUpwAIPdRJF9NzgAty7jfMc0aXOhCTldDxVZuDN90iRnDffJSTbcU
0/FX8YViaZPWob417VrFnyArY3hORaULBYSX545NFxphRoOPP3RZ/tcRE2+VuJ5Ekc2LT+NO8vhD
i2nsBzmHPicNU7f3xqDaaAfVX3tx4i6GTASN4364PQfZYm82Bfqp/fsvpQ9JNPdpf/Hw8ce8XBN/
9DXa8ddMZpeAkAG9qBvgPF1IrAXKGdj3fMjSeUYARJR70rp7qBq57OvHffNvAm++cDHc177d5oXe
Lkqn0lb3Rg+1ie6jdbD2n91X+ZlcHP5VP1NRgqarRD/6ZbRpwHb0BXVm+2jFLvjdm++F217AkpQV
0vI1cwjJNg98zl7p1Su+/OacxPey+MSrb9HSVtGzZb0OTfA9926ejc3Dl+s1QXNlWfaPzIILu6gv
K5iSopsmQDWQB1oo9ws40M9nz7oFrfpuxRIWW/6oOy7kOhASR/hAd6P3HVz87mPp7n94119WuvlN
wHjtuvybCenKzgJD+/JVICb18IbnQcrRs33Tf9h86/xbUDiuLdhKuODr0nF1VzvJ0ufg42AHB0uD
r7P7eHuWuBed/4AzgZu42crGsrZ+fM2jBu40tVjWj3nf51DeQKg06MLkLN1FbrHp3ZWJPb41fxOr
VC6K5DqoLcD6sHxk4hH8V3dBxI7r+TX75/dmzvx5JLUuQSEyAaDMXQoN3SFChWrV9vsht9a+ac1W
uKBhW1lnl4uj2cZdH21TSFjUKjRoyxwMcWs4QO7a8e0EcsEjsyXVAA/s3xNYnEM+y7dCSPN6t6mf
+rhVZgjEsvtj7Su56/S3HXPxZIwJJJ4adKxdq/vuS3XW7LXv0QVegaGGUj+wm3KfnmsXxs2KxaxN
LxdgYjqlZrVYjAabASEW7HPYIsvzItfy6qAMYt/2bM9cCdJvLlt4A+IiDVPLvOgWxwAuLEy3in9D
PFysRm6N6a1C1V3dx38XAIDTQm3lQmKA8rrjiN3lNinlxWSbABKY8A/Nd5A56J5zQjwoK192FxAa
2bQb/dTZrczy7+Lq6765WQbNHyuAW0Gu4o+B+aUIk3AMmZ+H3U7drt2Z/W5JAfMAlgS1DsAqcgeC
DPohGWvrzm0hyiMrIEUBa6jOnvuy9bP58uNP4wPB8nCGOiYVwEjUXgJLejyrJk3VKCn02ZM0qoWg
rYTYhdKmkL5l80oI17nNCV2h4Ab4S5SG2xboSo+7KmzVnNQBgqYRyINOKqcsUaalFSsxlJ+9pRcd
wCKcBhYSE/5eRVcY9Jg6sFBSkKWcgwvc2rdD0XkyU8l5VhNyiwpz5eLTs4gbHByrkLQDm2Yu9vMq
m6jAX9V2NSS0oQNeB6DLR0zVKbmEilCxZotLCHu9x+MDcYbDxQ3qIw1UxXN+AJHEdnYsiXlWOZSO
B0qy7hacvKC2bI1Ky28KZaDg4SdWPboAHHSSC8pqclFkLPpi0JJW4HUahmHXEFO9BMi3gfRjm9a2
W8uQs/x4Xt4k34DCAbIEDAJQ5o4GSNHxxOjQNiupZUFbXBkGSMFJRcwQDSElkPhTZ0YoYDGNYcpC
CM8PDy0AYY9x58S2rwC0NYdZrZlrxEN8frkMSYN9AHUEBn7ISx4PSQJ3Zior9eRB+SqH/oOmutAI
I9+AxzBAJFsP9p7VKrbddJhWouZbZ9OwaKgawH0wbuhfXphfmQkI9qWRoWjXa6l93wBTe0vBCXkO
IvS14p3f9LQUOJtAR+JWARDr44+Mu0WJ2FFnsBxnJhCuKEH3K5aBxB3woeePF/mtX+MKE3deYHNC
Ca3MIyVjS55IBYZRzwJDYUDbCbqbTbxyRn1zyMGygexCQ6UMcH3YApYvfjV3MR4ntGzuBy+Sksid
IPTuZiTWXBgU2af9XAVWERWBKmf6ASDL4tkgTFmJYG9dD2MAHHopIgf6n79pY/MwxlUD77IhsWEG
cRVJ13ouo1TDoaAo3EFVAgx7n57dJY6h7hoIbAU39cffTYyEaFURgf+oq0BMyPQ8JMTStp/vBTVn
y2MBoKAgMDnuJR4HvE2xbAD7HmTWQVAJ8YeKyZ+eP13W8CEKbtYWeBLnejnTcosCr+ulY10eCr1T
/FQCKeAIUnef9FMUfvarFigtCl3wAgLL0TmbUZncFbNKIdszp/E+q6R5F0Eqb+WQ8Dag2KoBKg18
FJ7c3tSCgIwFT3rM7jxLSktflkFLWEA7ZyvbhhTYxBhB2D91wy6Sup9I+f96nP47fq4u/g773b//
B79+rMDBuaD5uV/++5A+tlj7H/R/lh/79deOf+jf58NzS/v2+V+Hh7r7V9iXTw80rUr+Z46aQE8/
R+I/0IejXwQlTSm77J9bdvXc9QV96Q5jXv7m//YP//X80soNq5//+uOx6ku6tBZjWH/8/KPd019/
wONfrfrS/s8/PHsg+LnrhxK/c9o/priy+bvBXz/1/NDRv/6QTPlPxPklIZDBzANOBhyrxue//0j5
E1DrBeKNTRXZlo5bqLJqafLXH4r+J4j58HiHSyrAelFe9Me/4GIvf6T9iZJXB+w7wNcBv4oR/uf7
j9bsnzX8V9mTiyqFnOxff7xUkv6zo2NgeGfCDTB8G69OFu7ijp2vZdDiqyFs4KdMC02WpU7QTVIN
AtVk70Bv6ZGYRnM9Jg49LZR2RPUwbus2OatOIJBdPuPVRocEO7XYJWiHbN01iD4/UDtOTgFkLE9n
U8Z73wyWaeikRCDxUKf2VCOOfpFLqvNQRml6EbNovpLSVPFi20iaQ8cQ1BqbmilwimY1QyOOySFB
4WUZUKMZvkAl6TLN5R4C30UErmT688D/f6b9ykiXdOm//mM5byz7/7XxYs/lkV0vP/LTrA3tT9gr
HtWBwNWx7y529dOsLe1PEHSA1hG/iT35JSH9adaSqvyJsgakIbhphhUDwvvLriXD+PPlcIXNHMwG
qEQ2PmPYy6bxj12jI9B34PXN4sK83oDIssKpIoAe99fZYd+j/surifjpQq9d5p2W+adZSNrJFNo0
RYDSEDdLoaQIhSSxppco/yq/SGdG9WbS8oA51oWsSReFokmCbfMpe2+BmD+P8kAetflQGerkRaww
V3bX9yZlyVpejRwUz2CSTW1U9gwIGYYXp20gNifc/lmB/WSCykwOseZy2M+lvNCQMudarPXle16N
WwU+YSytqgjqsbW8VM8g2ibpX8Ua527SLAZ9Gd2c8qAnOVhpsYeMMojqxRrnAvZsdykEOOQi0Drc
fcbzaQrBHrGm4e6vJ8VAMbNNZVpAJmLjdBCQF/QcziexbHUN+DtuL+NOPeuMsn/UslRey4XesUH+
zTSyB8vO0r4IeqbtsM3f5MbnsAO/oglfEmU1YzOayLeh5tNPJ1XWK1Cul1agMu+Nm/NMg1p6j/03
DxL1samh4xQbYj7Pv5JHphlBnVfFQoKexqztAgo5ZO2y471hc44JWbe80ysrD9K6OY9wqbI16mmN
nu69xpfff+WXOCFUkI+oi6BlrHicWxJDv1Bdu1N7r3XOMfUCYkfAQhQBqHog5ruGuXqvWc4lIwDD
WJqh2bFDXXuL4kYowyhi/s7jjkq8CjdWCSuJp2zTxqPqQi9UdOScZw45lNGgQ1sEgxVDEnCCxvBo
983KtdE788KD4vAeFM3xiM3BdgoEFBuCDAC/iNm4zu2ZMyHzGHeo4bPiFKpEhglmFotSwaFzvgk5
x55AGBv7Q3ba9TfQexcKsXwZDgoTy2yGql2QqsOBRAVKfsv6U3x2v4IVf+I0NTCXOMCqBLau7aqc
kIcEoqX3YgPnHLMx7a6bRi0LFl6W+xZMMbnrdO3nGFr/GTvnmeAwSJul5iqIujSEooe+ZYo0bcTG
zvlnUbFeiWVMDBRTIEmJ55/tYFLBPWI5xb0OWRl4LmiZkchvW7w/6KOnDk9i4+a807TUJktSmgVd
r0OQsdefNAAqhdrmqcRKOmdSkdgpNIFkn0z1faJka0Xu7/g9z16kAO/TzFqTBQsCEJXY3ZZYZO0V
8b3GOc+EQAWFijcGno/xnmhG5hZZfik2KVw2O0DxjKgGBp6hWeiE3XaEXIg1ze2aJZhwHLtE0y0O
yzuqWXu5nT5X1/rLezTOOXOUG+tth8ZJkrmG4be64Kg5t5w6vWsJ9rOAFaOXqAjeJnD8gibIuWWX
VS2TzQRm0oB1rQPtUmA67FZsvjmvLCA2B41okgUmxBeh8Kw4zPhmVWNVi2VvL0VorzIVy6pondAC
tdYz9Wzpa9JqodDQ+bcqZkm4jdTQciWxPY1rBdLS841Y29yuWRtJ1g/WnAQZGb9LUn8aGXXjibXN
eSaE53sU7WtJAAUS8yqTp1vdiNUVQql33J7n8onKJgXBe58GsZIcQDCNc488dmK7Mi8H4aiQ+9FT
kuA0+NzGO7sUO1DxSIdOSwoQ/aHdaJQ92ZH8qc/FzI9Ha0BSFkdKJU+CsQxGKKI5tmBixcNO1FhX
MtYUSQC+JEjYluU3HGgTMZ/nkTSQ6cKwqZEEEMUpA1vqgN0hrVgCxD9elxLuqVIFjdcpRG/qIElk
sXSQf6mWZGh9xZqewPomG/wbioPrAqUSs20eAylnslGD6gBmEtencKBLlVaq2IQrnFPSdowl0Icn
wQSlwxmEM1GfCy4mj4su7FQZe7JYSqFWgR3TLx14a8V8hxfIgOYVUdUYjVvUcDNjo0I0SShO8Twg
vaHi7MBgJmNGPZAqAL5lQpdTrHFuxwTLtA52Hcw3sRsZr4RQLIkdaRS0Q27LhFAn4BmSmgRQHgdt
1Rhn4CROB7E8+eVB/dWWZgxDP0w2Wq/k8azIx+dmltZIJN6J3/zzWxa1Ecj4EApbCa8EIH0K8rlb
Q6+80zhfdKHHNjgaEzMJzEbNfNRmULwZNImYe/L84Gob97HMMHRbqr25vjDrOyFb4VkmWmLPFDIN
SaAtYrrZ6AyXw2jbgq1zyaw0qnWWJ4ukJRSSkyJyY1ssTZa5XDauRsj0NGg5Aykma7fF/Dl6+V+J
7Au7xCsLbFkEsXUHLROpAoOO9n1adEjEZpvzTKgCsEJa9rV8BNIcgkml109kpRDwPQvkHLNuwFQP
9lu4Tu9AyhryZwNojgVHzuWySVeYICKFTlVFT1O2IYNY2sOX5VoqXhyHuU8CVEme1kUBXWahSytw
gh2fieXWnifboRhx4SpQ3RTa4G2+kKTUxx4SsS2yB3vamQo9gXK1L2IdeF89HrGD+ik7gQZ3oKFW
i4wHjaUrVVq/Nw0Aw45bLpgmj5OO7Qalj9lVonW3ZV/mQrEJfFPHjU+khQz4hCWsCv26tQ91EwmF
DzzacS2DIoy20EoMdHYT90H5OSLV/7g4OO6O21UKXUItJdwQeL9H1HO586yJpa42X+JHHTOmlMDs
pjqCfC9gO542OrGQG0Ka5XjkJC7yTp4Wo66kNphBjubbvSSUNwAtcNy4BlgNq5oSjcdl/QA5WuU0
MWZpjTr7HSPkaXkKx2yHzEHzfTPbYAubNjSWNLGx85y4NcTSAD9G/mrkbfN1jqreDDWrNyYxD+Lr
G8GnlksZ9CuDtsguF7UaaN8JZZnQGDmedhDqJsXQwX8IUbZJwSA/DnUYMYPhVWCqxhysdlyck2ws
nZ2zqRbablDDdzxsBkHMFHXviFalvc2BvNjIGoCMQqGQr5vPSZ51poYoy6gKZWIrnlnnWlk/iRoj
t1m2MtBxRoIOWkmfT/Kif8oaVb8SGz3npX0916C5khG3lBtwk6GQUuyt2+aLJXtI3YyQq0HynThe
okHyzXSILGYrFrdjWk2VStOExosRdcnpYZZSoaz+DfkDoM8UV5kIW7ndXRS2pIQmlGB9odnm+ecs
NitqVPZWMDh0OO2hqnva4C1JLI3g8dQopI5zArLhMM3a2G8HvdwxyAwJts7tnRBLzrAVUTNE0T3Z
OC0FQo/GTHDaORe1rJpOCk0RCaNx8FBxD2VaM1tD9b4Tzy1uF4WW7MxGpzXD3On6bRvPSjjhmC8W
0HmJNxk0u05bNmZo9zU5c4x49gsAeAXnnfPQEpXALIpiM0zyQXaNBU8mJcqauS+R+y0ACGIGx6Gx
xEYH9aPMDElWZY/WPM0X0BmfIYvSZKFSp6ZYCObhQGYOjs0aYhGhFbXKCXZvGWyScSTmV7zyVcUS
dRpZha9wzPKy0RttlxdgJRbyWpNLdmXkjM0012ZI+6m/NKRm2kLoaBJ6NHhDSpoi5wPrRGmGY2+b
XjZQ+45A41dw3jmvBcd/MuV9YYYlA85VyhPtYmgovRSbGd5rCXGoSmE9kLevoJ6WQ31dNSSxRMbk
vFYqJa0BA81im70NrSyzmQ8yNSTBwXP7qtxFusQkNA8CjipsJFvxiR2LgdTeFLpbCkP6lMJoxia5
bKSJnKJcYRQ72fEs1YWGm8MsxqrmKUn3WmdM20g2BRMOHiEEAnhoO8eIZ4Y+NTdGVao/kiq1xLyJ
BwmlQ5w2U4yJmWhP/Ei2qm2PrE/MZviSG0fuNAvq6LAZm9FwGivolJizKbZL8UghoqFiKRkjI4z7
PtlAM14PBlvOha4roUJ0HIt14PWyVscOS7NcDbtBo0GnE0GD5JVx0xEX8n0iYewGVHGoPJKT3jTE
QGtgtToeu5k3TZdZBDZjDOoW6ZjtzSrLxXJsnj0fggBmB/lLOFPa9eeJEcf+rCmV2A7LY4aIrtkA
Oo1m2I7lVSMZ+r4v9c9xh/w6wPM1TH2el7U6DmYo0+op72pnp9GsEjuP8ZAhVLIWiTzbkDwtDNOP
tbyH4JAkhoUFRvl4TbW+SefcnMyQlXJy3+hQN8qsOhV6kgP2+bj1XM9arSCaGSrUljYk0q29xLRe
7LXF5qFDZSI54EnpsDU1PfMiG9rohTURMVflwUORSVmhlI4RqhmRPVIy07MhfiAWZng2siGqawif
wlX1nEjXEYCmvlLbkAoT2rV1zldtq9enQYNJtnjaPsnKdPJkMn2O6eWXwfNk9WrhUDLl8KYmVU1X
JnkaSnair1j8Egt/k6/y8CE7g8AwMVQz7JOucyeQ157kxjTsFkEFsWRS51LiyUrIHNUIZRDKYXe1
IreXDnGgIfDx7L/zBTyUKIVOEl7m8QWtU5VnYG8vPVxiwfgbq55W+njnvMNDipLatGE0phFq9WTu
nESK77CNj48ff8F7rXOeW0ISXMH/jNC0+xTMWam16agieLXMV14SK0tVadCNcJ7tbDO1Ogmdwfxc
vdkv69S4PVaNMXBse0Zox6mFQ2BkbYALKMTul3lkUWHkPQ6YMJ1El8xA79Q0AJhb9cTmnfNbI5Gl
huqzETIzGYOyZKOn5Y0j2Lp6HI+h+5aY3YwTuNTFZAvN5cidjXqtiP09m+FOsQm40CwrLSxQjyFW
Aq1oby3bFnsIA43j8dgVGo1pnCHrkympn6a6M0/GuPycDuUvm+ERRtTIo0GpkfVRTVUDVRqdbQum
TrGMldeCGSA2U+GlzQwzOjDQ6GRW+1zHlSqGALR5BYDJMlGHxtA+9LVU3bVny9pEgy4JxhoeaoTq
t7wsbfgr4Bj0qy136elcVMNKvF9iym/iPY81Aop2SFESitFr+RB7BV7gPMepnHOipZof5d3s9niq
jMWcgIcgDXihyFQrt0INz8F+p7f1WTUqmdhRn0ch4dCGWjywG4ZxAU4mNdMTT0GxoVgayyORIIxg
TnKNJJkBkHCLXb0FHcWsXwsFHx6KZMBgmA4egLCDwuMJXhVpOLdUDB4IMfZjB8brUZtPsWGGJhAy
ileijLbxEIO0z+my/PJhHpKk4NG9iBF6woao85fejvQfrWML3uHwkCRIRYzDYFg4nwzTdD2UunKu
LxySQlPPg5KIWqm5JdmYelWhF4PEFM8iRSV2tuJhSeDnlBIJLFGhQ8cq2kW2Ul1D8cWWxMySRyZJ
qO6qZZU4odH2jhuhAC6UGPIdsblZ9ptXEIis0Xtbrysn7LpMOyMFkU+dLrfuxFrndlw9N+wySWwn
tDsU1Em95dzGbT2K3c3xxcQdtMZspdec0NKbbFcvdbxxPQ1iwYaHJ5VRNfe2ZDphtBCOgAyFPEIL
s3oWmxnOYRlqDpyhVzHvpsS+ABAGabsM4M0roeZ5iJJpJbmTWswJpVxtqG/MBWg2nchhYhdoPEjJ
kEHwnNgVmFDxJHOocuq4stxqYibPI5UMrR+pWpZRWBjKtGnkEYweRkZ9sblZrvJfmXyVGk6lo244
1HIquT2RpW1NC0dw5o3j1lNwqxSoVo6W6+jiZKSJtgc4hYq5K49YIgVK1uK8jcKkRm4M3hztjJa9
Log5WNgDXk9NmkQOsZMhCptKlgNJk7IHUhL6XWziuQy51ToW92ophekIOKE5ZGpoDHh/FGudy5Ct
yakiXFhIYeIQ5dYEk4hfj0n3JNY6569znYM+gRIpjAibgt5Wos1I1wWNML9vszSLBzCREkzRnVNE
YdxBe1pqWX5habn2KDL2N4S4bKryaXlkCwutUA+JIjU3OKIXnljr3Gl2BicMZLiYFEJlfrpTpzjf
R5Y8C10UgYbi2CJ1K6vVvK+jsJxnNRzr7CyNSCV0TwSJt+PGIzIqTVeNUWgZoMZX2AS2nTlJhKIY
CLO41gezrKV8kEJ9MOoAmP9sM6qgyxKbds5V1UiDzMFsSCEti3jeNUXdXGuRWYvFYGhsHo8+JhQv
pbEmhYqVawB8jGOteJCiloUcCsQkx+1ni4Ryo2P8RKamjyvk6Kump6lQnLR4fFNu9OXUJQg1PWub
k4SxbKfH09qhalnB37grD2/CPq1azDYQhVlf7FTUy33JzZGsnQgX2/5d8/bx1NQ1TmqsGqXQTnoj
BofcJG9Q5daHeZPkYBGrTOsnu84Ruc46y8QbLndA2OyC6BAXYJ0F5YpYU1FgVHVioYGHO6WVKRdp
PCMkg3V5L+ux7rY4owulf+BaOp6mFFgqyIjH8aYbjVHfy5ph3la4GGmFEnuLRz0lTsXoZMvNhkJI
IzQ0Y9xmdScYHXjYE5VUvSJW1W2qPC78ng0QDp+rdP4hFB54Li29N5JUQXH7xnKm1qeJ0flQgc7E
QhvP3J0lTDJTlUgbvUd2mVTFuGky0IWLjZ3ba6PEkSJJM6KNwcohwTlfMp/1oY2FLowsHvsko+gg
6XIab3NVkku/LvEsbubtJGj1vPzN0DVVFdmgybBq6IkO6tCf0jqPxaySh0DNEAtJdVltt11Pdcmv
i7gGmUhCxEqj35BK5n2pkby3m+2YG5ADtrGqJfhKxAzH4ny2MaDqHOWxsa0zsH4AP1Bf5hodha6P
ISV/HBGqvAfJYzpJ27Spv7LRAGGUNXbfhKySx0C19pCNJCX1btD04t5QsvqpphCA/rj1v8ldfxP1
eRRU3ssq09W+3iWMavGJgduiSNlYFGKe5Sk0Z3rJQYFPl8lQMKgs/ZCPo2RvwL7IoudRBdsdHujK
rE0TV+6quoc+hTRL9CDpC3mmJ4GRzgotU0qy7005MujDq/LEoMLAQI65TyqoCBFPmyNHDrN00PLv
EFarURc26+aofLOWH5mQQKbNfGVOEL3el9CJIAcrsbJyb8R2HX/ry77pU1DqdVN7LTdNX9QQWqJU
z1x8RBR/l9RRiSM3l9Uqe5JGiY6zNzn9FN9GLBkbUL/qUrJoULM2Oq/AWj6dEjqBBdTroF9OIaxA
8uiqHkBScajwbjtLfgbMaHZlNX2uDO44xfJk+ayGPseXom2LZIOag7LeOXZvG25MBzJU/iAXBcH3
J/3c7OZWd1A0IEtJc6fWhVae2ZXiNKk3trpJTytnUBvijeNk209Er5XmzEqMRr4jtBhU2R8UkuL0
VYHKxmq9Uk3iGB9L7Zz1uwFtNo3fgadM+T4XMsjG3NFusrT2GKRLZOICs6xaIPhWkSq2uNqJhjqI
ozGqzjJWUuOyjY0OLYBcD1zPbgE1FoMFYC3TjPOsK/PsDLSXQ7F1cDap8UGRXrGQdgrOnbNtp8Vl
NpF6VH1s8NW8gdC80R26Xiuawk3BjzVcz46h0sKjIHyNG4hyzHG9hUSHIX0jGmVd6aZAFVqQe55I
OVW4A5mMcYSgVj12vQ88o9aOHkrymKadsKwAhS94Fxmd3WgqLSPbgFWqiDuvmTvJwGNICQmJ1AP3
sF4/DFo3jrd9qtrJbROBZa0FMwD4blIPgsATyBLA2q0lO7OvDPM+7dQi+0FlS5qzEEDyWYWUlynh
xzwzGbIJ2l/4KmXDCJjlJDcDO4Iig+7bQr9B6QAmB58Yq97+IXdxomVumjURahMbuy+lO2mmvZF5
bTJr8yN0YJj0BM3ygviooqCNl0BXmQRaPTZTeVKyfHEwq6EQnUE9eeVMflJWgzOdQA5eU9owky2T
loHkJFSTPaPXkgjaxXZKxmcV9w39lU1ilnY+rWhkenkffzOntrIgWE/txpVbGWbeNlZKH5UOc/TU
ZJ1ax5g8orB9KZfEOkURe6de2Q3eOxUX58bikphmuh+VXL4A91+hP1XjUOUeKL7mR3XuMl/TmQXa
HyWeb/RcGeOnGFpa+ib+/+x9W3OkOLflHxpOIJAAvQKZ6bvLLrtuL0RdhS4grhLw62dlfWdmyml3
ZfR5nuiIio6utgGBtvZee+21Ul6nWy7ipe6r28XYSd/4Sa/Uz8VCK67FpxlWD1bf0q3mkbyCms0i
TeE1H+qPI6IDtbtBLamsy6hKvL0ySqyuL0GFFKovqVkT/zEJwnH7uQSD656TkcOZL59qgMhhPsd0
2h5qUuE4Lg1OBtIWxkNuf8sRPYKlz22INmO3d+jjD9FFGjooXB0w6piMVd5Adaj/heGwDp5rAoos
kCNeJwizZPlE1yxyeQpLsP4zlArBXtgvSOYML6AgpJ3Nx5bPgudbQPsQy75C4uoTQyjlj3Cu88nn
eA0mEeXcNQPFvXnn6S8zwcruQdZj1sNOrbGkyelCu/muCiFk/dULpwyk2lYYWh1MxdwABaq+g1JU
Hs51I8kellApaAIaEso6utGOhI7khrZ97Mohq2LwCEwUjOTTMvs13KUU5mK/5gBFmLkcreDW7FMN
oH8PketxuOudmlsLU63FbXuGRkj6voYyQ/gNr3X2VZ4tGZNNjqPB83dQpISY9M5ZcFLwM2m7+G8q
toPA16yWkAx5INolmg+676agh6JQl4j7pI6DvowmtoWXoaQTzos0cZnIg95XP1ZtXP2gU+Pne1v1
LDpgbQT9bjLaEEwYQuZVPOOgn5XOTaYbAc+0sWn9ZdbTrV/AZ898KHL0h9ADLybq2sgX6Wxm8Uw5
sdNFOESj/zQaT9ug6Jmstd+ZaeknX3R+Cd3D3CPO3I6qNkdhnhCajtDjDnUpzMazJh+tJQ9pTac5
b80qI5V31C/mY1DNyWYfkNsrs5YD44nqrte029KdJ2O3XKPTF7Awj6J2nA+gaxMKNyZgYybLm9Cu
zTdmFipZ3vLaA5ys+4F2Kp9rKAJpqDOI+l6l84CQXVUL/QrxMdM25ebURGC+3aRDl+RthN/xccxS
Pt43GhYT7aEOVa2zQ0vckIU7Ap8yeR3ZNhzXe585HbUFH1f4r9/G24Z3lfdkMgMIBNMaVmFpo6BR
TdkmeLlt0XfH4jqftjjoHropG7HtMJm5Rv1u8wD52nwamGize9N78bkKLENKsAxTtPwkePYNmvpx
pNwP6j0HKW0ZSetzEyztdAGfGx8XIggr3+fQEvTZYzgTUFcFH6XjOTMrSvpfstrc2u9hMLfxZ0TA
EALYsEjiwT6MYNueHIakcxq2Ki0kZb+t/dYN11Wk1/BK9enmn1qzje6WhqudwmLqtWQxcosNQQC2
CtiPW/28+BEfSBGNU0qGImYxdGCLdYma5QOiugq+zOmaRiJXUQOeglA8rn8qbtrhacjm2IoDtXGd
kaI3Sc9vWNhnIinm2Wo4EUnSWXmxtosMeckdaTuXQ9M61Y8+SB1CMqU9bd/FiU/my4ovU/KwwT3L
CWiWSLapIpom0Y4FjPxclgdExGB5ICWdfaFrYTFWBOv02LzncJlpdW5ZzaYvweKd+Nmpio4d6MCN
n9fcoRuvPnPdQSkG8t1GxR+J4yqu836wKGDyKpu3wOZLDQ0pshu3ttPYbysSQpY7Q1d1zRI3JI9o
zsb8vdxYD/8jB2H5HiBs0ssW8FeW4Pclm9DdVUYrpj6YbWbt9zSSXbTmtI0XiPMbPpDku2QCx0Ae
ycTIj2IV1SAw6xsg98mXjlVHA6VaVXAriMEq/wC5YxnqXLqwhmVin0wTPq1qlak4MIk8NiokZDsV
4qBjAcFcBzRgZmRQA8riXDamqy7reh6xgnpdyA1yDpp9iA1i477byFFGrN0gEfdphR683i995Aed
07GJq8/Nxu34gFthCHLVbJrx2od2jN4lDc2CnIOZR/K0aWdbBFxPxBQK2nvVo63oMlySxZhov1G8
HyTczvLnKa2XASOPo1g/V1s66Dlf6yBuppzUoaW3wYY98RCuCuSzvOv5pm0u4QJoJEKsmWBC2K9W
KDhXLK5tWqQkVFK9i/ko0p+jhjpaB2F6xvH/NwoN1gvW4JT6uK1Vml4tKrPskyCIJ983iwV70MPE
3H1tm9jdLSC21FegQqUYt0P57LOrqR2H6Rfpttbt4FKYshn2p6S2F5WL1fxJd5DdeB+DlFg/Oh/E
s80tBpXXD1qOur9AP7b2JIfeemo/DCF6pj+2JiMt2cWDWxKfR2gS+ifN+wgJvRO+Y5drr7xMLxqh
DAZPZR3MTU6qbmY/yawVw/mqRfPBI4hgfYDISYY1WIIKbwH7ue+vl60x29cQ5L2HFaUWu0nnYMB4
8zSH7xY7Y+gEXkaSP0splWsKVEgDuw001/pzBHUpda8BQkT7QWEffhVjjz1ZaFZxhqkswmPMUBL6
08EcmD+sUAhYUDz5IGQXbQihnks0obPpyR4947+tfMjw+Aj1er1PfWsa7DazTu2tCFY155Goffsp
XpBG5l0Hs7FL1YmuvxnCeokPbpZaPzHW1Y3OnYYbw4XpqO0RBcb4www2Vnc/V87pw6imIOhzF7ZZ
8FR3vYh+ajP5+YCTr1/yFgQ6kuNYTPFVEhWNZTg5Fd4MdK74h7ZrDUXMzhist+Scdc9LS4FHYpU3
bIJxSycMFcwJUrKHYPQToOdZV63aOdYHunSZm9LHQIxLdDU4QdMLtXljMIqwcHMXm01vIm82RJ+n
ha8LK2w7zBanjahgWJWocb4OQ18nj9Dxa5wuqjY1k9hlJJvpI2A4Nu7V4jQioadQctvTDYrih25s
snQXdqMT49GdlfodhBrq9gbJZ+qu0kyQZNeMsxB7FWOHXjVbm1Q7RjeFYjeVpL+pnA6PYqSzlfpa
NtQbcEEIHH4vw3WaszJCvWvuHMhX4+Vcb+ixJrWxjchn3GFykbZCJncLg/j+TROiJVKyJFAdbhbj
XymMQrMtvK6GRNvvIoGB4Kc5JT25JwZZNAo4jCgl96Ib9bAbxmlwN4mPku6SVv2EmE9g9AbP3YEs
N5gghQJFnqiJ8i/aym7ZZ3Jz7ZPGLoasA/wV+8MQo6i5T9xIO6RWmUprB8Qo4s2t0W203bkEC92a
Yg6WMFKXbBU02ErQ+WQL35tgTTlUN6MkOOfm9Q/IdnqCyrOmJ4FVVFwuOBGh3tLAyjlv0Df+8neY
459+/wm010cV9pUb6kuzhP012uvhHZxR/2cDAOnpkFTUTHOKPGm7ZLaGMdhI+qc166qH/9G9nw5J
pWwb+ja2/rKH+ehVVBv18Zgxn2l0/WZkvYH/nE5JCU8Gsa5SXxpr6k7taLJBr5HQobpk4CJhdA1i
jqKckijAZ7824DGG0NT+KblGraWsYHcSH9IEwBSp17YUtOMwZArosMY4iDKMH5Z0bjL8D/BvEdUh
6i3vcqW7KM2NAcf1NuBpO14JJ0mNz3pETyzcVnNOyfUf2hrJ8b//0XcHWXqdhFr8JSxder93A5+W
i7Ei/pcNJ6JLDRGVc73gf/jOkhOccel1HLhxHS8ddO+CK/ia8YCVsSShLbndAMPkrNooK4EmBNlc
1LB0WXNQ5EjAAIltISxR4d4w7gibgmG/mGocLngTR+wmcVWgi67FxNy8o5MO+AxAYDDteCcjkyAh
m6ZuhmdHJcaxG+5BGPTzHSQCahQPY531V0d+GUxd00qjqt5JBZ8WtjOLVWkZDfXqETERd6KDTkS0
HJwYiH+C7xV6G7lJXFMveQX/j1CjmkX9vh76mBEAMf0mxroIq7W3ZeShOrRrRAA3hiuawVvzrskS
AT0w7UffyvL3lvj/CvZ/KtgfofZ/lrC/s4ODocPXP50ZyPFH/iNhH5P/giUQbJrjOAU8D2ff/6Ng
TyFtH2dwx4a/MP4mi9Fp/W8B+xQ/lMIdC8bcR3+n3z/0374MLP0vDp47S8OEpMnRM+XfyNcfe/T/
L+YkHMbKHNXG0bf+aOB+ymFDCoY2+GS3Mlp0+B1aYzifLEsBCkTdInKIXDQ3/cL9v2rwHC+bJLCr
oCmoyrBZPu0GbHG6opOxof1rgva5gxXyoUbJfSai/kbmXz5dAi9guOpgGXkES6KXgYe3cwCpC8HK
tWrmj2SkwXu2BsO9lQbgDIcX0hN6EKko+nDKpgJ8BvreTB1yDNePMCSzdTjJQ4PmRVzGY8K3nHio
7+yGORLfw98rlAzIDkuzLFNUjFA41nnTgqhwrOHIrVzNNpViHeyG1MaGyz5Fev0E9YpV5dRMdVeQ
yBFRWJjEbsBhZ6oLnOzS5C5GsnC3INn6EUrMKmJj23ksmbTkq6o39cRn6GTCMEdpce3H1r+H0IHr
If4iww9TJu2UT8QCJUoTC/G7JvY6ylXCIOpToZZ9D91H5Lmk8gqoXBNyOHusmCo6bJmu04sNngxJ
wWtNrgbYYNKiXxfoTiPbi2GTIY1Azt9JuyOQtb8LVlGPO2WYNUUjJkGL/9WajjUcuVQZmp6+a7VM
oCfde3utN4ToXE01VkqGSqoyjKVc/hOW/rGr/fKk+f19ZVkUY3uEMKvhpwNYDthBTGQQl31s491c
BQQWXENfonDXqDtleuZL+z09c/KlYQNh8hBIPLbr6T46MuJ0queoNFvXTmWrrElv0mGB0A+LO3U/
iggAzLTR4JE7wGy5cFrWaDBXSV0ADgW23MtF0LLVcFZnbK6/xZsAdBMms/cXKQL9L71mE0aC+tXs
IW4GVCLsXPToxmw4viqR5q0exzjfFj9cCuCX0NgmlRFFUCkb5wDIe1AaVYcULJUcJR5m1k0e8x5a
4hgJDD6MDghYjhFWPpfwURmudNOrtmDpOle5NUJ+2Vp7VibrjVcFb5oM9jT4MwlPu2t8JRb+QSlG
iL3bdrDpEwdpwEuIwma6kB0nZ0gDv/nWp68KVvJw6eMpzejpUAKB/SczoSClqOL0WwP3trJm8REK
6PzdOEgIfBuhICY+S/FkaQwMwZmm32WSdx8wKQhUHw3S540N8MGqSILqiqEeMgdDTP8pBkBQF7yx
4d5n+Cn4EZzz6P7NpX/5BPA0SWEVzyiDiXZ8wgDCzFMm2q2Ky6YFIFDC7UBeNy16W/m8OCTv47RW
7wxqs2THZLgBKAJsmO0kRnDHXQOMZCnbGh2iUlVEM7RpYJOaWzuDpYHapYctXD/OEILu3HydCJp5
QFHVPOU8HqL7Ri5hjVbQOLfFCm3nc66bxwTt5OEIXBpx6rEoTsPTmdJkpC1SX8PKDo9+O1VhuzuS
ei423Z6z6jr1W8MxBKdNBgEbrCY83U5JlRq3McwLmongAwRzWesFGNWmU6sKNo49diZwuR+sjjs4
2Ul5nSXU81zHrSZnDsTX5zCqTpzB8IfEkQhXmpcnlXVb1g9xIHZpT/od7CtYvvXBMWZmUQMoAQ7z
U4eBtz8SlXf/WdUX5J/jAfhyseGsA6kWWJSTjEFB/OVlp1bovkmh2UIdOrvF1NDVYpym6+7iKjjK
jCuvdcmaLCvgxAD7L4fMdcgnzeiN6YdOFnM0A1JQ2biRfKtNCu9ZDrWjQkeC3ccQLM8AZoQUFspB
q6sbyuIITd2oorJsdCw+ur5FlKtR417HUpg4zyrd4Gozcfdzpl2/NyNOravBxvIjA+EERmN2Ay0B
sytJWAIYmBFMeRCE+ZLF9ENKstZe0iAAEGmAGcsHtWLWjmBMdtl5cCYuhSAS+AaahfdNxyZWIKJu
h5EDQskTqOrRvO7mrTvDe3gV5giM7ZDH4AWHFEaRJy94qjdRoXkG877G8Z9y6tVFvxF5vai62oca
/bS/v9q3r4fmT4YMMUleDX7jWIiipIEBwNiJfTpkEGdEZR8Ujk10V8Pq9Rxp59XGRfMphGUugcUX
2COnzHOg7yIhAlY3MV0abNcafdmxXq8Dqv3T3x/uNwX/xXd7vFYSRxlD8piw0/yxIWa0GnnIDkaT
/maZZHyYqVrR35rn6WPHHYYO0OleblRbde+3Oslga1v7OgAePUe/ztwNMviXu+joLYvogWwdPNWI
v3q3SdVFA8xEsFfJdGl4tN75DmjuwJy+6URgC6v09mPJ5qmQbBif4WqZ7TY4j5XxSsSNHWR/aKv+
HDP39/jM6TpFBCxIZNo48U6HfgPC0KrRMPWIYbkB1FGjLZaRFTmfRMcUjSFY5qi89zgfUEYCPSg6
YpovWzDIKg86viUwcarIsIM2SaqK3jn5LqxhpHqRMivgnmYCM10bSIkPh78v6htfE15vAhfRBBQR
1E8vIxM6vJuKveSlDtbkoktlf409HD5iktOeSRZfHwOwwEuwOPC4i49WiifXSqYxASVGBKWJxvE5
CIf2AkhY83UVktxldBJfaihhXHbNvO3dGGXfZGvpGebSG/v1WB/iI8LrQg55UqpsKXoDaM5XpcKJ
K/dLSO3TnDTqwNA69/kGcPLcgP/v0a2TrwMPDZ/REGGCY9++XGMVxr0OOjhKGFl37DCNTahKE9K+
zVsQF55BCJvuRWUMLLFYMKMJ2fV9McOQlQMTbtCIhJRsCvmEubdx6Q2afusc4ZTqYpk+w8h0Q+HQ
heoZXY+k2//9AyHHLOf07lEII+1mCVgLv//+D1TJwrvxGHHSEoSKasnR3W6aIqmG2ee+StRcbEMH
aivOF+pKOskKPJYwRuMdgw3J95GKoNmnMCsb8o77yJ25vfS4eCe3h+QM4Qm/FI64p/OXtAPbY+hc
WuJ83KorPwxrUOqu8vceM7dRDtu77B2QPWD4LvTBNaZGqEEuFuvhgJ6Pgru4D6RCp4mPN4tyIxwX
XN8MJRszWB0GpA7gMToN3Z1ZRzmCm9EOPwNIgeGADGILoZJoYw1YN4ygD8QxXpCPvGvn51gMkEWA
DEv9lIR1V6MryUf32Qu51LdyO849Sab0XZUY/zSPU/QdUirmF+/COkTnmSczUpGIyhyAeBztTcjN
BmAxAEEZg4LZ/Ur49h5si+VnG+PGbtGEQ13j0mDC94ImBs5eCNkkeTfELeINOjvvqJ6qz5tK3eOo
oK9ctBtzF6NKUL5ulWg+yy5Ifuh4GX8S1lYh2lr1mObpNpuvEK3tbA7KEo62VKAPnFdDY/AxT9ma
5JhjiYNDWtXLJyE1fUzoPJ8Tt3pj54KgkoXYQIB42CniKARsYIGWBCXC2HgrqzgoGMSRcl2PkJFD
k+B/EK5wuqaEwFMTJ+7prM7UOShPrE1QuooN7we/0nLu5AROOkffcqAOafyaxnuUoON3uH/N+5r0
7Ezq+CpzBACAgInc4hg5kNW8jB3IZijYuQN4eJ7QvemaAQ5Djl1GSyxLsvIfyyrrRzKyNe/H+pzE
wat0GVc/HrQcNrscTtfH0+OPvZ+1W8N1lMELB+3CQpEMdjst2b5PzB4oEetlHMhz3FLsjNdbOkEX
K0lj/IN/OYmXbAgCjqgRwDgeKoRFRF2qbTG3fb2Uw2ZQMqG0mrM88eANXRDVJA1YI3R4cgp2xqDl
VGlygCRMcK0zMFdyqO9HSdkk2UKBt0v6FNTol5bTtoTfrDYqzNtgHccLkDIQ1DZYr4BiWKuwLoZG
Q/4ZnMnkAosro6JiXD6iCyrqIoL+KkgzAJKhf27CBoVcs/Vt2Ud6Y3lfk/GJMABOYMYs2T1k+8dn
SIDQn5OGmTt4JerdqGUVorWveJRPagHBrhts9YDZ9K4+oG21/WCInqZgzOs7Ogf1t9nEK/xVNGw5
ypkoZNJ+Aq5d+Ao0zXyZN3NLPKwv0AjT/Vwgr8uikm6BU3nKQRO5cr72XwZM4wSgydDwS+UzFZYy
0hNAm9r6b2FfgWEK/mn2uIKbAZfoUW1YwqSbH7eR6L5YYts/Wi0xkRj1o/zSJdQSlKidb0E4S+Rt
uvgsRFsOUy051HjYvR1nWKglIcZJS7GAUJt702LUtlnnJc0jGwSy6KeEgDDoIHlWJCAb3mR2GGZ0
l9Pgk6xk/aNnaaML2Osmd3ptu08YbANVEryA6ScI5w1FH3bpLoYqZL+IhvFPAU365t1aT8lzN1v+
Di3d/v0YpP7DyuOmyykkGUQBPlC7IGB7muUewgmqaLpAfFxJhGkB5UBbKEY0KERuAHUBrpR2+FgH
QzLu5UQSBmYnNH2LWLbZk2phEZlvqgtuKZtBASXgNkSltBZN2UZx+MMnaxheKNugkZ4yb3Nat+SS
ZtbanOkjVim8FzMQ8P+Lkr/7z1H4Z/H5Rtw8ViYJMAykO8DOXu7hxhnN0MjFHtZD9kFmRt9lPoA5
7+D6A0Asnv/9em/s3mOJDfG4I+iObPjl9YiL59SykZe24xAdaob2qhXCIB1IgjOH/1sZJQ4DJFYR
sH2OP15eK5Ii0Bhc5eUEPwJ8q4az23bJgkuvVrIDyZM+b1SM+tB66a+R+o0PXs/9uWnON8JkFh8X
F0a4CQqzYwr1R5iMLWXwaXO8zKJl5Rcj+knbLtIBukVzPblqRyaw/ndNv4Kh9/fVfuvSR0EewGxx
Er8abMwGQ5qYD6DIQfntyjfJvB8BkF0uvWuvtmbtL+pg0WeKhuN81EnOBbEtFNkMJtjZq6IhGMCz
smjZlcMSxf5QA2jH6bCpReW8Z4iYvBuS+8bNvCBws//3KTy+ZzwrbgA38fv4+GO1I5sQkJfQ3xMY
UPguhyNZEQtcZFYlvpi7sfv89zVGkv76gdG+CVFuR2gwZae5RwS7CKm3HlPSIoFcFBk28F/0PMJq
ZNiG9cKBv5GVYCKJtuRLVpE9qQlLHtwQ11PJqQW6BY/ttFij2X4FKzwdizoJA8zth8co1wZHDpde
N9GAoBvFshBiq99BilR9a2eHZHoAjngLhgRANJlN4pNESmx3ngqQw6xf0mFveZ98CtNoA3UsW3Ac
+FCNMQ5tntw2SGWXXGxWf7RQUZjLGGd+XAT1pNbcd5Rl+aoace1SwBa7hGbAIrmspivSxyv0/mdo
pV8lXoUXK2xyYJXcYO4aqv0s/d6OawXGi4z8F98mGZpMlZkKj8ef8EBg8eScR/Zrmrpl3MOHkTRl
MBo25DKecQZgmlVXed9loy0T+H48b/Xa30PTwBzvIKtgvRlvIIKJIAqeoJgKXmDdLqovmn4CNwhS
38FXhNkJ6ps1PD3ycdmgIYP53m0C12tIAiD99fQThG32OMRE/UK2J23ueyHEe6nCSZW+rrpf2Sqr
tDCjmdfS2Ni/Tyapg92ydBCdB9GB9jnGu+Ylhxx9Heeqa2RQqNEP4qbzYfgACkcHAYZqHi88gDTU
88DTUDMNujaHzaXjTw5qjcxDu4QfW/QVgPFRjG7kFkfwVdXHEc/jKO7AZ9qqCI2tPu76jwvIo98R
eRTNU23GuUBvuruMOxzsqD7WAY0yHMdDHi2W/kDUmfEtUTCPD6G1jbkHQRADD2i0JaKsJqjN5Y2s
BnqDJslGLomALngxVaKK9pDw2HxOudX9LpwEIEn06DJQkiKJZ2aid188tCvaw5hK6KnXy5x+WmSQ
mNzIgONgRJ6Kjj+NDStI2NIHFw/bcpH4YPkmxVAtJYSql+9gb7HvgmM3gSgc8F/IYFh6lenY2oPM
5lRegFbJ+isJLCTAHGZmf4GKu4yo1ht1w6KodgUbjunw0FbOgJpI188uGpfrDooJ8raWcTQXtqbq
45S19DuBThovVB8gEslkQS+M93aYLyLZs2m/ZivdStizgQMWd2wTu2V1wa5nIHSUtBpAXHejF1OB
niBs6/sE3IWCYX5kLDH54ljJISz0hDuBC2UkQZEuSLAt8SX8aqi8HhTg5X0HWONcVv5WNIrRyAYA
CNCJnopJCZOyJVuPOAqNMVsT1ynLU0eXg50s2lAMyHbaJ8tD2DhW59QCVf57QHzjiIcZPOG/8Tic
9CdATjqFoNWNGnsLFMMr5iy5FSB75JLXZ2hMr483VCCYVMbZhtqHnNp4TN0E7uZCs5I3oHLkk2v7
HZEYsACDejiwjsV7t571WX79fCSioJ8QdCtISk41py1m1mk4p2nps2q7RIheUecu9mED9f3MUr4+
SnGpYwpDObStgcG9TB3WJTZh74CuYF7D3oKQsoBeB2himmJ9nzZYUWSJyfxpVObMqfY6L8SVYdCL
sQUglgj4L6+cSXQ8CW8xzeUUxOS7KsnX2a53rKZoeXLvd//2oyER3FI45iQYmsWvZPNqS+UYNABq
mg4y0iTe3jHAMA8jAbX875d646uJ8OJYBGAoC+mp7MCq+GCgjJ+UEqrnbd5PZG0KcPTRj4hBH74c
ha0P2kLK4u/XfeO7iZH+0QQDDRhDOlW0UbBuJwoTRiXHSN8dqNCoB2rQqcHTF+fQiddgOEFxHINS
gubdkVXy8vWx1olwphMvg8kI97lbZVjODnr36FGb6Wc6KCoPsk2TrRhQJ5fImCq/w31PNZRAuwB0
/k44sPlrSsdLXbfDmbrjjcUA5hmxDA1UDEeejjCn1iJEZmlVeq38bUT0dtGaYCop78/119543xTK
dhkFywap8GmUqBWblNtoVaaDBHM6WMF1syBc970P7jCX43b4i+kchfN1GCYUODY6JBTVFXrqL9/A
GidmWwPKyxj9LoGpqQh4tlkbgno6oEsBzr69RLuX4ACJpvAhHUJMJv7rL46iskOPCV8Df5ULo1nQ
kKULqzJUffOrBZjyOVxX8B5gMUrO0DLfWGU0wuMoZRz7GLHx5fMOgP0oSLsZxtHXftzXC+/XvMY2
gw4/XQyeug4/sKnqz+T7b1wX8DLCf0IRPV7JBHSC0X5Zo6wcuLK7KQnVL4uqrgUKJPCOhZ8OcpLb
v69jEUFCxKpjexxEs5P4uCRVkPTonyIfYCQ7pCs+W6SRrd1By2M6w5Z44xjAEwJsQzYeR8gPX65t
i9HLscNG2YE2P++yNszAPYGG0g5CFebHuk70EvIIKc0TPgTy30dmSLPARg+nHRb5tCmealcTEDDg
hrlm4n0L/5xLoPvhbWBGfuZSb7xLIBBIHSilKKRO27M6yzT4T2DrkG215CamXbCrTIYSuQGQ3O6a
UKc7qs46Cb4ORhEejwE9BgMhxHH7cn171hpM9aJNiwGB9Fca9vZjmGXqklSOnaPE4le9LI5fXurk
VcYePHUfoWcqBWCLwjQKs0MYrfr3ZTCmKSJ6RHSAiqMz+vKRAFPOUahWvVMt2P1Zlo33LTpeN0G7
gdwGktmZw+23it/pgyUg92FciMYsOmWMgNmsVDRos+NHIaLcqobLDjNSina7dKPdXSUH/77nNQcR
H2PhDxqo4Uc014ZDhcaPyDF/FKh9i9ygBmFMtSxvMIpddqsB8Z5gRO5McPytHHp6x9ATDYFSMBAT
2fEM/QMpQDWngGME9a52g2xBMBXmufaweb7HTB4G+GU1O7D8CeXTziMn+DWnzZSWwdC0KneYY9MH
EdXppxAEngkTxcoD9u1t+mUwHfodsR6r966J6y8YF+0fFnCFVD7otvF7kITcc7NBVLxsMAwl84iy
JgJ+yNco76IJGMm/PQiAfoHsSfDxQYDqVJqfpE2MMq+WO7pgDFBHTXa3ZPprVdHo6e9X+u2nerKq
gEBwEnCOA56fpqxqXtMmDbTYxQCM974ZyV7HLns3ZRA4BJa9vbNh7x9nJJ131ILGopmEuVJTd2uB
8dp2V6sWwyJTlaKZ8/d7ex1ekNKCkIh4TUARPFU93zpneCclXjgZ2sMAEa497zCOC7O07R4ivNsl
JgfrM5/Zb9LhyYJgXPZIkeBI/0CGfPmZ/W/OzmO5cSTatl+ECHgzBQiQokypjKqkniDKJrx3ia9/
C/XuoEnqktG3zag6Ogkgzcl9tnHTSaJtIQ5am6Rp0QzI9UcUqWuL9QkqWp9kotYMDJThRlSgVnK+
kA/Q/9LVsfUe46lfiqDzZtChWM5m4UNnc15dzUjLfYm4yNtff0eXZQtlMVvHhs+qEFbOMFMoWkKM
NfBN7wDcIDkuC79rl0Ls1ClO3aNlZBPa/tHoQ7Pysieuvd7v6z/hsnbdfgKQKVxs/jlP7OWIdwm7
FnA216SMukqZfluGu367Psq20Z59FofC0zPR3umwvM82yFb2cArWeIvgW1EwFbOmhGsu053jjPgS
tmgxbyzCy6WxUdxwmwAlhJujnjuSlbLR0fOkVqiOKBEBBZrii7U67SMM6TgiA1V7TmAH4bvTdHce
WGLnu8JSaRnnTvd5ToT6MKxpvk81+ljX38bFZ9dZrBpXBZVmJh4PxukkbbNRndrOtkJ3xRFzN1L7
v66V7ESo9kar7euldZOAQkP8WRQTzbVe2vBXrv+Ii/XJj4AqrOPZyvIEPzj9EVIMSlnWkxvWSzVD
gyvXO+jUkHUGBb+BSeZHkU23PJT+GtafTARu2HQRWZkGYAXd1NNRB13MSp1mcTj2Zg9EaCKOj6hb
qxXt/pTXoVfZmYHncWx80vM4+Q3bsv+J5c/8Y+7jBiDRcNs/kpAPtndD8WLEPi5YHtKd+LteY2kM
t221W38ZivmPM0ORZ78vOjcSWTx9nCez+0gRm0IVz+Sc7KoSZnNgs0fv3XTJSr9YjOWHZWe1GvaD
0J4LHFScYCUPer2bzAwNrykkIsvcJuTW4Hcmz1TKk3UsnNi4lQPyzjfyDCTmNqtwK0nPv5GpTG1j
dF2YYg24qyRx7oNtiMg01Xvub0kESOHdmhgXOwKFDLC6ZvCvtp0up59I9gsO4Lhpha2W9IcaQHz2
m8WBV3J9Al52jLaKScf4wFT5mzPsdKBxtpum0VaezjW0x5FDNVAWC6F61plh61YIvfAAOHhJh6DA
GgmeSBbt6/Uf8d4bpgCmdcEKYBM8e1goYkbrOib6Rk1NwdBSiQk/Ti+L7I0QS4r2AKUYZeP1US+u
GKw8FQgGzICtn9bI6ZNr8IQgbS59uFS9cVetiFFwZk3v7CQuwgT5wl52/feu6tUbFoGXj7vxyiBs
gDZ56GzOjkeSjvUK96A+hP7tvek0yrBlkS0SZS8r113c65jDIJ4zb5zLF/s/D7xNKDZk/vLOUYFu
zUoHuTxUbCw9nhbP8/bYLql301Bq9zORXT+uv+BLtuQ2IPUHr9cG/zlnS3SmEg/lmvYhikEV24us
tHZxmcXtRppw/zgCFYaddaUTDJrR9kHhDPKpnRe686neqeOND34py9l+jw2oiN8DLItzwWOtoKfn
TOlDRcoaSVoXd0YbwEQexc7IlKzwk7WDQTOgIvHCOcFVJrCq0tSDumzjNnBAhu7Vrp6Ko9saRo4e
1+ln3+F0sCmpbayA2Dm1Zt8VM91sXVmT32sBn+gI2Tv7MFMp/qOYUP0psXUF7KlAZNkJcLhdu6iU
w4h2zfWhH9fsTcEUovCRt0/Tzo2hB+b6LDF7MVV+VDGm9odkLOIvTBvj1TCWfPAtcsu+qkq+NH7R
r3gj5aZWWwEOVS1mLlAM941ok1cUF9bTOpdS7jQ6cwdvVXEmslv4miGSDCPeYddQL7/iDtg1nKHy
7nXaLlXqwxumoZnlrZd+6XDe2DtF2mL9ns6byD81ZHtHdSwiLe2J7TG4HrxUM3ZVmwhoNQ6oCiAH
TcbQIjScRudAr1p1YZCU8g/y964NzTaFPnd9Em6L6fSsQ/PFFYANHGwQzs7pKm8EjbI5bbANUuR0
gLTkBCrucgeLRkR4fSiwgcvBQPiAWLl+0utTzw5WciHMzBJ6GebcGYfXSTGrt8KtNI2+ycaVU3Dy
+MEVNUYbtKTLG9WRoX+ueqWQEaWR+jOziE+A71jUalCvU/dH04dY2bmqssr7MRbDSw6g6tx1Gzfx
WCjqoj/MVVVCJu+ypkYF5ExfPLwstF1nS9vcZeqqclAOefU5w8o5CZoWhpK/LFxLdwg9lxevt+dN
cIeD0TM2MVYZLpZtkPMG4afbtaqBTGd0UO9MY9+MwZZ+kQZE2Be9T98SAhTmTZb1YHVJ1x648Hof
lipvfxVphSI418dcJcZJnT9qUqrOzit0IYJ5MKEfWt6ofK7ZCXAeEkn9QAtXwO5rvb49Ou1aDoFR
AC8FC/POCoRV1v/kygDLbBzsGh1RmYx2YM22c8B2Q0xRvtBkZ8+xBGVtok1BBcvQDDpayfNOFtyU
dnbJvTCKR0yWwnVtHcDhaq4OaYnwlUilQfuFyWdbvppiMqzdMqjAwsDJ6p092SOknsXKGqwI6HP5
OSb8vyhnGj1EJC8ep2Jwv80DSBX/Ty01n0yTr4u72NKMaKItGX+UosVAC8MrB2Nbyxve4N+bE+i7
kf7u9bx1Py95PCz7RGa9DZVnjge/GDsTbRUtPuvYGHPsBYXgF0Vd0se5P4phLr4wtfv8QzcN88dC
OFoRyhh5w27IvJX+59KYUZ/hgL2TWq/Mj54m8q+LIVJzDwujsXa2YsudM3eVGVADYm+jxphfBnoO
OudrhQ1u7pE4uvpSlX227+NySoK4kZic9fxl7TuPJsLea/IVbZ1WjvkOj7ruD+3UzI2QYbZdUBeW
9T3F6GEB+dbo3saJsT6J2Fk/9a2qvnbwU/rAnESWwjvy0lcLVwCxwwao/0IiNuIiLR/5UURA1uwZ
uSOfYO6IHzbqCeF7Y4wXbo3Fwy/hkANO9w/6lV8jpfJ809aG+iPhDl3x0cCGSfetbIJLPXS5scuK
Wb6O6Wh9ub4XvHPGg2B4UAWxsqFzthUf/0JapD4sKi+zDFfchkB/kjXYeACHqtVhGg2L/oqtzq0w
nXe2Hy6PQLPwfzjjz4NprJbifGqXOlTcEjJa3VhhDq0wcsFAvibtbO3/80MyHsUp+gP22HPH5nE0
l7ES7K1VJdZ9YxtcBGw5hgbecnd4C9ogXuUtrs17VYVh0YvcsB3qmHPGukK8l2oMwCbKoAxOSMEz
/5Fmi3LLyWclhzNW5UfZrMAc0K6H4sV1kqo9wPOyX/vcnG/5Yb/31imfXW4Y8FK56Z5+6l4tbdLk
0i508OD7ivcgDA8osbsh7dewq5dbU+udE23DVRBP0ySlj3R2H8n7qSJyyBxDvamzT20LAQKyjfcA
w+a/ZQzDcqVbhUwLkRa8NW6K+umjGW1HPYPbdAhOPn+avTi5k3H1y0U2+hEk7FZH9J2KfAOktyYl
N1RKxtPhhNVWskiMMayw5RI+vToQCZyGclC0fAyZ9W2Earm4q+Bd3siVuERzedatQUqzgbIb6fbp
4GmTOLMxZjNWMapxgHBR3DX8t7uYMh4Dm3IIMZbC/HzINPoROChjAAmBsrfmgBtpbvh1ZcuotfXZ
8FvHbXa27EqcxwbL3V1fdu/c2fCKoYS1bN2hD3MejTPaKnjnaE5h0vfFV3R04gMaPfnFbNLVwbFL
zG8tEvIQryjrs0cT9JCP8XBj8V+qOHhhvKe/NGh6YOfzHgk/0c1OOkG6KvJ8TwyqKL+UgoZyWMDx
xGwnl+3nROtHezelmYbBXJOXL6Oxat8Ex+Ymki6bpxnC9s+sSdXjijePA9O/AJzCH2n6BiM6/mzG
2vrfN2co7NwEoLIDAJ0DYXVKphzJaUOIm6ZzP8JkDYcpne7VpmrCDE7/cSWB5UZ1uF0nzwpRoGFu
Q9yzLZpKZ9uEImB+ugPNLEx3+p1uVd3XuhHGTchtWyQX4wDyc6E3PIPb/ek8hoqSYe2wsdbq0ZCY
DLnVW9fr4sntZxOerSO7Q9k2Q1QkZttEW4H+EGtx9X94x3SDoWhxPLgXSQceLmdk8TRj2OIJszdn
Vbvv1qTbgVBmD1W//tI4uW/U+pc7MZc72utAW6AnoHunjw7vxfNEwZhplRV3xZjIHylyZTfgtpeE
RRIbNwy93zmLuNdywiAbBkVUz/3ms8K2x1Jd2SCxKdV2+DWZ+wQ/+3HHK02etcSFzLfmOuzDerBS
EDEz0Z5akOZ/lHzUfv/njQGBBlduDv9NxXy+MYAilHErpzl0RZIgI2OLMOahPGDPBvesxyagqtTp
MctxrMQnIUW8ZIq36z/iUueO0pRNnGh4l/aad04W8ryp66VizeGoGb0WNisE/0DHWe5eenY+I49S
+CEuOmeFq3PXfWxXiRVkLV3zoyOww/X1QUyxr3Zd9xbbS1uEmdYoy24Bt3iTSoww3p7y7i7H6XQ+
4Hqa5tx1E/2WjcdlH4M9lraeB9ZOYwBF1el8mgAiUjG1c4jgqKTLv/YHQqrxSKocnCFTqS1ssV12
l4NahrWSaga0TLj4PnopsE4VO40Gg8g7p2/KY5qouBtNRnO4/r4vcWwbrsPWgdy2FfO8fYFfMn4e
5biEGNH2tHgKRPJVDWsPRvAnlALL81SN6l0JtTPUp6y7sc7fHR5oUNUd8DvNPltz4GTZAstOhhgj
D1jnYdG8+NIZnfiBsAHFDfqO1jb03cKa/cpcILrCrI2VG8f332br6bZnU3DT6VOpjAzt/DWsllsA
9sFs4RRq3Me+WrPkIdXGUfsA0RYZkqA79hwD5r41SpIoT5aOZzFFWukdvWqo8gPWswaWDPWMBWZu
uphCFNqKAUsr2wUjUY1bre8pldcFCy1W/c6IISCgPkyMFt13qnyvjAxIu1Jbim+M8UqYxHENsI3n
H6LrMndNPCcTvsIyQmCWnZXci7kYLQx1UZnvMtGKg746PdEzM5YbgeOJ7A6bpwxwNlFjz6/zZO2P
02D3391hab52pEJ+EnaS5y9zbOZ3LYVV69vE74SuXpjNXrqe+eDg9e0F4NrqDS7iZSEKvwY9kkrR
BknivGKaJGEexYSf3mjL9AHPfoR4dc8kx0I2uj7J/1aaZ5+Xop9GyUbq4VDZTtd/3admb/XUCf/X
EDC7NXHX1riK7hooW6NPCJPehQnoRvmkKaLlAi7w2UH0uKwOrtZdq95V9tgnX5iKtCyu/7R3Dh16
hgizKBuBrs9hZBifY9v3+hCOa6q8WZv7NoKL9sc89d8will314d7p051aKqZG8UN0BoDltM3MbWx
isP8hjFh09zC3BYpEzaeVSeDjT8VY+QUam0cY0zByp3HedDtprIutGiZ+6kMPdQvU1BOEyRfItSR
pjergVQs7/rpeYqX+HmCzG7e+NmXc8VBLcdZSSsQvP08wdrx0tlGr5nTZojpF2XDOEVjN8/3TZ/E
9n8fjKHYlPTtAkMBcvqKes4WIfUVmyCtdY7eKvF6d8r6XtBWuzHUO7U4hxxF8LYBAvude/RhULtt
S+Ua4qc7Paya1nzDyFmLzMIWjT8w7GGmzIw4NAWK1zR5gSzp3piDl2gDYD1kqa3lzqXQ3f78X6vD
iT2dzri3hti/rz8hkTg4aNbYeHRJ44QKhOcJXrtVOzfOnr9L/GRZkkEG4qnBgkPOjRjkdOAEt6Mp
bnHF6BaUZcdRqOpT1695/miVi9pESdc32T4BjnnLksl4wygz+2JpOQoktZjd3zR4k+cmp5SLrJzG
MGc8fEw/GxvMSLGa7vGQdaSEiR+zkSvIuxEm44cbYwUih8aXa2nFwVibEO/teLR+msrgvuKTL8Zd
A/NuPaalunzq8FReAtceG/g5/LLfNsj95C/xNGLaTlsxv+t7J3m5vlQvvgovh/dC9xsdNmlcZ9Az
xMfEJL56DTc0DsPlmiiPjrSEOsznUXP8YVZE5E5YUt6YlBf3aAaGwKwjAIb1wfQ7/SqysmKwAVMN
F31OquMS6x2nCVocZAKjlb80iZ0JDDnczRw8WeTr9ee+WOsMD24AIZK2qcWt+nT4HA9ALcl77ntF
wTnnWgtawEyLVper+/Wh3nlSIDaWGHMQGvWFMtYU8JGqbiWjAuDPTzpa0L4gWDdMutl+kCaXAemh
i/GSWOyvj/1XVnA2+WG74l6HFRJo1HlrIU1V7lGi0UIMi9BzIjepwcS9on2oY61ydwtd22qnuLF1
KNKpVAJzrsBM8Z3JkgP7uwV+W6rqcjfFAjGeiln6Dlxdz8KEMITJx+LN/Kzw892dxHltwHQmi6PS
0Wp1N6i1LkO3nvUmWIe6+bDq0vonrRL08bnWij8NprVe0PJeoF10ZX9jbv/t3Z0/vAm5Q92orzoQ
5+lHtmatMcbY0kKSTubmqCqa9msxnKR7GhNBQwEnqlpEseWsP6bKW3FUQq8+B57qLE3YtdLZl31n
ik2kth4WysI46KoC7Oz6R3pnDW6MVRUet0fC5gVHr0mrWBobRt8naPQR/a+bNY3rLo+gSfa8F4jy
Et/V1/h/LCr/Vy+4y5qFZW9jZI6tFBiarZ6hZ/NCDg4mvTpmMZWyBlitui/TNMg/ozayHeUp0LNr
gpnDzHGegIv7JrAmO38z0VUFqGzTG6vl8rDiF8GPBGHDmJAZe7YxuIaoM1dlxhr08D7V1STvVjZo
fedUmXfgvlYfBw7q3ebo/tGbVn1HmIep3/gml6wg+KbodKAhbjCmdU7u1dDd8jIInMjh1irHhpzL
NIC5NDU7Gtjxz8bB/CMwLRjyU9VZ+SEZIH76KlLG2lfiZHhmS8OIwWiRbAcdbVnzxk+8KOoMrlSY
XRoGmgLnAonURzt1SzKPQg2LzKcacVHAstU+je1avRRFU/y4Pk3fGQ9nQ4dCguKIuu5sNaF7HyFT
TkZIUEVcBcLs4/tMUfI3R0yJ9J0KUOnGI15unbBlwYm272BAdNBPF/Bck24hltwMO8Lmgr730txX
yxxXOUOikcgySQ8wi9fIRUpwK/3vnZnIyYT/Fqg5Shv7vBWP1JqY+NolH4Sw5odOePpmy9h02j3Z
GmkcGqWsDqqLEkabzeaYpaOa3JtwVW+cVe+8eC7NvIKt+8zVcXtL/6qcWpI+LTe1zLAZUYEOiOC/
k5SOZ4kkP2kKllRfjRur8PJ4RAgPqEBzyEFrdFHAr95smK2wwoWm1xGZ11jt6qJT7jsbd/7oP08s
IE5rc4bcaA/nwZF5rdOYX0oGc0dw6b5WMBUsxKNMy18QQpobtP3z1+nwMjf8jdPY3bykzl6n54hF
G9MWK3XLwHESH8gjihDZ77Q5to4JrLZb0/h8g/87ItZ1aBK2WuM8+66qBdu4pSohZ4f9gPB/wImg
rT+qOL6guNfroHfHW5RRkHbmxb+Pv21YmwY/PRGsHCGcn86bSa9iZ8mEG+KeqT9RxXpNVCzt8qqN
kOD8xhuMX6YaK3hXNTXgDA5/2tGjDTz4PbkumxhGU5/x+0CCNdm9QTbRgCt5pWfJRwx5F67xlWGR
20WC8ac2MarPNvwAbDnVfPxFGFY1R3EtNnVslfTfh1Qdv5XLgHOuaq2247OJj4LElF4toDCmCEJq
UMin1a3b32QeOJUvyI6JZjgm6rEnzeqoVyQSgaulyT9JCqGA5mkzSV/ta6cJPDmD0ddKRw3j9iLz
XaVZSZdYLRQYrtJP3wWE/m5rmItpt5U9/K+gvf9mloxxUK4U10FKcEREtoqRY3491L/zpIO1krGd
t34XyyUL8yTjwbtOic0dPCXl2aPxm4SxdLIHaU1iDWayle48lW8dZrnp4bukGNlPLgh4ZVRMNOJ0
Pbt7iSk/6zBudcxKNUtq+GXPHbjdPBr5o6KmSDuQNCfokwus7/20L2ET9tih6zj6KP36hPtPtgaj
3k7cEkxD6XwBVPnQ8Wcf41LgJEuEmiKCpaq2srNMW8kFqzU+rjPkhGiqm+m3TWxTFiwkRL/WdLJ+
D1PN7YVLL1GH5SDqV73sJBaos2zvEarGxQ6uyoyLS6Ylf9g5tWqXLXajB+NIHAKU8hgzOVmaa4Mz
SYwbUgaR4Jszqpo4ZJWaHWKd4IhAarDYfMqdBgYp8RBYz5l4uwZWXQ8VKUv5InEiL5IjnRFhMBrd
UR9bF8X6KumIQ/aY6M0gY14qrIqFRxs108dB3BmjZpOd5CmdA81pWpwAr11SOtQtj2VGqm/6VZkW
jyNUbSzExvVPFsfWLxeSSBEgoQBywytg2bEzTskDKG7+T2blrFytnG0ZjFyObV9HC/mzltiHhlKf
nAcc47MfvDgk1ZaS3nSGP9+LWca45m49ma2NRff2dBmbPfIXHc+xSDXqZu/2IJiuVCSkY3V5u74T
b6DD2Y6xWYvSkNk6FLhtng7VCZEXIlGhi7adAjBsWtOD0tjt0/Vh3tkPaX/g5omoZwMFzioJF1B6
tYnFiAwaw1qoiDz+QBPZIbmOSKiQgKT0A6E6t7ry7+yHqK8pmqiyoRWf19lYgChgxGkSDZOoQlWs
2gE3G+OJm2f/pMeJdcvT/4LMx6fDwpsQXqh89DvOtSyO0cpKmEYMjU53+h/jugxv3PKbLvRSJfPu
3VYkh9Ko8P3q0M2/YjuC/FTVMD0IhjaOi69Ob0OcIidtJBICCdvBwjKiDbDc8aydLkgjCPpB0140
r9SHoKdv8TOlsVtHVbPQmJa0OjHJSdFc+3GKy6gvq9y4V+JSnXx8cuUHYCiz871YN6rIlZb6kOQN
0UwkF5qDr6AJUeBXkaNKjbFmflnG5MQVDkwZlrmq2YGRFcbLqOhcEZCwjt9sEolwRG4VR9nRs2ho
TKjTQLQS1H0dP39htkEmm+bzaMl13C9YEq0RimkN2xHZaD+a2unITCp0duNMZg5UJjLgyHgxW+z8
s6xy2HIEthddDmfGz/sET2JC96qnWCPLeqdWNLE2B741C4FYZ7lnYXq/Og8E1l8t0NZgFV7+U5I+
9lg0njoerk/uCwETnpt/Ff7sflw+qc1PF5HTWkSUkscVrUaiW4GsZgzJXVvB/9vC2aGwCj3osN2O
xqTW7vp1VAKPCJo5KGoX20m7m9WVF5gOv6vKkGgYmxnTay5a5ZASThSbzr3ndpK7t1qnu0Wuru91
wggw7KmCzjaXJ6zmKrnD5BpVQD3eqNYuOk48H00cl50IeRbF+RlyOW791Iy0tAhblAXenrR7aPXJ
BIqTTnrj0RSLATeA4po/OEcuCSW6LH+iPxPOzuzn8jltU/wVZFO7B2KNYMonrruiZCfTR7lxg7jc
aqDQAs1tINO205xtnlbel6kRN00EH0EL6hbJQApD/ftITNeUmK88pPrl+gT4KzI93UWpKrGfw3sG
CBzg53QC1C7GMGPTNZFqj1hUGXVcH5a8VeuwyXowwy7R7CrQgcDK0FSqCVqsUi5yV+lDbwWE2ZEu
kwin+AL1rcIMcR7s+IPdTvZ+jheqNZY32SaxU7gvKZKFcmcvWtuAv9gQGlyYsc8pgpXhkeDGlbbq
Une7Hpup9dNYJ0b6QU8MieDQdCCvJymKv1JZMIQkgRijKVP8FqOwvlkwBVPUwd4ij7leNN9XuuO4
QIuBhqHjDvSZ1CmhnexmonpKlWX4Ua6TYFIjSsUxJdOGL+hSzILgPsf+ZBcbfOqRh9ffxX3lfOPu
MU9HC74l7j+wQd7GeQLQdwjLevRMSNZUB2X1p0sSlb4W5yOG3EJWu75lfdO1jZV9CY9Rga66JjQV
nILAsqKFaxhQVEyvzaIt8y4x8pHQss4eE+Q5BeY5ovWKl2HFi2g/w2lt/UFjL9xdnwF/yRkXMwB4
H44L3SeubKczoCtXUrOIo4uMjBinXS50g2JfNXs/tlt4jNPSOvjxkFJLXJeh+9piWy81bNRqryf2
YgQt/Pt/hoK8hYfJ6PSSZCZeB1wxKm4uR1NtPSLPzLuAvZmyw5A4DPt6XqJiZEubqGzVuKo/eJMY
HkkqkPPObYxMBuWCPTpHn+L8HrpCeS69zv5l2CU2kddfweVZi8EnHj7UEUAo7jmutKCwdCpT5pG1
1NVRrrisZQJUuVJtbw/WJ25cWLc1dfbGAYygcSAeQK9wDvVNc9FNU9PmkV4miYZ3klb1j15RrPvr
z3VZjBFhwLUYvTeNRVC70y9raWLGLt7KogmPpsfM6WpMPrv+g+x0eWMWvTMUjWJjI2/QtEG3eToU
LFMgO2spoh4m2h6fQ8jnve0+g80oN9QeFzAxezoKiA3coQ9Ab/qsIot1gT7UTdMoNpOxua9GOyHx
KOu8p5lg+N+JTdlBjT9AfXez0eZCVaQNXkqqJZFKknt28CgTi6c4c1c0idZgPHt5MVKojLDSdsyU
LjkOQ9thCEDq451pT9afSfdGtHTaiNMQ2M74tbXMTWNarjRZJL3hIVCtvnuRdW/Y6K0AQx/i3r4Z
UHE5V20Wzt/+KBxRenGnL7pVakiDzVBGGN0vVTDN3uh9jh1FuVeKjsuw4k6zdePjXrhPA9htrb+/
fjwQN87tTghx1FTSnqsoI6vP8/uBoNg+6637clTUIypl61CmdeVjXjb+NhVCsILOTbvAMyrr4OEW
51sYbD521aqPmN9uJt5eWUBS1tSx8vXeEDfqmsuTlPRjQFFopHAXqKBP3xIbFZUMbLiNjaVGq4Yd
Y91DO7QGPQ86/Cv3pL92N5b1e4Pif4E4Bytz+tdnyy0h/MNeJ7eImDDOfh4M3LCGate0pLg2Tlfe
Ez85RP91iXuYQ2zhEdr293nJEDeE8nKmdBE6jC7zcWK0XsjIgxHWgPddH2urBU+3LQSViI5ggrmc
FOe+iyaaQZyY+jpa18YLuemFW54xon2LW1DpPdVClQFSDPXt+rgXewt9YJ6MSAVL485zbukgbbbK
ZpnbqJPuC/hCRnvBzM1ITkb76fpQF6uLoej2Wo6NWzm7+9nWorgLMrFFayJM4vLfRtmbe8Ck8ge9
f9AZR6y3+G7n5EJoXTjm0fDScavwqMROJ6rJOeB2fd1EA+6fn5O47DfWNYLApm/nfWlpm9tOMvDn
nFJHep9VhC+ce2NLvUCP+RkWBScJGhDNqJjPSEdlMTU4EyRdlGSp8jPTJjeAc2GH0kLgBUY2m/dm
nSkGCkK38EcVOpR0q+bGPnP59mk5sm6g/rm0M87pYZKuk7pa6xiphSYfx85bd7w8904rxKzyKzBn
9q9/74spzXTmsr45N3AMM7lPX782oYqJ07SPYmKbDoUOsIlYJtuXYlkfLa8kX2XE25peYXHDc+Zy
UuNaREcXqg9FN+zj05Gn0TC7FfOxKLXHXEMhp4/H2qKaperK4huPebEz8ZibPzxrhy8NrHs6GGtW
IZ0ZT1m3N4zv0Au0Q9+To9ea+rzzUGTeLUijbwz67hNC5MTFD4IN5eXpoN1k0KsnGytyuTHtVAJX
w7bxdIJUyfm8/hnfG4oj0aNpA7wIT/d0qIqc01LoXh8ZamL74zh9x1Vw+mb2jni+PtI7U5SpifsW
DppUjOeeKBD4i7KZdSrXRHGOcl6Gj+jefyRZ4g6w9LhpXB/vcoLCTdpOXnZcA0uzsw0JfbCChnOg
f0Nu9M8tbzBw1ti1fdeiB+3rS2l0KNM6fOSl5X6+PvjlwyLkRfimUmltVoBnRV2S9d4A45C6WCvc
fcKy/4offXlU2CmekUT+H4Zj1WtIaTfi1zn3BYCCmC2tLKK1X81Hc+2lv7Q00Szh5G8z3gLh9ce7
XBXAdHxGSHB/6+SzWbOVkVPS2Dxej6TIHu3lqFZjvGvHsfG1XlPuq8W4RaXaPtjJIYrXIK62G4sF
RgKijNOpWlLyLNAOOTdHaUeiXEpfzgqi2a5tAq6/FvgKvdrerIsH0tXFjWe+XCkMz2SiTbm5yJ3n
qTWO9NzG7AvYQXr+QWlcPEGYYDuPJsqN3fy914tpCTdLG+wMat3pk4rO0WcuykU0L9r0UOVc+uKi
xCo2Kd0fuCXNEClvekNfcAQg8MFKoPyi8Utj/py5BRvIWZXVKiJbzPVHsXlm79eSLghkKP3OWg3y
FPBjpYGBo9hjWmSj35Se9cMl5ihY8Sr/fn2SXS5guGygK5t5HBqCLRry3/1Q6FyCwHgmtVeq9XMl
EZ+OBvcQzSwxo3L7JHR6QyHRtHP/86fewD3cENEsMMW9s+mdKFXlSqJAIpU0+a9TD4Ri6fV4l6bu
rcSgC9o+hmR8ZNhJkAr+zqvTp7QGMvq4xTpETjnewcLA54ne0fq8GTIeiskyOj+rRzeaMwORiBWj
6Mq14mtRqbd4NBd7Fr+EOeBtFikUNecnOvY/TlNakwNbHFJQrS9faLenH2UvyK8qTevGMX7xeT20
epuiCy4M9eI5AaTIKmMWpFyTEbe0n6CKPMhJM1/zOS8PuBLEz2Y9dj9GR1cO1+fV5XPCL8YfW+cS
SJfW2n7Yv/rsvGxykrJVjdqxtujxc/sycar+4OTi+5Y7fWMxvzecBpWCkoXtiyV2OlyKk61eZ40W
DbjI+TWq4z3xHLSlZlDVaWyUn9cf77IipcuAgJiTAKd3yGBn+2TqVaq0FQLjVVCfZ9Obsw+jsNN9
nVAP+7KYiA/3bC7nWV6+yqRcgl41ceu7/jMutBdbDJQJlwEiyXYBOd+uRaNYJbmMatSTNVi99Jhb
209qk2mvyELgwnmzlcy7LTfdxGO6ciOSmWTzQCNwoE4ujPWr7rDoQ2LmtdVXWnW2AlJjWgjXEsGN
31etPQQVvsMlltYxUVOVQKpF0kKGrf31h7mcqzRuoD8gdtww33O/TDxghsLqZy2q4ZdL6FOO8yLh
mn3IFTs+GEqRhSnGWrvCXm7RU7ZK4d+nHskiqM6psWnTQZI5l1gOMAZG0qrWIJ8NPRC1ax+zZqpv
kCXOT5xtlM08ji8GHeriYxH8pJtdoq5Bpenrz8xJ/6kWu3gaUk95pAlEszbpbnn/XBw4/39Q2gto
oZAln1vzz66JBGEy14BoZnyRFYTub3XstrvFFPoXrcMxrWhQQAaw09LP9QBXefVk9WSSILzv0qm9
sTG8+xIonqi8OXNxiTpdqeZi5wkZIio8iYp91vmbh8v7kvAkXGwlysnYE+Ke3lgpF+pF3gOwOA72
VKvcZc+zwa0y7uoqHtZAIVfSj43S2ytd7n2pzFr8ylooG1mDuUE/qcseUXMF4t6Ku4IMbh/TIfkE
96yNvBjmsOlU5QHfRChi5VC8LoIADVG4yY3z8SJ3avvFf4Pe2JY5ns/TwrK6XzCwhzjYmYPzYBs0
wwXufHilKQKRid056C8KT8WWIZmjzsztHXGuTujomfLl/3F2Xj1yG2uY/kUEmMMtye6eGY1ysnRD
SNYRc8716/cp7QKrZhNNjGHY5wCCXV2BVV94AyhOApohO6pu3tAR5K+S4EagfFw7XIDX+6cpNUWj
WJd4xWH+rhf9hAfLOnlfZlG7T3UaKWqI9KoWh4kyUr80UXZR/LJRx8eFYiutThJ17JZURX2rIDD4
pbFT4x31yHTyKwu4x/n+rbKNKOXv5dMmyyN9JnbfXNQTUJ9qmPIVPF/av0PMPH0acUcJR9s+Cl5v
HoU/Y8HIgkMtyQhbp7C5sInSCqAh6O4Nn3TFqT4pCuCruJjGn22smj7QrIzj3aSnVXH6sxjtI0Hc
7UsofwOJpoQpyRBjS5yx456La0B9tzbEL0VLacR3eCMHHSDkb1aVq0fHVNYgNnenjKoofck3CE7A
9YHoyJyhPHN3GmKkn9avSaBQVngAj4BTFzZF+ELUufPIJ6dfSpC/fr4sa+s3RjS/v7/XO3OXOmeS
FAfY7iYKmDykJuu4FUFJt4cZDyKMM7N6UtV+RdRSGAdRxx+S2XbuGi0SEm24EOATrueuICIWMZ4I
BkSOHvUZcPcbq156GmwQQUff7SNQhoXSE+CP1ZjZQQyG/sdoQSP0TVyNkLsysg6hkUhZf06Zgh5K
NSaIizqGUC4L141yQRCk+44Btvk+LpaSQxM3w6NlD9Z8cDXvLR+4QQ4vhUzu5k0QFa+9Z6EEtNLK
rBS/n+38zeo6vT8Dxg9EHpkvhK5wVKmCg1yBy0gEtY0R2xHJdUTf16B18h+jN6tnXC0tOo9tifhe
wSVRtOLx/hG5uQ6ovxCO2qAJiL7Rh7resVbE4MKQ6cFL0HRfTaKEAejmMYoy+pET681LJ4eSRWGL
VhD53iYEbmMxi0hxGUrvlWcsSWbkyKsV4pplI7JW2ydR98PBmu7Oj2RKqi9K7zL553/F3RHm0aaR
e1VI57j9AWQkCftORR5XSp3fX8qboIn5IZQn0aaA7dnG66G6jOO/oI4VOrVd/5OhMxvYKaC4o5d7
dxyTgyKrPFK183qcBtMixHPhbpZRJJ4ohlB38VjYMBdp9MmI8ipAP6L5bk/l9DbRVpBr2KMFlV2i
LBENjvXv0E7mOUfT4mAFbj4YTNjhQwGppn7AU72JZTq9nfUIXXmqh4b3kaRvOcG5WaF6rkitoXR0
UI7f2VyAxK6N15FJM3NLMJrwlbLTms59WzsOikAawA/shYJYeEebuzc1Du2f6fGJbm/1PM1WUAp8
J/hxg4rPwGz2cdIEQ90Xl2bVlIOl3Jsa+bnUOYHKDsr+epP1SM0LCwJFONIL/ZiUuNZVTtO+Gh33
qPC7LXHxNFjoyTAnwP40njdFdRdUgGqiFhPCh0IMdUY4HtXxxfjJx2I89xjMvEHFalLOrWJlJzUf
hvD+h7NNdOQPYJpceZAIQdNsLoZ6UCMnqrBFt512eQ3eSnlbdWX7IE0734h1SZ9mZN0SepBLeb4/
9G34JscmBJZlKD6nreQKuWw9aDac1Tkb6vpkm2M2XSCOYJZN5B09tCq51xOVCLrJCTpPziUyyxmb
ZeC35u9cVO3Z0VDdf92KwvzcrpRm/V4oyfcYyUV0TOH+HLxKO9fo1S/ebFdcVkrckduH+OX0Hx17
nR4huWWwXk0QOkhMf5xMQvP767Q3KI0mPjRSBg6l/Dz+ukZtBysvcuE6nLwo/b12HdpbWo60UNnP
b8HZjecYmMTp/qA3PBl5MDiW9LK5VOHrbO4T1BwoBSplHSat5iXfUg9B1kDthyh7ZVVoggL+AmQZ
Nt1kPhZJn3/vhTWkJ0juy/JuRi8fYcmhxcPPWCtw5i4stY/3f+Le0WU9CHVkNgXL4Hpd6iIDbZoQ
30xz6Zxx7ltO7oTeoEbP/fc0Ao1XW7M8u01xZMO7dyGBxpAqjlJ1ydq8AlqWqmaxFg2mZ8aAfqGK
ygwbYX1xqYTjBdv+ePFMpYE6+++irHIDTmnxKCsSwNBhn7d62Ltmhk9MHQXYb6qnckl+1aqR/YMa
45FDwM5E6Wig8kMZQuqMbG5CNHbSzKIYG5Yx9oGaOZSPY5GPoa4o5iXWzCPh9J3n1eYll+ECxCD+
ut7S2THbqI5iFpaATz+PrlUlj+itHGqnyB26CpZhbhKek4DTogL0sBmoQR4mcme6spEhoWVizezL
NEb989z1M7o1i3JplSYPooSGqj9X4/DaXka4/1Vc2j6VisSfNT17f3+fd750ABEyReR/ONKb9CVb
PST1Rg1ZQ8D/b0Z9yAMF2MZD1UX9B4B1xnOX1Z/vj7m35EQDUMlkm4XnbrPkIi/0Ci8UPG37Kizi
wn7tKEl7UE+7OUigJslEESqQFwoZ8PUoWWNqc4lUaTDGWfZG08IMrahMYgD1SRsPLoadwZCfQdsP
nDJb/KcC/9eFmWaUBRU6O2xrlQbgMLGXjWo4scuoPo1gog7e0L3xuIGk3L9mS0uG68k5jd7r6uS4
QY1RO/juybvQF7Vfq27VBm06HyKRb04vaC5JEeQAA34FZHU9oKBB4eiLzoC6Ap1HKRLnX4AmS3zq
MZPFinju6iS0RIN6sx4jD5bAwtADDWCvd6IeTX2p1jvjpGBMCzSfu+xspWNSnXF1TX4vQK09bNbi
9tQaiFr7Tdrkz3OaNtMFd9Te85XYaY5UNm7OPnMiEUIUBC6EZm67AwYi/FXVlG7gWgrkNx2MLHI9
UB5P1droFw1Zy7NhHcoI3sR6DEvwQ4WClhMX5OaGK4zRdpURDIe2Gj2wy8XGjGqoDOAU+uwdJHw3
35ocDPVAi/gDHP/2eitXFQFxi8FMaQb34GYOHhZ9tcRHytp7AyEHQoERlzbe8c3j3Sgk761SesFU
gT83B3v+UNdW+eX+1bF37unkSHNo7lGW8foYznZtqMW6AvDXneGDNmNtV49FHQgE1R6HFu2r++Pt
7BVkSRh+VI+5q7b5cpeME+yzEk5XlVNvHKu+fh6QPtb8Wq+7n/cH2zmP3B+s3Z8z6W11PGYYQGmG
TRfSmVr/WjPW38KYM99s8vHRq4ryueDIHoSXOwsqldCxPAXWQyK3uYtXBNJIbiwvqN0JwtyCYXwO
wjZQMCH9KSb9EPIvH5SrZ5B+J4gF+r+0OyQr9HoHFyvHkAMARyBQkAKFXpbYXpCct2NJgJcjgR8X
OLYMHQ2BpXNaKMLCu9hzNz2g+ngkir47fYI5+XO4uLcoGASMonrUk0jCNsZLOdWQ5mRht0ycf4jl
0/P9Hb6JH5m8jOEo/JB8UGi6nryD40chEm5RpYos/Yk423mTe/P0nMEZ/ilMoT60veHiUqKNxsHY
e6cLgqWJb64Md7axq4lgyjA5cGOyCPdnC/3l5zaFhVeVXf9xLLP5Ax7JyxGz/E8LbrvfMEY5YSC3
6bRvbrueDgLOaEUUVF1sra+QpMnHb2D1Edgea2Xp6wDu7IpggesV790erHswT9rwryJ6TIV7U3EW
SIVQNC+ug/BWoC+R+yGK9LkLUrKf6pImtLd9b4iHNsCExStD1haOXxstif5TlGryKZuGivI6EJIp
MCcbuV0TVaBTY9coAQPo8KpXubJ0hZ8JiIXnQXf79D2iZ9NDlar17Hd9WX62Iwv179Vwo+KgMXbb
pJIYANmYAfqBH+MfDsBf0cOqRmlfZwuqVd1qI96BWuNvO6rLpxb8cNjrovyOvg2aXqPXPGoi6/2s
8eaPhUJrxi/itTkyC9n5LMAMwNcmvEDa5AbrM7prNvaLHqRRNX4V7WzLJzGbXmUIG0uJ5Tg+qO3c
VCWobv0/5DShKMzm6y+jrZq2nr1MD4alN4NR2EsASl27rCVQS39SBqrMWdPC0SQI6ajvpfBq73+c
O5Mm5SAKJjrH1XpriJkjLd1NcasHJavy0BjxypB9oXonJKnHN2O5Qne7P+Tt8yKla7gIqaIjXrmV
BajxX6G53BhBndXieTbb0sf/ooAzOh5Vfm9nBxqfUjOD4PV244agJ/pIZkOjs8hm8iq1Ws/OmP3M
3Cw96Vr2UgEsLlTo99x1+KiaxKiba95WZtVI+TsANorMwzIll8Yt6i+rRsH75YsoY9P/C47Fm/D6
6KyT3sV1Y+sBJjpe7i91Ov4cx8p2zrSpYA3dH+32oJIkorBCA5Dngo72ZjRnTckrEoOgMaeCXmfF
T3v0sHDIM029iDTx+nDIFTjCWt7UP/ViVo4erdtQS2LnUUyngYD95zZ/8jrTGWNzBu7bdOorUQjj
I4dmPJjo3oGRZoDAjmGNWLr8878updnCzbQpIANmS40ulb1GRpgb8Jcrqk6fhcele39lb2BK8sxI
QQVD9ikh3mxGVLsWvay0hLLUeG591hZ9PA1jjyUV4u/vgC/A0SrsvAzacmq/RjQ6SDuq6FtctPq7
+79l78OEkohaC7060rnN8e3XYWqXGZbXYCdYMdZl8pAOtnqRlgsH67wzlIZ4FAUByNks+CaVW1bD
UBx4MEGUacVbM3M/kolHz328fLo/pxsNI9aXmVD7JG+E/r0V/8DNDXOlrDMDZ+mqD5Tamk8R8U9D
RLCm6CgBhX4HOMFcT3kb94u/pJ2D83oPV8pP7B6LpsSpxlM8trXtWzac20BrYem//HuWxqpEiRTE
dZqL1wfP1RW1LybQ7DRWW6zWgSic0Z4oZ5Qj9Do8WBQZ4F7HJ/K4kS6Ax8AW6KYAYqGJMvSjEZQ4
khjoQDTaKDB40kTywc1XE85EFnfflsKjB4CY0Py/0qUhKUz+vUA15zo++gzkhm9/EQdByk3DZ2Sf
rudP/6pTyy5TccxLihMCCsavEZONM9ZIyr8DnOgegkWJLQRoiBSvi0o9r2LoDxbmNlxE4Vde3YTr
QB62si1JJaQGZYwvxzxBEF5IIx/RScpaP/aUNCHsmIpvdGXLgw7e3imVkRCoPQCiUMo3kUCKsqcS
OaUaRFUxP6nmkL0qMrX7bA3x+kQVFC+tcqmDpBWEgIUS698nVa0fiiWdLlXXFx9B+tTf51otnqza
yv53/7zs3L1YAHA6KXeQFm4BjK6JAGpZ52pgN5hIGciQo0HS2cmBvustlkKqfoJSIdeF9cmXd30I
Vjeq2zXGWaxpdRsVvxmkRDfA6vDjpWkhrJrLp4bMTZf6EurbTMAjRAI2PghNdx4BGlK4gEktUlkP
vv4Zs21OjpN2KsFYmXzS87T9aupp+gV2tP1qAa96cPj3Th3vDQpUPDs8s5vXVZN+yo2L9YiFiMHb
ynXi0zgX5ZPuzc3jYHTgtuhzPt7f090jB22Ojw6sJspB8lf9/dQxm0aQMQU2T94P2Qd7auZi/QQU
u7pUrihSuMFR9Nu21+6fkr6ACahfmreQn6tvzHixV3+I1RKUgDu8n8sag6X7P3FvH0CwwRGhdw9G
QR7Lv35hLWg38XZgcqSo8XlcG+8dtDzE/2B0t+8dU3QH53xvQA4fnS8Q4tyNm7pAmnvjjJOpFkx6
HeMn267p+xyaoIFkpZ22gT5NaNDcn+TetwUCUVJFbPKOP827vyap9I7amO2qBepqio9YzX3BM3P+
dn+QneeWEPj/D7K5XvIqcZuFvlewdtIhHkKbQNTPi6sSZcxh+S/LCEAWqzc6rVQbr/ctEh2vfoU5
FcqzRnkiCRznE+d/RRyxpb3WJ0e6+7clBlnHgbYGewCu1pZMpAhTU6omJRpO9fKxGfFUXPLeOo94
8TxibvSLkkfzVIHvfnj5wsLXgL5EgQNMhFz4v3bPGzKROz3KCCCCYZ0aOKEOeTe9gUDXHxyU3Tny
HfAsSTPJreBnBkhCsbn5g96Ll+6bVmrR/LxkGErTWK4MdLCQkTrHBoZUga4tcfTyCIV4AfYCEDNg
3tsqZFanxZy4JKs6alfneEVwoVNF9a5FbuV0f1Vvm6I8BDBSsHBD1gsf9M2N2NArq7Fo0gNh28vy
yp6yeXmLYtscB8gusMh4lANmrtS8U17ni4n2eddXJLHFqisg/A3lZ2Su2nBxhmT8kqideST8uHdV
IAhMx5Z+Opn75qoAxJRinhzh8RRDJ2u0FK8QkfTPGBb9gu4mDgKEvSdCUruQ/VFlfLT5pIYRyIm1
UMJC9BqeY2l8mXBxe4jGori4c+uE8M6Hg7O9l5pQI6TtwUaQZ3qbOVaOlRqTxtVUiW6svrr5kjyZ
ndcuJ4CpDbjPDOX0dRLK6I9ppRhPc5/Pla8kwBR9MuWk/g/ngkQUkCUZPdnvlv0F8ECrOX1qkChL
rVzU2NKGM/DmNv8HQLPjnbvW6YvT0BhiviRxCgGOqD5jeabC/CfTSn0iNwcf7asLdkbA3rX46PDu
XOjcA7wi+LNA99nyVgddKcmWe5UyXotbRBrpGGO76/n+JyIvlk28zH8drVOkFHB33zrb0lYdJ2zc
MfIkmXhcamF9KcfxvZq1yuWlI3GxcgJk9x+3q+0r7HlR1w1xYyNWMJeXNHbR/KBQ/iNrp+rj/aFu
TzlD0ZNiG+WI27cwAcBg9EZvB6XDg++minrmMGHFoEA/WBVtPi/Wuhys5O6gIANlnw8A3Va6oRWm
A0kSlzmepYEChk0hnhqAe/ZQsH5OS3N59Fr1SB/19v4gcKGOAZKMV5Ir7vrhKLCnMfTWwdsuhX/K
G4z6yqJaF6R9yotT44h3f2l3YmuIqHT6JUBQk52d6wHRqprHnPpO0K2r+JyUDU12wF7FR/jG/QkE
cfRaQ9nvlHW68TpanPVTX69Hz+UNd0ViB6mHS0seWQTc5jkJ3pEzWnQ2EVajOTnKWlKnKs6WCVEC
mN2tr+mD8RSPzvJ9qBP9bSGklpcVwSPy9cxuf6u17X63qqwZXlvl3H5FrgFBzcRa1trvJ2X51bZu
6529wnSfUtPqjCcoJsrn+6spF+v662MaVExZTkCzN51oLVnNwUBpK3C0dlYvdqmlLv5/ek1NPsFv
D6T3spxHrrD8lI9GWgc1NQrz8f6vuL1pKBfQe6S0gUIzSjHXW9rpdq9GBhxBPesgTlpZ+r5HY+Qg
7ri9aWQ+DKddgucoT2xGEVhMNopwzUBdZq3+0E5NoYSmNG9uBGn0waOzOxpVMLIuKUVjbY4p7qVj
HtueGXh4lXZPdI7m7LXQET4KHLtHj/D+Eu4NRxEKsQPkWqXM3PUSogAoSV04h4ghdb/bbladxihJ
/6n1Qw+Jnd1CQly6MEPV5h7dlLwGTPOkoYVDEt0l/2oI931p4vQgTti5VqROOUE3B4M+++ZaAXzs
gqpkEKE2ioH7Qp2fKeolEHyWTtiPJWoS3+8v4d7NcjWmDFz/joF1gCDuVDk4csChAtWQnFBEWs4D
ZPsPVDbjj2LV3AzHyXm5ZEuivpr6Zf56/1fsbOTVj9icGyvqhDmtfJEropSnHJdZrNWbDp2s+EgT
fm8olPfpnwJnIDPdDAV2sC+pKboB/JVOR+5GRE+KaLmglEUc1Qbkf2xz04B/Bn5HxCNzxM3iNjQN
G69owE0oU2FcmqQw3plWL4yLp5VtHnqpjoKsPeRiftDtGUItsNqofHHLhsqcBgyZvBg8hbk5VmoU
mx19ac5u3tu/IHqWP0jal8nPDH0+yoj3zjAfCOk3mF3qIpvBJtr2FVQKBisQxZmEUb3RZqLeJFf7
QHfX8YAvu7efOOwxFmkpz9Jmic04TbNJyxygKY6ihagauLOvpWoaAQGc6h/3D+qfItZ2Rx26jBS4
yFdBj1x/LogYAs4f+URJ1/mnOc/jELRDOoLRKgr9YyrS1fS5r7DagU1TXabOoPRSAcAshil5r0Tz
FN7/TXsrgLklcSTEBXheckf++oIF6ohxgs4vJB5z/FzG3RQ0NNOhZVva5f5Qe7cgckQsNafZ9LZ0
KReXgLSgBhqk2dx9z6iqPzXItiUH97pcxM0iU/aX7VWySHC1m0WOnBWLzgpkTGJZeG5jmaz+QtEX
oaVBMQy/U0r1e4bf98FbufO1AsADtkCKJmtqm+fErI21JAxwg7kx3QrRiKQ9J8SV5hk3PBH762rj
IqOrTfxp6JYCE+95cLSDH7EXZHFdeDD24GJLIvb1drZiqUe0vrygiTIHce5J0UTYOcCG/WYUyodE
Kcs0WGwnxrYZZEqM3r4l5tBKh/STOgvxv7Uo6m9gbFnA0dbwgjZHx4l9HHmNPnDVHoKZs2bNo9Im
M7AVo8GON+uAeL7807QIWKUEj7TC3HZFlDQ1+qmVyj+L4YW0/zGdKFTxy85a7aD4fPsNYGLCSEA2
aHEST10vWj8bSz1FQxLSGRienRQVGrQSC56SpDo4nLcXHEO53GyQ5R0IipvDqQ1O3qxxB3JwGttL
bkuxZteoLvmKezFIjSMQzO03RxVVBttUS4GFbgE4CjkV/kiZElQeKqoxZvW+O2ZHIKfbBZRem9Kr
lzQRGQ/5K/66RFqRVkU/QBJRUFumVJzz4lOiemM0g/fiY8FQVAHg4csUagtQ85bJxQZtoTFag2jp
mnEExCIVSlyjPt+/r3ZnJQdi+cBqbOH50WRgIO6t0JwiOzoXZd0GKPSpJ71B2uz+ULfHAhm9P3kv
rCf6IMb1AmYjtMosyZVA1wtk/DLPWk+pEq0glpy3pWr+vj/cjQ4taacKUJhgkfo61KLNNaEicIx6
GTA/kXOd+LRVkCYdIvxY8RBAFRONd3WQbcEE+i/ktc4b/WGw1G8uyqvYrDjGOvhe31kt5KdsnN/M
uAXrF3TQsOXxRd3ifXPwk2+7hHQBSLxozMte4bZAHxFIjjRElGCJavuj3S3Lx7xOF78dMSTkp01h
7Dn1g50ZTzoiya/jFIXS+7/h9oqXFAE0iHi/SGO3iLJktWaT6hJqxLONMWUtEepJq5+zrqwpgzX6
o8O1e0J+O3sueshU94ffadswPqUl5k98BDL5+pQ4CWb2wEAR6c9dCQGDnRNkyOL/0g0FywdEWnu/
jLP6W7Jq3YfEFOmZsu70C0+BDpS7MV6sRPPOdTFN0SnzMNK7/wNvX15+H2AbFOTIG286mX9Kcpnq
KPTwPPdk5lFOXqAluBQl4wWxiTXU+rI7GFSGaNfPPb0zDalwtoVPaNuxK9K+wxcdTWSyLOtr1NQ1
71M3hXrjDOGq2uJxTNM1yJQpOQDc790PUrsCdUUaVYSs19vRQgYGr1mgUatpKBtkuhN6ZeQ+GVZ1
VDzZGUo2pglU0d2Sp+96KCXR02o1WVlIzsRqzpwD1VrqeQnnuiuPztnOp8ZgRGiwMDHX8TbnDIfm
lL95NGLdWd1vaVMPIW3KMVTHVc1OhV7Ev1HN8aLzbKJNBSPc8vxkqY4km/ZmLYUIYTMwe27761l7
msixWINnig1dGgeetmi4QSaR86p3rfJy//DuDcbhpZWEiA1Z+mawune0aBzLOPSK0cHKT8Wwx5/w
VwWNh+D8Eephbzh5lfEtS3zqtqUy1bra1h1sjdabgcIoRf1PqQLJRaRi+PrymXFnENxTdiPG2SQ5
lHDH2AP4EigmOWthOuVD1qdYcCwokv6HoWj/Sa0riTDWr3cs6ucGhSsjCuIl87CaEEYc9NlU/k/J
7KM3c28F6b/Y8HiRtELa63osSO1DiSlsFJhmPI1hBaG8u6DljC1i6ZbDyxMlKrUgmRFoA4TGObke
LjdaNmxWokDHwe11Ys95UBeIjBMZG/HBMu69zzpAVInXo0QFa+h6sFRHlGfs0yjITCoZr3gPhy+R
ZSsfjUarfosob3sUe1rzDamqQ6UcYVuc5DS3QdFGLP+O+BhE3IDxgmI6wQQmMbaRvx1Rmv91f8N3
f6nkJrsIbXHrm5vPBl+3NUGBRH42ZYOOQeHCxVaiZjhlrWN+IIIbNT8WSfO2adVkDVdUGE/KqE1+
GvXjGytF2TLF9JkbGv/EE96P4sGhjHEEKNh5u/ms+QvYHLI/W8JS3KNyVq0WwVzsKKfey51n+A8e
YhmzcaL8aYZoCeLv3E695Rc9pJH7C7UT4cG/RXiND56V2tIA4rScPTMD0Ff15XjuRmUC+c6zGC3L
G2gjL9XjIsADjcqzBNcPbuE2z+islbqtx9WJRfGTjlZUgCk4IVJfzBdtebkoiBxODoRfB+NuH+FS
qHo/q1ggZsOQnjvqZyc4D8mjt+BQ0Bp5U+F1YI2fxFQ0X2PHqx6TfrIfu0k4B/mB/Aw34QCgSkSB
KY+D+LvBVaMdMCJ6rQTGpIsn6XeLQq3ZP9zfzZ3TRJLPvU3ozIe61Sgg9lG8ONKTcMS/8SEXSfxO
yWYPKcqyCUqAgueBH+2vA4phqTa+1JmB3UWGk4hHvlW0yDfXQ2Uoo2usgG5wPtTOJaYcWEprKMp1
iRlaraX6LpIjB2HBzn0Ld4t+9x+YGtO+vpMGbZGqPqSurRY5J9CheYhRnnOK5uP7bycCQYyAyicY
Rb6Wbamo4xL3+BKTUBOdSAOwH/YXs52Xp85Uk5Pu5cuzuaTCR6aYssCcQ2sY4vRI72FnxmT8Nqmz
S2BJCfR6xmnvtSj22XGYilm7DDUBJYWT4udIoHZ048sMb3NuTamqAYSFXr+6VbNOsYBy6OgncOKK
+rGhj/yps5XhUqV58TCVfftPkQ+efFgrrMkh8D6aXQNTpLCiH2MLJXoZoJscJDw7lxacPYlzkD+J
Ytr1AnSAHEwjA0CheOlvowddYsSJe7LLKbvUXr8c3JF7601+Q2ZKSRZWyCagFq0JArLRMWZZKlq/
M94j3M8tJJiE1uh/mBslT5BX1H1pzmwGo6bao1g/Mljdq2Sui/fsFZn7WFfwa4POGMTBgHvpG9UR
EOYWPS7ups1xAlajlBaKHuFsJNplGgzn4sBqDSMrumA+9BYMrC1dPIrHmADEb3Acfdt3kxb2yLI9
ZQZalVPcIN43m9/uX2d7C08eA2mJniYh6eYRz3BQXd3cSMNard1zJuyvHZpsYT9G8cEWyzlujzl6
xURrWMsAYJefwV+VIqqKqnAsLhFq0m/tZCh/Djj8UlCoh2ev0uz3lgPb33OU4t2Lp0gDgwoYNB92
ffstR4ptRlFUxaFSIYu3LAJ7gD6FdW9M/yFSBEUPSIXmrCRHb1YT2JE3Dk0bh/VUiYuFOfsrO4G4
lPfVkXjAzmtHfQrgssTaSbeU6+VcI9T4SzkrN9ai10YSG6/rWiQvT43Q65aSiZRfAMZuJgQ7KCla
a43DKp1iTKm60WtP2Yz9fJ+qR12CnTuHz5LtZwXpEmxDX2MaQOmkRC5Urq1nr5x40dZqSf209aYu
jBRzODj9eyMSM0inWsmc31KG82op9crgml/bOro4jWhD6Iy/E9uIX4EbOqJ97A1H0oeqhtwwbIuv
96yLVTG1jhWHfdsq4dBq5ol7aPATkbif895N/8PuySwC1QPpGm5ucjKBmE/U12Yc2jNRbh5RgbFX
HOux/PoPSS0oTExPVQJBUvbNQalaPAwnU9p1tY0I06juAqdMrfcRj9PLoxHOyB9PXa4sKL3Xq+iI
AcpVZRTIF+vCj6NReVBj/B8S/IJeXuehvMRg0roGrMVmqDZNPacSZhGuc9u/NfTSfsLVdn7OhDIf
vBE7FzFtAZukFjoAb9PmiShbtwRbn+ahnjToBuQDEkxm21Wtn0/TcrCE8ndv7mLJuJD2uPAPbpCW
xjS6wqExFuaW2n4B1dK+6uNDfRP5jt6Mgn4VVW2EVW54eICaaEilXR72EDwva+Zil9EiZzULFwcs
WOW+02koseZL+THpnJcaFxIqQ/6TFDZ59rWtX2LLdjZeNufhaifzBdTq+zFKy08IgA6P9ZJFB2fl
VsUT9QGq6qbDcCR8WwD0Qi+iMLQ2C/OyI7iwh8ikNmxHc7hEXvl6oJ74oAyVcxrNtH0LhrD62APA
e44r00yDumyNH6Y1p//ef/12tppqHmZSACUo6G1fP63Svc4o6ywU6aSCSVSglyT5EZVl53HnGNHd
BkaPyMS2ZRetBFEjliVs9Qo8FOg+dpg6SQn6FiK3L8vs2K/smYjGXZz2qBC88+1QR+MyIDWiGrwN
LWCErEAk8iIsijX7X+Uo8XM8t/ZT6lYHBbW9edIyB3VFIQFJks01p4/OVLHRIDCqzn4iL8kfiQXU
EzV74zSj1/8cWUN2IQgwH+7v487bwftL30aj3AIATa7BX+HT2CdqY2XMkT5m+nuwrP40r8aEx7DV
9g9jOR8hwPamSsWZ8g4zgEwv//yvAYdE2PCOQDjnozqd6ftOfp+l0OOSAqfTrHXfR5NofB2t6/f/
Yapw1DSiUuBMW8w7yU6KEg+LbCIS4SNjPX/u3fX7qi7Lxa085/H+cHunh7IBXWBya8kl2Ex0BfJj
ZgvyAJNV/bN0VhxQbsaPKxn03/eH2ttE6dZNqCEjnK2KaFMhF1gJtQj1ubLhmFXaj2ooyneTRgfV
sAvvAKV1+/FTZaM8A7GKgj4P2PXU0k50/ZQreB2mIg9w1qnf9JM4Uve8XcDrUTZhBvZ5eVUXqBF0
eqF9nqqK2ppWDe+WmZbBSxeQK4ZwlxeFjSJdvp6QpnRrnxRCwkYT5yNKrd8VUdsPHqj1V0U1HeF1
b18whpOGJ2RvgIS3pUNztrQ2V+MqdKVRRk2S2vs5JLU36iI6lF/wLfatWeZuC/6PPGd52h3EBbdH
hp/gURugjw+w8g8O76/PsImw/FERBApBuLl9qFdm88la+vEpMjzlUqBQ82KBRixypGiG7L1A+dhG
qVNl0mdxGVGlm3bKm1S7CDfxaECZR1IIeyeHwTBNpvENBENO/q/J9WbTUd9pqxDxmYE+M/2K1zDv
utEvIss7wHrsfQyoHchkBj8tEqfrwUCCDW7szQgimhBe6QdVPj6r6VEYIJ+A66hHzkjGcdxetO02
X0OOlCLaPah9pW1vUpuyJ7+wJ5v2tNDDzFi887rqxanRh/XiJhHd/kiP/nf/M7m9u3kF6OMBYKBQ
eaO7pDp54tauXoZTPXm+MZNJVUBBHjGlz4LIXNZHDv0aqms5HRRh946rVMQmuCLpAMJzvcj4xgsn
argLhtxd31jZ+ruw9Kn0kRm1A4xP5tP9mcqUabva6CBIiR0ef8B11+NlBRjlWGU81RG/Zk2Yo19X
c/W8JIMTIMTc+GMyJAdU0b3llRiUP2Z30JY3g9aIk7TFkFahZ9IV6iPCKSQREFwprfz1OGr5JU+9
9IumjPHL678OogFSZxhVKFmOvZ5vlTYDLSKEYZVmTAJDqfo3a4I30IBSVFhUVh3YdrYepMk7nCAe
YzrtdEM4UtRDr0dVKrexJw+RTIqzKCZVnlKYQVrYxneuiHg4xQBIqkcF5dDB75wIKyGcsjvwyJMU
W+1n/QjcJI/RZtuBg2CUJhnKAP62y0AQOGYqWn7C6jS/zR3xhKw+2lX6EP2+f8J2J++Z9P4QaoB5
s4VwW03cWya+JmGR23PYZGXe+AnCBY1PJMuDaqXTcz0n4iuIc6IwEsbp/WrF46U1My84+DE7t4vs
7fDyeXQfMDq93ok1H0rKaGhZl06CgOIgym+T/BWLFqUPLg7SRN1u+WihQBLWnp6fO9s8YpXsXKQy
wwGeTJFLxk3Xv0EbIiTLFX4DaIEZQ4QJl/S+fnj5TPFPYqA/xrFI112Pwm1ZKlFOmh8T/Kmv28Sa
X5vu6qFb0OWsM3FyUvsWgWj3rNhp8iUqsm5GesUkz7z/W3bCAFrN0s+DhYcLsVn0JVNWDNzjPBRa
3zyNs+4+5Fo5P1U1EDHFiIynepiKAKWH8fMCV/ngurk97CATaQjTECEEoJxzvRJramJUPSFnJdYS
LDSWgMFiKIk/jUoX3p/p7XX6h1RC5wWHKJTn5J///SAXY7Ok2OoGIPk8mLxa82Vq8jWM2qV8VHBt
+Woutlq8/FRTz0EBAyI0KTv/93rYoe60BdMGD7+UQX/o4faEOYT015C35hBDV642Yesf4Vc8rLNb
v9KWvjz4DTd7zMLasq3GywkY5I+4118zV4q+LwZDm4NVS4GV5SmgUPQA6gK+1KQ4vuYK60NSr+lA
ob5bqhPl1+LxhavPb6BNTeuSNISEdrPRswK8QgfbgwSB9X84O48luY1sDT8RIuDNFijXhk0vmg1i
KErwPmGf/n7Zd8NCIQrRGs3ELBhiVibSHPOb6DGbRXV2zCY9xqnifBz73PO9eddM9ebFfh2Uvizi
B1JmcJX+dFonoqGuETJUqhqtk7i/hLXZH7u5+KZE4XC+P8fbMokcTyrtQCsEVbEO4WFoDwbSziPC
moX3V5Xb9WPrxd1jvSzzwUAN6iI8e3wkYHA+tH0afsQH1br0wuufq0k1fjaRmK2dj3/zoMt6IsA6
WvQyblmDIrlOMtQW2xFoqeKeyqrWsZIvRWC2+eRbXjYGmYMomT5gw3p/OW7OthwZ+YfX+gzB+mrn
W7h+ej0IgUDkXnRs2qY9QJ9Pg9lp9zCMm5OUBVrpySPHvD5kBR1iE3O9IXDsVnlBflH1IfNql7ZI
69Poecqp1ZvWV+n27sTEmyMzpMznifLXwjOevZSKVzNJ1xqg7bVTo70rQY39mvWlOlea237ExLIN
MXdXjZ2of2uB5bcFo0A/l7fketZ6V4vWrhib+GVogyoxjL/7OaV7XZlettfpu7k/SUp5IHAKg7QD
OHF1gpFWmMpugknhFnVxXoYYIGaCse7ncezGc2UUzUdn7jHJvL+LNoclNiHzoE1/I6eJhrzhtVM2
QKEtlnNojPZFLyfMXNMlOXqvRi1F0u5s3Y2virAjOsCgEYBhrW9M8NckkjYihl3Wptgtt/0B63rD
b6BlwSoYwt+GM0YPYkmH0/3pbnxTaCTo2b4qtcALv/6mtMi1AQYBOralWj7A+M/eu8aY/6PVmr6z
dTduR2q5vIewV2SHaHVosrkxBNHuEBACok0zYLuEzUbdPee9Yb4rq6j9en9uW58SuVwKv8S3Eth6
PTddj9DD6ZoBN8zYPEbpnD/khoeehlq2x6QNUQyckvKtTC+27SvagRIYN8T6TuY+djVg/ANIrHg6
hcjMPY51Fz3B+I7/w7ejEwtLB41ZmjerCo7KctocxCFokUE9J2mrvnPHtggStw9/3F/K17W6yhLk
tKCT2VRqaZWuq9KiszB3cKIhUFKtf98rWQpqljfFCiC1erGPsGLSnmZT622/UbzwhxcN2afc9MLR
T6O0h4HWZNBQQkOfD4hs5h8MRVesoBzV2HkUeed4ByUPze8eIfm7tMyjnw2a/zgACroM/kwZ+M1g
MuqxBKGcOPiePFSr60zLulqNB4+rtE/N594Q3bnzhuzYaV73BCx8r2v/alGxWkMpqSw3hTzpa6yl
rc3RYjSEnC1oChdrELzj/6Follt+modj9LiIMfvhsJLLZSiLoviYNnM+HiieIqrZO2HywR3CwvMt
vUTagxKsmL9N+TShY2EhZewv/TJ8zgdt3ImaN04uOBLJoeT8chOvVoo2bG7HoTIFJGxwznGii363
vdXgTJl4ceSj5ZE4O4nCTWbE12FfU6MnVyRml7/pjyBSw2+sHTsNy7R6rj9GnvdL6JW+s623BsHK
lYq8VBCg1nI9SNEtiSY6nZAhzns/Lk0bMkyZHe8fno17iKon+DaQDICa1kCzpa7dRBUKsag2LBc+
6fBgLkKqB0TzZSnQMM9iz9t5UjYudoMGDuVA6dZLOnA9tdSchVcsxGFZ25b/DvMSL6dQcQz6DSjA
7QR9WzMERIe2DfuE6HdVxVGHpTPSiIi/rhNs04rZrD8KhOe+tUg/onuRtie3jeyP99d149Wkngym
nYYyiqFrtFfajdpYQScJpkoVIohKO/mYzsg/DpjzInGWW9mzambJu1yMys433VpeUHzAFyH0UuFb
bU/QeolWelwesit47NtZjc70PLpFEgKVcedR2dqnbFDJsgfHf0PPKFVvArMUT4FTlvYPvrmu+2pq
71UctyYlnWdhxgDvhZ19vWcWz2tai358gBvejNly3T0NU208IraBpOP9j7c1lpR9d+jxUttcN+kn
Xmd17oE599S4DlY8Ee50mto+p1nb/YezINXlebiIdZy1dEeJZCS4RgwIWg318JDtEcx0eh9nVUt3
TsLGlyId49Kmeyuxl6tj14/LiA4pJ8FQESDvajN8ysq23tkPGxcyBUQcQeDTSdid/BV/XI6GWQqj
mEd2XxPTyRhrzaF7aInCt4a4ah7n3LZ3gv/b2h1OfeCBiVBRMKQWvnoEKJ00PEnugM5anShHTrf6
D5Qp8x06TvO/ePmBr9DSrgZl4U2FesiSqDirjdLpsOEqxKbevH9k9gvRRN6sBJbXSxAXEUCrMuXq
pozip9PsgA3oq/OIHsrO1De2KsgtXj6SLgrja1JyOk56Sp1jwNK3ss9WJ+yvfZMaUOWyfGeojSvN
okpn0tnksAO5uJ6VTdmtb3ssiYDwmyevL34LzRpfFEef3ltLpl7cBt8CNHaND29eTjrUUjAES0Ep
53E9cCJYxtBgjpY1xy9RXhuEE8lY575aGPOOyMbWgpLPSEV5Hg2UCa8H6x1oyf2M1ELpdNnXLIX8
rCqG9QxMN324P6+NkyJ17QhaKcuAT1sNZTaWXasYEsDRVMaXudP00yt6tGOHH4x23MOlbbyEjOfI
hhXCsKBBr6eWeXrn1ZqFxm3ZD6eICpmvDM1XW4uNi5N700Op7vpuyZO3iiu51vh2hEuYJq6Bp7ai
ImCaDH0wW2ZW+BE9ws43Z89+idD0qP3KGIpvOf+u7Ud1U33R3aza823c+KRU24COcFIgdTpyY/9x
I/VeqEHdY50jKyv+jk0l+zSr3vzOdkWyF7hvrTFFL3qc9FaRf1qtsd1abhKZMXkdBuYPvTFZRyhS
w7sUV+6DFJsD0J3v6YVvLfKfg642ktBSbYlsEqDaLnEMW5z5IV8iWMZx5uBaniZPil3+Lkh+pdrb
f3jBaITSb6VzjTDNTSqbqVYXy9ER9zEP1ajVJ+j2Ck6xZXe6f2K2viSsD7oSZM08Lasv2ZpRRC2J
1Z3iYb5oJXlXDgvlIFJb2xnqlUCz3rlSTYueNRyBm4ADz5+yFagPBs5gd8elrdOnRdHTp1aLs5+V
g3aB76VN86np9cBK+0tfF3bjF2abwGHIrbMM3omgF/s3TghLSs7dW/+LezRV76+J/Ljr3wkVTzKO
JJ/TXr197rToNjButO/mUvntTPGk+7gCN5+6Gvo32iPa5/sDbnwE2BJcWXwIlmYdRoAZL0WWcpxg
pmFV6ebdu4Ka8slpo+XbfxgKbpOEJtGSWRsYGCP1vnZQexSrW+WTUWbgoLK54N5qBmMnkdx43nhc
QO6zigRI65SbdkFTlNbcB42L/rRi0HDsOOdf+jJVUMQs60sNmNJvJwz67s9yIy5jZKIyqcJD/XIV
l+lzR8HbmvogN2zlgv2pHXgQCHb2ya2UE6AIagoS7uFJ1q+8uv64BpuaTGMx2dBKoRePdpt9cJxm
PI5upBzNSAk/jYOX+pMK3ymqTaQenXLPu2lz60iPKqmuKSuo1z/Bmw2zYyF4DVROrRm55kFxSXHB
Dc6H+4u6OZSs8SOpAYF7bYXVRSo0qdRll3qze8FNIEPDM9NO3CpvBifIhaVND4tICmivkTSuGuXx
QlMw8GonPCYD5SIR69E5ikUfCPJnpMWrPSrNLS/zdVSA0YgbSofJ1a5ZYlst4tLogwEt9dNSONkR
2cHlxUWN7kLz2JlPdWU2p8xNDewVq7wCjBsOz6GajydDT8fzoIwo8zlRHx9zcByHEnTBnrDsxnso
A3PZceL/OFjXX7xp3SiNco1T1UXD+z6ZU56JynuEF5h+RojRO9h0Gi/3v/3Ge0iXj4SKCI7ztEaL
mOgkAKVim7X9NDzAN2l/ZOkyv1OXJT0PfZFZvh724XPaIiOgxL2+5yO+NWtOmUStG9Q51+/UlArK
OjFRj6FM7jnv3OmpjcjxIjPpD42C18aiK/kOJmfrGpH7AKUCalLsxeulToTe6RXl+WCwKvddhF+J
30fjnlvI1rmi5061SN4k1CevR5lMvUY4nMvKbJruqNVl+XdTdP+EaSN2EslbMS2J4iLboOMhFVrW
AIQ+ZM9AzOuDugtdH3FJ5X1diu+2LcoXXYlKepemflAjZUbrtQSzr1YdrvCN+VxmRfzj/p7anLfE
CMpCGf2XVehRDWM8ZLp8HqxQnAyh/EJ1dvhCA6Ta6UVsbB6eIAulDSqtgJBXR6bsMp3YPBRB5lVq
5HdlrzyUetqZPhrmy/ukrYyPmFzsgck2JihR9NQA8bhBDGc1wSX1+qFamj6YKM/91MLG9SdL2O+n
Ytplv29NEU15EKvUmxEtWMUsMbL+IfcwmU+vmqe6jqeviJlQmNBHu5ckV+fgNGUX+qPoBMZXKB+e
ssRpHsCfl2fPrObJd8s0NY+D2XsPXkIH6hAplXIcrWb6D1seeB20OYmtJ3OXs/nj4axzra2T0cMM
OaYIm3txcsjTMH22h3aPG7X1EUzuC6pcr016+ed/DDUpc9UrTc3CNJDmkqkOf8V9nTzZTuXsbLON
60LmuDIiYFPfyG+1SaIUEcPRNWHFvM4ujloo9C/3j81GdArUQSoMA2YHvif//I8JNfOIM2aPkbRQ
9Rmx37HwnnNg8z/qSbgvqZK1/94fcGsFSb4kw4ygCWbx9YDmbLXjXBmcHnThLqYpvmiKgtdN0u1J
sW1OjQohfB7snSmyrEaK87ppRkZCX43gEPJakEQhekW5Oj30aRnvvGpbVS4ZHco4mIoBzg7XA86x
GelOw1rSYQkBPKrxtwkFy0fDHHBuaIHWHHF2UL+rvWU8Z32ovCi8vpcha3r17RUuYn+CVUkvIh1b
fdauGdsBT0e0Dce2eZ+HhXFocLKPfbtP9/yMt76oCzab2BxOBoL819MGNG+Q0rLOdRHFRYD2gPXY
VQgn+oaSTZ/ub5+tm4kaATV7QCvg3VdFrklpc2WheRVUCEH9SLI++94ASvlYwdkSh9Fe5tLX6cLt
vC5bh9HTUICXZQMYmKtPazodf7NliqCYQnxkRRaelL5ST/cntxEXSVM2oC9Mj+7A6mwYSe/YScso
qSfGQzimqg+dDyLyXFgBBNPsORR58jxWuFOH1rBXh9kensYE2TttxnX0r0STEiLtxV1QwIwuJ6uG
9DYbR2MR4mFxxPIoLEOcvclT6NOa4c75uf20gDo5NQTqgOxuhEzacWpSYQInyLRl+TENuXsMUetL
D9XkURkuQmdU/KFy1J0r8Hb/ku3wX8rBRGXgea/3b+naVVXG8RhgskOJZi7UD53dvm8tjur97/sa
EV3XAmgYcipJsEASUum7HmpW8slIO+ojWNa21nFExeKDlmC36sdzm/1QW1s/h7qj/JyWtHxPG1N/
9JI0fpI18O+1NijPSN+6n0s13JPa21p8Wg/Ij5KOyfrY9S8DQ1IamRP2lEpC2D6diuFSi91zhQNV
F2MQ6Vp+0i17iK/bLcdhprQqoXbcIGsDWoG5tWPi+RV4XlY0frW4MyD1zu5+gDnU7ACZhfRsDPXw
M17QyjxlxoIZ1f2vcvtO8BuQm6JAxm150yBbiq52YMMNQVwNzblT8+EliUT9l07j+gt9mjfLeMgi
J/8e9Dxwd1Dwr5d6ceJKdxPKvGNB2QmDo+wQtzibgWyxd47UxtZmRuA7QH2x29YInR61ZKfN+btz
nuOgiYcIPItrI9VU7hFkNodCHA3ePbkdFfrrWSmpKO3GpBSkevFL5UpHpcLTyidb73ftCDfH4poC
D4QeMaHL9Vj64ORRWZNaUynR2qfJGmvvUmWY2qteOf/15u0BM1cySgFB069dnYw49hJ18BisbvBA
CGPzJTWWMDnEo1MctHnM9ijIt28NanqUswgy8enkMbieHa9AYmBGTGETAMcLLEcQ3jU3wf1pbRx4
ueGlngBdTcAZ16OYbaZYYiKdmBEFng6xi+6FX8dNdpknx/uS2K1+TOuw2mv3b87OBtNAfELMflPs
j3R7xsiaiyZU3DHwkio5g+FQ92CWW3uEK5aSHZcaeEf5O/4IbNUeOg6VYwo8RguKtgPEWyD7ESSU
3g73l3JzKPm3oekp47/VUFmdh+lIVyowajUKiJK0x2IY/jb70t2pgW7UCNGqo0tCws1JI2C/npWC
PoQsInJZuF0TtGZX/a7KxT3kjZk9VItiP5vC/BQNo/YrTZLlG85Ie2S8rQ9IkMKZQPWC+3k1W1Sx
LeGh1BfEsKiCyF6WE0rd6c6abjwMtPjoIDhor9GYWh1xHNGKqs0LEJxzvPAMjOHDYM3F0ajc/p1o
vA6zPkEdFtXuc2N4ew5DW58U5CitYTDolLdX8Z5Rt0ZsDTRr+iVJT5OSNQd0AWit2pM4vn33ANwE
NC9jD56g60/axZPiFmWFCXWZWkHXzOlhsLD7m8zmzZRC/naiD/pA0NC5z1afLhJ0nhsV0B+q690v
dejqr16cFg8x0LCdnbqxgOwOSG8mti7QlVbXSzELs1SWmj4bWcjBLOLmqEzO6Bdj5739/UZlzSY4
R32UO221VUY1HJBHoZqoLrwAiS4G9LWl/q1LvS0K6gwTmfufbKPyJWk/qJUguAawcY1naAsrH1T5
rpYptmZ+kS+V9aFXxlE7Vt3U/G0LMxGAx/vSgvaXOh+bwtGgV3ah837KsA05Rnap9f/b+VkbRxOw
Kgw8T/LiaVZcb6V0siLFdrkd8nJqTspoZ82pFyOubFwa9T+2BZwkgIAY63918Wi/y7Bk6oM0j8sX
M8Xh4HmyYofmYF6on4UxZfVOOLJxqGXdBFF4ehzEI6tThVDOZKlJSvUEMPTBpkAUoAtvHr0me580
uCzyTGmXYW56CuCGudNg2dqSum5i2UTl1wBie706lWORkdtMuI7xngWHrjwlkfZL7W1tp9K7NZIh
kS7AraAUeKtzlnp5pDQkaew97OKrirInqJs4sJZp3LknN55xmSyyrJK7CyDielIG0VaM0BPBZNzM
T3UbzYSxrQv0IjGic6PPOG83VNHv7zT5t67yGNx3TB5XHjxyhlVM5FBU7SC4DaiRJWMw6lP+w7aq
cgfQsrFdGMWRmEAuRgga13PDnkhLBxNAi4ZB7qFYhP4Ud5nxPy9NnZMizPiEaJV9SLxI9yu1Mz/d
n+QrBnA9S83jZgGNIetwqw2TDJ6ZQ6ofAjHggH3RQwg5gTGH4QzRTovDIGwgxhydvlbMYxhXYvJx
nej+SWH2wrft1Z9NGTfnCg+i0xCG8cOI8uvXTskS+xhlo9mdjDHWFT/J44760Mg1ekyqzq5PM9Uw
eIRWPuaPjqWUx9yIvGpnfrfZKCGExLjLcgPllHW5IcPtS9hERtiYeX8l9XD2Qls2cGU66ikenakC
k6h5ho5UgMTS5FWHXv73IrE/lgL9O0t8vL/kN7tZ7ihU1V55/gRTq1cjtYYsoWVIKSmarSeBGlTm
q42rPkXUnU6OcKFSE/DtaWzID3n1oV+HpQVGNENxfS0NWjv4kOU8HEE0ex65udedzA6g6xLODoDQ
rNt5P27uh9eDA5iEsYBJrA9tQdmqRsucgnXjeOe6GcZLHvZFIFx92gnzt4aCriYFRFxi7jX4g+Q2
BZhOs0JaNx+EZbYkE/2M97S2h7qWt/d6FYEC0NcjAZQg0Ovj2pe61SXFAF3LbcMKqpYw/1dkWvgN
UmZ3wCsTVcU0nV76eTF3oo3NoVE/lRAXoAjr1rlhjVWqmiMfcLFjdG9103frdDi70xg9T1K6umja
3O+m+s1+RHxKCPb8j6ov817dUZnSYXLSgSBOIc75ItcXtMHt8Rjm7Z6089Yu1UGGws9EQQju+fX6
ZkZrpZY3C1wvu9ynkDgfJg8JzsKy8sMy2PpOf29zPEq6NqMRhK87alQi+ci0AQJVVdRjkYJtb0wT
IxwXq02afHt0/s3xyAhZSzgi3EfX8yPiSqdxSaTFezZ+En3jHWBFVg+tHQEwaec9J5DbDj3fznBA
5YDMIZ9ZL6iuVA3l8IIISKCucVIVTGlOsQKnKTB6x3pfpHbhHgzP6Xl3PCV6X6mmGD+ocb+w/mk8
jn7ZGaXru1nvYoFQQtXkD/XP8O+tN2ck8scidv9q6ks+vFodcs9JQ6eCvgnP/dGb3PQlTMiaSWzz
7/dv4dssk7EADpGgo+5Nork6ydGYlMVSK3ROFFX5zpmtv2fmYl6cftZ+ibaEAasVLV0vLoFPpuIu
/2hq27s78drWfiCpZjdQfkE0Z5XrhjM8hBTZ9EDNw+WQxcn8zhS6/U0Nk+R77ar5X/envTUe/iyg
k6WHECpa1/sP6cYcMltL+bs3+vdTmAm07pehw/UmTLODSOo9GMJNGMU6c2FBFjSouFLqvB6xibJa
c9qGG7OrlC/QILWPcRzuRFFb00LZFIwnX1Q2ra8Hwa9lWUanFsHozfZj1xSf0w4ImpUpJADToF/u
r+LWg/PncPLn/FF30TTwpKpbiQDl/uIQJ7oXxMi6HroutY/3h9qcGQUPiVYy6F6uogW3LwanoAEd
KG47P1OTVD9WhOPfa+K5yldmrmD/7SNSDZAKFFyIwGWuJ6eGnh2Sx4vAdZvx4rmi86lR2H4ZWfZR
B1a4cwRuqXPsEMQVifzAjJDhrqYIn82yJoM3NR4mIz5aojM+6tR07BNd7vazMtYixTqtmZIjpsxz
ciTCiRzfakvxFdO62fHRndDyIKYBbz1wfcCYL3V9iP0qr23DT9Rc+5DGHUAoK9ezhxSvN9MfjCL9
PZp4CPsD0pX6znfb2iLUybjD0POXYuzXq9jxYezKYhU9Z8E2mnLuSRiZevZoN+8kKltbhJotpRwV
lUWqEddDOW5ZO6VFS6ucsvnYDoX1iwJZFoy2paACrO9luFtTk8QeOtvcI2SA1+PF6mIkWrgwnk5x
s1R6IxDIhJxNM9zbi1tDIbwCeA4FPDjOq6G0KDcpOtLidfIwQZ95bJ7TeYYI05XJTj67EV5RVCCX
hNQMqHTdSR8sxR7MOe6DHoPzf0LU7Cu/NuchsFWleQR7WRzHWq0Oo9U30c6R25gmOTuAeINuCWdv
dUe2nZslVV1SM9CL2rcbS1wyYJK+o43Z6f7p3hxKogTBhdOMWnu8ONrcGk1JsJEk0b+DqIyTXvcD
7agx3RlJfptVqAyLGdcaOl/IYq7Li3UWQ8dWeWCjUqmOqWT+m1a9ZwqwNR+Le4MyKq/ZTZrB/evB
zGY+wkK71I+bdvzeCH0cyDXr/NfbF49njL4tqDPAUavvNHudamEZ1wdo3CWB0o/dY44/wgvi3trX
+0PJv+pm9SQ7kTsEPsKaJj1hmWinOeUVzcMmUtcr72wsQ3/KstEK0J/WKE2Pb64ySmliSozEI1Qk
SKWuTzYSvu1S9wwKtiV87nkGEL4d9dMcwjMdAJ7tJG5bkyRlI5dh78u85no8PYbk4iAzFfS2aI6j
2Y+fcAM3L2wnp4RH1VYPCfq7O4nUxn0p1bm5U3jgZHPyetRlMjuLQhzvTdM6x7wc3QcP4RksnlHU
A4g6HO9/yq0tSueEJhTPN2XB1a7J0iSqkJXugqpfymPm9OqlUsa/AXLvNRQ21hPGNg1XXIyoAa4J
77LLIDpH6XjnQDXHYa1/y8wc8fdKVaEKOGqrYPkpdPPn/Rlu3J1S+1byhxidVtv1inKZhk0rY7yp
NaaDmyqWr0159a4qzEWaBxh+WlkxDZyi2cnfbiVeUDslLZXPECWeG0eDFnMcr+0xOLVbUX3KoEA3
VByG8b0YqEDjgmIETqoWp7QX1UFfWvGx80bE7tGP/rue1fYYKWn1H2otXEn8LDQB5HOyWo/amIze
qkiYgb+MR8Vq9IfIMEK/9MT8YEeWer6//reoLLkKHv8QREFSWEeJRuvG1JypDWgKZfqgUyoCpEwv
EveiDP3ySZvLzjz1qRc9Up+ttMOoZEMamPXc/ju4A7HD/R+0seX5PZxq1GtliCD//M8AuUncSFf5
PfHUEz7WpYXzq/6DUsV/iI+lZgAtcmkuC+bgeiQDNDe1lpSCAaIV8XlpyC792TEEkE6riF9Sz8j3
YO8bFwhdSYoGEOOJj9fNa0crrBqSXBdAlG1OQ4/30Cy1lwseqk9LjjDa/dXcHI83VDZieLbXpEeE
N+1odvUucKbK/inEVAdCyXUaHhE9hal4sxI/u0mKHFKORhzkBoXrirjpc2F1SLyYoW+OnRoY1HrO
ulD+y1Bc5h4+LJK5sH7mlMXJY6vROphJBi3QtEneTbP32/TG6NPbF5HwGMF4Hjnq3HKR/9iSerjk
Y4s9OiIDdnyxOoQbcaP+rtgdrlKCXOD+cFsngItQctIBZoLjuB4uQbdx7sgrgimyeh92jReYVSJ8
e9wtz20EWnwqiXAgAEIOaHUE+taz4DPHFJRds8PuOdEuqLu3Ozft1iaUYEsQXaCneGGuJ1QvCZ54
Gh0/vdSN942CfYkOoMx36kr16eqWO/H45p1G/AgWHIy/5KZeD+glVpfmLqcMMkvJHUJRMKmEd1Ra
LTks2difZuEqByhvpdRYsf1eL7pz1Drmzi/ZmrmkZCHZRlMZ3N71DxFuC1tC5/3W3DILmgVvcr12
Wn+iK3VoGtSx72+dre+J/QVHj4XG9Wz1PRMavSJJ+J5NHmmnLHKsoPU8+8P9UbY2qISjYQqIJgVB
3/WsEnILzRWZCFr8z4+Uw37XbtR8qkF57KzfVnQgm6FYiUrLwzWulLJiOxoG8ZaN/nSQYG7/Ixzb
6plyR0HxKVmevAwxGWKH6PP9OW6uJIeeq1Oitta9WHvKEBcW1GniodC+lVVSg+WAB3N/FPk9VqE6
qbCk+JB/ILWxiifFAMrJrinRwCZQLvT+kx+JUdbIQ47T0Rg7FAEQfLqoxaAG2tQnO8HX5oeUWLv/
H36tE9/WY2IXHpMsjNqm8z1ZHxBvaANobsnl/kw3v6RNq4VQHaGqVwGfP+5QTY8VXVPYmS25w6HS
IvXMHkWr0k0JbsLFCOi2tSfhLns8nM0zyByJo6Wd8DptVdKkX5g/3uBKlAJQm9WDGatWEBPhBXMD
Df8/zFSOBp5Q3t+rzCS1GsnLYryqiPMXLy7C8zxI6qdb5FN2DDtT+ZQuvfi0aG6183S8QhjWG4pA
DsAmBXtgUPKL/7HMthCAFtyI8iKtlvlhbIxBQ69uyf4C+aDqD2SgDoJruhJ/GNM+tnmn8+yYD3GI
lASeQHYg0kb1IDoAhvTDzOsqf5omdfS7xtGV42x26jc3HcYWX/bBMHfWbmtD2tQgJW4REfE1iUeZ
daNLMRgNUO/vj0TkWuxP6oKwWY0u/pvZKgQrf462ui3nKtXKVJd7Evmt05RnKm3mpEgek8Ux9+pR
W9uQ9B/lCSwWsZZaPYIjuLdu9Kg26KJZArKw4qKijxq4+VydvK6Ody7prauFLwozhsedx3C1E6Kl
SItZoWkLQFp5MtCIVH3TnmcVNuc81EGDCt546LU+/ivNLffvaTbhtN4/CluXKBQ7WX0GMg/L/no3
ZkkcK3bWUhjLY/VpqVvrs20Xe/zVWyAC35E0TgJ4IWPBeb8eRufrpWHnQnqo4iU7J/if/o7aERV8
hZ2P7K8dfilKfJLQXs6LQ6Ll8T9O6DYJzSKMLqkQRrRRxmkq3imlEYoD+rnD7I+KsfS+2xbLz7qv
RRG4RlE7ftopIapitjXFvq5oRf2SdLoGkzxvyvwwuqJ5MzKHvUEPlVoHpSN00lcBodPUWVtIZuTU
F/b7wQ1rqLpqdhJC3XlvN84fz7rkidG0hfIkP+gf10ezNPjt1FRVssYyfQQtrAshVujrKajo+3vj
VqBAIj1x/+SbURO7IVOjJkog45L5e2GaloFT17B3F+RRfiaprnykuZo6fpQiv/oAX6i3Pou6stnD
VjQWfmLZmBosc6q9cymCtX6q1n3y3Hbt+LGbWcpTHeEIvZObbhRJZEQAyFm23eApXC/PAip47lIK
vSaYgVMyW/XRVfQysBe9+z1XcZ34dVHZ1s6tuBXPooxANU/28CX843rc2sntJolJtVsjN1+UbrQO
9Dfiwq8oi0ATRhQaZv84ZIGbQYkfZsXz7datjhzxPXOQjS1CMqlTqqHwJu2hr38L+HaxOIvXBMhC
GL+SeNCPWuOCd+2GOdt7SzcWHHY4gD3eboiLa4iRq1By0NyBtzRsymc3E0YwdEN0IuVD5jLXi594
mfc7X3ljhgxKjZv7hAhw3VjF4gltl3YBQjs2yJP3vf5g9qqKvbf4D60e6aBMJYDnmuK9fDT+PG+o
u+md23ZBZw7F0a1poQ75pB/RRt2rq2wtpTzVQJIBoNyAWxfXnawiJ8sbdAQhwL3kQQdp6WzXQIRr
tAafHDPei722llIuIdkC+TOUxuv5LaNrRzqmZOhANlpgpqk4mcIBC5B0YifA3ByKAI//8Brc8EHz
UU2sISm7IC70+Bx5pXEWXj0eyr7cg/dtAQDoqsJPgQ4DEWENM08StaLzT+mhTDhpGTThgP5PfJz0
GRObHF1Jq68wmE7q6eB5dMjVMet2UodXSctVqEfVA/jdq1gZeNHrtTWdWq0HRFgDqbfenCo+6xcK
FdHXpa0dBP4zl3uyzpQ8urjdALdxUuu69gshcpcby4meHG2i10epz34Yy5awvEXr6+v9a34j7MGR
nED0tZdPlfX6Vw5xUyELoreBi5Iy/Zx4ORq98bVrtfwx9Kxop0C/sQtgyWFoQmWPmGANLa3UGdCK
Tf0JdE6Oo3dYwbIMo+e6XtS9B0wu8OoDSFocQiCSBo6l/PXUCPaG0JioMtTNFNpHY3b6A01uA6Gv
oSkvU4kdu6+FIYbWxqycU/yQC99WLOX05iWGNidjBFgPmG6sNkJN/cZJJsor6jBjSIzD/SHWk/lo
eX37VJVN9Nf98TbXGLycpOCotCVWl1atkiBMC0m54fU2kDIsAClziMeBksCb4xFyGc/g3kKxgftj
FTRX06zpwjYwMYpy74KpCD5fWqyeikbsGRzfzkoOxSBSX5BazWqjdpjDY91st0GvltPJgh3sq0PY
n/Jwlwt2eyYotQMCoevISwpU7XrjzI2TmWEVyXrigpK5OcQPNMHj42LrjU9boHm4/8FeS6HXO5UF
lCKiBE2yySPn/sczg/iqU9EhY24U842gHFyrOg0Kqbg/cEbep6UJ/Bp724wAxhLmU5WZHt4Bpht1
SMyPpA7GiIOGHzplkR1RijIe0yIcfqduoZ/CMBHZoZ0m7Zm1w8mwRo/5Q4SCR3y8P5GNi5cqJY8X
uGpa++TX1xMJK2W21Uxpg8w0x38o4BcPFTp3D2UB58x3FCGO2aR45wYb3wfPDdVvlNvbaOfkb30/
6Soiuc5slTV7PEHTKWvijEtGsfWjEjnKSe166zyEuo6f/a7hwkb8h8wEdT1AjRB+CLqup+21sWEo
8lbDR9x6V04j1QRDpMqlzjGrzNNTbJvjc8bNF4hocg6CfatZu/JHtyEEPwPhPR24OXNf8yfMGffU
XvDEGpE5Yi7j9OcpjwfEqjsidyqPl8xM98r8G4tNtAkUmwIgfZO1LExNYjTlndUGXuvC+nGq+Tk0
ku5l9LKsh/o9oC58f5fdlqoQawRfCYWWI3MTtIyOWlahdE5rcgUsQKPOQT7qyJo39L0SRbHwqRvV
gzPozZf7I8vYeXVOpTYNpib0TjTCwuvvTDlwqseaAtwcT2ZQl1X6zl32hRg2h4FTxT//x9l3LMet
c90+EaqYCU7Z7KRoBUu2JyjLlkmQIJEYADz9XX1Gn0PZ9d/pKR2zGQDsvfYKaCtgCvPzZfRih8Bc
ZXZRpmErwQovz9R6X88sGWw9wxit2xNYG+5bD9i156R/3kYeN1E1dA8zXYU8GNZ1h9Cl9B971Z9e
N/S4F7gcpFOMd37+bcTCpzLhWFuhl8lzmkH+YrZyOJQtWC5NzIDxNX9/6H/6qi8OTxCHwHEJ2Yo/
X1GzIgJKhiuSaJ72Y5dlu26m5f1cDfCfIzi+c6Bj/7jon27zfy/6S0ufaxnGIuowbl+GAsOJXjcV
QeWQFSy5X5n7P7vD4YleyjCMOi/ho7829lG09Vs7IFmi8JU/g1xmas0M2SOkKNRL6bY9QMvsiOjn
fyWA/3anmENAfgMUCFgoavNf7lTx0hcY8EMLQ3hpT1lmWphgXCIwYO4nouE4Bdf+K77l8gX/tJDQ
l6IgQhMHlSToX7/g6ix0vfCYnu0WqKvHY7Kk9iY3LL6eipj9yxXut+V0uRgkMBd3D2Cv/xXq/3O6
ejvMKpESHXAbkvtxccmh0lP5/PfP9LddCVeBGB4GPhcE/ffRTgQFEwo6EGy2tXvgCgMCUC0VEOwy
1KgjIJAEgtlY6f8lSf6dKIFLYx8EgocWNYcZ3c8r5GIkKSUBROYNjb8uiezeUdUWHkaooAagFEsv
gdMp/47o7vACz6O2qlunqjvWm9zvlUBYJqjgzDz+/ZH8tnIvvwsnAsBF0Jbw7H/+XSUdY0dmeFqZ
fq7SnVYsPpTbypt2Rc1mrMoBhcRISfj7Zf/wvuGNjFkmNARoA3+tpsoL87m6UM2LkQ2v00S7GFhh
9k/68x9uD7jHZegM5BQktcvK+p/vCtWnNvgYcB0X9UeRdXSoY+p4utu0px+BG6OpI2RZ3/5+f3/4
0i4T4QT6G+SZQVL483UHGA5CpoLrhhZD2sma+UC5zGrZxWFfhbhC1hXNamCS/6KY//5kYdqLtg0o
xaUC/3VQrB0oUDh74HTbl8ttzIh/0ny2/8B3ft+RUDyi0ge/BgXFb9Xw0vUeN47u3fZttevtmp2Q
jvc1hHk9dQ44798f5++vEWwxfCwgccHnGmz9nx8nEkKrJc0wzufQMYsdgnXsYUjm9tSnOXtk+ZZc
GdKr/2sjfOGoAQ35LwoQ3+kv5+ioVnSmOfhcAX5sh1aOrpFjynd8cOof6+H3zRaXwo504SyhD/6V
2jhna95zCh7NApvvt0469t31Ir7vAf++/n88y4v64j8IErXSz8+SxN2GR42BZQ4T7fLjmLRtty9a
jmZlioatBPFP8CPyeKZ/RRr+8SZRgF5mKXCf/3Wq50mqDeBfLMZIs6MqsuGajmN5TAHO/uOD+X39
oTEE3w9rHgxDFPw/3yRc03JCEgA7UPXTo8og+jtWJqzHNNX0vWwjSWvv8/I2m7riHxPh3zssfDcQ
qV0+1AgjgF9JUahEkHFPsOZaY5KhHmk0D5gbLRoO/60KrzwrtvHQhtU853QKPyqQVWAgLBYXP/39
Xf9hMwAoeoENUTtcttqfHwNh3bA5hjnqMNoRsTgQlu5iMdH0H4/7T9eBnwjkf5cu47dY9jYGkxS8
bHxT2Wiu24Tog0/4v6yf/7Tp/O9VLr/ifzZzIPj9quCbAyLWMkCxi4Rbahno4HJW8wEe3+v73x/f
7yL8C/MdzIX/gGVMddKfrygBAJIJppo7jKCTZ2RgZl3DRFLeTRiyf16xB18BsIlhmUu39AzbkflG
VCl/HNk0XpVdChHd33/RHx8B3A6Q3IDWBjviLz8IRg58uJA55CDsS0GkuPJDGX/WdCwbisjof0He
f1qzqIEuUBX4TXAe+fmC+TKPZg4AxthA+GnDNLthyg/7i63SP9qWP17qAjqCpILd6bfJ0FyGraCg
iGnowg6hnMQZRIO56eMtP/39Mf5pe8CwE7JD4GLAoH9ZF8VIln5uqQVQVYqyyWm/vM8dW2a4SmcX
u1ikJUeGRweILfrj36/9h9v8T8mJPQJNGji7Pz/RcFFQTPD42K1wq7xdvI4e2q2EchTCmcPfLwVv
3T+sTOBWKAVQfKI9+xXYzCwyMbQBZ75EZJO5Jm6gCErWmNkiCSaVj6YjuM226JJwNPGyPEMC74Bi
U0PmOuvKgR9iUGmfyFCQr9479iQNY0UNb4IxbnzE9NZYquOqRpqm90cf5+3acFHy6KiWXH3XJs3U
wZhl/lZMk3O1Caboarty++AjiNN2vFDZd6rd8D2eXS9PyALKRK2tch8QK7PIGkjapUjvU/ENNX38
MlFjCswIFP202XK1Rx9k/+mSoyvBNs5sAeUqGx55lqJuNQlyqRAzb7u+hlw4urX9WqkTIFeIqlBy
goXRR8F8X1dTiDtRAIgCmxTdOapWJHtVCLlmjRPcFEfkcsI9JUVS7aGrAuUnVrEKvT2dyrWBt+XU
7bz0VuwxR5lCQ2TM3QEGIeJUKbEBVlOEpvU4et0+mLWVn0CXbb9OZlo+IYszlyBrjMpC9gn3vSZb
Q36LKFrEZ0Ltu94BG4pJQ9iyuB2pEhdfs35UWY1Nov825XNHbmnZxY/gk2mEb/GSPcVGodBcYLEE
R8pOgHxuo6nsH1eEwPR7uoLOV4t88q+QAXS8TpJ58fgT3b8EF9YUHRGcWXP4jgApWzt7OwWCdI8Q
T/hNSx4zd1FX8fdqKltEp0G73+4yNzh7r2bIAeEABgetQwvjLGCNhCd3BNkv/AoOb9MdL0uGO+2q
4arNyZgfRorPf4cDKvsk1777ukEI+wkExAop5nD2jzAP6P1xxIGa7nmcYzYgXA8XOZa16ILF1GNO
MCGO8DaLMr/tW1lqmEPy2E112xlkrIJU68fjrFKkdU0te13HEOegGsAcpzFb3GeHcpGVgDBnUsMt
bAlikB7GtbvScQTiGu4iPrRz3mVXJHOAuEEQyobapmOnarrChuWUr2VEmnmxCXJVgQVdkY7Rd1gk
IeVKdUCL8EDnajtDVtIjFKeNyq/ZVun8UDDIf2qB1CRaJzGssR8XNw3+yCvh6Hnyedw3cKuU+TFl
DP8YIc5fbRnPCQwjevlAEy3vkYms5lpExt70rEsft41H8Fdfxu1LUWDUv0s2MIGPSOMSAwh5c5Ff
xZSxFNQktJiIpgeN/xAsDTFCenILFhunuE1Rrk6cowJ2qteotae0LpEg8piTlsAvMmpneRDeaJid
LJp9W4rSD6dMs/mbZMn06nJENYDtvmUAxpA3LA++9fGPri/6Gx85jq2o6PRaZ6400NOXbVbWkzbV
k20JPlfpNbA0POPh5PAtQnBZLOKBtQqW1g4twZWDY3B5RGIwOslJJtMP22O+ATr4OsN/AIGzQ00W
bc9lKdK8Nii8p4MAHAW8phPjctpEyZoK9PxsP3SUJWdwE+RwWRTrN8DE6VJvwOseK0Rr0GY143Zu
c7p9NCsB69ZnA/tcOHwqzYQkV3NeW9e9o932n/NMF7pZx3TDSelzB0t/vOmoUbQi407QpXqci3Wb
9knbDe2ZdGFzsMQk8DFKJqXbfUq3KG7SfIlCDT5GFp2GFEPu/WwGpmspIYvebR7W23sTTwRJnCEK
SA9mqqWNjeQU1WbqerDjI7n0d123wOvd8sWvjR+mcT1x1jt2XU1yM1c8gtq/7krkIu7a2a3rWVIi
kA41WyB63sGx4kS8U7ouu4i4Lx1vnXhGh5t9j+nWIWREdUbegsGQAEofgjThweLnbHuaegBi8J13
402s09IdkWLe0ms8fBjUFx7Mc7KrtOjne09dyq9ZICvbaxjFye9Fuhbjp7YTE/ZE7zVpkYNdUHg+
HIvcVOVbwVtL39rYzwkH7LoaDzdP2OOWr8mQw1qz3vKwkCed5X317lEuqoYOfjLkGHXMxaTOPcMA
tHZxYqGyIooOykNnazYf7WQ0FMMRFvq2+wqL5EjUcxpo+E7iddU5gk0KpU+szeHTfc1ohT1rF/Nq
jp5nt8TuBbREBuuwWMbbHXwT+fx9WJIueSVZb8U1wamS7uDF2LIfJkWi/HJQ9MLgOaI/8v0DmLPJ
dutc5zONvqAC0bq2Y0xk3xggjvKdVyGZJvihz3J5gtM5l9eD23SJ0R4NyO8249x+gmtbHil8PtHS
3vWbVhnC/Vonb1og9iDYLGNu02eawO8WQHy2rCCRbqnqH4ko7NDuZTKkPc4rPTOq4MsA+ukTnluU
NqAjJfaeYn7ZkjpYuFvCriZkbeZ3aC9zub6KFMKnfR9N1KudAyDteO1burHTXAxzdzeP1areRx4u
LpFbik//LtObzw8x1gaIOBH8b+F4EwGx6d8xMrGtadYUkdznDh102ySsGO/WxM3zySBeT2JUn63q
mko4zLZ1NcKvJ90VWkl2DytABYvBuAw+o/WktgpWPn2XLZjTZVLMt1nwqrrtRFm2tR8Xy0D8ST0M
o2qklVbF82g5Xgq4aWQbhnp21aKObqh6dxrGJUtOkuY2Ow/S5VCIR7LqD6oAPa7OxKWYlSQV0y6M
yxK1CBqo2u47LcPa3ilwHJM65CMc6Fq9+qyOlgWuUZZ0mC8mqff39mLD0QQmUJgqkUqEQyWbQooF
HGrHw+Jkmu30BscrjRDTmVcN4gRHzMcHHkdQWE/I95iQ7HQ5JQPrGkSPwUw+jxdxDwY4TJrDEvcv
3Qzm906uc06OKRiN99VUtGmdSFItzbom82sU4nmtBbSAyOqI2u2MGR3spCdTOsysOJJnGj4U6b0X
zn7CNH8LuyUjsanRCzF3Namq8A0kLQt4HlwnfA/PC1gbFeUswD9jCf4+2kT7NuawWNmpam2nk8+D
uEHU6Ng3qVPyeiZx1N0yaAD8Pqysu1+x7+HBgVL7Mb9Q67o6JENBcWBh/rebJy0wjSjx/+7GfkFx
UPYlWGZrB0x11xsY8sEACDEU9RRZG31Rgx0xjpsro2qUilTXFStVekCS3lodKQww8nqzk6JNOUvs
zEZp+FDreLEIHogWPz+rcd70kfMxbG8oHZOsxoRP9O8d2XowRhCVsB2ZhRzM3bVblw6H0IYtkHqr
pk1/opOYo/IQEJ+dwOuN5WavbbGJvY7birzFq4k+KwP9fgLTe+3P0WY2WhfgX2Nd8Z6X+whJ9aT2
kPOMmPvQZL6ebN6fIpbz6WpFbhutY7ijLQ9xtEUR6u/cq6aN2BT2BTo6c+1n593ROZ3MKGzLZcSn
3s9Zg5w8BOjGYwVwthhdgIgmXjeYJec0nJHv1IWmklMe71duUJfV6KZNe4fNOB7ukq3ohgc+T/F0
7yX8gfZ9Ko2Efoq6Jxj2MXECU688cy06tVOMq3DMOEC2mwrv8ZiJkOPbyFD17mEm6oYHWfg03XdK
0yvbk/BeKtAcnb7UpZPg092Qj+ZVIJrL1qWOUKJoh4EDiLrbWNQ05SCjliEVb1g181sODUZUJzqo
4kaFWS17GY3Fj4Iurd2nxabHq3SQ5Y91zWzXtNg8b6SBxVvTFgNo2yMK3HEX51LwxulqfNqwTTxm
Vs8QOII6iHN65BO7Q15Bamq7DHB6gQdw0jVwN0keneK9rFEeyw9hxOl2tl2Ck1ZNfWBXOIcNnAy7
CVXsbNqL+1jp8SNo3ml3WyFg7HZQFxMpY8g61NhStdx1RE8Iv+Cj/ULVODxgL6cBQ+5pfHHDAFAP
K6F7YirHP7oUkGTuHBi9qMxW4s1+6zkswtYWMYP7Yva4vIVj8gmSg62sMVqG1m4YqmlqjCVox+DN
Vu2szgWk0I5FDx3v8x5lVYzMuplaed26NRpfAc/Zr4xpCdbhGitzhTVZHskC6tHnohNth3n32Pc1
skPYy7r2q65Bsgu2qVphohoFHv8yF3o+EF1Nqk5WMN6fQ0HHcGMzRfgOKPA8Xwm3qLc1rQJ+MESD
IL2mHd1Oc4ZdYOxltRx0aVZxVfAynAeDt/UoGe1u4hU7496bJMRXWJpsOgPtkGOdaWSK3GxL0PZI
M4wQDoOeEPVAKl5oFA7zmu7nEkn3n2yyDdOneIuKqYYV29S/bCMpqh0JMuvroZ80LEqmtGKgOOn5
a0sE+B3ofHqe7cZtUeXOVajvgF8nKHBhJpGEw9qLjV51Jh2G3ai6yHyCqaandVty9inB3grPDdGu
H7N+7j5HQ9heacj0i/bldOdHFb5ivNWLM8XW4Wq+4ktukjFfxyOT3fSx7GYGCJTj4U3w+5m/kqVM
tzo1oHhvhaYvuiuq9dTOtnqjbA72mLdszR4r02f5Xvsk+8ZI7Iqm6qecnrGNY0vNOSpVEwYR3+Sl
lDddgaKqxkFBwXLVKnpcRzTsJ9jfxOldt5nZnjbEn2OTKZmcboUNy3DaMtXHH8ewKPNhiFHv3qiV
u2M/ul6BMLCSK7xJ9y0LelXHjMht+jCiME1vsiVbfnSgZprGCEiC64xevMgGKq3cLbJHBt6cg/hy
23EB0XkMu8T4niWUDHCYy+n3KHLVs0Cu3HwGmMGTeuvFFN0uCI46b3ygrMlJRtfjalOGUmzOxXFM
p609cRnxD2QdN3ddTMm8nSyN2aEDJDPfTFufn4s1lvmu3ZIQXY94Oogbv7jtwfo+ns4Yvhb9uZ3S
9DlttUBxkc4DGPWGpq9xFBCoNksAtzWZgSReVD8CGIFNkwFXBxG1hiobTYVEoOmnZWO6RzANvtFe
RSzZ6yRWj+CNptMOZya51kabvtnKFKEJmcaFa9h5mPdkJAxVG5t5Bj604AtK2zn7nDs3jOfEKHgV
scKkV5B49OVuRe+bfnB2oQeTlJQd8zAmojYm9PN+RcjiVq8jPqYGOyg2N9R/7lucdXxqpF5JVNOW
8nfZG9/ul6JwV3yDj5urRdymwI4R2epuhGTS1NkyAypKOc9xoMh+kofIg1JxRJM3w3mSktBtso4n
JA4hfofKuyQngzshNwVIWgS7d2wmkGWZS7ayuE5Cn1/7fiyjOgJWHT/00upwAOiV5IcVo/XX1FWJ
3+ketp2HCEhBe5X00xwacG9hRMIS3r9PDJb4NQwDSXzEsk7i44oaZTy5DE6w56wNnl/33l0Sa6DH
ymoxwywZPSDp6I7iHemTTrvyuPgUAkrsOjGkFXBOyg8tWzq9A4s/Drcw11zn/VTJZHmZCerEfcDP
2aNmhX69BYdC7laVDh3wNzQ6WKNVm8PMLAJ2YnFpXXNSlk9tzKay5l07dnUrFyAttGs15EbDxMgu
gQ3+PSfIsK8HyLXNfdb58jREojcNcKv4AzZx8Qkkhy6rE5dNbx3Jxiu6JCDhkpFHw1ltqBNh1phv
RdMPIXvsoZn6gl97SZMYkE9/7IFRfIYFSPo8YvWtR5FoLfbwxclfp8pzXafpZm7nDIfTj22Oso8w
uI7tHkz8/m5pVxrQkRTAfgCh+S8Q+mRIDF1d0u22Pon4DTF4WHW3yu2sZGolrDGT+GHph4icOoMI
tpsc04ClgcNzcT1BfTI0cuKVOoDPlj7SkZgKvOOkN3VREGbQ9P33bsNWke9A6ZR6CjRW9r7MkGy5
10vWbvsss1Q0i4ntU45N4j2sqFR3MBUb83Mq7PoxMnA53ysw36s9xXETY/en642DNhFfPtbJcXCV
IB/lNCxvISk32cyiS/UhzjZxkWtl4X7WyorzCqXjXOP8TF/GOA9tQ8elY6fUZ+whJNJhOUUENfJG
It3ItYOJElxCodLpbAdVQTq71tVLmHWK19ritS0slPdgNAM7xOczJ7XQILI0HvTK07bCrKZOFOjy
ezdFkWmyAaIVVGPLBPeGQfqvKwi3atczsQ01LyUHbDjO3SOM6dkAEy4U0Cc4EAPHGXI7PMwKorYD
0FrzbPIB1DKQEWezg44J803eGfodvY07lwT9Yw0sQR1HngB7qGYhl7e5SrQ9SBul6nrKW0O+BmQG
/qgMn9nOii67YUao7xTA8LDv/ZZ9XBbGzyFhrdijZMh5nW8dcmYpIMQf6QDwbN8tBubXRtsN7hQT
wzS+xtsflkcjExcOMwRMaxOwU5wzFNNiD2Vh9lwx6TCw64h9qdLJPboCR4/wwIl2ujXxs/Tdml2N
TokH5zcWPRYoCpYDiTYMNz20AuaIiae9F1AniBpb63RPAprHfabNdKYYAiY7F1BD3uZuDMcNJoDo
E0Isxn3S9fNrAu6zPcOeVdwpYdlUl20+r8eYWHGiTib8arwQSNDk5KME2CUkSiecEVBGs2387gGm
e0DOZkx265yinN/YBrnVWISZNT6h7pUirFXUAy3TD6TgHfpBR6NbjRjKeV8mlfuK2lT0u2hG69aU
qPHFDpZG7pOqWP4Bzob9eGyHMvtoaAawbi2KPiD7wVeAgSXtvy4rv7zqJOT7grjp82Xs0e1UmPoM
asElPEzZiBYOHhaw3g0R69bahlZ/gMQVqaXjVi5YCGosD3TL2Ha3FrpqQaUI8z70S2HvFkpQMbVU
D7coazxvLOfJ2riy2OK6AnT+LFuEmb0MehjxmBCLZJ8iNGCfYfxKw06lSF++U54vNxkMYXKsBojL
e2x5KkvrAXkZP4TEmO3ovVF3UIwVAdMAxGrcp7zABwewWdV90l+K6XbT8thO1u5RyoFul6Qjgm8T
OHc/zWCUTdd5y9nJ4kR5kmFKbmRyiS9L6CLBEB4rFh5I1SWQ5CDWqXbAM2E8FBGV3LYLyd8ADubq
jD4+vw1aFu1pCxoyS6i/0i+gyQ9vDDsWUGxo3G58LLisUXDZF5FyQTDDIdttsUmCpY9gDjgNe52l
u2yk3DaUtVEPZcWI9YmlWm37kuBeALy68sbTtsz2MczGQW5GbvJ9nOfAJ3y1CA2egqVRDcQpI3XS
0fCsTI7KQnsPHgEjKeYxlmwM5vZZiHdtrFRbA/XA4kGnBQwUNSdMf8sUcSwoHzDIOOe9VxEw1JD0
J4DU6xPOaBI3gwdddV90YeU3RWxx7jjUbfoOCKXvb1ZZof2B73CizmPcdmmT94m/Z30Yv/S6hFRm
zRGjmlJEId5ltsdjgzcdJ7tBzSLcujEdX9ccFdiLGIv5q1h5nj+KNLUIFZzzJb6hSIS98i7j635D
UgxWFEt5Bix1Kr6LoWrjGkMz2d12KtpuZ2sxR7GmWj4lLS97IJAw00MKfChrA4HJtSoA1zbj2Lk7
yfp1eTLrzOkeBhJmqrO0VZjcII7mqnVDJz5WvkqWy2st4Ne/bfJzWuqxO6/ohMk+hYP/s3ZuxReL
eJ/qLTUA45CvFLUv2yboK8So+NF8hG9gDU9Bx5pFukU2hUuZOunRle5a0GF68PhA/VWqFPtIkXOX
PU9yLPWuwwjafS5Ub67gOggCTIjSkexGkzjgc6upkC2JPX9GvYRbwY4iYMUP5QipTgwwMTlNlqTk
VnBwEG4vUOLXok8LB4uIAmXJqmwSGj9FZmu2NV/9npA+/ZIusyV1TKrJ1sytmh/0hmlaE7LUvADS
qchpHrx5iyeMM+5UOprvxRz197NYUyj3QG1NdnPiIewcYrepXckr/YBBPJRaZdtVZw/nsOR5yDmG
SXEKS60G9hZl9eowRRtOQJTdekN5YZ/EiKnZm82Wpd+peJbY6IvRNwJdgEf/hwa8XoMr8uukwno6
tSsiv294ULkC7Ahh4dnDoVs8264zvEYRozsMeALgVIsGr9oN3ZpyPMXSA8wuhrst37Lpodpm+QPp
4RlSsUDwwm46tsScZswJ1QlppbghnPsWjwY0svwE+knpd9Lk/OQJy2RTwd3qMkJi7Bojnxz9AJ+q
W1joFBx8s6qHFUKl9Y80Q8fRpJNF6msRliJcVCjyAUIcd697YdxOwfCQ4QRVSL0oMKIC+o1NdWla
KpPThfkF/39VLvwDRq7wK8PQnH2L0LHDpGMsCaa7c2HCjhaxueOI6jR1F/PwFeNfjAgRHJqzGm6k
qFTAJ0XNejGgvJbFKtOTVUP/WtAKO8fYh/abHSUb9+i58ccbiL0wwoU2L9RqAXp+6EfKvodiNO8Z
1yi2tyHmqNOn/CGD26O+0zBNWQ5WpWSPcpJ0B831ND/k66ZOMeq7APRR5LLuOnRMB2DvuTriXsoE
0Nfon9IVTOlHjf5bH1e3kZdKzB5mQ6uu4iO8vLU6D/CIt/UQde4DxdSl389JkGBac+Y3eJUEtCxA
k+YIAWcx9sFgbew/pd5pDBOryaE5pQJiAIdocbcLpYsel86VXxfdxf0u/Pd9TBCBiMaBWI0ZeNji
Af7kSfUpMqGLMcmw4tsUM9hBSyIh7ezGqDiu1Pa8wT/ZP7Wa6PipmhA0Um+JFfZQGZ1amAmVHgjP
kmKMMCCHrThgXJb1gPkjCCM20LRCnUumpiuMn+CKiCwxZw5U8Sxqhla2/pbBdvM+pB5UHGxO0Y/J
luJGgOy9HEXUIz1uKFyx77GlXKDIUQtwVrDMuwpiq50yW9LDmywFhKWWmd4MOVXknKpY9ntEAk3q
Fq1nu9To99HIp2MxNJjmOXVVDRTj5wStKWbVNFnlfsUhAAC5JQDm4Cv31aTpgKkvnWa176ZEo1NZ
EjXW06rcZ7guWJx7LhVH0D7bgO11zPip4m1vrzLMN/Ec4ssHK5Rrm6JF6XXOwb7lu7TcgI9ZyeBY
BBwFLgTwFJsyeKslhYQnRle5epBdhTw1HFBgkqQBi55MUP7shV7UnR445pHglnS0RmOiPqN+7n2N
Rl0UdVyiJGsm8FEfJ46s2+t+K9EFEZsjzwEW3OkBIpzRNGEqt/4mz7Ua91XLKACU3LXXVUUGf0MQ
Ankj7QZFlJkTjPAy10HBb1u9yBOOqeijTMboPU88Iiq6C0MVSI4ckQQu4gHfG2Fu2P3nr7W3bWoP
bB2m6bObBIr4dcijOzu3I/jvboLcNktMDHyVeGtqCt22r0vEyZzhFILJQrblIqvB2eyeBp6J+DAv
DLMslDfLNUbZW3e0cYaxXYhb/HVrwcM5O5B4Ccj12azqAAdogwmnXx9bDKPsToztgv/AVszi0wAr
RD+WPT+gZt7gjRsh665Gn7WdKz/k5Q5jtkFfPDvC4zqA1N+0UATRk+igwDhzeEK9aMwnr7Ywe7mT
mNW3KJmWTRy8mgipBZqJS6hFrD6OwFVepuADLNS2C0VhpYWYG8YtLIigIu/1FcGA+kmjbMo+ohu0
6kOWOl2+A3fvQBMoOYY3IwAh14iti4HxgIuIqrfd5NuwGKugs7XQrEHPws5s7OEcZ/2Q8XMaO+sb
8DixV2NqzvyPggT84Yom6AlMDYF6PbUhrUH+idAa6ao6cNrlJfbT0ScnIdTw1Leaf2kXzJHh1SJb
EBbiag1Qdk79O2YaMQYMAbM4ju3cUXvwQc1JA6wARAjU46AtYlZVwNezmqvryRsE45UIAQFDaszB
KVqlUm/oFFAKBFqKbxJzs7V2HCjUPh7jNVz7YUj3HvnuK4QuiW5ykN7VGb3GYveihbKgQRbh/+Po
PJYjRbYw/ERE4M0WKC+p5E1viFarG0hMQkLinn6+mu2duGpVCTLP+a1/tt2b+mAqOMsT5BcrN5xX
LDDlndeaSS3dTV3lSjgE2Bg9c7HsONr6Gs3BcdKS8zpUfvuImqd3n0ybv9Mvv9vq7ag5y8N4MKfC
fxFhZwc4zQQU9kJaS/EA78FZB7MMCGcPrh1h9SVoLc6BuXhb/boFZmmsGeStdt5hjrj6m1Hk6t2f
OfY/aresWUFvdz73u7MmOhqHV6T+WbW7RWIVKV9z99HPOtD3ZWva4gTKAuvf/P9RNjOsXf7AzDpP
eekgNli6TXys3Vr0cdUseO6iLhdk7palcDBhb91pWRh5blLrKkzsPiPaZSB45dMFyuDJQhzSJAu1
H+3ealyuqoD/+LufPW8GVQ/NV18u5Y+5FiKPEZ2Y33II/OKSqZ6eOcg7f9xba9e9zmpt/oZdrbYd
qU5ivut0oyN6zcKenFCnIJZ30yQDny1ryP81xhAWCdnRBDliZjSf2YHQn4/g3TnfPUvWZIcosYRn
jdzfA0d60lJ0Mu+IhMv/aKRRryNK+pkPICw/Dd0eGFK5rmGnKmrz+VcXDPKFqvoIkdI25PWefmob
XUFR+mkjiacnRaTvCSUyLYV+YOujkfI8dyvKu6EO7CUWFVlbqZMPgPc90OTdhhAAZdG6eP/6YCLm
l+j1/o0eN0U4iQrXl8bvLCvm7nFgriviFO+2jiMxDbbRp6QUeDi779UAxD/0ixHsOhIt5196ak03
mYTS5j30u9Xv3Jbotp1tZPU1HFp7AamqucWyQW/Tkz8bvp8qtc79WSwGI4OqlHvvZ45ed0RdjUW6
LSIydxxvnRkXoUcXTQ9ds5Nhp7Z0LJC43fDZ9a4NB8vfT+tkuVih+m7dtYbwfXi+tX43JuSBQASa
77yaUQA+ZWUQcWDrzr9kzAkvmeMi+HIiZKsTOA2Gk6z3530UqeDKGCK/ILwc9RAOlTiOpr3MR9nz
ownHqKsHy5UTGWZ9112Ntgr++VvNlADhGrZ7eHj3qhh9vyALpBfjj0FgQxA4QaF9twRh7BUIIE6Z
C8Jk5ERa/62cYltjgToEdnTuliplykT6MmxQIF0zuOWu79vJJDGWNC/PzEUI4WGyMsXobphBzQ7p
946iW+5rmnRGJtEasmbXek2OAgw6/7nHbOQl4+wMP9nKMXYRI/KMNLNqa0q72ybJKis0g3WWl1c9
LI16LSv0fncGDXyvN1HpFofuuh19UOXhi3V2+IaqbZyHsc6WJkU1k3k7g8n1bpPwqIk1G9tdOSyL
G6OHiLy4AN/XdwRDqZfC8+gS40nmCFpHj+OPSt7uQW4+VaXoL9Y6nua1+eU32qvO3Gfe95zp8mEl
QOc1GnqftPHVQ+2OXKJ6I99/yhLXBHFFyWSGj2D87nhf+Fw8caeKiKw+7U8/W+kCyZPQk2/H2i6q
+9UUJSopuHyADTUghwj7OjwzpDtFWlgwIOnq583rPFGIvUcRrcyrKCZOHnZJ9dOui7g2KjN4JFtO
+2TM6mpvjTSyQCCCxH6sbTMO8WTQ5YwePlsf5LzN6o8nt+WqbWcKDwz3mbUbs3GK0DAa0a+tqzwW
QvL+QZVQFVl/Aget4K6aHHm4dWXgT2ucgtFvjqIi4Siah4tw8mWEPSDmLpn80rl2hqd/c+3OK50x
jlx29mjJj1xsFfqjgXzPYxuZS37uKj3AePZN9GB12neTNQuhlgkCq+1jHo3tG7t3AyW9lPmVQ6AP
0gKN73e3BuLLmXLA+Bs49uE2ffEqMukESQ5mxGcmu4eHsarCfRbSM7ELNjN/q81CkhY5IjlCPVRn
OSI5yYGaL0P/DPURxdlMcTBK0sEBfBpQtTI+hMVnrct62FVh1L1mZcahgGLAe0Qci5DL4vM9NYMX
eRwVuWhirXp3uNeNkX8BsFK6a5alJFg06jhm/bwazo67LWuyyJJURwLzlr+gehg3iezf6kQLCO4d
kWiEx1q9H6nbLhKYz5WupY1cbbEKgtON5mGLKudT46+wz1NozWeWNps7jVtlOtju5mxPFeDXbxGu
i5F0OmCrYM3M/X2pp+B9IzFaPCzlZudssHX75a1GoHeLz1fCGVtubCXlIM1dsAYjwE9RC30UOpJY
aHMnP4FFi3bfWr64+A7KYzjxmiu1XldQ/m2r7d/G4kbGIa/rnI8T9fa9AGQ2eEpn1aVbETr8O6tt
f66DU/sHdP3z0WYJuK37qn8MZ8MudoPn8WSGiLC+SIkDFp1zp0U6XhfPpQryPOm19v40foDiqKGa
781qWuulrIzJQCXnE+4zR1TLJn3A6LE3mtH7Cqax/lOW1vRORgbuc1/y9TKnGRsIloimWHvB9m9C
aqIPtt8bbG2tdu5qNIOfJSq+fj9D4wSoO260M6ScxstId3aHwJuprWzdbk0QZ+WMxW1XX8YsmNtE
DbZ4czPHWpOZNBnjsDU3yp/un+mpQRsFd5IF9TsKHleiRrD4ouzS96CM2SMeS2/MqXIto/n3ZApO
GxKcwrvMRGG5n9c5nGOw2vwrq7SJitbwLNKmnLpZY0PAvDM8EivV5WUndmCkzWeDkBFp1mjV9A25
ksSZ4ZarcwQgHTjlrcEGNRT5U8Zjjbi8NAAqBtWGSFpcvyXjWjv2sdCW2R57y1uuPpSGSEbEPkFM
dsoiYoJmlLrFiQRTnHsrpIvpArw+BlVmPCOXQpSRD6N4myY4ujae2FrPJCVULfqquUT0jKGblYlR
EeLI6NwDUdbumo4qiHp+YI6cDv2D3GKJiHiMC5V1e8B/BWEYrYXLLjHl06+IDKo/ws2Cv+iBgouj
PIBka2auR6dT+lEaRroYd7mz2PYh4Dt4DaLSdneI4PRJk5YzPtC0Vf2Ze6MwHxBjeNN5kEutr4XV
hU/wnbJNuknZj2Img+w8Sav51SL6RnLlmnTHNcasHygw9Oe40k55h8hk7CmAb4x3GMIC3TFC9cTu
fG4Ke27qJ9kZwfdMcm70B7GhM+4FqnMXPnMW9wjmAR877UY/cgqBlRyUZTuFpZTqD7uSZRJOo2sc
q3USG/rVdWvP3pgty6EZrKZJFepC9w4yJHvUIfz/flFtBwzv5Jm5XwYBuW/0fUVtgVMCB7G1vpjo
X+s9i4W/V2thLvtbFwkOka0LJxRrGmKxgnRrd0uIFOR56vXylQ9yumo/zLu9znQPQeCrPsNJaMKm
V57rggRMhqMIELS9Sz4j/YvNIZKE/decPu9z61bqm1h37rm16YWRbsjaqnsnXNv+2WvKeYnNjmEB
4f5UWbGuFp36PUvurQCntGJ/hNEm/RvdxR57bQAT03n1Qx7e2j0RxZl72lJsfBB6XC95O3HUkwiB
NEzJJv8pMUb7DN3AMxeeC2fXzi1nIQRsZ6M77rnCCX+vV1K3vf57tkM8R5mclZv4GNYBfcJJF9wa
fdW/WaMNrMOiCrs437wGSMn7sTlQWSerY0bj9XNO9251p9xSt8zUYr6gceneV0LUL2udOxaAVcmx
ZvZYIqGk1nmxUteZQ2tndFHg3od6NtvDaOm5PXayNNe0HZmEQZoAgmOLViQubNxzx95Dxo3B2KkQ
Zkmr+mYpcjEXKWsedlaJ9gUpfkHPKkrL4uLVBpxQERSCJyF0lvumJcdthxCt3ZmlLyXrbtjxq9SL
+nKHFb1PNzXyFNkdrDJPBHz4zF9jeBq6HCGmqt3uPuq4LeLcWAs/Rjiqsms4WSWCoWx1o8ciouZm
V2l6Ce6DiV0oobwjck5jnTct44ZfT2mx+GyjFeKlO+hmKQ9ssPrJ0y76tNzFcB1bWWirE8fWMLKq
Sfk3DAC2EN2PIwf5FoVt4qFmyvYehUboTmpTWicNOkHrQ8hJMtEE9qrKuvoJAniyHWVpvLxBP+hP
A5jd4TRk4YtRYebrXiI1o5GuE2RZVdZUv9llMRf7pnJMi5xFLtedUXQexHQ/zdw0bU47vC+68H1D
OcFAHvkF6IdYkPbP6AbYJyTC3BJ5LpBZpuH/i9Cs0nXKGi+ZvXW6kvLQLTvc6aVKtk2vEATT2Nb3
LeRRF5eRLWRabdTCxhvf+8J7Xa1LCvmKFmM0fOMwcapN+4GinGJfbO5NY7DM2YO7TB3otNEVWdyb
8/RBxLV6mqUaWRspOi2TDum9B2WJUSb2mqpcEqfSzXaaeZoBc5s1+/T4Jx8dJxhfmoGuqF3LFwFj
GEwIjVUdqO7sgJTcg2RpMkXdW8KCzdVxVfNWiX1YdAEx/mu5YMFB/aiSfDFNkd58/NCmnJrfAaYB
Z+d341wR5GwL1nG90JcTSkpn49KViGcjl0MBkWGfsWJPiKJ6NDiauJlGvBhTGaiTzjzzrrV1CLRm
4WQc0D2CHXjS8S9mgAkLb8MsnulsH2DYgna4LNUU8FKDUn1XmSn9PQA0/y2ruFQTwInxZWTuyGJn
jMorgIIX7srFc6pr4HX6ZW4dc/kQTpHbp5Hqyei7nfzlVA+OMiDrs8L8WWHK1EOriMRKUb+7RN5b
VT0eMnupDjZiffHXop/K/2d25iJjhAEEpAp7sGgMD3vzkUoEgLpuG7yXTTlN8+6zJivg2FLdHvXt
9sh0awP0bqjwwG/prEecEPpcO03uH32nthHZBluzs0DElh0u3aaGeyKf8ZRjc1r4PAq2PQO0+8zz
lrPFQFn/r81d84fMQcRH5PP61wwPE1D7muNgFEBN0UHPwNqJJoNmhKatNTJyU7gfoGeW2nXEqS/Q
sJP3E40ddhJkk6inLQTRX2PXmb8ypSL/XtXTpj9mLrpPrpEtSl2f2LoENUfeQeo0/jfOGGBaNXuq
fJjYWPOdsPp6Taj8NkL+LNV8dDvoIhRRReWnbd+De7RDZ76oAo7zwC+DEpKFpfuokQQPKWiuPexs
2pjEjkWg/jtgVxT/DD9rf6oWBcdBDIEzppLC4GevhG0TamP/d4BNvBGquVjfTR5rCoNLKpyTKNq2
q0Dmu555u/vuvVwCRFzxPMnpFzBJPx5cCPKFBdUdqSLE2DO+1Tq3xfPYeWTqa89HW+9uUfM7a1zr
zlEzEFEVMLimTUgyfJbPoMnWalrrBQlivSViq/XzGLQYPbg753PrTi3h/EaDRBLGkHdVRS4nsqNr
zh6lR/+x8OsFKbuRh/eDI8fw9sCMMD2mv4kqyR0VFZ+NWHMRM0LSxgB7Y5EvVPLXIAsqv5RICtVp
nIIeLfvgsxBkYcscSlmWYkzumnVODReHShxqS61MLA6zBb+E/bjALo2HqTSXV14uNR2FGIV5yLn4
jjBlCKnGfrTviTm11u8J+iDb8SUjFHVJp0brpHV3F1UEm6RWwD50WrAauih+qLWNF7nYqMWEtW2/
R5cSwqtNxVV2mGDp3LtuacJ9LSbb2ttEpf7MuNXvgZoQYy8gQDtP3Jgevl4T0jiY/z+KxVSANUv9
bzTD7a1SSFljS+nyxSXvak7NelBXY3VXeWj9GvivNeaGNF4vB6NzNl50WrzRC6R00cslqSzXa7/b
YOjBIK0++wfIUmEusfup2vcDjpGkKnnImHCq/LOoTUg0ZtY5Spp2A28RAbhzkksEK+d5BSfSzQBK
u1jChGbowOXZC0VTHwVclvOojHm7YrLAXTaP/nqp2dG5ks2x4NYezGKMN1zWTGtug5myBE30H5YJ
kwduOw6EsLfNZ4QRS51a3M7B/dSptj+tNFhiLXN5JHfsV8uVmVRUsSjBjVmscSOC/ZJzjIYrcnSK
/tZ0U5LbAjutxnx6DQUj89mqChYlZzayS8d9eTIdX390QwYn59A6go9fNAjQxpCTYp8ZtvkxK0a0
uBG9fvFw5T3ihAc/aaes/jLGKXs1gZDB4daxkknfq/wHbI9tqhqJIXkzmQn+mA7oKtAdkzyUa70+
9ts68dBXmGMOodmaflpxNz0Bu3jA2xr77iEMM+9tdURrvEXCyRiHmyD8kLLbPiVzIyqLrWTqmryF
0A6zJWDZmEykhcpqhoeaB7XeBTkWSPay2S/v8nxY4Yz4nQAlKCw9g5J45t7Voanfaq8J8pNZj/nt
79MUWEaKxWGAZbKDFPEcSpz7oHwBjMzKI6kSxRf2GHMBh2sV/KGHZWnPGdG217YxvQe6c0r0o0QV
vjZVa3zyp2nXBJlc8yZvnG4inTz4O1GT/E8qk/FeO53jpeMWqvpHt6PwbieoPUtI4858UzYlfGe0
zVv7Av/u5Zw8Ywh2I4in+lG8mTB1md8z/orCYlCrTDshjmxCkLUaNMZPYVVdsmBylmekt85ZK9Ia
CY5DWXBs287oj/YAEM/0Gmp3D4pQohifUQxBpYoIRlq536Pp1NwzpGUR6VbM4yMBSLg8Bbb016E0
zT/OkK/nIbcqQM0a7hyJ4LY8Yv3tnpCr5RJYg3yZJ7dw+7dS2sa7bmrlJJq542oNppEdu8Ew7tF4
ZuOb3eK7SwkqnY703gNiG80knpkSnZ4/Xz7ZMQZv8xL2MkCWG/EExTboE5EB3mIeg0YH8uCU+dof
3LWfll0uNPLQsBs98RjRU1p+OTJS0RVgYJnulWK4TLvFP0QGaR6jtn+5m7BfoHXMgZl7WL1DkZl2
eRwwNsgb2WX/o1QjA0PtxPgEPFYVR0SN5bVat6l4BHwIi7jc/Pkv+f4cTwVu9cWIiekr9d4trUCC
07XllgxZwA3dtrjDks4t3eCwLgBNR6/xgm5Xr457aEbK0vdFTp/Gl010ZEFIllBwzgLtGPgWUECq
1xCXNwoHVsR0nWVRnepO9385uvPXzRmNaWfVAqqqcwZ8MoJ25n8GU/gF2fw6X2TA1pu45UzIm7Y2
ZzfbnVelfROKcL8RAYmbYgGxryu+VxpTuIE9b20maN7GwuhqZZZzwqlefqAhCStMliFcIQNQ1r8a
q9F+49mA/ukARgkGWHXnYBRR+DxLKeWlznuLlKaRQsPDPODVfietex6hwsCw4e5l6TPEey6Dcr0i
D2pc2lMQ3I1/ctDzhZW9rdCXY1oGHrcNxIl4DJDk9pbNr6KWsNxTTNB5KK+nKAcrM/FpMY7qT4jF
+pfDJWDxgLFQI0IW+d7ricW9KQSCV2iI4mHBlFPEbd278hB6HeLbyd8cqO+wc+8sJvN/dhus1n4L
4RfinqCYPwPrfXGCnKv+2qWHKjGfpumbQ6Rb0Ngzhu6xycnfpVUGIT4XDp0Yj5ut4nXDEJvW7IU4
ebw2g1h2o+AXNtmGXJCyCS2YpEZ+BwGeaQXeGiSCge+S5WNIJZpy1R9GATRkcna9iJSLVrYnB6XE
c0tJPS9lvSweOGUl/03aDL9cjeWBYCRIXTtfeO8jw+Vm7IahCw9qNZG05n67fENri/6IeM5/wH9e
rtdtRHpyZJmHYCR0ftO4KEfzB98Z4Bg+hfzcmHhJEEJadZ0shbNYOwysmDKD0Q8vFuhbva+3CKsh
CQRo/FwrtP92mxV8aNXpB3haIPI2bKe3kfe44S33mwtmGMRurcYlJRoHzsJcq/I6D45r7tchdzlK
coXSvkDcfTY8bpyUtjB1JSG8+w5Ly/23dn112Vb8ANBlroTRw/T4j2I359VhL4UtpfbI2JfBSPlW
NYEy2k67Nemkyf9Gr5gjvuEXZLdFMrE98larPygeif8fWpioY2V1/pEBgCCFVhq4kYyhRYdIWqRI
i96xva+INUqnIvdaO3HbqFiPzrjZ02muq/bcemZZJLnRBu4R7ls2SU7UIPER0tyGT482DOuEnBze
nXSDBvESgrkBKQgPfjwH7XLHlldGZ4sVabifkCA/ycVtfJIImpL7PGS23YUmkXyxENN678w3CMYS
cxSk8+C6/BAjaKtf5YaP5QAwzmMeVpahnskkcmXiZiK6FIZxA9wyX1w9+hT/mohITP7vZXAxizD/
xSYQbXEwZ7V/IqqtrS9dDZr9bJW9UZ7aTZVbmqHoR+DathYQETaXQIiuelTVLKwYmEb+aqII2slt
W1jE2aKBcDfm1lSkFW7zB0yg2BVZK13M2v683OGxhHsPGDzsuLMbjSRVBwRTDlXjLqltLZXHpUlZ
adINerqzs6H8scPRlV9BsVi/F3ihVqRm02ftDu9R8RACb9WHWa4Rqj4KEKJk5KC+IsZw7D+8T012
aQppP3BOFhzO0pvHO8mBgKGx5vNZdzXQmnOuCKISJw9O8DoX4/Q7QI30Y7JLPo9kK7q7ZRPDZziU
+bQr3LGdn1sE32mB7RbXfk/rYhvqIDpTlpkfTdnMsJ65KnalTVZwGqCozvdO5obNCcy17Wndjjh9
+f3Vwrg1V286GszxWleluAQ8Oyu8VQ/WkE3UXhw0IDCBUXVVJxaKejx5BMK/W/NN+IgSPXprQ3y8
sT8H/a98KtwbBy0oHZM+NXhJBItcxq5X5b9lCyWDegLskz4N6IqUS2V5kcLn/SoFdszY4FxTp0xk
06fHvPqYW7VkenDt+cez1Py6CMo3GDK1s4+waP0SqhyaFPGYcTTbofodqpGFvHLaMYbNsslQR7rs
pAUk9rTP3LKQKeXN5ieKJ/nb8MRw4YnouRELETw3XWlmF5vigwuxJotzykPSuPcoZ7FEEhOkn0lD
7rYU4x6GlI48kezC9oTkJmgg/OMV4mGIle1rhz1Iel+QclFxtHjsuQKroHkHRhqmuxx5Xr33KRqd
iHs0238M7p5DUUFkm9xSNqnzuB1C96jYgLDRDb3EEmIvuZ0IcVOryVJYzR3pc9O8r6LRgcFta/nU
wEICDVkiRNa/ZN523wpGaOYZ7TuntrcjydRiV9l+9QAqdnNg2Xsyu0L2YjgIxHFZ0ycVdl9aO6tx
xeW52sZpnhlQdvMIPRWb4CMoCiisIGhimiXbFklJ6jJON0G4bXPbkCQ9BMipMmxg6DPFlVJZuCxH
LIoomnmiKa2hoXNPLvfGXVuT+xITOad+zfNQv2ZDuzbnem3X61Bl+oE5GLLSce0V2eTg9ncZulEs
1kY2MIQ7hr7aOP1tfFXedBlaGW3vuP+3h8Acu4LV30Y5zTCrANy2ECM5r8TzEhCEtDf8jSxgvpUw
IOKFU+gsQm77gzc29bw3oBq5bBHSiR05Bs2Vzl9eWq4+95ld2W2PWUeqCRlcffup6iy4bBbHfcxg
27z3jmjuJ2KXZZrX2bhnCwsxsgHynBh0UTBVUpKkT3tZuPcYw30WXOlDWwdBv/100kU10W1en45l
lj0QaDLmd0CFXiES1ZgRH6uf3o0q984dJm++VSi0w1Kv7rQbEBHqWAKXAsyXgd382DMFAxctMLxN
sVG6i/yoiVj50/QO6jFjtBYbTzuR9/PkekvcSkcGe0Y6hh9BiEAVk03YQ5dVK7pECHor3zVTZl6k
5d+sQhj9BIJ6w0GGcFM9JtWC7BwPnO2C0o4kDcaqW1YvDW4wDMCMm+Gfw6e+xT1KpPHBWNGKXLsq
8L+7sXPQ6DMgqN3mLpH5wQ3XheeF4r0N6pzDNy4WqbCHLb6BHsIT29mv4GPa2Jin0dh3PRNhOpo9
J3iLpjMx8fbnSYR8Efswd2OylOH0AF4e8WL1zHV7VeFTvSWYL84FORXl4oADPZLDUqifzNdj/oZy
tBj2Hs9RloyyJ10ohN3C3F9phfMWA2HxqDO7e0ZGNOGHZRcME7I6oj/urMPqFMhi+mmWtbjX4eQT
6tM13tVwPM/+XZGDhDq6QKkSd7AbOr0N7SwFRYXxUE2rP5MYMN9cZGvuP/kmVQBc6kYHEGrrYXhq
Ktzz/GMttrHQX8phF5a9+5zdrLBM3Kbb7NhhXdzJA9IMHEyFNJ8QVyCNm8xcPtx8R6elQeoBtNKA
cDSqwN7UR2U/sHq3QXlgbMLX4Pjri9+Rj/przXGATVMUNo+rdIv2VGSFav/OBqh/jIUCcl/CUw9H
9LnBPXr2EWast/E2RMBqwEBZxJvfIB18gv1nsFG2JvfHJ5DnQwW4R2Jn9dZXsHD3SWm1fJewoF9+
tnXOg1OJjTAbNmDAma5tmAKC+p+V5+tfEw4ni8dNDy8Vv9ANFYH9TasCdyK7WGl+DjLIbCemoiXk
1RR82gnKrGsiiNJReoj2mZOgb4k7TgSRGTASIBk7K6c8qEC0O+5xDpnnfPOtUh44M1Rx5ii5NcIh
YvZ3NjpCbk3T2b7RFE1bSgFzGJ6rCggycV21XPqG+2tX2VXeE05lS+fFr/tCncM2078lzAdeKAJV
3m+O1pIohXJ54ERk3gpKLue9KhpgZzWwrZO2gc5ih9qqaH4VRseZq02hopMYZuupWIldPFq8N3mc
r9X0YOho1UlE9AJLhjcw+Q+90lPCXo91FE5gxrppET6M1l+2f62CyMG4iSpv3DktXVVEeef4wvgk
GfCX7ed3I6KvrwBCA1KgLEged8egiNKcrJQyEZVYHiWNAR9Gs27D6+jwhPCU8sajCu0a/cYCL/RH
4CNNxwK7jW8GMT0fQD03735fyMcsr/g00KT6jmSOnhIdqsq6OGpH74VcQjII5lJs3Aos9+ghMR6E
SSTM8BpZo8IAvqD2neANSjncuYETotSw8vHRyQJf7S0yKj4oo/R/83U73tHNNpOFfcC3ujdVtfhH
JLbibNE+KhNn8CxAM8ABgqFG1L7JRs08BDhrb3gf1Qvr8CRDfuzq+2t46eU638k874fzXGYBDFpI
TEwCiBQCjYA8YIHlfwEigqOXe3wAuIQmuqfKBAuIxsVVmducMsES3VGsNm/bOuWZm1ZDgUBXqxwJ
AFAqI2tHbDJaAfLSrN2CH+iA2qL3dwZWPoYCUD4zxWBpN/HWupjJHWmbT/2Q4cTmiJQ7vK+FkWiN
RiEph22z8RGFQh3n2ed8EbXMxZ+G3Wokc4fK2Xha5+6rWLdIHtH2uX5sjn3+WvpT/jZhgoe79KLR
2+Vlq34DVfF9hUU1fA21acIOYSoJYnxE6g5aHlZgVCtBXLazFOEBb2H/p9LEVBPmEa5ZrMsW30eG
U3TdaznNTxsds1lstih2yTxpqhdSZTbrQDw7hrTM589wrrPJnmvONfMWb0z6XI0uyfDOIe7g7lzW
AREELdP8cGBrFy/rwPGe5GjYRn4AUPIuwMo/7+uW0JU4LAmDS50iyl50YwrrasnGP6EG0GVCzk6+
J4G5qo9rW4zlBdEdF9qAktU8R4TayhjmbMSfEZEfiCjJP8BGKnVnEbBmJaGa5Oswu9GrhYna3Ste
nJvpXRoH3ZV9fuDxvJ3y2lCc0rqr9rC6GvXQYgcfg98gMxwWAwHT5PJORtp2D3Ov0WvUpd2Eh0kO
2k9nLKX7G12LzwX76Q2hdIFCMTia3X4Z5/DZUBLRR+m2Y51GaPW/VpK7grRGK/yMEh22KcNxjBSd
6kYV6872GgJRCjTMi1J4egyYkgiRKbYsxq+SRW3xUBBiL1rIZbuJCYve6kU8Esf2M3Gnvi1yI2sA
AZLdX2f+rQdrwz+xIzzDyPl36+G4YpkyLkC0jp8suNBnpLmVd8owqOq0bgsAU06OOYpxr/1/Bvdh
+dgIG+Czh52KLbjG7DKvujX3urbJRCAfx3H/DoEbPoT9qGboeNJz0MyJobNi3MuBmZRZpJ/44001
ZEYrvyN6gD87BD3BOXAyYR6tyFwjxmbbbu+cRW8+b5tn/8LeFbxzw1fWTqP4ZNstrejbUob1QjgA
2+8gZ3COBmWvwrj4E/XDZicNcTL6vGW5lR8AsaO/nd91xclyzJzgc0B4I5kd3W27ngKi5Y7QCadM
GaiYgxs5qY9NZW4RKyOUGJiNwkLAEnrM7BUajOlk+c3I6xPVzbJ3JCaCtMtB93e+R6oHeXsU78L+
Z0bwQlID5gs/R32734AWAfX+4+w8miTHmTT9Vz6bc9MWJEiCHJvdQ+hIXSJLXWilklpr/vp5WHup
YIZFWHZb37otESAAh8P9FdZgHnVKwAWNGBPhNQstxZsWx29rjd4YOgfDUA+Y+gnTIYQAWHwXlUNk
0o9uqXMHwIRvpQOxHT1YjugmomOEcJ+hDd9RWPGepa1l4QE2mfGDZhHCnKRnPTKcrWFsR2pv+tp2
6jqnz2VBHo67GL25AJ4Md7noMJyyulmDGuAwCZ8C752tkADOXkzoXfmNssjN1lHK1b/F7UvNKn4B
PE3OlcujH/2R9plki1XKMWycNuao9OirKO16ALRWIIjiB1P6JF0sIfcDWTA7nLpA+h6Nzpxa5WRS
S4gJC1+0BMz5AXhsjZ5kqigo4j6SgcPODNuDa6wEi97rfOrHpKI1cSQxwTmd19QQ3wDaEbNjdBcj
PWolgQOv10E4AVI27b8pLbnJCRbTdKuSNoMrkk6J8wB1tskeKEDbX1VJS+6jhgqMsx2p2zGgBqwL
YYupgBolk2ja2zBUqZW1oV/+cIE93qSQt8Y7YG5i2sse3vC+c6qqe6Sf6j22uR3/EFlTh+8BgYNb
ZA+OlChhGvOKKCU2JqLtLPVNUvKPbmDMhdGmTn0yipgFzCF4GkDByjpvtJvA8MSneMS+8xC3Q/RR
5A0SB12e99AIYh+ekOOEyS0fpnty6zwPt1w/efojqsl5trUWTuW+tcLxHjw50uOjXtlfghh44cD5
5tj6VR0AgVX+8JjN6EoqUM57gTwVdF9DRruSan9Py4UGwvvMtwFfwCOI27vYlYPaCS3N9pPgBQRH
V5RIUrAat7pedOUaPTTX3naR2Tm7Di1V8PoWav3QLqI2O/bSqb6i/lnQopD0rw7ZgDLktq952Bwi
RCG2Y+Q2+aNrNdkXK5zizw6SgbyBdG/8OE5RlN8ZA3C6LWmNY2x9A/zyxh8m39s0zggKM0CQibPh
g9WisqzTKeIhSH9/cAxghClm1QHyQdPtgIBQu89dPzbXfL+4g9vrD2zWvMreJ1rUa8/Ai3HfdSO8
2u4UnpjeFvRx4NIzEzyS9L7PkgNvuLi6r7WyfhKDLLpt1/RdCEohCqytjvzllxhkVrhTtdu0e5or
Aea2Lg+uoTBAedAkSbkIJy3qtq1bFndS5oWJjoyakn3tDQan2ALFy7tDS9vvjTuAviosNAChoLvO
fgLOGKx4Txi8Jyc9lYg/xk3+eeBOAu6ha026giCU0T2jJj/AsjKjFNkL1RYrIK1yeCIfNIo1mpAU
cp04t26MCID3savyPjwWrAVlAqCvxR1I0L7fTqCY7mOn863Hvond+L4fwoFmdFwPe+Cj4a9e05TA
tCti0XRjMo5UzxB7MuxsPuC1Zr1kQVcOD/R+VbWrk7R2bwYNJiDNgx4SOK21xt/qyH0ihFWb4pOW
Wy2VkMluuP7VSLEH3ZwI2qgdOrAVrHTmqGlYEzlNJtALnOhGUnkzfP2xLly/R6fMVta2QOebkNCQ
de30gpoRikUI801S63+B1rBe4ryCf+2kEbRjmefjPby34BdZSJHOtPdm4/YD+L85lm94+gx0ZYPB
f59XEfVdwBtUBEUlZESTLat+o1cW/uCRRQPJI9/bK2oAwR1ssRrzbdBnLa4cTdJ+CPucd10TSO9d
XOr5r76Bf4ySA8TCbazXWL8G6URRQ3d0NOEV1U4XLQcDmS2HoMFFBL3hU5CWuXPj+Xn7acqm6QMi
GugvkI3/hiyVE3wU/saIMNTuQdagtxDrmcaPIi6tGcwwggi02V3vahlEByy1/CeeTTSg7Abi/E1i
1byTZtWxfI08GDIKZqVr0cppOl0diyaufrVlD0XSqKDVo0dbwl1yqD6MBwEbofhUJIjQ7maDsO9W
PDTtTcbZ3cNW9prbocniFyqKtQBchu+ZBUyjQX4UDsqL28GWopIH0pfz65N4d04qyy2idLm7qqSX
7t3I9bGJSimE3AxRlOg0/SaDuq0FUwHUTBE/oFXmJw+I1BCK8y4my7UlJd9NmfBknB+xnXfjCBqL
W2FMKt+KykWz1srg0a1M5GTBZ8Jubx5yTto3s3KbX6XKvTuEfwSo5r4BD1IXpT7ryPOyIbe342k7
OYH+Dh1ooE+VmxTvQEfQ4q5Z5kONFBgNfN6I3wT493gDjBdhZ5RjkV+fvEKPt1os7RcWq9LXGRrc
wdEMB4NqTYEM4tqzkti65apr/T16RGawh0XJEvB/dgcnyhJuJkuq+s4DEl3Tlh89tmCdOZ8DcpTq
4AtkrPUs035bwounw5S1obEbonbKZzZN+g7EK7VYs9ea7wKFIAlMo5le0hSZvXvkWyq5CzrR/ETI
PvjNe2Z4CIE2vjP7HNpflujFp9jR5TNBz30I27T54sKTbLe+5jpQ5FMTtlZvfPZJJD9Z09T3Kx8d
hIZn2hThbo4O9jEG1QQiLhQm17kYm3oT886A1e44oP6bokWW2TM96zEBZq8RQqP2J+9lupdJH+rf
QzCa37pWqq+i6PCL0CPEjnhs+9aHxGgBRuV4+HJNxXZ/iz6WLdcJhYlcfKUllnrHPPedfptS9jLX
EeTlakeVS/sweeH0zRBVVW0wqLa+UiZnm2NKxEsJ4dnqaUTHAAkDBFtofQNHejR9CuErkhiDVCnT
wwetBI+5chs/77euZidUzugFbeoqdFoa6nQggKsa/W9zjJInzH09UM5cYShVeWYNcM7DcXltqX6I
7tDiFM9NR16gdYmHkWw3ULoUDn223lKZtvZc6doPzuTqqG7Wlvhqw3N4B3onCNYxcFQMSDNc5NHC
8toDHRFo/FmpOZ9xUlX6RiMH3FHMRIuoTTrERjB5GoJdxo0HbgAs3hp2VBVt4YRRx7RSpNjeA7cX
cOVQE4F9VrR0roe5FZHR5IVqkcAv6idDb/YBsIJZEaBOeHOF9IBXtUVvEOUwwGM3yBcae4mBa/lY
qwjBB+A5mrFP9AF/JY8CpAQdXtjpp9ZGOgtMM2O/q+x6ls5N+UVjWTW//BABHRp3vV7ckEvld1Hf
6AhsDH3xe7Q1cWdQo6GUT4P8XsZG0e6c0QVZHXNg5R1lwinaWLJwibqSG/tBH4FMbKc01NJdkbTO
Z94G2LKJCrnFFY0l7tJwnJDwK6OqQSyGDLDfpc5E2u1JJ6/m3rIfbqweRsPGjIy5zatZ3vNoj8lL
k5Glv1g6+d4OJVK9vU1LBG5WiPyhkd+VdBFXZjTl9jbDNrKnx0DpZBWEpvXcB0VOv8ExqO1HZQiF
nH5Q8Wu0p3RAnTGu+00I2bVboUZWWvjQG/bvFIzfbTXW4mUGFvkrveNNQPSh+rBqURecOUdA9pGE
Hd0Peup38VOvOW1wG9aFDZEPEj/HsYL0WuZ5BC2q8pt9iu0rgqKmm/D+1KbpR0hJB/G7vNJ3uW83
JiUdxwQf2CCkfO+V6OiscG+vk0OvLCpa8NFEtfIazfoQIhf8q7HRREbCxe0fY7fy/LUlayKsF3J+
d1YAVGGXVNZorUZZ5A+o7dK/19BnQT92EJ/tWtY/GmTIQdQYpKF7x+7E7wg3o+SB2zZ/gMyEdXft
Cb3dapUnAEonEBSZgB9R/0Sl+8bpm+gj8if0o5DMq54Ls8SgEzpQ9xOFrjJfdRg0/q7MXHgbZCdo
ZKB45jw1iR2QHRBt0bIrzejF5Qii/mt0EV0ns7fvehJgOEpBq36mSNh26E2hnbNKeAqqFSpMBIEs
EX0P476CT+fSdr2ZStINnl4DmQHaPPYvuwbiXUdV5a2NxOP2yGWl7kGfQ3ABieR+BlMeHIwqRI2n
SnuoyJGFIPeW9QASgmB5A2BncNTcZgtAW+iyjLNHkRbGzxxMQHF0EYxM0SivxS+cPTS5Hv1MQhnN
7CbaC9DqD6YzpM3eNbypWycVvc3tiJOO2IO6Gx9sZ2ihrQy+PmzS2Cq+J74ffvUAMj6btjsg9DZU
HKZfuBmKdI/2U1uv7FT4ArBN274L8YvwDlEVx+ERrAM5NSC75uiYuY6IFPDxz0MWOp8dpPXJX7pu
APaSdqhM61P3PUwl2frU1KD3EpMnJ4BI6+PkmIpiJrJc0BAtrFbowTRx8KhpuvWsuQlcYC02k9nN
kxp3i4KBDVYirWzwxJSc5jQAf+f8g9VMBMWigGlHt7Pu6p3dZdbX1i9s6OXGJD/aE4BCHBN8sY3o
U4PUQFvDoPds8jrlDAUWeqMQLTbAkRWkywJ+4ErQEA23+qgoM5kdkrcrPyW0bgJqYNsefaaWaEOn
ft0pQN8P4EAa9MpoAqFsLSBBGOGasdxyK9o+Tj76KI14yFwPNB/BTrrdFr1deAeeHQ+04zxnTA9c
yKG/oRxiJgcpQdNtC6OTP9D+rcJDIQLA2IFq5B1q9l28aUHwE91N/CDYbJr8ole+/dHjbetsZapP
CRAl6G0bqcBybEDtkKbCYMzvBuxSPqXgIX60eaVltP4c8zmtxw6VDLjXlCf8Qv+C9nzy3umqkemD
8rp3kaKo8FG+jZPxphT2bKJDEf4lI7aOIN7ywEFMsSuouSOBja+GcobntGuHL+UE2F1zohgIcj11
t1U4UGOWpgjRwgXf/ZyAwzNuBzwI4IWRY82yAtCs9ngyVU96Z7BBeiB1H8dC5tgV5nwlMEPQlxFp
7MFToS0OBcMGyantABihK9VggvgB+Tnf+GbZNTXzHuuvh4Ao/tPUfWPc2RHi1Pca7BJqxaPrRIRX
FN4pBqbSeTKTAPpBC4Gj3E5GAK0yCkY5bnwgmEdulDZBkDQHOV1rpvW+Ta2WmyzhcirgkLar0Ci1
mHzSrm7sLnTdTZQFiiQFhRi5VUPTfZvUKD/pwZgZm5quLB5dXemwrX0M7TZ86ZHqcQapRgI7Sm9H
S0hBkcX1mq9BD337jnxlvIG/bDS7SlLT9wkJUOxp36MHDp03fwL7yROV1m3w3OEVCuK79WW0oR3k
UJj3qHlseFLFXzT0Pso1kpWj2hX0eL9kQW0PiM9ow80/JQ8TXkN0mVRiccuIHKGOrioRMf+nDNy+
L7MEJxpHpuKuwkfkh9SDiCpwKuiddB7cBKS5S/nTbyCdQkMDvoZOQe+/Lyw6Ori6RJT7shSNBsow
ogHo0qIL+I3SeOs8lVWQtfe0sg1y+LzyvY96O4hpY4STeYRrFKYwbcogW/3j9lKOGbndBmxNdEtf
wUU3nK0e7/7RCyoWBQXCTaA8+xe9uuY5k1E4J1DAsATM5M//TBNkRtFJ2L92bXiktQKwoga6lVpI
kdq7fyBPNq5QXrLNbSOQa8HleSNiTHgOERjm8Yot1Bk/I2P2VeOvKIFQxew59Jczli58xF1k0azB
JI0oTVmAXHZD3wzyMLR+cjeBsfs2evF4dCgcbP7rP//n//3Pz+G//d/50/+3BP1P1qZPeUjl6//+
1zmLIZPeN8m8aQpXX3gd9uQ0iljH0wd2B9AlJGkp57m3l0c5Z5uEVJ4JqBGEiessLAD9aKywDOL1
pBk0V1FhfNHapnrgnTHcXB5p9tA6MT4lToA6N4Xk7WPxQU8/Zh8Ffo6mFpaylRbe9lNr7LlM+7Wp
4QthpfJ7ZfcInGOwcVtb7c/Lg8/TWAw+r6GuTKxebbrSp4OXQefH8PDxjsiq6FiIEL9KpDp2td/A
EDS7AA2eONleHvTVt6XrR+eP4QSAOsNdrOA0Fn0TWKDeprotPgmJMHZWlNojcvjhWz0VmZhrmdKR
6PvgX7ZYRpplQ4O/AQSzoqh3mXKzDVTVZjN4uCq9dVamTk1Ft5SJMqEtFiZfpmd0BRr4iE0q+0Pl
Rsn9IMsXM+3Sh7cPxFvSxIVe5zOKhSlbotsWwCbUAtDJrVcDFYFHg6i6owcOO/PyWK8M4JiM6WAC
6eKz50DVPd0fMGwxXEldc61QG0VLejRWscxpWIASXmGI0b31cM/jufNyEVcMuHKn40VF4yN0xngV
aPw9mo/a1myn9N2bZ4Wvp+HSpBCUNszFUqWlP3GbOySc2JGtvTxydxBGUcZtBOInsrev+CK+3vBI
ayu4va6h6Agtj7iuwYNNBRi8RLT12rBsmrkl8kRm70yf3jw12JWGxX5XfENzsWDdXBpIQ+wmpiyx
n6OipeGgCvOlQaBwD141eGucVCbO52D5KA9wwIx56n9dBRp+AFyQoOg0xHgPk5+TkQOhWnN7X/Nj
PPMV2RZY2CHRZMKOWawaGgfNTFxAcAYd0AOGLpwAqjNruGvtFYPJ80OhRDv/67LzT2dleDBT4BDN
Z9ksV5oRiqMHgLDSIvNKgDpzwCQxg1gI1Jbov1ivwgBkOARMpQLHAEOXB3bvD9E+sHoU16YyenuU
YjxXmLZtuXzKRezF66NPOpetmOGCvB966W9MPMP2TR29XN6JZ7+h4UqkRhyhuLBPvyEkf7xzFMTw
uKItP7W+t61yDOqjwa/+zaQkdErBJ7QtuRjKJ6U39XAgSvUGOnkoBRwtD9oFwg/qimvk69saf2dk
PemrAVDE0/Z0VkDJAd14SAqjhZMBZu5Rzdn55OM05LELfemrCrheY2h0QSZwyTejK3nw/otP6wjH
NXXHkc7SoD3n8Z5VAzoPhqeVeCDBNqdYWR2E00dXAvKfv3WaIcBfFphY2ILur6Ev0hPhp01OQ0yu
sykLvmgVHZxVM2BtVIAyexRBEj+FVWXe0hyr7zDDE49cudOWVrtzBIqjfo9x0f0Glp05vO/BZtHd
jw9RqFPc1aC/XLmw5pN56ecu1kfTgKnGtiPXMf0KPwvowHoD1gcYXWyRaxfrdGxCtIYRCrm8Jn/y
zksjG6c7A2UUKC49I9eINwJ4QFkudR5tCmfrUre7W3eGBFAkePEqWd2JMA0OZetd+RXnDh3Bn/Wy
58DlzP/9r3AMeciMJOgemH5oS3ohGuM1cP8jIuHllaHmQ/VqvggocMKBAdv24tBRcolaqHvm2mu+
WWA09zRlMtq66MgWiAhd/rrnBpOzsShID+gPxiLncYu4MWf9W9qOma+vc90s7jQVVXurHxJq8Sas
syvz0899S4dKARmJYStj6WbswrEmi8CDEwGXGm1fvAhAYHvFUZGuH0fcvgCjGPYOucD+qeCmoMOF
J8CW0kj0rBmufTuC+i438GfErqRYvr/8TearYbEAkIp15FMcan1cIadrnc2fP0dCC1QcxEqnBG9v
0nrbXh7lzFfgWnJJaLmgDCEW29qbBrqvyB6s61EgqWsikKIsYwX3ftxdHulMaCV861zsBl9c2ou9
m/SyA21H7kd3qDpOQeYdC7o7a8oocwvCzvZdrQdoQbraHc4h1duDKgk1sc6m5k1UXWyxdID5GfaB
tXa1XHvX2AJuhRiL/A7KdfLl8lTPbGcLi2OTlwIbS18+oEFIwgEuGQug8OwCIPGppU4HmnoqIZZh
fXbl255ZRZubkSXEoNuim3e6VzDRQczToqQPaK2+KfsY7b+ice4qw3GvDDX/qcW2ZChXN0hreDkv
LZxx6akxBvK4jBNFCyipwxaJ0jBABBxTtW1vCuMeZyztSoQ4O0PHcGwLzI1l6fNp+SvyAeKsItSZ
UESDdLGjzgmKpEATHVZHfnjz6tGZQI+cM+wo5EZPh7I1tOShl5LkTp74YJZFRN8A3PEBVmXsgsPr
SuNKMDo7O9fmVcmdrytnMTtLNjoxkA0jfL8ptxqiYvcom1jRJoRa/vbnCl+RJbQd25BkwKfza3g4
oQbHp0RZxQZpRJ6j8OveVgXwzsuf8ty8iFyOa5jYwSq5mFeMjHYO/thaQzizMBhCfVhL8KhtAR9e
2SDnLuj5BPB4oKQD13MxLbj6wm5bpoXJk/LXhZN3FjABlR8Q1tfQMA6QHE56N+t5p43976oquyNe
PtXN1Ook52+fuc1dRvOcoGpZi3BTJ7hCqR6dTEx31aGFAbUb3Pq57SHF/ouRXBc9LPA93BZzMPrr
ZPB6w6CUX0C2aGAoAD0MqSMD3CuOeFe+8bmzr+b3Ga5q9H2dxWVRDxUQrRo4RQHc94geI1023Ks2
FT2cG4SjtSPUROdfHEfeF/BvidzUKOTp/HyFzuOIcDaI4sSHaQsMIw1s/etopodicr0rL96zc6R9
pExSLPQsFwuXw3FwjBHdJi/M23cqNKM1HjzTAUWN+A6WIJYTaBW+/ZlI7JYztEonrbMXc5yQoANf
h3R7AlZV386kUXCCjTIeXMb+YYVB+PXyrjk3TUc57E12qE20O/2qKKGZ3oCOx9oerfp5mBAar3Lg
rBGOpJ/6wEnu2l4bf10e9Fw4oK6MoqjLc860FuFAVJkqzR6lBKgwwyYftXFtJxoEAbrF+zcPRd2T
mgxVwbkItPiiuGzPTDN6B9B/9U1AtfKOsnK8S0qvu3IjnpkVZXJoTkLxZiTHOf2ULfQlSFk1SrGu
ELsYZCW9kMRG/tp5uTyp+S8t7l5ofmxK8ieqMWKxaIPwvDou9HotgZU8VJhWD3A9Mzw6L48z7/FX
40gewVDlBFNahFJHlVkcIW0L3qVyD5yVfG8PtY3vuERwarLVs+zALBRch5ggqPjH5eHniLUcXgkb
YAmNMpui0OkHdaqstXwlOfHC6j8oT0zvQXUjWep02a4cM+1KxfXMWVB4nVIhp8YlnWUEbcEmqiCm
pehMPsyjNFe/c1H765D2PgImsz0lEMj3b54kMRv5FymlEDwkTieJ9DGi/WC1152LOF2OSsSjTXd6
hx4kmia8KK+s6Z+vtviqXIrsT0danEG1CN5u0o+0SWuE1do4/mEFqfo5h/gfQkHphDtVoc+uB0MA
hWmC9AGay/+YUoG0N5cn/vprW8p2ySgkWRbO4ovjApkD+aaQQqmwNeMdponJCy0JHFAhINwilWCp
1QjBxlxdHvb1prIUx5T5QwtBtGE+xX9dkzb6wqGDqRL+hTiOxdksZYLN5BE+y282YXhllmeH0525
x+TqLpfm6XBIFupQlwA5zRqAH8HxmMcqgRc/aAOk7CBHZu7N85u/KD5fkOB15ng6oGPPqsR5X0P/
0WhLRjJtPkytaR8jy+sx0MybKzM8s44YujGm4h4hbV1clLLswhSXJaifblofQlmgXo+1w0bzvPgQ
BJp3nDTNeLw8yznynG5iavrEc544vOJ4Xp3OkgJtThuJo4qnB+imasBkMCbjUXpR/LKDsvwVNTX+
AZCMrpyf11F+HtkmM+A9bgO/Oh3ZRFlorEqLCxP90i2tZ3WspGPcofOTX2kZntk7VHB1SVWOUi5B
8HQozTOiIjBNIA4Fmo3VME5buNWAnafiQ+7h5H35m56dGStIXQl0nWktbpU4VYE2hUBPoDhnu5wM
Epi/p+2QzkmufMRzy6dT4HFtl7aTUItNGhkDHI901o+ZIAB2leZvTXR3UPiWn2j8GnsEjWabhEG7
ktXNQeV035BfMaTjkkbyRRebNe5HnInSqoECQn1Jw6VoF1L4uHIkXi8c7w/Kx+xLQs2rM9jpaJJA
/G7WdR0hqQMpYIMITbFDqRPFIZxhrnxOfd4Jy2mp+XFG58kgO14ch0oUiCQ3sqHpVJoPUcILMogy
TM1MWYa4tnjVXhQ1ZAFbpIeyTJEqDd1m23S+RNajL+8FomrPl7fT6zW20e8zKOXReeYGWWwnkNc+
FDzWuE4T1CE6guwXP26GPTpB9uemgYl5iAbYhRtw3IAsL49+Zglc3plkffwDb2MR5l1lD/BySxr7
9fTNR/6Yxgsm0yOUJkLg7vJgr/MkopBOm5ZzY0lj2X6eTXERRMSdQgDtPmDIhciOmvqDl2KZS2FN
HXM/RUyybZpoawFFeHs9WHGIGJ9fYSPIvjhPCSVSgcBTu3bi6BcPovoeh3YPIdnYfHd5qq8PECOR
kEEh5e5mvqcxqS2x5ost8DbGkME4LoNmH9LuvLKhz4xCBsYDc04N6EksVq/UXGS0hccHnVxov5j/
3GgGUqmX5/I64Km5BDnPBnoL2+V0LjmatShJD8izznJeYyC7o61HX2Q/Tft/MZJNhid52VE1W2Sy
HaJlsFd6jF0BI+Nn6qubFPFh9D5kcrw81Jm9SO2cR4iOSjWd9eUCBQ62NPasHYPvYw1LorV25mD0
97pBvX6Vyjr+mI7w9mrVlZ/r3n57JRn1OSBDBgAFm07n4twj0Et9JwVGhXlhdkc7fNrmPbqUsRjM
7eW5nlvAP6AF98/yLRuCaMB0rWqNHjmeEppUDJkM7nv0hNrhtc7E/NlOIyzuuMxoBrIIBKUXO9Lx
MKnSR9iWpZzkB/Tuis+FZhufDQ1876prHHeT5ln+5uuKUUGu8aDUqZ0tFxO5nmFIfLNbD0ApbzFW
KjZ671r/4hxgcEcdcMYT0Mg9PQf9iDG0MJFoh3GILugk0WqVU7XGy+/tRSqmwnuS+EFjlYrg6VC6
AWMZkDWwJ4VliUKkdYsTnrXyJXIsb98ccy1lBhHQAbcWZ86oakyBOtmtS68e95OLMnZAo3iXdMOP
yyOdi1Y04rhmZngVzenTSdmNTN0pwW2jrIr22FS8kDMHpP/lUc5tdi5UacGtRRXTWkSrQnqU/iK4
l6WDbQiq/EhBV1Z5mJq8u3J5vhqKSZBV8xLG5AuEySJLmtBZqu0Wb1dhdWqPPcp4KPuWGgMspO3l
Wb06V/NQfDmbIimZrrm4uTSMvOEVIXcUZ6l/AP7sI0HUBE94stVf3c6Ekhrh2JFfmeGZYW2yXOyF
6CJwzSyjJK1s9kGBFyZXAFl18wXbRH2fpLHxG8lVJ0cEyirfes54MPw96GLzW0jhpH4wTGjZ5ZDT
DAx2UOVodmPYd4fLn/XMCtLJc5mhBEIjXkGRQp5ABpoJ6wLhzRsQyyhzKvzcAICbV87ZqzxvnhXQ
Sdq1fEsAE6e73wNcEsohno05kwFrNqRdTYkAD/AFbV90hv2NPCz+MKj6yrF7ddMtBl5sHTRdgNWb
wbRuGr3f8Q5EvSi0oGrqU1TcoLYebFDygoGP+fAdjeX0yoE8u4e4DDj4dFCoTJ9OHJG9qalcrE5E
gAnVKhTIWm78IMnuPCQCIigaJcogIxIXV6748wNLC90pumhknKcDV0pHghWnLbp8cfcJ1Y/yu4EN
0R4qjNqUQk37GBPItx/UuUdONZDrDyDY4mv3hebqmZfPswXEv6ZkVad3bZNl/c+py7SnLqgjjQpu
Xv28vJVfRVdgRbyCqd5SQJHA605na+eTWY4o4KyRX9Am2CQtqHgci9XHt49D0ilJN13ApMveG9eF
UToV/GmbMtTsqDNW3m0QwFu5snznJkRopXLBkcOAcTGhsJmUmXixmDWRMW/N8V+Y6u5af/ZMBFB/
j7I4lkGMRjvCH2KNHEizV7aHinvgzipE6s0lEVaIZJ0eCeRMGjSL6wIdqTLtAgPQjZ0bXwNt1N8Z
raLbBZ5oc3mRzmx9RVKLa709956XODqMchw3SzyxRvENtT00K1EF78dj1Qnn4OOsu+oQZ7+yYGci
HPmKbdM+0BHftBeZhFCB0jDZ0pGYS6ufVF6+o4g4PfTEhFso+NnGmmZvOVchKn95uucW0Z4rXFQT
qPcvtwpmd36TxuySNrXHPbR0jBgjWH4GWjtXLqdzu5KsHdgblRH7FVjWpddT+RYSIRTA830u8nKj
KCpciZlzlDhJo9kqFAuB8CnYi86yc6hMJD/LCRc34NUj6pGqPM5+t7tytrvsy9G40lA79wHnisgM
7lS8jhcx2h2wjMPmy1hXVpZu86Addzh/jXt4jdfqoGeHUgQQQbpu8Zw8jVOihAlFs8lYl5ASt0RL
hAkxKEN3Ul2DyJ79itx+1BUpDdKqOB0qDkHrpyox1jWemEdIDOaxwD3lZoC5+Nhb0t9f3obnTh1L
RmQ0yNRob52Oh3NC1DQ2U5Oy+h1DVzyEDay5GIfcTYNhBObVU35lzHNz5Mnzp2xOTWUJGSgAvPvZ
QNgf3UasJ72Mo81Y9mkGhx4fRkSos7vLs3zdGWFzulxtoGcILvBlT6dp5TaGAKNLYI7cNlwl4R/J
68HVdzHyyQjXoRpGnHN2YWChRgffUN95uYBmdvmHnIs3zJsnPLAvmjSLeBorHZ+oIAT/FjnGk4Yh
iwCjYfd7ymn9zyxvLKhLyNJ3dSWvweFej835J8Bi5Ec5n1rS6TcoNN8eutHDriuPyk1rmkOMTt7K
cHdwk+pNaQb9tklrbXt5yq+jD8NaOnvZnDFZy4cuhH3qWvPFjre6uVVj5N3HaN8dLo/y+ojOA4D2
5iXNTSGWk4udacRIbgBL61kEHh8zLeRedkNRfn7zSMokCsxvanK0ZTKBLzpFukEZsBOlsXXjKdj3
jlvu9am3r0zq9eGkkT4Ddx0bMMYrkJlvh5aW1SHQfBdZdZnlqIcLDVmqzPF2AGI1pAbqa0Cl16eT
vjOgUN67PEZpg5xuk1ZB5m4tQHxwN8ODWeJtW2EzdxgamLd1CI74rd9zLifxnOedSK9p+T2zLo5r
/KeQyQqmFq7vUBEZch4edyn4miub8fUZOB1s3kZ/tQiL1gv6fkYQqapBiNqp0YrwW7kRk9Vj1Qtv
X+WE+BRX7yv1njMhyAD2hZgC2PM50VlE2lxYjeXT+6TjHql7bAy7tRaYXzLNwq2oQPYUYVLsYwck
TMsKx2MrNborYfD10tpcmBCqZnYJAWDeb3/NPg9dJ2iEPm7GSnNvtH7092OivEOclhMKQ+O1lO71
oWQ8+tDQWBiQCszpeAkSjkgAuSNOOoZ7T8V5wAwtkBvfbK8VG14vrBIEGUM3bJ7FEDFOh0JNZpjQ
yug3VlF1qBp2dfMcumi2620Tt1CGB+sbxivVrY8b+5VN9fqzMjaLCrLZpLKypFglo46e6pD3Gwer
8PseBs0hoyCL7pVR7wOht1cy5defdc4baQST/jhgGOXpXHHMGTQ7VD2GiCXB242GFXIaGJ2K6svl
s/mn5Xma1KkZ4MrVSWtt7nmdDpUElUvF3h83WMci09in4IlWlYlVKlA/2X7q0Mx6slHaeQSVO6L1
H9EcWc0C0XgUYLC76pPUvtI7fX2hKIMALEia56tsiQJEPKoVwIhRUfEEpoPI+QRr2Wfjy+W5z1fx
YurwuKw5UaEE8CoOwhPHdUs3UVfwaxSEoLqLNaCfMtzr+I6CTZMAHGBKORvkOhu5Skd08y7/hDML
TdFlHp1iHWIQ86b/67yarod2bOywqS0R35EiNAdRWeIGwLy88hA6OxT9NCg4xHyQv6dD1ZEkC6n1
fmNMWoMXWhbo5jqoaxSflezbK4+fM8GQYjEPLgkSbn7vLWYWdKyEQLIEJaRey9atocOXRlPnRkJZ
XXeNDm9djuEelrDzUE+V/+RP+jW+57kVhsZKh8gBxg0jaDlnNAQNPR/wF9L1u9GQ+MSEVO6ydEKv
EDdYlC4NbZMk8PvJYtqPl1f37PCcK4KHxX5ePnjNpPaCmMCx0fXYQoNSp6Ecd9Cincga0EsEHw/I
ukXlocAmVlNvxls7rAGN5ZkUNL8OF2vQ2EA72qEaNn6XFj8KHAv30mutVd+W7ZUjeyZCcvGwl+GE
UhVZklp8vXUaY+oHZFJipDRwUD70AyBvpG5CVG+MZn/5057bzQCP6NzSydRJnk5XNsIUMzYV26vs
3OGjzQAbGI7NbVSE15Ac56LRXByZ0yWwXsud3LQC48gQrGMsCyM/BpmD3BJGaBgPXJ7THGoX8Yga
Bfc2nFcYtkvKq0rGrvBzbri8lM4t5qjW1suRIcrbZvrQWIheI7flbi8PeuZDcnHP9ZgZWWH8QSf8
FYHQOVW9HyOoZ/tFj4kYXkGbQs4mQVWN+NeVsPAHEbecIz124EawSGb+wem6jQCP00yMWDaDPu51
9M4zF8O/KRNqN5WdPm17L2xydJfT8QeiDBba8sitIvhbznI0PRXSftWICDnQGFeLB/DZzbinJ6r7
u75FSn5Ca+NbKxQGs0i3sUbYxtjTO033NW9lVX7nbFFqH5qbyAjzeybuJygzG2/mjLJXJPkO6ZEL
08FYlJ2yIK8SZbWI8qGK+UHk/8vcmSzHjWxp+lWu5R5ZmAezvrVAICI4i6RITRuYpKQwzw44gKfv
D8rsLgUiOqJUqza7i5upFJ0OOI6f4R/kTSSRW8RDy7nJTawUfvstQoej2gQka9EwWd7yL28RYb+h
y/PcpMTtvU+ucKK7CoGCz4Y+zBfS3BMHBga9C2MUMAH0kdVSnWzQWYp7M2iMwn2PTExxK1SrvLJH
hA7P7+rEB7EMsujK2CQnR9ls38XwyXqWYhA+3pJcu4Em5vgmzRnQwbvU73TMjy7s70QkI7lkzsmT
ZIRmrt6cMeutEyJJFhSlXT4lTnKNjQVJWCtBxgtxCWN4ao+/Lrf6IMp8KanpawQzflfelXAjBNfU
GbNE3+u4qgYmpDjRmLW6Pf9wT71HJDLRDKD6pEW6yjETpFORG6TJK6dR/ZzRrfnUqFHzmmfF/Hh+
qeWeWX30TFioEExgVaB6VnvsNFRPIkZ0QTPN6pYmImbevfEDkx1MvEZF31QYwPxoOgYU5xc+8XBZ
2AG6ycvUIOUcfhZWio7WEHZakAkHHR6pKy+gpn5UvTo8jAJcpT1p5YXneuL8eDR+6PgydyfGrTYr
3RrpZIc1h7B1uSgQKLkvAAGmfqfj0lROrrM7v8sTbxKauLoARpi20KA93GWHLJjXzwiYSrSQPmuq
6B4mM8XCl1Hehfry1ANdSNy8TYI4ba7DpZQceliB5AOyo0JFHVS00hVPjigd5iBC1zd667qPsoYt
9Pt7hNpoGGgwkUlZy1P/JcAlDa0fgyQyaMMQCyGBSupLkyst8mpe0V5IZk49UA4rDcUlWyYSHC7W
OrrIEobrQVmG7kejmiqMJRJMI2w3mS7kiKe+DWu5DkHoAxZZI24y7PsEFjBa4Hhh2+EDpw23Q+5a
qHVRiNKOWSIBQy99iypAfwE0fyJB9QD8kGvQHWb1VYJIbJ3TpjWxNrBqZbienDy6ckK05jfNFIET
E7luPhehYb8Ug9X/KDv6U+ff66nt06lcUPRMJvlFDh81vqCOJbvGCOysQKY976x03JtVbn3Ns1a9
tjAd38Yg/4Juoki7sPip7dOvAe20MEqP8AuGPvZjZUsDsbC4zLeTY0QNYpd68z7zgNKaVZjdYhhg
B5SrwxYq/CW816mDRnmLAsOiKsRlerj7jKl7q6A6BKLTKBHCFaqf1J55pSDP8T8IEjCEF/Q8+cFR
gh5rWRo76JUHhYzRc4zdfl/g8Xpd1DidnH+npyIgSwB6ooAns1x9PnpUasicpUaAX70RbSTtk7dS
Akn28XaRtwN2zb+/JFILfD/0GMElo01z+CAjq6rRCmtn4pIcHns4k1t8OzGv4d+OX+sQ3bLzezwO
hC66VqhLLDpJi8TP4YIIjLc2QoFzkGt6+gm8BipXoaL5mYqdU4Ffoo8M83gh+v68Ow4vUsjGBlOc
ReyB1sjqaxl1FQ/obJhQAI3UKhiHUbuVphV+lbDK3+fhFN+JqEMRe6pL+0oUqbzPcDzeT4On/nX+
ARwfXbJA0gZm+tDdjuaqAyqniEQodP4wA3hRoRF/K8EL3tdlU348v9TxZ0oWuICZuFKpitbpg24w
G07bdA561La3Y6F72xi/2m1ddNaLF/bFVpVJ63O7OlddMYbb88sfH+clCSVCMGElV1rDziOY0jbt
MFQxEFEsUW3IkMhLQTWQnOltczcMXnvhRZ84XZqxICdog4FCd1e3nQtLesCwcAq0hZYx5Ha7NXrF
22LTMn/DA6nZZ7rzdH6bx5EYBWe69C63LJnmunWMSZk29g0ShW2XJK95oT92oVs9EwmVK03GaI5S
/AcuyfCFcHHqJBH8wAqDwqYGXW02KjDt9OJMxXoV/SMx6tGtkoPtz0QWXbjYj7H2rkvmArQCvx9O
0rqx2om+zaWFwYUBKBRArUxRmM8wEnTbsHrg8Eg/x2I2SHU5XjtaND0n5F0vyK3ihSry7F5vnOjq
/IM/9bIZWtKtB4ZFBrD6qHEXSzEzIJQkM2QDTEFdwOgYN0WbEHsLzJUQGr4uPQvdt/MLn3rjpFJ0
a+DLgaDWD2NYWmHmlY5yDrq6lncYBukfcGvNr93OKP6axlbdVQge7LTMlBfO96lPivAFQlynPqbF
fbiyVqGPFTboJtPvFw9jp1XsVVM+ooslbto4Ci9EkFNHjI+Yb8oCi8vk63C9AqCudBLsKaGP9rsR
VeoNqR9GEaNbXbgYlre1CtHEKp4mE3fi1bqjWxUY8S4OmUjkjuKJAYWJ4LyQr7/96ujXLDUVfSny
4dU30yACOLldOuHeWYzNBr9C57opEczRlKzeIblJF6lLBO6isDyUC+fmxIElU4P9S45MabXGAdPO
bYaOblUwR3ONe1bTXFu11B96rMluaZf3/qiN1e9HYdIJ7vYFrMTZWb1Ci5G/lSTloqDa4elqmlhu
4Au9Uwfr1c0SfX/+Af/EC6zfI2hd8hdkDyxu3cMjY6Bmq2eYOwYMSrMN4s/ZFqvKaTdLy36qjb76
oqH8HEx4pmxHFVfEbduq9h4Pzewl6Wt061GUNDdeQ1F04Vc7cZoZtxNt6eLjxr5uSJLKMcfsxBTY
laM/Zp4yXztD37wH+lZ+i3CF26oTcqqZbONPNVXj9xTLHxXRSLPa4XiZbGf8A+4EsehKzVJ54XSc
6PzTPGFutVTBJt3/VTyDEF7PjjGMgbSqDmmdWso8SJDZ+dyphuLsHAWf1BsblYzvEux/tKmiUr1D
mxklggtP6kSc4QvUVAZ3DGUBER2+xCKlORxX9P+tAZdK3PWyaNej8Hy7TNrnLWouxs2E3dqVjUcy
gude+b2fpjrZVmiVBY2jlPfgYs194tTFXdZKTPj6TLEuHO0T+Q1RkEQKTcplWLD8+a+17dA48L3U
MUjDaqRFP5vJrT5VxS13pfcFaXfkdSvU3nmU5VT7qpjCD+cf1IkveiEPMCwAbW8QkQ9/AwuxPhwj
VT6uxMLaL8Iu+wZfg+HVzl2GN4NAeHuLW5/7+/cAjCuWXGiLAFdW90AqGn1gYo9Xn9LX2I222ES/
xa2hQKHWgT9g9O4U+vVvb5b5uGZCtwLFZqyLXivUMMdKpBrgONTWXyJliq9Spp7N3sUrIPGjDreo
G5xupt/uLNJNJGzTOSGI8bkdPmVAiCa2SCWdoTarG3xwPJxajKzJYTGHynyFY71RXQoWS1xcxTFQ
ZouSKzN60p7VJQ/9U4cynaFfX9mo3mmhzLAY7Otbb5i+GWCQdqnaP45eNuxHdFY2DID79+cf+HG8
oj0BwY57HtQJcniH+zaNdJYxndoApJn+kWaRBZvOQsCpK9HyPr/WiegDrkUljV1QGAx3V5987FHv
qDMfy6zLrrotCFBlYOSx89ns2669L+Zpcnee2U4mvvCQHDddiAY3njVFdYnOfZwLAAZxfhK6yG/R
xTzcuEwMpE0gY2DNTljxu0aL9zOWORe+3uMod7jM8ue/xA8ha7glrtEHwNvcCGdSt7/tapwN8PTo
vnrpYO7OP+RTC/LB0jkCN8BAbHWmRGr31lhkA150UCbdCscgrEwhUeGA6IfAbS5kyKeeI4j55XXS
UEDN7nCDmGxqABK6ITCGNrqv5q580a3x0pV/HIZpVaCWYSDdRJaorR4jmDlPlkU/YCXQdDvImJnt
e1jQPDKpah9nywsfm0wx7qs6KgJ7UM3H80/1xGfC2mQ3JKjWgjc53CWtjdiUKevHRVcGeG/hNC66
7n6ap2Z7fqnjzJ+ulwHkg0BE5rRmPyBm3eszJJoAW6cMi5Q6VT6mhe7cRJqGtTfjeJxASj18ozLI
LnXdjkX7lp4brSH0h5hXHY0DGgWrgUgXbDTB3GKDI0h468guuy1VYTcIH6FY+9NS8VOMV/ImNOv+
g2j670UsjJcumfNtVscjAoODc8eMSDyffzinzgFkXCCzC78Utvnhe6ji0cRSqBgYZfc1HW1Ehp4V
u4r3k1IbBr7RroPe3SCRMEoN9T2i7taF5PPUeScPQCWVIEaZtPoNQrc0w9bjN5AWDqx+HBYAdlO3
u9D9PfUZw/EE+g/fFD79KjxlWOsNOi5zgaKow2tTqRlOk5iwTntvnpvdwNj4+vyjPbkxGmf2T47G
8dQ+6UycBEo+ZC7mj+qohw+GTZFyfpVTHxICIWgwETRg+KzCBXTusqpi4mGZC3UrlNAJkmLAHKxS
fh+/Q9MCVDwdE7TmKN8Pz0qYxETb2EEwY3DTfSWlF9ixGm/DyKsv5EqndoVwED0SWlEsujoUfaVV
eWJ4fQCiFKXXvhdbPdYxNo/jSx2ZUwfDIa4vIos6Daj1AxSidWuL+D5hcHarqyINMP4uMXtO7cXl
Qv420J+sAKzXglMBfL++JxlslHWPH1EQQiJC67to9+3YRIGGjdvu/Nk4Efl0lSQbjAUFCkng4QsD
AGWk9NOGQDgukrPh7G2iUkkBjwzdlR55FAmKCVxTZuGFj/pERYkyESEPLNLSf1oLVsc6+CbGQH1g
KnH3WmaTkwSYcjq+lgDMu2pqT/uMzDQO2CoeatMmlrRTqULNcjFYx5SK09zjVsYNdhXVkBGD84/m
xAFb8Kt0OOnqLrolh4+mmty6Y5gmAxOng/3c5J9r7IHQC7cvBNgTUeBgoVXc6UJKeBmDppzBDYwB
KiJYlhjC6i50+46rGkpQuI2kDeCgmEgcbqjHgFv2CsdYn2d17w1DS+WrKdvWREnQVUv1QUFP8MKi
p243uJQ2kwHqKSh3qxOmMxbojQ6j0j6142ozKxNGwAaaoRtXlvo3pS5UdCxUYQQplabE6sUwn0qj
rp/rZkKRmsjRZ2RRYXSbUnbu+WLGj+ff9KkHA4p+mboRUcy1AE+GHaFt1iinpJpiv+SYsm6NpFe2
UebRWklHJ8BM274QlU8tuuAAmarSvzlS5ERVH/9VJxwCl8N8lcbVlxyY01ZgT3qNeRh+ryH0z/Mb
XWLiYfHDZIJbwCK8aITo1UkL026GbaOQaXhR+dmuhk8ZApn7pBblnSKG8DrRHKSypra6zcLs7fzi
J6Y1ZMd8juAfFx+UNbm2dmUoNHu5X6EUdEHRtdVDMjmR50/VZO2TSuSbIlTlbky0Wl61OXAh2ZWA
XRmiX2I4nYjpSw3GvAbI64LJPPwY8LnMoyHXeOdFl18TYscHGelfhdNON/bYdPvzmz8VZ9HmwPpl
yfCAQK2Wy3BOVBq8J+bZEj9w+oG/LIra2lqywZcdB9PkNkIi7mG2au/CdXJqqy59H0baDIzIUg7X
ng01rbDUFoHWTN7ei1Wcoi10TnzPa4tt28gLk5NlL+tThhYwl8lytcD8OVwvK+pY83rWIzUdt3mB
57Fit9Uus5z+Qo1w6rFCpqXtCwye/7PKN9JynrICM9UgcXSZbDvXwoeOZij2XV13RaEi3lB9xsMU
mLb+8fwrPfEBLzzGBdQLSPHYp0WPqqyIWLsvFXvXK2JxIMM++N7l3zYbs0zFzWg37vb8sie+YcA7
DD0JHksHYfU2Y6vJ+bRbGLBRYpdXmapKLMsUeghJqIzPo2PIZj/oivF+AsuOrkJnXqpYTjx10CA0
ge1lKIeM9+ELtjHzc2cl7ALFFdnOm/L3Tj1gbz3r/U6tvfoa8f046Li8L3xFJ04WuIgF4kqURyNo
1fQOE6f1pMhFoKSJ+wVvWnOfT3rNkKq8JGWon9wkNFlSABSFoT0dbrJUZzecVXx35OhY31oMjG+Y
TOn7dsiH61n0cRBHdrxxtKT80GOJaEOGAKYxqyYeSJkbDpEPPUFeD+NoBGUEHJHAWqLuDPK8+9TU
RoxnUmm/k+GcGAiuz8OXAja35HnO8qbPk2ZDmLBcn6YUrnup3VzFU3LJW+PkLtFNXJp/sFjXuEzX
jbG07aTAj0qpXpRR3uSosk1QTPXWZ7Y+KfhWjvM9PdfmQvFzIiyBXqL0ITQBXV4fZB13w7h1OhEI
7Ko+EznfN0YVdYBfQSdYsf56/rs5kWXRAVu4HUu8P5Ic6ZvUjckjRWB3NVU0fMVe94vykn7KqSMK
gIh9wWNDLW11RJ2mC4cyVkSgNj0GG2VWJBjI1d10U7u4e57f06lYAKR2ucVQ+GRKfXhGcX1NrXyY
qewUc3ptXbMtn2YRQinvZWfcS/pRE5ZHYsDbkup6KzMs+s7/CicIM+AuEFJgconAOE3Nw99BwWth
GAwNfqVmNSPC/ijHohdRd+GdPZfgXdrIaD+gEmIW90486Ysl+BChGCK071k9ZW9aUsjv53+pE6GZ
HJdxEIk7WMd1gIo7L29yAxdjoJbyrkixrx6EJXZFVE7bpO302EdN55Jw2YlV4RMv6CWP3Ip51OGT
iPXMw3tSaYKh7uyPHhwzPAeb0Hyv1ro5+QxNvNss7qvf3yxzYyCrNLAM7tzVddu67QBuFV3sIXXV
bpPBFrrLKgY4Gw8nlC3a0kA1uKkufL6ndrvIAQJ7pj3IlXS4W0NNtNgOZ/zKS8v7aDX6SCFhhim0
gDaqd6oo+509RuOFZX+2HVfZBagTcqhl1opN46qKUUutzVxdAZWf8W3dG1qHJ/1gePm3iR76c+q1
Rubn0Lyv+sksbV/LmCgEoUwbHaR7jNGsizRuoKH6jSojtAU0zATWZP5cKdHb+XN4Ihj8rB2X4Tev
Zp0JaVYWy9qTCF21pY4DsZl7yfRoGyhzFNg29u2lgHBqQcI4Y0YKa0Lr6mYGwVbTVEdZS3VqsP6k
0fltm9fJTSEQRNic392JE8DHRZ9iOQIc+dUJ6Ee3c2Ou+yAMU+tj19qvVT0X9y6OwsHYDPUuaaJL
GcCJSwOdOzK9n91vDvzhqZsYVJpZ7TTBVCnYw6R55+Anruboz9qN/Nh48n/QBoeSDI18KRSWVsDh
irgjm7MQRUsjK5YZ/Il0FlexOzLEzRIPvbRZU+J7JzJlcSPnxlRSv2x1/ev5Z33ixcLyRiCbOfeS
U6+edcL0ISzapgm0AoDx5LSGr0QOcSzG0G53fq1Tzxg5Hobg6J+Q4q0OkZfTEOBzboI4bYfnSMun
10wdCp+l3X051/GFTt6JcwR1Ep8IFJdIA9YqtI5JqwMMChVhrjVPyP3hFDqqaTwibynSd00dkuG5
w3CJfHMiI1gUayAakkijQ7a6PY1cSy29YzSWgL7ZxmhCBJpLcXz+aZ54c0hL0r5mtmAgZ7oKz4nq
JY6X1V2QZ30FxdycblJc3zexlzW//yCZfDFEIKda1lxtaK4mUQxGLwKvtJrGjzKAXVkVuc88gTc4
Rc4OhkO0/e39eVg7QtNivojq2Wp/AKbVSndRYg7Ldn4cJlxukQpVwAJq6YXYf+JgIhGyKGX9fbWv
lnKzDDn/piaF60X8QxZFu9VSVb2DAuQ8l5V+iQx8aj2mDZR3SxZB5/zw0+/zsm2RvBZBM5qO2HKx
pvMVz9i7JaXS349db12Kb8eEMIYPkM8gHsOWYkS62iPEyCQfpoEmnZ4jdyAdRB52kj54kfrJoFVp
0HSq8aolzpxdawNN3V00NWIfDSqJptmooYFYV2Xp31prdNp9pFrpmxta7bQr0LAkH5BtWjzNfI+L
YIQRPkZdGf0Vi1pgB6d4FfjN2f2YV25RbLyw1KO9mzMIvJA2Hn3zfAnc4CCJwJnTfV5FVUq3sbeS
lm2Ce3lKuaKC0WhVP6/N+Sq1hu88h9fzB/V4SQj5tCUWdTe4KGtFlHgGAZmVlRU0aecOt4CSKN/M
HO96nx5BO++UjDTnpgfKcykzPIo0TE+ZvVC6coMwSFtF7y7F5W6aIivoUjQmttHidJ+EHIDf/RaX
dQik1AMM2vHAODywnRviodBgQ4OyiZz8CSnxjVRy424a3eLb+cd59HGwFowXEIkLmddbi6ug01E6
PfrsQWqE4d41audT2xqPvRKH26rouQZ/e70l0wQDTL2o0qo93JvuFC2mljxDGkqF0vuNHXo/4jgZ
MN/OOcLvPaNE9+D8okfl8YLBZbTP9BmE7FGnA6PqVsMcikXVCG10Ne2CuU6LoG2TPpiA62wsvIbe
6ZFxySFmORIHaS4rw0RZ+GgcOJSDD7db4TDcd0lqB13cKK9DBFDtKkU6Y6NH9UUzyp+p2no13iVy
pqRWnM/Vw+30Plfxg4d24qHL6nciNu8aDMqlT9aRPqkuJEc/1COd8rzRkbm24lR5p1WW+4yZTPFD
bwqkD1ixMAI4MvMC8iz7+DpLW9JeD+uwezWLNWQqwni86VNIU74uVOCSTiiq1FcVhPg2vL/0i11l
0+fzb/G488zAQ7WB+9A3W6BlqxrVjC0SNjzSgjpK1DuoArr0vdEqKn7NNm19Obq9taW0q297q0Ur
05msNvWVMXEEviSGU1yd/42Ou0vLb7RQ4elmUaquh+pqZ8Yt7ckK2TAzkVteatbtEiOalS0qjDoD
j3mmJik7kAk+/vD5m0m9gzxkhH3eZk5Vu9u0eLW3vgoGvvRtRLmrYB5VU90l0BCyTdKl6WPZqDma
6YY9fabfbdW+QK0+21aYnLxMuoMKVp6ZuGNg0Cyuk1l6CTYDlga5B6L+9/N7Pj7RCHcgoQ5/FUkW
OtGHJ3rKGxhXU1kHsP/szVTp+VVbCPAOs7w06TqOTTCQGOdQCjHKP+KsNi28kAhFkkB32/5zPJg2
BC5bw5gHbT9fpRi8ECdOnjCmXNQIS6qAIMvh5vCki4oFBRvoIpVbbngwsnmbbUmM4HQOZRsojav6
cTpb2xkAx1U5heEmdqrkb8DXfxx4zXc/vee/V/XUJui9r/7xP9/Vb+V70b69ifuv9f9a/ur//U8P
/+J/3iff26qrfoj1f3Xwl/j5/6wffBVfD/5hW4pETE/9Wzs9v2E4LX4uEL1Vy3/53/3Df739/Ckv
U/327z++V30plp8WJVX5xz9/dP3Xv/+g7fvLgVt+/j9/+PC14O898S/ao//+7Wsn/v2Hpf/J2Ilh
mwm1mKRqKeLk288/Uf8E8b9gtxgUL9IqvLiyakX87z90+0+80QkXqEMBagaJ9Me/OrQFlj8y/1wS
eqCLKKYC2wDC93/2/fh3WP37lfAc/vnnf5V98VhB4u/+/cdhdkCHiuKZlenhgcllHf3w7DhmoUit
pp2O6op5rzlFepOo+tMvD+O/swh3GDIKSN2j+4EA42qRvpoyBbpYG8hcsW6sdpmwN1P4Wxk6W1lu
SphnPEyWoDFwuBUwOUpF8tUGognV29FOXmI0BnbJoOS7SlW0C2F0+XH/dW39sxzJwAJcXTw4V8uF
uLNB3MEvJRTZ197pGJq29CNmd9J8JbbkJtWm5MJAewlTx2tig0k6QMt8jd6sRIjDpqGyZj7kd2kT
edcia6etLgyme8NQ+YplXGHiNeFS011icB8G0b93zJ2BOQZNMDRUVhf1MGlZWOSsDnXR8aUcCrqN
dP1iV1wiBx0vBQGTNcgooWJyeg7fZRKFfT50oFCiZqJwBRC9azysliwBEev84UTS4+ipLn6tJCDI
I3I5rMEgyM2HXZe4ZZDXo4ksOFbm8Bmc6P3SZSy3CsXlF1eNZOcnjaElm8mV/XVu9QVT89DYD1ZM
TE/z1LpvEI/8wBQ8roJ2ypIfLooCPv4OzqexyarArEd1F+ruJtXdEdFxhqN+XYVFvJnrrvs0zXn0
0RzC4YuixclLiIa5QY6HmyJ2j0KogZ53ZghGNtatbWyOstq5UTtvCtSN72LXSsKNPYfirpChXfpm
3zB801Jl/oCUlvY9nNve3A5egqaUhnHM6CPB6P0Y0SlTNnbTTVR3TRcJPy5tMICp5mzqwXPvvdSI
vtIu9D6ITg9/OBWj602f1+Vfsqfhdy3TDsa0EHnxmsT5nAeuVoJMavv5NZkt92WyJvM1xso898vQ
xhhXOPps+5FmKp9TV5u+4/8JwL+wZKpdVUaRPiSoFE0A+hwt8yeBDvQ2Qnq6DywcGSx+iDUK3xgF
hqVzxwjHErZDe9Oeu95XqUS/ds4MnSkE/NX4lrSV295z6aGVtZi+1/ghv6mO0twPWdr0exXnjU+U
qckLvMXOYeBl2S+zQIQJzIiT/4X8vBHzwz31XjJEf9BTzIOEQ3PbjxKv3MxzHL9rwR3eFDTae99U
FCX3W4qsxXbHGrKNtGfF9hVDyN0w9WFO9qFZ82Zop6C3DOWqKXL7QWNkPIIWTr2/PCqKp0RVk3qv
6nGak9m2zT05KoiMKJ/xJonrOf0QUkKmSNmJ0NvKFKACs70y+QpG1LT9ohmt28wQbbjTpqFVN6Q+
4zu9G5xuC34XkmYS6YDcYaEA9YBjp1RTn10JOc5/TUVaDj4eSaLb9PTfYn+S9vhjcNvqQy7T6WtX
tMNHRW3nyi/L2dJ9YjKsiFGr7U8uvXjmHW019JvUGUCY13geGTVI1h0YC/t6qFt3j//78A2RIuO5
xU0HAu08/IDWkAboOEMoauJSfdJ7musXelQ/KYWH8XPhCXMNQ+6gl7POfOt+rgxhTqDfmxk9Z89v
8EmU3msZ6RQKI2aNIFAsHkdv+335vm6+S+O2y4tN4z1Y3t1YvKOVH0zGvRu+iGmb65g6dfn+Z0D6
rSzq/5kbHeRTZ3Ot/w+zKIg/v8TmoyzquSfMfv01jfr5F/5OoxTi9p+UT8hNkLH844P0dx6leX9C
MyfDonHl8lYXb9h/8ihX+3MBFxLUTUoeMizyn3/yKFMjxaJVweUCgoNMS/+dPOrnjfRfRwugHiNX
kjtIwvQ+6bWsemewRWJ1Sr2ZiK6aMJtKNbFxWE3b/tNoijr3B8T0M7GrmnxuH1VVzPZz6LppeuWl
rTc9wretGR7FVBZQYKWRFcMVCoqow+WTgBlZh636lFVe9SGOEtf02yJPJx9sZGIhx2yH9hOVZhju
lKpQ4trXytJtzU3JZH3sdl02NXGxUVNbtlsI8v2zNeOl43u6oj66Zdt991ShTI9o06c3ej3iST90
akXcQLnX3HtRI1Ww3731SesNQfmceuDuVejupp+NdX5vyVAmfpYkduxLUzAhwPosVX2EE+Nuh+l6
9qxEJjZzajpALlL1QbOvVS2dc3NndxOPKldAJGg+ZnSYp1yokA6zib/fDQkuKs+Mb6BIrN5No5QD
xBsT/INSRZTck2yR9xhmZqJArNtLMkKrgmxZb2EDkqb9/B/zm8PsJUyijiMnMLhPlZR+hE4LpQtS
mznNN1XHONGfRdLEt/jcTPn32eu0l6GWJAAMzrnyUNe8RAQ8TBz5jeh1gjFc0N78H4ibh79RFylz
GqEFkXBLQLME9lrpUPhn9H6sFJ+mvZPKuNvSbUVhQ2/Q19yWhYOs7y/f84lC4Cek49evhEyZniuN
dOjttJbWRqi2XfazsmgjAKQHt4KvRFjp77KSaZafxUKqOJEvszXQnGp2O0a28YZiNJMnlIlsP8tq
ff6KBEHnfeDIu2a0z8chZpaauX09/6XhHOs8m9ze8XugLVP43RrGrsYFXBfSuoTMPiydEGpiI6Cd
Fsg+E0EoXYfPVAXTMSXCqgE/JW71BZ6lU9C7MPJL+haHHYVlITpxPDPQ37QWyMAPF7JKgyFUR5ro
x84o7A349ly7N4sxE6gnjsm0kVaBQsz5d7X+aBZktIHcF+19gHuUhoerFq5sEK6Iwwjt0Sjy6clM
O8OuwqBlzH2hljraIck+uBg+F7qANFpXDceItmCuZ3lPnw+OJyNrI9PDKzFhYXjDgMHSb0UvRyAt
57d4WMLxYJlS080Fi0qBvohSHm5RhIMLtziymV1Es00G02WPRUha6JdwxT5oU9vh+m3X3Fn/sarB
f625j57sMhxfeuUg+mnXrOfIs15IOlCmxbIq5I6NZsnxvnfduvcTrTK/n1/tsLpZNrl05OmSgwHw
Ftzc4SYdkaE7Nztp5M9K1l+1be3skW0y9kqYe48drcJtYRvzTcwDvnCEmKDyww++d4BBSOHhuQkm
APz3anGcSxudoonz06G9V0bMy6FvP3dtOWdfc7xDyMHsiN9771qzQ+2BDEKb+xo1eyngQoEkDn2z
E7YWI0zW2tOjM6ZDeT8NBuZQatnn+rsGfV7JNZnR/sLClBxvfpJVN1b7kBdcPFVz2YqdLbUJsec+
xBzhuRaqPft6aCv20xwOyfzDSBqk4K9UZN6o3wfpqPNrQ+tgeIvUZo5epSmZdyE14qbZvSkT3XxI
SpWRcekV9riJAGTimipzI3IwaHOmSd9ITbrhZpJ5NT10ERCk7eiODbOwaE70uSe5LhP9Y6qQFg/X
nhkVZu1Tc3j5azznRuLHIyqs0HGdmDoO1Po4f+pdPclRELVKyweKENnmRnX6WHGv65zc/FZEqhE/
tINbpnsb1rJ5xc+IvHkXK2MVDpuMldNveRmL8E6PzBYYARo+hI4O72C3eoid1E2La06uM8qgHq3R
C8Q8FAA8ZawoWeX3jh5a2xxDntF4LLSxmcwfpWGXsoU0UeRKElRG6YG0AhXWxM6mN8LJ1P1oGqby
OkoKxX3z0ALqX/VWZtOPzLZqJ/LHKnbqb4pVw/FKYkQMNokxwiajHy2V7o3MxhGBM81x+uZ5eV7e
KEZITuKXBciaO2Usa7vxk2im7mauOcptZoo0y3xTdsy99dQt84+mPmsS4RQN/Ucd71LvSkYQbDdW
VIsBJdFBUR5sdaIc8hU0ULr3cZlM5SO5S/2jSGvXe45avCntTV9bWvapMx1YH6mdq2AD7Gyc1Huy
wkR/nkoGgbfDOHXVDpW0yeXgIi1/4+KOnNhobVrR+DrV7XgVeU6Y7erKnPi9tCx3NkmNTJB1Eztl
+5KoheZtKyFLVyE7irBY/eaWSog7U80rq+g4AHXN9pRMRinuukaPNXtfl8libufJbHFScSNL2yIx
3BkbFYLvrbTdwdiPXZHl1xJGSThuckckvRvduJFiocvnpJ6ZvsBXKPoPcwzEGfmTNsUcYzQ6Jebo
ulox7jLdYFjqd1Sps4PtszSaj7roTfUGsPdgF/4AGo36cB5zq5J+b5aItPu9FCBVI7SgFjFtZPGu
jXGolY2oa9uONgwHVP3RtSeerF/VzWx+09tIS655uXG9NXEYU4MiajP9Rs8sElJVyjH9MuJt7e6s
pmr6BzRh6/Junmgr3NtFL5ONlhjK0ODFIhvnSobqMN5NlQP315VIytxrlhslH5wc4ef+fkiL2u22
Ej6MmDYcDnO8rhNVhO63vI3C7hU1VNQtfBiZ+ThxGUtBpYxbiRe/doOZJFe22dWyvymgKVLqZk4G
pZtOgGj1d+2UKyETk0I41VPlumOH1nFnECn8GRY8EtdS6uJjrxRu4qNErKkfCqdX+1tHLarxWmkN
Ed4rIQxLGj+m+X0SlpNfuhCPUhpyjQWSgvQP2n40pQ/vCi0ylMSVafgjniLjJu3/N2fn1eM2sqbh
X0SALOZbSqRandxOY3tuCM/YZs6Zv36f8i5wLKpXRJ+bwWA8cIkVv/AGTZxNO9F3nt2rR4EuBRID
FGypY1MY3owSKijdLXPe/sq4h2sPRyy1O1U54capmTGrD1yQTHsCO9sIGPllmnBUE6mly/B8U661
wmWuK7sPfzVM/njI6RFmp1ao6RyQuk3jOUuyHl5E26+kLeHSn4HqqcvX24/x9acDrACiyasINBSK
8eUEz6bVoMMWy/cwRq5fP9Vz1BbDQUqPtk8NaQOFJb3R9T3LvMsoAE1zaYCNsBAbGvgBYiCXA6Pb
tQjRGMadPiZW6tEJXfqTQ5HlQ8mhiU9Vh/PaKtbROvSJmeg7Ad5lyCOZRqohaVg2cmlU6LcqjoqI
rAEqmx0sgIjucl0093SV4+ew5P3c2V6vjEW+D1NLpve0WzZznIseEDfZS0Do5T5GPMDebJrZC/Wy
2X/LcsrPokFPg4ZGKhE6BfnLWQ1RT6CzEdpBsyjogpRZd+4KDJ9mu1G9et41CLvcPnI8SW2VsqIg
SQygCJfjpSBStWFc3CALp/gOYePurrLVynN0gpp11fdQlttdw3gyhVXpcnBB04e6HE8JkT7rJ8cN
6qxyDtzeczDH43ow+rB7dAZH86oidI6Kpe9JN21y6N+fKuvbiBoQbMC42ESOQ0UcnouVgsYQd/E9
kBwxH7g1wgdVjZsvqjUu51x2zw5125oH3CamIkiB12RI8ZTaTuPlek8Jti/3BpeWDpVpc3xyRGon
pAiUAMFGOz46c5o/RJWCHKiq93vsYjmr/wmaf386DyxMSYpWFCu3MiGLSGhkl1F06tLWOaf0yw8x
WAFPIM9y0J1StbwqVfSdT3xlVIc2iGy4SELT9ohGTkfwqxtKkJt5/74SYjpb1jIcxayKj7niZAdN
GdFSvH2CrjRCgJgA4SVzMEBBYrG5qUw4pU0YItzkVAEqU0/IBE0E9kju5J7QCisAR66E0UH7be+X
53VRHbpFtcFQqG1Kt+L2z7laZ0ojdJ34TcAKOWWbDR8NYxjVFlHVAB1zOtRD3uZ/jUMzeubSJP1b
p/z3i0TCS8NSlqU310eK904vBil2A46+BTtRNAdE8zD1hVl2dOyi+zFYiZPvpGVXt4h0GISyAcaW
Ws+VZpgxNtUcY+Z7mrJZ/ZjqYvqAfDs+WMMwKB61G2tvxMvHlx1tgwrl3ZPoBLCM21qCmmmKPhD+
nSjw+6ItonfwvO1TKfr6C5v6qzDS8kPRR/NjRDj3/vaaXl1ihPwA0rml5aLyFF5eYnNtqDmArf60
VCSdWa5RLkqq7lNuiNGbyk4LUIOHZptm8876XtHMCTpwNSHvlvQmEnC53f5Qgwmhs0fxOI+ncYjW
U+L0K9Cfwv23Xcf5vCRGcVinPju4GjJX+ThMd1ZmWacMzu7RThzsCQfAmEMo6m5nC1ztc7YR9l0s
pU4pzjI3+7yqLaKAvl1Okhd6cM2hPind+n0sxr0n8mr2GQmGiDRrwLgBecPLKTCTphiqbl1OedKK
wwwV4R4nwR50lql862HfP0rOrqdg0PhWA3XsNjR4p7I0z+BXWPLKiMrWWN3lRFWNN8sc6e7oefTd
ZW5/3N5jv8UlLu5sWA/odcEMkdYbznalDaWbk1SbtBMz0PlDjsOK2rfVqSyc7NzkIKYqQe9PAGZ7
nt1FO9HusnB5bdWP9bpYwZo3X4xC1IeIRA2zM614KrIs/gm9c+/WuVwRogeYUjypAD+ofhEgbcqJ
fVE0DOTAc0vwkbrHb8VY/6ZrqXABRGH2zq7t7gMaHVZlHtxl2tO63w7P1Sr1cjGe4DlVuYYuN0Q2
OfOI0PQaTChankulLt+bzfg90+LxRAUhP3Tx5N6XStIHt9fo8oHjjZEDowWJJoMBPnWLwTWLbs6s
OVYDsLLlj1zJpuIY2606HwrdrlWvMazxL8gO5ufb415et3JcGSAifQfPHu2DrYKMJoDB2+2iBkPi
iBNFd3EsKxST8rhipbtpT8j61fFYYw42wSJVv8sJrhd9pthDKd3EMPMBobjpSUnp4rRr+g+6surO
9fracACYQIUgDMzbublKFL2GLO9gI0Az2X2H2jJRaB8PpjeQjFN2s1DdfPuE4v1FUZNbndWUO+yP
W7XqdTfBe0INJkONjiqyjqeFsqGvh2PqFbNR7eiYXV6W/7uArBv6jhbaw8RIl+PlhjJ2cy2YUAOY
exQv44eJ/3JEd9n5L4aSHhMMRigEyOdyKKmpPRgiXIM1LGO/WxbF9NBMdPwsnOE13J7H176L21Gy
BhEhULccKsy+o8VwEi1Ip9l87MCpPlpNW3sl1boPbx1KFoI5esS1PIRbG/Visqx1Sk01EKNr+y78
E4RVwuZz1jX2TpP/+phDlQJFTOKCwstVrNG7ZlGnmqUGGWRb3zSwLGmj1EHChexFNWM07Cc3C97+
fZRO5MqxRCCWLtdtsOJJlZLxgVPBuEFC0Kg+gSXS8zNxUbH3sF1foRaC35L3T6TOhbQ5ckLalcdj
IoLEVoYGKLTdQPEseyftPWTm9AZNeRHiK2sgK/UpjepZT3Y++JVZ5jqlosn3Ys6wzUTNTCjLOg5a
gINZR3uuAI1T56C0qPhg+2pbvrGm+duXVqb0XDawaqRG9eUs2ytK2ObEoI1lJ76s9ZwjXruHJbE1
v9Gl2vuwtG8+kjBEOPgk3LyaiIBdDsrkDnBQZz0AEP91VPMJSE1pYBjpdO9ub6LX5lQGSmxf+iUA
li9HUroEJxal0gNVJxgXZT6cyZuIEfNsPY0Keki6UpvH24NeXwJ03nSE0pCY4lRsM9sE/EBqrp3O
67TEx96qisPQrNldlzd72qpypv4TI8l7lCWTLmFSconxNock0SnkKtaiBUlRiEOcKPozStDTYzgr
8YdcFJn/5k9jhxL3Sf0sxLU384mJ+qgAWGKPVpEO6bafX4y4+JE1c393eySZ/m+/jOOPqSpnEojr
pjxA72jKsmFZg9pN+q/4JBY92Phyj4N2PQyVB8qzdNKQELW3qlDuiih6W0Za0KkxpG5eeUfHX1jo
X25/zvX9QgENRA1BEtVC3obLjei4yqx0qaEFau6wJ7iIgpWy1g81LuoD+MTWp5A5BqmLj+ztka+3
iITqAM7CBgSsjyU2Ixs9BN511gLyEs0fjUkJykb/taAx+BTn1l5R+LXhqEHToZS6DMQUl8Mh1kIT
gJZQMIGgALgIlMWfwCdj0xwN5waBoG7nuG1HlOVC1G4FVR1qsVfKS6HSIKkWrT39MTc+jK72c0Dq
cbbq0KMPPe1M5/ZwMxrvOiVQUC+S8bGZzlIrRrdS3d4flFE9NwSFJ6Wowtwrcict3xiW/R6MUFen
yozrt7WZTJNctYp7BqsHEZ9E7arHrBia+3WM5oNaV3t+zZdFBdlD4OO4mCUijH7CFoDtJCr93dHo
/VnrzXMZ1VAF3Dw0j8tQpA+M1z2BeQ3PorPMr/zbnnDna5OLFjkiWlSu1Ku92mXETmBCe7+PcrQn
RisNFhq8MPrxPrl9LK6GAoMhnXHYjgAywGVc7tPZHUMAEHrtTx1smhHKYvxSN0OX3ltJnb28fTBE
T3nxKIFxFDenH3uPAZSzQZxUl+lDCG/RdytapL3b1W//LuqNshZhsjmvMPQwQAejQf7MX7W4abGP
gknqKWHV0QCcmvLvN38YLzWHj8eH0bZSudlghSDBOHsRPfWANMn5K2vc9NjHpfHx9lDbp5yqCs8B
6Bn2Bdn2Fg2I59gANhzebgFw+97qrDO5heFja0JetOjpoa7XPVX+jaEGB4Jyjux7UE2EBEQd4nKX
JBj8tEpedb5du+WLguNa7cVW29+tEw3eMNO0B1tg1ggEDgUwanXokcxG0njxqhTv89Kge5FX8Z7y
8itzAY+ZyjmJMG/jVf3NzfpSs2nmC8Mqg3Je3fzQGNUCqtux7qyiTYK2NqI9hv3VsPx1UkaATqPM
27Z65n1qRMhLlpMPXAJIMp1sz2hN/QBoaz2rfUvVQevPt5f96pzKMSXOkJUgFVA3KxBGszLHWTX5
xpJnvxJ9cIOOgOFcQZN462aWQ8GyhVQsO0LbkEPHTzM2F+h7k2EqXl7k+gExzeZcLna2E5duww42
E4Eb9VuIGCqXkPzqP/LtZF2btbGsSdo4Gc+p3dYHFR7bW4+MHIWusEXbh/r7Fk6X5ADcG9Oe/LDT
w9MssiaAApkH5AGkpCDUHlpcbYPbC/baJsHHAjIxNVD5IF9+mm72g95gQeqLRuhH11wbrwG28z6u
kxD1lskK8mEo33rryXtc4urkd0pFqMtBkzCbNS0Fbk7H2jqqlbE+cw8tviaK5u3fRzuHO0FSW0Dj
bt5kUS9I4TgUdSex6D9QpJiLA+bT4WGuk/4TdgbzKSRB/ef2rL5yDH4DIkGeyULbVbMZ1d1Wb7XJ
T8zxF8RE7XEAxUKZzVje/zcjSQFrm7eKb7ycSgNfUHTydA5cokZ3q6Vwtbgd6ud0BnfCm21QzCng
o/4z1GYq7TBWQgNlI99xMsxjkU6uvRHm3MGCaAEwLIxflDFKD0pbTTvpxQZGx80uxwakDkaSqj3b
5vIz29RBwGlYJ7/v3QmSizGd3SiKX3J7noEXI/8OFwP97g8VRMTVs5zFfVHHcH6ndm330AjlL6hD
0d2YLAU06BrMAzmtuudF88o9QZuY946H3ALYIf/8j3siJIt0DcqNvtb3v7QyXz6N0Ol3romrAJqp
4FmlJw1yk8x8EwqtVo6ukcuKQ2bJ7mtu4QC/KP0RbpDuYwqj7dQcrqJMOZ5lSuVSkgT4kpcfBbaq
5nIdGa8xRND1YBj0wUgCWgDa0XGGLuD6iA7dBPIf/lh5ur3BX7mgGJ40VsrQs/Cb4QdjzYYwAdHW
WHP+pDXaqJ46y5mf7KpdHc+p8uFdb/bm2zyT/3fHEdbSgJZoIHoFl5+NPPI0490w+bmeQ4VaVueh
g7h1tIq8PY6Zs9cVeGWLQ2DGkEM+16iUbuWqIPuJZLVgf9dNk4de3FnpT0qe5idoEfC9RoSBAuRP
rB9jOo3HGm5yc1RUo/lZQUtEpjmuezgWYd77ozonlQdQGm6TMzvfby/I9d3GZiBZpAbFegCUupyY
rhoLitLj6IuRxLRes1rzyRgr7QBTF0WT26Nd73YZT9BEpCJkcp1uloHDpls1ODdfRwXJA6i0foOo
wSUT9jFfq2hvvk8JKmhW2jJwpWWxOV1aDYEPCZbRp5Mn2kNJTWf+mffrqhwQ3BLV24ezf+f51KB1
MA+b57c36KoPGIj7XZ1kp5UO2xc1Am+N2kO65+h+fTtBqKawQL7IB7LLLhcOEN3iSH8hP0bc4qcY
DR3IsD19ub1g10E4ocufw2xmsDOmdrKSdfFHgG/Hzu7jrxraHQ3JjRC/Gr2zlSdNrzRgzco4fAEh
ikInGFy/yjr9pBpJ+bFJunA43v5dV9uW4Eon76GmQlmc0ujl1+ekeaggmnqghV18RJGtv6viUPUW
Ek7/9lBXe5byvvThJNTnySK0uhwKF6k1RC3JDKpkHF4AERp+VIDzU5cGtbwlG+ad5/GVAeHVk0bS
yEABYds0QRkN4jxS/YHTmeUjwvbmX7oDt8dxY/MpHmxl3gkFrt4E4jc6a/yDahxSw5ttSwKX9+WS
imAO1eqdSCLrg6pn+q/IgI3iFeBDKc6ptFHuo8FVi7suUfaSqqtoRI4O8Zw7E0VnnsLLSSbUc/U8
GxFgKuPmW0kz81mlRvBV7Xqcu7M5jY7doFqQNUSzs8WvtxJziSnlb8YdB2kTc9nxNBihtYiA1ork
Nplu56N9MpyjYjHcnc109f7xnSb1ThWIkKAtttm3tW7nprHWIkCYrTwmgJA/MKO/iiVKjhhypHf5
pL39rNA54L5FVpCHEBDa5dwO7qiQMTC3pjllT8jQdtOxQewP9tsqlnTH+eOVzQS8TQjAiCRZVwX4
WXcV05h6PSCJTY4GdoUPa+PUx0rT648YtrWBGmX50yhJf7kqqp+3T+vVtchGAWMHFYveBkGbXO0/
grYoXcMVvy8tWHGfuQ8HOzyvbtrvLOMG5sU0EkKwWVlGaVSIBvvlMCqpTtGWuB8psxp+aeZyOneJ
EX7tijyyjv0QwprO4i6P/Xw15/pQLWL8m+qzbez8kle+F80bjNVo6Mr61uaHILZhdjU9smDOIvMv
rD3X84jf2E7KfH0lScARtwMUFmKF7btttbPTl+RlQd4mvwwBychTXVYW5HjxGDog5N+8ijzXpIvU
I4lWt8dEz5C2JzcxAoKFf2NHx0UcxY2dqZNb4c8uh1w4QgJMM6StCX3cyzVEXiMOYYUbgbGYOAU2
Ve2RgHV3Lhbtp9vfczV/FBpg5vItQB2JB+W18Meu7MuWxA6+YpCgZTB6UQREyCqd8kXrqvdhio/E
7fGuPo3x2JTIQeN2Q5a1Hc8WSW+vPX2HOQ4/q+DjjsD/y+5otO0btXrZewyGw6C0yJa8t23LTbEL
o0IgSQsWUS4fV7fvPhf5Cg5dX+N7kjMa8tW6Hm5/4dVFatIIkPkr7xY9gS0HFlG0FkYDXwjIs35E
2UF9wLLSPHG9Wr7ldsuxN6HG3h70+tgjkosci0zUgGPb2wZEr9QuClF8qpa10YsmMP0xEoRgUBrF
vCZWVOTaVpQoNOwwB7Uy79vS2XsqX1lbeSRkX56OARDTy72kllOkKFbN2hax6TfqOIJ1WHMvj8O9
juPV5cLn0rclX0OJhibIZhthnCPCFs5KIEI3e5rmJXpYU6hct2f1laUkWOZYUGW06Qhu3idldkvH
6riymyo2gjgJUyTa2zhQ1MR4iKzCeACYvtfwf20WfzetAAmDTdkmotZgr4ntsJIzK43+R5nfg1PB
zGGBzXP7+145/EBfkJwlHoWtvb2inbBQ3Y4eBLFqilMUFmUHzUb9Lqmb5FGJxF4L/LX55DUg0gUS
S0lus2o6cmf0mlQtaKtMvBM9qsx5iSor8Fj3oOMD6g1Wtid+/+p80uok3+JccHlf7spCLFaKJQat
RwcVmAYZH+R0sRVXYbEFb55PyiWEFhBsweG64nIogMuzGNuYeCZXlsqrc0IaOpyG+w3KpXGMTLvd
ef5emVFGZDig5CSK23pVYeEy2YREbVMUzegipSsQZ2GfIBK2j2KJ/16QkN3JAl6ZULYlY9Fc5Y3a
HvPYblZrYJW5wvPoYI1GGky2E3sWJiun2xN6FXzj003Yj+wsYHFmdHMAa3U2pN66GujwOYNMR+yt
nKPqqNd5Kzl8a9A5a+2HIerbt0d+7SMlVJw6CXkmhf/LpTRaZymToQDclIQoQS5q73VGRYLlOnul
8VdOIRpPMlSCaAJGZPPao5vYW3oGZCutI3BNzYxiyjAW70Tcwc9X+r0i52ufJkXzZEFc8s03ByID
oR0NCxdMJDeOtQChCI2wuAPp8OPtk0iYxN3CmyDD3stJRMYns9Ws5KPipRQ/pqUYrPcIaauat4ho
/Xp7tOt5JBXm+eEBkqiN7cO7rq3QM5eLuiZvDhTDxbyalPGE6kV+r+a0I2+Pdz2PUnaCEqm0teAY
bOaxB0uArENpBEOsmndGDroBu7Pmb8sJ4w+3h3rleZdjAe9nLwJF26rHDeg5kP8PaHjMdm32B2uy
c+SlosRu8YGZuzQKzB4G67PVChTzDwC/y9yrW7w2IM1qTvg2YwAZWiHtQ24K4F724bay2jXdXZwF
M2rCURiajceLmEX/zJaxFkdzGbEkoJIOiNMek0w7356NVxaanJgmp4SvAGyWf/5HzIqZS63N4WgG
EbZAEU+II+5LbGADmMCoegI93gnprq+h3zcsTU6COhMQ3uWAudTM1OzSDYauyoJhGZOvoTOWZ2qD
qp82SvdUII/rTeFY7dzv11UuzijFcLC3gKnR2tt8a2z3elEOqJmJuFZDz4xY/LEBBJgWQ/19HfX5
oSihpyZmaT2qM6BjNPmrU7XO0yfDbma/cFexsxuv55/yFpVLmXWharrtuY+wv/XEqgiLjCp+QF19
8LOlLR8wHV+fa9PZqV2+NhywOXD/tGXg08hz+MdyA+TjmQOsGyh0AT42Av2BQ+qMGdo79rj6TW64
/6cMdSGv+f8LR8jdTR1EppUgTImlt5UXFtOpNZi5gZ7FJe6IXQXHuoutCn9QN9oDnfyWZbzI9xiO
yBlNPIfiBPnY5ReuiCnCR+VFRbapPRpOPXtWN4gPc7+WONmMSK+tGaT1Ii/+4fb8imaGfSiw3fDN
yqp23tzr0BpfGwCKXNtgFYFHXv6YIgOdNWitoN1S9Ke8d5GZhf+Fq99bT7F02gRcywTLAtvmcVA7
gdg/VjFBUi7xp0K1kwcr14qHAjAhzmXOP7eHe+WzgCcAi5blbzwPNgepy9CjQ8pPD7KZOUbJwXxG
PVB9uT3K9ZtAJ4cF/J1Nwync7NUagcZ6pZgfVHlqfOrnGGNhN5umh6FsBuHdHuw6+GMwWUxS6Zwh
mL+5lpYmW0iAQ+qDXRx/jxXX/A4TKVrPlIOVzuedmJVT0qJfsbN0r3wl1UiuQ950CcIUl1uk1+xe
RmsyJVqHBxPZjMRTuqGBMKion29/5PXp5/4DyyfTWhnpbrajo1EimA3qWeYSF/d4ZWEhqSOJAAsk
9mM7i3dQyK+OJxvALCOHf/uqd46FTLRt8dJma3iXp05+bxOsnJ0mM46Cyo//X3wfeTsRoARab810
CWlbq+0XI0CQ0fJdAYq2ykL8TmQitoRWv/eiyMW5uGx4rzncBC5QVyRV53Lx9GyJdadxjKBpV7sN
6rK3PyrJjJVEE7adrzqdrXlgT4zIU+oOBzQ779zTutAJlrY8aAzuXjlX+4mfBMKdC5ddhfvK9v4D
eYozWW0GJenfA7968csZiEZuL9lOXH+1vAwlAXAYqlPwIg+9/HrMTlb8XFQjoPFaP0f1MJ/idY79
PoXDMEJ039lOV9cO44E1k0VKrJvAtV+Oh1RoiFCcbgS9aOEZdgVtbm9dtH7PafRqDrkFyJGApVEy
p2S4+bAMlSq7HjNx4mimQT8b6WlxW+Fzk3+5vWOvPgl8GfcOC0WzFHXHzbUzO0pnRWC+Tzq8lo9s
GpSGMxHvUDqvR+GvpiUuLxj8VLYBJnInAnB3Z560StELP8lSISIvnPO5c3bu0eup41okC4eii+WU
vW3xrHpu9HPVO6cQdtO/9Jesu7BcEMfK1OnN2F0bqqrE0DIStKrt6cttrTUrvXFOSWbQPlKxeEQc
SX8M9f4hV5Vwp+dxPYvksADKAElIcbPtrhizIcustnZOhrXMPnXP9SFE8+Pu9o74XSX+806BUi55
DZJ1R7UMPtDlLh8tGyhw1VfHSZk0y9O1FleVM0znwTq6aS2i0RsHIGdPnBCmVEDsCE/0SWP9HnKC
laNGmAmXN6Szc29qsTBHsh5/TC+a8akNNKD4fzeDWfyMsUX4ONWr8w4SsP5ihpmREw9jXgSEdngI
M0t8nOahV71oKB204NnIiTelkflvOvf1cID2qz7Njjp/jyeB/mNDZfihT6nlHW2xZDQVW+Gu99Sw
uP8yo+6FV9oLdisWBMb30SSgbbgCCuezWo39+BjWtj77VZ5ZP1y9g2csYiP+FLb59L0QawxSwqY4
8hihJ4yRVbs2/V1o9tFz1Y1THwyFrYyBZTbJepTuL1Vgo0siTX3U1PatSUTai9PW3Y9pqIryRIfX
8UNUbBDOMud1+qFHMCqP0cxpBJ6oJ9NwWFozK4xDm8dZfsyNdC7q+6GcUBVILZrRqFkNkxWfNDNF
mszr0TUOy6Nws6F4V3Z5FONbEpnhT92Yh9Qn8EDbMlETvTj39bw6GK8XjdYdEtykG6bQGKgeEI4m
TVDok1u4nurQvFACt4vT+VyV/Tz/LOrGbCi/6Xinau2wLF/G0MYL08MxoXVPHe1547izI9lwFxuS
+gYnDZALGrQ0nzZRA22NVcPrOfKTKK1OaW30xwLoSO7FkbEGA70JL6rWBFZsWflt74Q742+fGQJ6
0mOptADLgqheXjl/5Czj2lUL5OPUR4i5uu/t7ns4DmVgOUoT2KLqP+187nY8kn9uLh41KQFAm3Hz
vaYIUYRGVOw+0os6DCZXFG2wzi361VVJo/C4xkUynQ1RC/Nsd42D0dFQiYd5VQf3ZM+mME+2kSZr
MIa4CyFd2qoO6sYGqkkRkt3Z31UX27EHJnpWn6pBzcKPSBzBntLRH22elzlS7+mt6o2HmBb/VDgL
7wvC8PFLH9la5YtmEng62RllC1PPZttrO6tHFayYtPBdMVZVd0S9s8xwQ4qIhGhjlO23DjiSLb0u
YnqycPE+1QIe/7sMOPujptRN5clH9x91TEYDk+M0LZ9dxB7009SrsXYnUpH90ow0M0tPbUixPG6N
1H2ZbFF/6NIx+sZKFdZBQ7jvKdW6ZHyyTWX1p6npk48T8l3qA791Tv7JTPo3f0WpEq2P/bqAIAn1
xq7QWShsEJdlBvsYUQHw57PWddNLghi5c1qwWsohmc/6k1uhUv9DX93yRD4L7CSjC+MavklDTPHS
gXZ0fLBMuJTUa9IW0eosaQvxtemjZq7vpiSO6zsHTdsECdE00oBrIWvWewmy1+a9IDdVjmPrNtGL
vqTq/BGlQe1HT1inPVA00yIEkGqX5qgj8sIPEZaPDkaLStnX2zuR1G1z9KR8C0kWZQF0eqn0b7Z+
FyeT4Mqr7lGK0Zru0FDLsQO4xBz4WKmqqPdMjn0bILuBD/sczr/ciGvhpUYd3vGyCqSw17UCaFlP
eWe4W+0y+Ud1yvg5qnjI/WI0UNjDmaA2/IQDEeke8lKQdlElXHB7TWJRvmOPTyminSoasPWyaj3r
pVbVy6hEU/0enLVSBKZThJWvqpOZHMqm1JHvjiaU1h7HViqi94uKFspBjTGHDypIptmTUqRJ4pdN
4YwIvCKm53xB5NpYv1nK6phfRZtX/zhdrCPHh35Qd3aSCNNCnHB01Om4D0T+7C5oJf5MltCtuYis
Ll2eeyuvtHt0wQe/KFeRBm6cu23LNOl6crABBnZ/09uzD0teh0i+YcfY36drbNYF95m5hN4SNk2C
E/dYrZ4Wp1EYpNQBnw2B7S/yiWUZfrOsYrS80gAcdE4Gu1qCNOJ0P4V5VIN6YzP2hzDR0/uwa5WB
97Mwu+U9Amju4Al1Xu3ATOCMZCaVmPftNJV3ixvP2QEw3aCelxJ1pgeFEP+9Yhaxk3lOO08dT6Vo
cRfGArhPP2fCFl/XtggHhFRbTh8KMwruNlgC9oV6VPVEWTBcqLG2sivHVA50NuLKOnSCt84rgVU5
UoFpKfAjrcZ6nDwrrhL1nVoi8fWvveoKrmKLXhV+H7fDpHqAPdP8PYGL+dfclF32icrzelRKLXXu
zdSJ/m3zXPtQD9GonZl+dTk2qF5+7Tk/0R3SXixyCvK6UY6huYoTLgIpdgxWBfEeOTH9KwD6xERg
d0iOPJ16c0rQ/lu+l8noau86hFeW77Xb6SyTJub8ec5ifHqgq8yfosHBHVCo/XQETkxjth/z8i6q
UAg7LlONhpgXJrEJeRtxNOHliOrmn0tlCf82lLrX3yW9trLg6aTGAezr4s5EyV98stF7Sx47hKSo
G9VjhbeB3kk/6ym3E/vstuz+wWuTXm+bI/WfrMCnZiqXT+hfmj8N/hB0iLECefV0FFLxFXbTrO9O
ZcQzdxfhOhpa/mK0nXFIU8Txv9sr/ZsvUxgaCsG5hfLDQ+woqXGPir5jB6WW6Y+tYnfT3VJD+32K
3cbWH9ZQKbRj3qf1SFsaKVKIMVg3+aIaRP6DBtroPvB3mQSroT7Uvmo39mmwlgjBxSiJZ90fIyVZ
DxUcCtfTs66r/x61Rs/9rrPEv2pIJ+Dfsa6T7hgXax+9Vwa9/cvQGvgppTXry2mZhFEd3DpOHoZh
zpanFu7UTAGK18XPe005U9NQCP7GkRjaGxoXW0BvQQc1UCWNYaYCX+BnwImuntKpGD43JRrfv4jB
dPwI4B7W90j8TZo3p6r2I1Jx0topwmgyUf8zxpGABmDdPPayS3aVtkzW0teOUlrYiKMATue2rqqj
MxKXPNi1njrPYDuR3RyjxLlXBFnU4rWLsNeDNthZKDwdqwn7fTZ22NRmOJePn9LUclKAbiYaWPM0
YBzF45c/W/xb/dzmlLd3Mq/fzezLbyDvJxei4Crz1i0Y2SAfymba2/eOhiOGP+jVkJ8Ry3NxkWi7
jKC1Qsk+Lyvns4HdZeE3hV3bL46x6MThM72HR6XE7ksmFprReBX93/ADKU4KuyqKhI5uWlnoPqor
lfaly/r03qhqzfxYGpnxxTF7rfe0BJXPs1UPhbPjf/gbhnD5eZKbRJVc0iauCShuD0g0jPTxfgKT
VAd5qapPg0UeW/dt+S5d1Mz1e2NIE8+N5jAGZ919a5ey0o8L0rH3irN8M+is/ASNloPoLJbxszGM
P5xwEnskz6tnm5oIAEABC5k3k7LiZcRq0O9s7W6Z7tlXSz15c42NoRelNa1gb86StDs4Sao+2+o0
V4GEoL1VToUOIdLpsq8MiIV8XMa4f8TMxhDThQwt9b6n4viZFlLvN4DAkTNNufDnCLuOne13FTUD
LSdWAUIC4oo12pTCUmMQo4LT5r3CNs9P2houq5fZtLdnD1sfTTv0Q6soH/dCpKuDC0CYwAmEHiU4
a9vMixZwOvFcm/cZGVf53mlXfAkO1Bbbf3URx9az2Y5riHYWuB1fGdpiPtVxQUBgzIq5vrgzwpGe
k03rL3NZVvPQVeXYD15oIqZ7WpWw+2eaujGbvH6aVBu9Cs15xGe7EcdiHIYx2+nPyNziYpNT3JJ5
vwSQCXo0m50z5JGdmfrs3EedM51rAqJ31OHdx7aZ7Z9DOykH/odyr5ByPSpFWGrCOjhz9uz25nD1
oQnFQPm3zu3UPLVp60531WSPzkuUL3n8KXP13nl0NCSg92Jc+UWXX8y1K+n6iA0x+m971z92apnp
CrWhunjoMtV9dCYHBeIeclL0PqEt+qI0zVR7aaMbGAChii/exRmKo4ERLSGSaC3iuHfcwMnzkqZj
W2K22Jr5aS5E/nWOBCwQPa2hHpDflL86vlFHFTKs3R1e49Xz8RvOTN8SruFvmPXlcYu6Lh6EWir3
tjUEi5tE3yezX35yEMwX3sLIX7R4eIdcqflzMddwp7z3Wzvocg4RVQGVQ7bAYUAO8XJ4MSZ1idJ2
9jDi0a4dYzeaHvO+wdBoIvQojnOSoYI967HRfLQplza8/Gb3gsS6OR/COivsb3pkVv9D2XksyYls
YfiJMgJvtlC2q9rJtNTaEHKD9wkJPP390N1MVym6YmahWYyBgiTznPO7eEvAIfVtOC5lVP7wyiG9
n93Iq3f5QssZ1lPtEviTQE4TxMgwxZkDa/AM+aQgrZ+xgLSmYCLSXiBnaRBLBlXSWL8sW1h0otOM
lU0sdUduMVdP4hOIlW+chtlQXjD3eSNeG0mrnB0tUzleyMjK15LA1iWKYC2Jem3//t5xRQRgbLjy
e00mvRB9+dvbx1apxWcwpmUn5cTTEpj+LO/0flEPTNDrPXOA7OSDjQeaHv9qJk+/Q1Ukv79/E5cr
h2MaJwqID4wyYTldjuv9uiE2zBnGU9WBBB2LiI004BvXiTQZR2abppk52sbSO2XuhF1r6clKa63Y
/efbABFf9XpsBB40hLePYloWpXtFIk+5O3fmVjnuFA4Y2U+hbSSlHiReKrd2nIv7cSqLYB6L+sYi
/jNW+fci5knA8tQYu8BDhPR48TY6P2EklybtiRCM2NuvpgxL0JPg5B0XORACkkbT2J5psbofVis9
gwQAq37I5TR0S4BftnvXFjFuFM0oRb8bunTsNp3eOrkMpGbM8uCN2pDtEBz353rRquk7gcKRfzeq
2jtVVoT3kHCL5q734w5rfq9rG2dnE/2xj8ggqLbvP/HLQTk/FxR+/aEc76v70tsnrnTDXGLh1ifh
OT8nbY1Rz5L8S9LKxrpV3a7AyMWjXfM+IBjwfsH9Lq6VZdIrCLmpT6MSPyeUZ1YQFSUZPGM7p/tm
YDa6Bru59Y6I1fKzipJks6Tl8MpEbjxCirv57V1WC2z0GugKSx/WCUXSBcIyM9BU3Zx1JwH1NQ2l
HGNyufJWhprNCDM0+pSU6fef+B/x/NvHsPpOURexvtk8LmsFthNHm1o5nLC08+iK7KIxD2NNwthB
5RJfTatuyzE99ZqIxccZ1WDz2JJ2scnnQhZfl4QB1VdS2aLHNPFFvK38ojvR2ZFKncadPvzCMV5N
O9dZimifMb2XweLEbrqp8jxzXkfyTjizzCpV9gMSl1w9I/vi0KWvlV+FVaci27W4DNXhOLJVM7ix
Ju8BEVF7K4L+arDE84dohaU3fKWVx3mxIhoVCauKx/pkOqZ8mBNbi+Gd9E1x0EEoPbzAcj3edHbf
LoQiyeYn6o7J2+lZpmZEdSzSO8QR2iaF8JFineUkL0UT1/NhWnSRbZrZMI+jTQDfjXd44bDM9kCJ
vJII/+hcgObWpf6vckFWEAASVXcn12UFP/Y1J/t9mjAd1nXsd09trtsP2tLZ0V4YhZ08itHKyYQz
nRwbaCJ73C/vr6orwgl3BNK6GoXyGa+G02/vyOi02cthQ7B1mg0JniMcyoGcCV2vH4fWS56U8qMn
ugzj2Nl2S3QzzmbNSmWdvsQdpMkbj+gvnxb2Ct7KOVmpyJcUnykpI6WGggg4BsnMexZHBa5eLXur
Be9fNGDoG1e8Okgh+ay8WbBSdpfVwPHtI6iHsdAjocmTqcaYAPXGrabQlGVK+iPAUFMFnaWM/gO5
jpok4Zcx60YwM4JzkxemfeONXD8Afj43gScDKqGru1GuFcVa43Qnu3ed9FgsgGAbLbZG54cbq7TZ
9GSMiOP7y+BPsfB2c0HvDgq+4iR4XV2yh40sJ9vDbOSpYtRt3pO8EBGSMGZwbQEN0uiJjEPRB3DB
yjKMisX52fCa1Bk2UPLgi4WBdqUKPdkNWKBod9rkF2LP99vXQZ2Uszo1ZjF+ywzEONt0FmIXzQSp
34A4//J50TTSf6D65Y2ih3/7JvOswOlTeJKTosj7T9Jv9cescNo+mMiLyoI8ypb0Dv3++NhV/VA9
m1IZA+QxI0teqCCrG1XBVXlES8BmvZom4VALwfbt/VjE1SYYP+fnnGfb5dQAC5neWDP3JK+7kmlO
0MRu/WKkpLlsSCjSmf+LpTRvMD2uX6/9R9JHT73CUGDob2+ktzt/wT8sO2eRNbVkH9SqV19ruzb8
sELUD3A5u520DmlPl0oMOTjuZql0eZ6teJAn5XXSTjawspJIDyH7eVoRiMHXOz0kP1TzfmPTOTGf
j6P67DYEb9A1x3itOtE4d7/eX6zrU3uzViF8onYF1VsDpJDWvv0xCZCTknFknH3SavsvWk1eidFw
YBENMzbZGtY5R/Zu6RZZfX7/0pe5tch4V6Ph1Qd1/V64gbfX1kZMyqqht04AUdZUhdU8ETikJSmF
MCAmhvifMpyOEu4FgMAOzD4vxjQsItX1fdCSl4Qvl55FMD+kE3+lwOPo6sfYs0mDTzJzM9oyP5WD
NnkfDFC7kPASR2iBIs1TnGRUta+GN9QfhAR8xevLl91ZRKlW1EFkzCUK5y43P06pLPsgGaaJpCu/
Mh8lMUhiXwzZHJ+ZQHZ3XgLwswUUjgm8H8n+2rrosZyvZT/M1Q6rsukegLuq9zIf23gHI7GZPhuM
Wl/kCLS+kYB3P4W7aO65JtteJ9mz9n56KeYgdyVhpb/KaOaYgA3eOwFmXma5r3EnnvaOK5pTUdvg
9rI0rH1PEF17AFEpjI0bkSGxxuUhvDw3jttTxvQocXdOYc/+Sazu/3vVuvoxb/yatKbBGuft+2/4
jyb9YnVxAK3eNOs09YrSWmqzDadFJGeja2R2VDKrGp0mCnZWgBtXdkwMFaV3fjvUfhZ4WZ0YZdh1
7kROgSspv8Y8OkMrksa29mSd4SAJWecLptz+o52NK3PNMgryz5RRxPkDbKr5U9swN9l2voX1jslW
dQc3If9IcpRe7XnvKA4W2+mWfDP1pB4Fk8gAHsnZiQzy6XqrsINIn12P9C7DJ0H3xgF5OQ9cHQ8M
lEGr+IIx+uXZMODw0cbS90+uKtXvBprJ3iHU6uuiW9GTJlAVBqOpSF6cksq/sYP+Ef6+fR1wyhkM
s6MzQic47u0H57szaVql451UGUWcJjJTdh/iVFH9cJM6iz/TlBUuY3Vf/x670k4/99TCzg/bU+Qb
pgwzx9ARhv6dGYaUXYAt1vxoqtgd9Ts9y+fsM80NVspB4eEGP4VAaeKFlbYw8rSjMn6I2kRLid8m
rEFtlm5Uu9Rqc/8l1hP/0YsWsw9ly5fakWDDpF2AWNQPMCdq/Dynrv0x6VMNcvX+Kv3zzC8eC8IG
C8zN8qknLx/LgoGo4TSafZoG4hmo0YH3/AfdboftVC5tvzPddtzb5Arn+8QW5VdL8MHXAQSJdmmY
4vaZ/7vtEie905IkTYMKiwvx6nctSEdWksKFsZ7tpEUYp4NlhZY7Rs7HqfNaKbY1KDrHaGUgRQ10
spSNwPYyq91b3ZpRGqnJd77ZJbFYH/V28up7Lyeec+P2Wc8btL0ZxHnKUuvYmaJqP8KGrMynHPbS
eJb4ixH8kExLEyo9ne0tvJI6VQFRz/rGGLyl2nfV6oQF8stj5b7c566kAXrw3Tz7QO53Gw3B5Mw4
Znl900Zf6kzLVjfEuVUYUXi5lX11IpOOrefLEZ9lay0nU1Zk3AVsdf6BzFVulkgxAuUCvNK7f9I0
90DnmlTEL++/xz/08cv3SOVtwy+H/nzlMpgWGtTcYdBPRdOnJb5GnfedSismorTHjfanjmdkEkg9
WrYQnOZ0O6NuUNvR5QPYDIRqxV3QRXNv3M/dmOuPnUtUy3PWSfNzDKF0nQWXzK2/1dhCuR/jJOe8
sDXVmhxNSzJ+bfrCTX62Cf6i1dp2+Fu/7S0/9GXGEebhC/rRb0sC2Ps6K3dNQv10gx/zl92Fe0Lb
7GD1RL7nWg//qyWCnENie+nPJ0dEXn+H8eTwZArLHO755gztZHUjrBB/HNL+PpPakt6SPl6XE1DW
mNswyloZcpfRLwq8EU30qJ8GR+vj+1xq8X1nDXIM9SLSku1MRFl5ghi0dLv33/5ajr59+VQR6xhl
dekFe7goV5Oihlk51NkZzFXl20WK6nkyCrSXmt24N3bSKwTqz5DcXSO4USSvk9a3D1raWmci+vdO
elyOHVW8F5vxIcKQBVsbU1X116GF0RsqUzV5yDRU2GyEQui7UpOG12+KYe7VqZ2zae8hVbMCbYmz
8blqqsI4slxVSbYhltjxjcd0/YJYFStXcqW40xGtK+hfK0TTcy9L0lGciin19D3AoFYG7tJ45Yfa
hobcO/b4og+rDvH997MuvYv3Q+3OJMCnKwSSXP/5vy5cYvNnGsOSnIHhGrVBHjgcLGyAnT26guUg
8ZT78v4Vrwt15KlcEBNcJuHXtW1VdpiE0o2c2zq1hl/+qIxv6DC8cY+XTdwgOsa2kwMnIt0v8BnP
hCBB8LpoyzNbMbCp4AgkcI2XQHEwx3d5nurzfolre9pYWW04QPR++jKLRqUPduzV7mFore5WstFf
ljbucKwyAET+NC/rZJIsJiGz9OwluO59WvDvMj5rQwxHL6AGtsdbAXfX2wj0CwaSPDmNVku/GAHH
0zi0SZZmZ5n5NXYJGozEzUgJHT1RTXvpo6dFehP0sk9+DKiI+hvQ11/WyopirNldDAVRlbxdK3RY
bjbZvX9qCeG+m6LF4f24ufY8YF10bxTRMt4oyy6SbhgmObDWOQ/tFWIFDbj4yZbnE82kEX46Kt1l
wExA1vicjiX2c0Kru/ZrEcu0D/OpS2EHAU3JkBDTxHvS47l8dWI9jqCrjRDrPpbjDMPD0ObSuTW3
/MuStiFRoqBlaIpK5NKnXxPKbXyni8+tH1F2B7MY8+UnnNfhQcwMQYKuTBcIc5XpBnmRNI+r9Gul
YclIf0yqRlbxDt6OkGdHQqYOHKNMxINfFU4adnPt9QcxmfYPEemCWPGBd1DtYrcc4xvThettCC9H
NmRE3WzYYJxv33A1tM3Sizw515Ou32U4ukLp1dJEHNKk0EloF7B+izXPu2pusSP+eLW83YoYzuAP
vua3oO+5lEiVpk226pS5J1Wo5gnx/PjV9qqe+qt1KqML3EbF7L6LJJfT6mUUYXJpKCvlT70mdob4
nfOYzXhfzJDbOoofDNO/L1ZRdp8zaBnLC5zqYd72IvXr17adzYPt5GMcgRwnazsvY0bsW99jbBNO
S1nlmxo6VL/tFc7l51Yvh+pn14om7R4TYs37bpuIMaviYCbHTvihGp3KPU8mmtVPI9znI4hRY+36
EhQt4MzjNyxIB/sAfkT1nU91YAezfSKi43wS35SpxVOxs8jcZQj9/qb7lxdrr3JaF7UW6qlLb9Ac
ttfajMdnj62q3GD6T0fjJQvaZLAGtV96x9tgrgUH6z9feBWDMK1f5/m81rcrCpiaFiqGdY7machp
PeBOdyOBusIXnQgYtWVnQNNb/dxfeiqSFeipEJpDTL5SkrpJSfU9RsvJQ+zjuiEEPKfbzbCGiqAu
vPG3NjVZFJDNqvt3keUt952sKolLrLJE4AwWjCaVZt4py2ZvO1Kduus8TY922BilabhofgnnTgMY
/4ItGUP4vi/n/p6CW/cOEXOA+ZT4c+acxpmEqO/FDOf3QbjMnT8srZV/HycCpsnJUrET2hF0NrUd
PNikzqa38qgaN0yFb7Fe/pwQbz+xlZhDIc4BArprXJQZ0iiFa1aaf7L5YvQjqVVutzFlXs0f2qqu
XvhUKG3KLPY/0c/UrzANR2/CpSpbepdZqZ1U+6rKxC8c7SGsvL9U/nJ3fPsmrka4Yq4w2OUEb+yE
nURecZ6KYYmwHs0alRwtPaU38pfcc/exXvf3KsFx+7PRTIT2BrD1Uyy+J31IPvklY/ANw+XU+j7O
eDneSgi6/ooYvFKiaas9yqpCfLuY5WqLOpllcx5tld1pXha1m66joImPBENn8x6XFFwhLDVkVXej
tr0+fNc2GAXHGjKLfvRia1azXPIREilE8N77ByGIgjrepYcuZ0AY6E6TWrsb72M9z9+uFgSxGJTA
cllZy5donOGiZckiozzbk5PROxRR6hz8SHn7Lq2e9XpY/snBLQLod/Mnp1O4YrTKr581ULvmxvT+
aszM4Q+Mw4hm9RnyLh+9m7lNT+Q7w1pn0VSYewZaos4Q5Zc4hhYYtjIB19rhNIk9Xlq71fes1i0x
3LiNKxri+uaZ5dFjEHV4PWXO48lrML2V52wZxZyGxtho44YS28Oif7Yn3XqygTYeB/gxIoSrahfP
w9KO6GvSchaLgPAxeQn0ba1PvY9trUbLCRYvkuJzXwgremYzFMmxX4qlOaxMtOSJoPnWudVxOFcL
irMA7jpcImDetYp9u5gLCM2liSfkOa68PPuWmWZSfXCS0YNvmvnGneXOaQ3nim0bWgVI5WZsilS9
4PeU71JHQN3n6NLbPCRkL6pgZDI7C9na3ddId8vqI5k21QctnTlvimKJvkX5SAJ3W3PAbeqm9D6n
Lo0hxtgzp05mWpG7x923yIghxZHHKgCgLEvd2XWemqFIoskkbjzzdCE3EhFYeYiGqPR2izLs+JuD
smrckO+s2du81msA4yhhMrAYPZodck+H8iG2C5Pg+dq3vkUq08WdnAyn/yCKCb/4vHJkYCQdgbQQ
SYz0IO0u7RCuwac7DnwebaArS8qg0eLU3xL7ooyjA6khOiSTDmhoFwalHdwGF2cm6S/Ld1IXbQaW
2I00Mf7IXWc4IWEjXpkHkJYL8cWB3AYNMjE7+FLvf7xXWxVmimsHTOWMOx68kbdvF1s+x0ZTEp+F
U+nDj8QevRAnR4UETQ1i4w8kzsfEJ5i3NvGrD5ULc8IAHLi0lOxVby8skwY8xHPi87wkyg1705/O
kociYaiQdPsNVnba36Wt3riHDqptHc7saz9sVTmvpBXmiLa0KffnVy3VNLwAAAcASAOV1tVwzB24
zXexpWNSEUiIbz8SzrNbouhrwNjFKAyADbIxGWZX5bwx5YtZGlV29gUTpL2eze6GGCjrwTW76Axu
A0nUQ9bCHLBQxb5kCpWEVqabgZvnLux4eJ03RkjXuB/3tEp1NVBTCKOXyumYDk92RVmeWfnEyJND
YBH3oNede+7jOBUhKg2KBpQE5q6P2+5H5Ub+Kzx/NPnCrNXw8v4Cu94+KCcJXKJuW3vRS35CLF1K
KoIZzlQ0RJu3w1xuZCs7Bf+xTIKhj24AfH/4Nm+OIxceIgNZWmBoIFCx3q6sguqlyAlwPovcaxIo
Qy3iJej/Wr5lkmmZIdPfNKe8s4ouGcN5UDyGjVfAarOCMhbt+KSntlOdKLljmBFwlX3YWxYzH4Xj
dbyUyY2P4aphRwr9JxudkQ7YwmWwEqwDMLtB2Wd3sqq7Ia/dj14h5y4wnHr4iM/GlAc46InHakzc
G4/rup0CxMM1bmUaQGHivHr7uDA6gsq3+OaZReNV+VH0evMiLa1GWkNwB3oF6ZqJDb7XzGlpbO20
z+womOYObYub6aMXwDOxh4BjX9OCBFHAj0R6c33fFCrvni0t6+d9bcyFHoAXVkbYwZF6Vu04MauH
QGgmoSf8Ycm3ep+n80dNE5b3M9e7/LeVVymSLyMdiX8uzTkJDTD1T2kzu1Mwz6ntbiPLHbINmiPp
nyptIuZ0p8aerKrAikEdw9oyWjvbsNcIfTNr2OK+GkPdnVWWtLEKCqSQ5hDGMM+fJ1MvvBvoxNWo
kd2BnQH/dHv1jb+K/wUFZKrdatXd1I21HTTEwyPBWVxtb8/V8MFLUzR29iqyonI5zfZQ7lTk1get
QbrGpk1usNXpd5aeeB+ySkG/dFAVBohKb/VCl0cBIyr+Wvsgykbq6osdOYErlo1m2d21C85NXlGk
v2pwgsPcCrFtDKyGi1zc2B3+ck1IirgFM+5er39xTUYItYp6oe6KdtQO6dSMYaQZVUhmljroFCZB
arrjjSW/lsD/3iDYG/7wo3XqMwbtl2bUTdbA/fXa4VBZS/nJdiM3DxJwF8zMNMCQGyvgcgP8czX2
ImyhGKhf2fu50heAodpwaFBpMwerUg3lTO82m1mfEhaoP5q3mENXj5VfuE5I4Dew6pAvvP2mY2NU
bQv//TAUvv2F+CQioRovzqsHa8ok2jfRFZ9KSbV1o43/26PlNKRjhHGCyZnx9sIkRfkYX+nDoZZ9
t3GVXS87L+/TPoBR4d6aVlw9WubYoNJ4BrjrfPiScd4RbJRWtN/H0sIxdcqdbOtTBuwwAvrRNXQc
7x9lf6YfbxYO1/Oxn+V8XV0Yroy3S18NfrU4hw76XIH4qp3jYQitKi2zpzbTLRW6w+Isj046N3dd
LhrnXCBDap7asqP1bxc9/oZ4w0g3XSkEkn9pQh7JfPb2jeFk9qunF9r3lh2NdJbZYlrlqDr7VOHW
mm858Hz/kHqV8azmBEvfvDKm+lx1vqMOflqUyWefoAQ72VUymltjy4Kzop8pmkX9ewKizuYB4U4u
Kmy1QRY/O0ZQcxm0sT3WmzKz22RTAO0X8DfTSIbtUA4/jag10pMmSE3aoURx4y85nfdwxPKr2bQI
J+MjetSxDQlXwT+6Ypc1zopaeIuTKpz0rjVHJ0T6OtYt5AdTpwnClcy6q+a4GlYntLH75GZ+fstY
+i9rY+WjMsWCPIcm7OJYE7pFO5QVyXGuY335ZCSZHtR5qf1WU7cMD8WMX9aN5XG5rcAIYKaLOxSj
aLj7F2NvPx2p9ewiPeadXjy4g6fjnU1M1jeypNNbaVuXJQMqi/8jQLjWINH5A6b+G4+pa8koY4bt
g1bfZLzB6BCe7LTxIhwORNw126r3NHovQebKf/6hkI3w8qR+hQ926cVqpwqP1Gyw+cinCOSFTPVY
b8x7azHGn+9fasVGLr64NcPegzxJfWJccquJ01vo1zrnQCehgtaoM3QJyBv/azoDjxPTLbbMP6Uj
Bpdv9y3dxxAZmMk7xHEjrC+jNir7ruwsbbi1Q15tzTBLCTbBwgXmMlvJxQ6ZpgYsd7Q7h4EAwUdg
bPVBiz0di42qWXCwKIAdfTUW/xGTWZ0ByRynI125lFesN/rhxLabxT+4JTmsO3eG/bnzDWrdokeW
GToQQurD+y/v6jDgmmgxoaow0121QW8fKuhTCS8oEgdGsJm8n7WWEboF0+IBy8tv//VaLBK8d5DL
0QBxzbfXclu7LWpI6pCUtP6nmspoO8B6M4PEnbWn/3otB2kpGkZiLbniJU+4jAvhxa5K7rzIhhoz
TojETXhI3Qbp6XirLLveyPjUmeRxnqKLw6L07S9b0TIHOlx0bArfOhT+3D9p2dxulsH3IOWW/Y3E
ob9cD4SX0S9NPY/UvxheIqfWysxKnCNYw4ih2JQcRq1mMIGkx99nfZpON/aTv1+RwHi4hAYhABe/
kNwxa1qGhRDN1n5JvVZ/0jq9v2N3UWFnq3H//uu7nDysohhqIzhtzC2sK51ajnsCc3TNZp8Wy4bZ
lBUIW6u35pDrQaSJ+ZCWctnEpHnuI98sd+9f/qpDX68PE5bHi9IL9+WLc6JE/OoKWXhHBZ/qNcG9
4hRXk/aqlVb56o1CHuzaN3JkU5V3LrEmWDPSrLtysbQbt3J9iHAnK3WTrW8FTS8+Gtss8WZmkHqs
YDNtEMjMP+mc3F0H/vWY6RKNdwMB55DDgvj9/lO43hvYbCEWcgN/LMcujueFArxP7cI5Cg7/O4lz
xjbFjOWjW7e3zpC/LS8fp3uHo5LXfqnELP0oR0XKpZrKanYIuOtN61VeICBt750ZJ4f3f9r1Ds+W
QMQnky1wSiZrbz9Yxv2YDc06y1mfLTNQbdafvJrORu81dEwz+QEhT/WWoOL6Z9JCIX1j6sEru0L9
h6qjuY0m6+hiivJ11LsycJYBqYTZayH4qH5j0nT9Mym94YVidsvMAq/ftz/TX1LLwTgBdUhhTaFU
qbHxrUR+iKIqsnHNi4snMRj9+J+rLC4LIQQEiF+Kj8bby8ZVpK27rsV2OKZ7PW7toweYFsSV4dw4
M//2C4lfQ0K0lgX0jG8vlQ1phMtoaR2Romr/9JHXfcER3nIDVDKYU3AKLfdVCan9xpPlmOT//Lbs
AUD615XNt1cusXCAld6DLTqm+lDiYjsem86hN9VLoJNg6vzcD6xIdvZDXZeN9oNZWn9s+Y7kUavG
KYLGl9rUSqOh6DvMGdZBaCwAobAhDdIH+ior521N6IqGAdrkPMWZa6qNqc3aJ86ZqQ8NqBEC1nKs
9GOKpnR40kzEpNtljMr2i9E7aj6rUnTe01gDuG/dxG8wfCZlqdvMaPCMrw0kpTG0PB7h3WLUhGma
IykLm7FrlvGlxw/O/Mg+rEMGL6H3BlqHUiuo8iL6XFtVZeyNCjXCtsan56VCDxBvjDIdHhoT65ZQ
58c+wFYtk1OLMdEHkU1TEaSpU6DhGpHHYqLgfHeN0v0orWjBUomkm4PqYvMfA4L2D80eexHC3a3q
QFgizTCmB5oLpNmwpAdIy7ukGfJ2Cz6UDiQp9eh/ltJwHohPoVDs9HJ+dIl9/LCqhl4r6hq6Nx5f
4EL9vMvwM0tCs2UiFQKceOVnXa/yMVC5sr6Cp3YJ9Ft9abeon6W594ZqOg3lJCAOWIWxVaIl328h
IFQF/HfDCYaXB6JZdjh7jHXRnFJ39knSTnITd6bRb/FRA8Fw7r2oqbOQ5kMgVHESA3eRTPFYF+ib
H4e2i6N9OebJfaegGASa16ifJNHYZ72yxoGmLRY/M5yp0oDItOI1Xq0+V/O5rtWeBSY0ydkmj7B4
wnrLEj9ys13u+jL2/B/Kz8tsNyVGW27GUYx1qNpm8u9wy9TOGOuqKOjnuS2DGPMz+nR71tvHCgk8
o02jKayd7tQcBJ2mI9hNfN1/jJvUs7GxG1tgdFzL8j2CsX4KUw9ri5+NPmbNPSJUiBethaHAPz1q
7SS0Ueog0C6luWyx/bL/ARtm9u6WzPxwXEkzM8BAUbcfI3J+MORxFsyrXSaVGxrGaHjRio4Ux9CS
pnWW8OD6IYAL0yooY/MkfpetvzxbSECW74Nr13NFxPJQ/mhwwZGvxhyJ742SfD0toXwjJksRUjYE
AXKhrW7TxqhwWOuGWiIVSTR8InFFqja5QIZ7crG4iKcgd7Q5Z3NJcy0k+Q6phJbkufjI1zh2Hwqj
xjcDyA4iWdJ37s9cGgJLmWXEtRTtipx91PVa8iXHlCsJ8tknqY/FbP/UFPXGoZCK2Sc6pFXJFRsf
pYPS/IC5a/+UdYPuEhaNgVhYp3Pxu2vT1sI7pWnF1qy8duTe+kJ+AXZREl+DtESwLxMGlrON8Dau
Cc0+VIvuLyH7NmL/BhLOfCog1fW/3JTB8a9RWE3zlORNYuNQqEcj7l3Sru3QKofuWEHSbffVPKo5
AJWF2ih8pTG8lcJuSFZjBv+Yq6kAFzPN+Rfwvj9tihQ4GKBsTkUw9uC/W56s0T/BXba8DZN8/UvX
qeoptYXj7eLOm+pgNmrcrQYjz/gw+mX4WDna9AxIV/vkYDT9EN/3q0yE+YQE3tFN3Hd+s/wT75TH
mnvvxTWyFQcrIf+Y9Ub8uQJVBnxyY/4F31R9MLhOvLrpsVR2MIuKu85qG1jVTA5OpVh5rWUlizLs
e9HhrYPOMNvMstVe/HIR3UYh/GAUmk4DQTFuWh49szPNjUTV1WJFtMBUafpVMwKD3bPObRs736py
8h7pWKcRasgwiGAurDHbuiPP4UensolU8wZXp3Aa6wlEGvgMapkzYePYQV+Kd43dDQQrZV0KOINY
wAjaRGW/BXy2f1QR+z8mR0sA8M3WDtdWjCwP3Z9+jUPG7kPIwHzKZJx8WJwaatvoKzaOIkn8FyFG
E/+ahBjCPWOm5Yjp5IxPeVRHX6a4aAt48EP6bSIW4d5tK+SqYmmG+8TIvThMSM4et94gpqPv9/XX
QsB5DNRsNG7gSSFfYvjE/3TCwPy7dvq23UZlYw3hMLnpL+jjVRp0tVv7ZjDChWBcUQGb75sRw8Ol
0aW/n7C7In2oG4UeToPGS1p6zPSSZPLSkKJgfjagyyfBPNhD8egn+fQizbh4ztIIY0DhO239aGWt
sJ5NS/hzQrAiksHjBOHrHzmvqpzOzNv8uZgW+zRL5SJxF3P1rYnk9KolrZ3vNGZ4RMwR33FOSA3D
TauQ1kM/544eqMFpGQt0nR3vW31xzm6lCyNwp7r6RKiu+A1YoLdHrMgUc722561YUPPoEbEBCEkm
dMoQfXpdENcT09BFskHSqSIoTgfzTyx5Dm/mnjmfhR+iaZX3kFYclOONBl2mtf07J+eAwHDdyspj
F7WqP5o0KXKbyWzQtl1NgFwQZViqhkXWt2czxZ0QR9E0ITKnLiS0pR5j3sBJpa3ubbjzj4oGrd1k
WtXjb9aXFmaZppOeCz/2p51Xk711tgDwfmVdtJpTQneC6qhKmQVDavYfvBKpAzV8WmRbetTh94Ay
9VWajCO32ItKTMpsrQIigWceRPiFPZdp1AxkP2rFGOhYAIDC+7ysfarG4UPuLaiGVs3N41w3LjVW
SjeG9aq7PFaF5akArRIQgU55XQVTTwnDiVPV/6PsvJbkRLYo+kVE4M0rUL6dpDaSXgiZFt4nkPD1
d6H7oq7q6IqZmTdNiMIlJ8/Ze20m0vgxFNihmnBYhjztl0N+5oQmcBK3QnG7H0qsTvmNoU79q1bS
+vCXGqHiF7Ussph7WrkvBsbsPtCmcnzNFE3mhwGjZrXXtSaCq9FVhhc0CpBJv9fhjrjwP7KTm/TT
b2eMtTZI7NYSz1ot8mYT9506BMx+DW1PBOhqw1lmxnCpqQl9ly6u+GwlUJU4QbYvITHnrosNM+oi
tvqgrOahsZtj0kGs8MlecYxXCQY73bmLHuUhCIVx49U9XFSqxvF15HsitrUrEWBNRBCbt1Y+2cz/
Yif+6pn91Pmt3epZyPM8eoEVE0Tk6zTWkoOsyznbKao7g7sc1BbaGOhbE3GSEVX7Ip+SDfNAfN+F
0xvPgCSWeiOwgyD2HmbqMs9b5jWlVIKWk5SRG12vbPoj1Gl0uBVpOfvS8/LPSqqA2oiZobpBszju
A4BIbUZNq2m3jUcIyLHXWtI5jVkz8/2Qx+5r4lWg4JAcjva2lFVWB2WSRC3fV4REYd4M3HWvTipx
BABS0ssWWpW8tMiAOr+OBm2nVguhUUDZOhDhur6ezwxbG3CUrZW3EVKVaNc2WKz9tI7S7JBHsc6L
OOF6AKTWoiqp5tTOCNVWkvozm3dtOiY89DAGqzYCZZcojIWVmNTJGuPfb8ws+WcwdZSClsPX5jjp
qFSGqeAFyKHpnNTC5g5BNrMdn+p0gAbnxQosSThEi29VCyVd0aJD8805yvE4OwMPfWinclTXhzor
8X7EIBJMN1G/pLJ2tAdvWTOP3alMW1/1xARGxEryUy4X6YZy6fN7G2Zfd4KAIMJ+ZuHApFAL3t++
WaR4tMTg9aGbNPwCZ7HKp6rEFfyoNlo0BbNRCV4Afci87dQpNWxHo0+0A5vQAf6krBsh7/UJEs1B
J/3L8/s6LRMW8KQBSjN2EzhPXcXytM6hqLIdHZmd7zFmfKnBL3ZsyN0xDrWxyOotCmLH2/TtoHzK
PYjk392Ev9lvUr2LIHu1tkLWs1YoD7A8NEoDVq4mhD3MYUkuKOtbZvM9ZUpZKJ/bepke3c4r0pPV
DiJnqs2MSOkE67dLcSqDXBFVfaMvup4fTHNUDV/zau5crU3zcMfIyfGCrBLNdGv2JeUM/bBMAcmT
U3pZcVs5X1DAK9/wNxvR92VquzuBrk7slL5V3SuI9vc2vwS70C6h18lg5myfbeW0DAYRm4d47I/L
WIgvutbqQTQo5lYt5z/9qOi7jxsnf/fu59telIuQDlDIs8lfWxz/DDUmsMUtHkrjgE3UyW6MepRG
WFLAo5UBM5IywGmEBcuza/VjlLAM+c006vvcUkjmwKaETICkPe8pj5OV2cwS7vi0HVMo1LQVfVuL
kxu1S4Yu1OPUfoTiaVY3KPW0X/SBqi3RYHMC6zbn5okZ9V04jAOQHHicwvjcOFmqn3Q5lfKmmxBt
wXwsRi5Gn2dBodbVvTuNLIq+gvVPfs+bxrT8enHNP1g1IvOgQQB9Qq0UzTd1K60XW2C18Ss+IX9S
VhRj59mRkm6FuYCbpCnRpCfe0Vawb+hc5Aw4vVF910UH1EOSRrnDdtuIY+pgYzzMSaqKLV2M5TTb
k15tNUye2iaZ7fxp9twheWqUCOkNW0JmNuaQGxlfB/FfA8MRgKIEpbUKsA4RqnnW28R4IFWryuH9
pnB+ZiT4J8a/c9B0pfMYRcWVTvw7vVSOR/+J4QbRBcxU3j4x2JUaurmRdbAbL90T4Z49KMvkLmHR
2fOz3mGecLiGJz0dsAEB2KY8GsbGPKpkIl9pab7TtGHEwqIO31pjQHZ27lRMuicqxzrggR33XTPo
20xiDTN0D0whMJjuO/E1P7MkipwrHaP3Dr2mr6LeYKwElvrtZdAAtjD2Ue0D8C9KHir7LV/RbuvR
6aaKi6rhq8NlOjk5YPWPX9r3bgGNXHQNSPeZSf5V2P/z0hpm68alM9sHmtpRqJNa4fi8NVGD4kAZ
AloGYAgmOg+arwnkMBgJJMNr8mndO9QJhbyycL3TB0UPwL9YGJjGWuvC9u/vwVYBMduha7eM/a6Z
Kq8NFamox0EWTUqTKZPj5uNr8M7l55BrhjHqAFqTZ83s3kNel9eTdUC9o4fpkMS7yWKkn6RmcgTr
L3d9h+/DWMzy88dHfmeVJqIS4TVOHBIG/t6cf0621yRKQkmv2RPC3RZRnP0oEBr7M1ijw4AXe1W2
Ej728VHfO19yxlCq8erx0q1//s9RDb2M4rW1hPoYru2PovCMZDuCyw8m3ZnIO5giONoDIINtMi/e
NYn7u4dndsA/K2Ds/PCzIhfhDAonnct+WyHmP7lynh7aSThV0Cdd9CtO635fUeCWV75Rl8MjtB8e
Qz+NiCFKjrPPYiXpMrL3Zzo2sAkHZ8iiFLCHxU/u9VOV+Zk7lIHU2UzY6Wjfov4o/nMHnDcZtCRT
hlXdcL7mwegxyBFwrQMOcn1bAiQ41ORa5k61XBFKXb7bRFeAH8Uki9OKYf/ZB7l3JtT0C+vKQLtz
3BoVaoMVFEhPqUzMor0ZyyLN/dVF5Wy9Ns/aTx4t6GS75Jl7M43aeG24cuH0W+l6GHe1lYLGKP18
fg7Kq9Lw2rqHpGmtnd5R3/omBfHOLrzlBIGky6BKyOXBKVpRnAYVTeHJrGx8NuWilyGqEzbzuZZ2
G6Xso2s35+KF5OfxLmJgQiUETers1cCXA+UYLeLBTqrkttXpDQcVGVQ3opy1G7JzkcS4drr/+IW8
WPPWo9IuX5UuQH/OJxU0N8u+HEb3gGbdeYD9gJJVb6bsh2mi9PXL3HSvHHH9orwp1SgJqQwp1uiu
sRk8++LI2HUjVxKbAM5bB21Tlck+ncniS1h/rgkJLl54vOirjxTvJEPbC3UGA6Ue46SRHBWvMj9P
vbHc5GWql/60FJIZbez8mkXd7RI5PH58YS9P0zLQmCFhwcuDXv3sYxIzL8AIX2dHT9hH1ymjVxwL
3tbQoE9dea0vnxwORV90BXxwly74kSRM8TYO2bFoRprcdjZuGYi2oRY7+uti1iD+6AxeOeg7V3Yd
GaJORaGBPvvsNi692TPUyfOjVZJA6nd2rN91Tt6ekjgulkNfpNpAY2rOkn0M593+rx8SRA08Priv
IWeCElp/3j8fEkttdao1E4/URPSTIJsGWzJDN3p2hdbuM9GurksrGjdKbI9fPr63l+eOjezvDgcf
GQEhZ4sba8akL0yhD1Hc4TTQG62E5cYGP+7j6agqQ33obDG1AWo59c/Hx76UBZPDsqqC+ZqsoWPn
3xFw/MbclOi3VIyoT9BvumqnakKynYXSdegnpmk3smrRl/RJKaJn3CuoFZphRT8LG9JJaIp6rOJg
wY1b/NBc2egnrEKxusvLztjbQy6/fvyjL1cZ6gx0wet7/zfW6O3daoDF0lA1G4rt6Mam8/N1Rl+/
1a3u9yg985rR9/Ld43BE9SFRYI0hBO3t4bRRMppt7eZQxIgZTbrVf7B45FtRaX32X2f2awnFeI5H
EX82B3x7LLhZKMvqtjnEZtp/zgeBb0T9fwaTBoRoM0EcfUzTebxSrF5+YbmiKIlYuA2kSzR33x54
QGXKN5Wkhc4rR3mkVa1vhFGNtylF+7c2oRfQIaysfMcrQFpltdK/dvVIFx9dQ3xF+nNxxYHtoRDD
ec4oBa7X2VVoZoXulWiNg1bb80vPDPreNGLDO5SeOV4Dwl2sd5AQVk60CtgcJNz5mSPAJr6hRoZD
x1An+iIXnbZPefDcA/nBPaRau8ujYCbGqrhiX794kF1W2ZXKjSqS50o926m1om7Tis7BYbFlofs6
786tUTHwq/Xx3m6cK8D7y8vK4ZArQNLCr3+xQ4qBP0galeOhy+wpbMScPQBHznZyKq5V5pcXFV8+
mho6KChesBu8fZwssyshCFTjQU/VbFeaerTJcrREZUz/GPuFfldqsbhiOX3voAh5EJpzPd2LHRcy
EPTtljkevDVSK0wquxiDkdy22GcabBb7eGnb14x83mtw/IslHH0hq6e37rzwJp7juBpaYI6be8sB
+Vj0Yi6x/okeOPFORjSq/XFO8eXDoioVPUi9KNW3Hy+Ilyf+V8NFdYCVABX62edrgO6msK81D/ht
vdYXqpP4hQlQWUy5vsn78rXVInFlqbp8mtA5OqwX7LuAVJ435lKZK9nMt/RQp01+LDRrNAK8jU4X
KDTtov3Hp3jxqgADQqNsr4JmVJUXLTkvYcqiOd2paZup9N20YSwYxwlDWTiNr7TLucL/+ZB4Eld1
nm6yBp3XXGmFl8clcuSEPE9jfDwVDDSLjALBJlsnPjYxcXEfH3JdZd9Us3CLV5zEKmc2+CifLXzI
z6uIB2k4qZCANIjVjhgOjWAK+/rxgS6863TgEEux4Bk654dN7+0L2qGnsLNMlaesRRN2SEmNrIKU
fnj6O+6l/cW1ejl7AUHVaR70Vep+U3l+y1uGVNkDo+8p/VVXzmT7UGWc6Uo1eHmznXXtZ19PNwMM
lPH2xym9M0o9HtRTU9Lx9XVcDr6OOOOTi/VtX/bzlfbdxesL3oBd0ppqARCUjOe3x8MGC/xWgo4v
CymdY09uzh1uvT9ARZIdMHVt+JS1hrrPxinbfXwjLt4iDwYUCRd0MUyD8nP9838qTy0B619ibDth
YR7twS+hs4tbS5LWc4Nv7VpW+uUDtp4qglpao6tf5exMF3K+3CaqoDS7dWc+QwsH/E7Ak9VceZIv
Lyk9mRWfxgBzxTWtf/7PebmVxbDbXrmSVDTpvBFNPcJCUof8pbRmVx6IC4+6TyQsluMvOzLrbx9f
Vyo0jvDvu/TXfs9GhovLL+HL9/YXDBV1td1Vy7GbvOzOloRfhsqEOs8vvcTV/VRUxtHCu5cFSCIK
+UBuW/ynHwygtFWWV85Tx3vzWOlt/4okaHqCAhkXeyXTbQVDJO/EjYfaLf1Wl1MhtxH0y+imNGKA
LSODyhu0GmX8nLRm8irTNUrGqezp2RBiHCHt6t1+ZhSIsLWJlT9JE0nttmUUmsx0+bOmvWcbOtxg
Y+mWyqe9VWVh3w9D/zgz3823JMc1FkE1xaLqOzTUpuaTAmWVP8q61Yg1ZGr3vV3aub8DJ0v0cyeQ
UQR4rI2HQVZj/VQLKwaPM2sDwT6l0Vvq3jSq+jVRHe1eS5bheyU1G5QNHq6nmNFF4itLKv+ISWsU
lIBd3uJuNiiIPe4soHMTzqbSRpa5GQpn2taRRStmwVCw1Y3EjY4emWnAZsA6E+M5emPxWCOYyO47
TajT3his7m4CrsRI2xkSaz9Zi0h2pFXKKMg66SibtGvz8rYr8uhgYhSShF/Z7fBptlupBVrNNJSP
HlKqbYxWKQ5bB2AKFHW2PWGqltPTJKKyujdTjWCzulrwLqruaJ9m02qjwBoGuqYeASFwTPta+HMt
x5PAqDz6NWam7xVYAQeZeyvzMGNaNoQxjutvGPBN1c8m0c/MPRP5c1CwLvspsqNXd9JU627MDbgx
otD1z94wd/FdhQN1vm06QdRqPbYlYdKLRONQzsI42VmJLRNeHFnPKU307zbxnZ+mZCFyAIfpTIJM
nDpJwPw3MaD9Gt7WISnV3GmRySOCunjuUFH1+ZbR8YgalSdNJ8iWfs22NUh320/lirdlAcf0pAF0
+j3OcftLVRsr2xC/pxUPpkOAx83iRqa2U0ar1W69qDXYfg62+7wM1tIcvBGZhOVY00CmSmFoN7TZ
il+OhAPsL2TkJdDqx6bnWaPu/QKWuxlfh1bGzakhhAE92WCU35EGuPEfJuZJ/skiqFH+sZgS5UDw
PScKiZGzo70Rtw04hCGvGG6zCd9NFFgU49KYHwYDKObGNAChHmbSpspNFi8oDEvegSbMzbbvQyIY
cCXBwR3NgzRH+tBMrFXtMy+uYnwhr5jRvzMC2wwKYzJ/McqbijAeV7UM2DxT95ehEOIJEY3+QiB9
JR/6KSOdsy5U7TFNBnRKkeYqdjg7rCxfszma2DEAaLa9ox4v5m+M+zwPKEXULnDypfy0LKn9VBLl
modDolpPdBxk/qRTphIhZzqy9wtag/2hjlNj3pKkVnRK4Jr1pGEKQEc1hkQLedUPSrP+B92g5TuB
eepvNS2ZMY0Jso3vos+7mgFD7+4wg3kwiY0I8mikTREJtAYO51BaKHfRZY/8j6Yn4o6YErackCl7
9XORy7ULIoV1M6kl/pxeDlYb9mQDVqcWt94SmFDZQ3fpDSjDDgG0AeSO4V72Lb3fVu2W8pvCqAER
IcY83g9rJIeB96FrbuiURcNGbZ3IClRp02LQ4ZUfsYfx9TNkOf2A7dKQ3YCiSfgwW72TNpiy2yzE
B1nbqGosSDvalJPrmy3R1z4lmSmgfwPGFBlV/XU056YNxnTqvs5ew0sbUba/GGnsfcuG0TRvHT32
QpCB1nBUuijaebWprEFs/VDu2RjXReYX9KqOzaKn+Q51ItVH2SiNLoPMtGzkgqLJPmtJNZvHGhNv
ctBJDD201jLUnxrGn43uA9mBN40ML731zHyYjwNGnqNCO1ojOi2q7M2qpX72CrR84dCXBNZEvTYp
rMi18Y18lJZIUA8l7Y7CNHNCF2GDGiQSFjjxTb0SAfFCD6DmvjdW9Rev5PP2YqaFXj00Q+/0x87t
kJhkjd6U9y3rjrKvSWd+jXpLWwiOa3USWUWpmTI0JoF0dUZGh/eTGa771Yt17wWzNRl+0OdKBxQI
RIUQCacNGiVGfH1ACu1OQNZMA6efpgi0N9nAFvd+FiKq73qo39OJHT6Zl0G52i0zv06rXnwjErFJ
D5On9zeF6+X5TTl28liqSaF+Hj1pAhs1K81PW10ZwtkWcJ4XdWwPhgZLMGQbo5eHZhxFFkw4br3Q
ojz7IuPOezJhQ5r7rp6d5CWq1Wx6WIVI31hA6p/CSJTbJU2N4piQ89l9tdjMTRtSeVmMlL95h24D
5eoR5Y/WHgc3SnYtKM10o8JM135QISkgVPS2hj4TqQdlKDGQQtmtSYQh4VG30I+kiwPg20mXZgcB
eGl4k6WZi5tFn2PnDvD51L0OduK8Ahmt6y2bfVPs1UWI33MfoyWtmwaOHi95xqxUY0Jah+sMHkEM
BdRuscgY+0lDaGpC2y3MVw82fkRsqUy0LfpizQylHVvaryaxterGW7w2QrONoLd4iVqe0wO2SC35
A4RGN/2cWeyLLHD27ON06eLALcpxr3EP3YOhpNZzQb5DRuLprLL1odGVnBxrlgCxq04x9rPitGYw
pVCzT2Bbph+pk8I+ySxFVU5JaxfxyRycIg68ODWdm2h01V2KMa/Y1tDE1SdVqh7xuxAlfAQLarnF
PV5XPzEAtzEg/NZEp+MQFBVI9Aj2jqgZU9uut9MOZA8rE2akUHa1icQKnT6b+ztWqBiyXhzXm2QU
NB5KZV7yhqSDXthhoylqs4tNt3xWjAxFX6MMZrQtK4MPfgsubIsiQ59CPa30ZOcscs621IgEb8Rk
eWb+qMXNfFvN6GwDZYq7YaMRHTuEthDWi/SmOQ5gDTHTBx7vZJup9oqf7dym2rbwRkRvIi2crWsm
I2WMW0dUaF6L4tNQPADus9P/dDKyWohrjdXhj1M7yIxqkeHAAmZIm2RMdDcDgLtouvDtcslu86op
rAN88TQsojV3R1mk0QFOqewZ7o/TW2AyGiPaUALPKKec3AYGPihO+h3QREGtm0zyPqdT1AdW29hD
mFbu6N6x7eyTe0KTs+HLPCrVrgQ+QklH497bKaJ3KmR3dTwju2r71VjtN14+K8JHBeg84APJm1tg
W870mY1y9tywXaz20uuIfKfC0NtwMpr5q1KP6KP9xi5KPRiZKTd7pVdHJ+zSwlI2WG5QfpMt0oRj
ZckxmDCTSyyASJIqEloTZfpFADHUDKepDXPDw43AydXLmf4LLTuoDUZpf89zM+82UZtNOSsVHYxQ
6k5v71uSHU4xiU5x0E5Gf5sadm/fOQ02GwLSkZo2pxoChLmxFTSlQUJdBphDyTSUuoVp0JCdXK+6
RaXcdPSXIqXNgpriuLwhKATPg0TZiwoBme5acdPL/NQyELIoHs1WcVa9aMvKDHltRoDb9Y+yq6w8
1Gq3IhDdAVy1MWQ13NtLpsy/pkWpgUiW2XRo1bxDqVUS5EEYCCEkfWDwJdAfGm/qPy1qPOQ3SPM9
Qi363gOmhAulVtWbpdSS7zaouu4QDd7MusUGUP9MJgeZz0j1qT0x2/VkHoCCTkY/BvUEKLVuGawX
8ZIYW76oQxm6Ga3fUBCKGIdVPBV7OwLYf5uoo/UTEXfD/Fl4TrJTiFfYp3CUSNnr8pyoZnQq6s20
TIoRoBNPuxD6i1Zuy5R6LZDoUB45NEHfop2XGtZSZ087HqLWwvqSSTWIes/I7+eiJzmL4MeSxkiT
tIE+ytG7g0JNuWQmSaU9l8uqNyyI58yPSdTNyZPMhx4iJvDmvR0Xqboh0ZQNnoai1AzqHOFeaNW1
yiiWjjepDb7VwmRnJWu9KhgJCS4pRUQ+/XQVChK/EK4lN7HnFQTRaLHV+OQp9/OBekQX+2X1jC6t
ZwOepxkZoZ5kZOLzpRIej0Jf6Zs+RbRu5fCTbyuPtPsNVxkLZqJ27DREs9iPpa1Tfa4ehvjUz2Xf
4lSx8cUMQmIZKUqZsliRrDcV7pI8mmMfbT2q/Bj2+OR1z06kj9mROJD0EVa7M2+KGfsf9KEMZy/D
2CGrNzKtChmM3dAV+56YM4vJNX0RKIsaGdp+2SEJR5g5WEkQyRzldJna1rdomdEIRvqiuBt0hVTO
kGMaSeS1WITFJlJJtSDJWSNqaClWkd/I1Hb6W8XWwc3rJCju4951SfTD7EKdizpNAAVMpMp9K+c8
GMcu+mq76GN8G+9SuBTsCnGg0DwNmklWzjFOmI9ucjmO3+fBJLdjNHTZb6hAIq4+Yl37GSBFg7bS
nsb8yCfd3SiGXKpQA6P22rGC5BEyAVt0v0ReZ9/aUjXlc1nU2LnUCG9aNaXGLzwE7Xzr9Cghd5NW
xd8TYxnno1q6Lgk8Sp2LT33UiWMJEacOk6k0pn0udH0LON1DIzgnbXosayeuVcTehIPvxoU8wzC2
5poPmZEOiAVoeijuowrmvDtO7L9+tEus/WlSGx9C4ZqduTOAUm0lH7Jy40mL1LBqMBRiwhsjbdvE
B32LhYT6HAmd3uMRIxVcwjkEB6ZuERMWy7GikSa2zlI3MmRTY00BYon6aS5bBIeID2xv3pRtzkqq
Wov5QnR9ITfzCOp1oyFa1sLWIGZ4YO5YvtQ5J7EtE12xv+joXvunViERklzzsjTDeLESE15p6jq+
mRIlEujYl5bvUW9LecdHeBIhK3dpHUZ6cOx8LRUJVpsrhDWjb3ZIOED+nh9Nwc/HZ8AqFgegzO1h
l4O66/0sQxfsLwgxEtNvy7ys7qYq1iaKRHsRGzY6KoGUcWdOt0Pe9Z/wGPTZzobEa+1WjfpxslEE
+GS2YPmwQHa3u0WDgcNwu1Kb25yX50eXslCQvE1oxDZrYfMiQAfRlW4iAz7rnWe3wnnmQ6s5T3Gq
Ue77KG66H1pk9dlDi6ZCu3H7jk8AYIV2ucU0o6EdnufV2+i03k9WVr5jVS2TBoYE1aSvtjMy367H
UbEpBqVNtzKL1ZceTaMadEOC+DYCa4JScp7iVzvOhMo+zlZE7JtkjSjVlUH4uayIpplp4kVf5VSM
IM+HYSrjIBKazOjYq3q7jaJZC5H/1PQijC6Y+9YJR759O55D2jKjSDcfd+3OG7/r4cGOgc5m9qlB
A3zbs8uiop9qw2PvbOTVrq6YvedaybPrusnL2CXeleOddyk5HiJFhBWg8+gUnuuKxjRWOwZmyUnG
SvnNyHUTup+lbzKdPVkQcSt/TORf70xlLOIrl/p8aPP32Kt6jSmZSY/yrAOfy1bpI51js1fJCEtM
2iPqc8wcTrN8FVNZPcukky//+QKj7oAbxJRKX93hby8wI4HMnYsuPaURwwE/xU762ZxamEBCgnnM
sDbFV8YoF1lunCgpymA7XbCOPC3rhfinFYwpWte8eMlOADWTTd8kEQGQuXgwnFSEtrSLPQS3Jhig
CGs0KvEJO4PtXbna79zpVavGLhs8Iv3vs5FChqWw7TEKnMiJNV68aNDulVqWJxpDeIOtKJNHz6FD
bHkY5D++5hfRiOsFQK5god8BNnCREtljntQWQ2Qnurh1sc8x35CCGuMjoGkbN09dgZWWN7wDybo0
y3Jo5oT3K48VPEtiGkEndfq8hViYbeF6UMeWoJYbkA4nVNzZj7FP/isdZlW1AUSjdw8yz2Ra/Pae
ddqS846rhFEWejHeZ7YWUzS5Bb4QPLnNrnPoS34u+YL1+4+v1uVrgagDTJKFtB6h39/B1T9Pi21k
vZvl5C4atVptu7aiIFEUfMS+k2Zi19dtMR4zs7OvpRVcSCCYLmJjd1wUEMw0SQx4e84ix5wWE+V+
QgTDVo6OW6HQ/250JABxrOLqc8qfscwxAekAK3y70+1goNn6WyMO/cqs/t1fw8wTSTMSYqbWZ+OL
3pEWWRcKwWMuahPK/mU5MjogVMwamuapRW0mTnPeMaPDPfQ9c4Dmhah1sGJqOHk+vikXbw9FBP+x
Q2fvZUFbeHtpFElkt6eL+CYdreJZL5bs0BPHBroST44/5o3c68LBnFMb1yjbF58EA0kYcmYGsSsV
8pzMB6qMWgXRzdHJ6/KrPnTRliQa3EOmMZ4w8F4jMF2cKg8+RFTkN8DjsPudLcsaNMalMub8OBET
GCTTZN1bba3dLvxGHoG1Jz2JFz7KybU7fvHt5cgrekYDYI1P/Bw/I2HI9Z3pFcde4oogPNXtsk+G
NcwSF+9f1cYQO4E9IwEK3ERWSTjO7HS2Dqmxu1nt8JjZ8zB7my4fK+8lU6S67HKqFHNr2UWW7MiC
n81D4Wp5FUZ41a6t9BevLieASneNDFJXEdHZU9IskdNVylIcZ8pnm2J90u3PGFJddV3RnP4XaQYl
kE2Qyc0VhfB7h2aCyvuC+pQR1Tr3/GfVaJY5j2oRFwzlS/WO21SmgUFI2pPChjoLYAr8IWPvWjDd
5UvKGSNaNLldzJFs/eyrUkYwGDp3LmlgqrPhG1Ne79y5yj6Dk6zY26Aa29mdk6YY9HT3LifTA76D
Ytq/7I7P4Mcv6bu/hmVLR0uIUA3l79uLYOkoit3FLo6iVxKUTCt8aiS39dFU+EL7mE70de/oLc+k
NZJJgzW+zwIct0t2T5K7uKLieu9NWgPIEcquk+BzD47dTMOolmp5FETUpXY/blYSnl/WET75Ica6
5uj0nNVEZxv48aVYF8c3s18cYzggqKywoOEJOVvKC4wdakcz5qgkVru3E62e/XZyfpp9HT99fKi/
NeL5sSyowhb+GfQ35zUr260Kd1ZeIxtIyoNhFIoVVkWffpqTvK4fCZyrv+HVV5ItU5UmxTAvtPir
AnHbPJmFq+tgFzKIrKnXta+TPTpPg5Hk2lbVJnX+8vGPfe+6IB9GagsLDcbvWflXtIsY0xyey0RT
4LFv4+ds7oZbI7KjK0XPu0eizkKBTtXDsnD2LDKWBXMfN8dYUfXtGlrNoCeBBlg2K4/949N650lj
yVkFxPid0Iusf/7P2+/1PUMlQ2uOGPMNuk5OOckDQp34blI6jekwONkvM9l9DcyC0p2uPOjvnCt6
CmYjfKJgWJ1rHUBuLEQ85M1RtGV2PySl/dAv/fRNUydj/1/PlAMBJ3MBNdMkc8+WWKXuRrOfq/EY
Y1wMc4GlTKlwoHSGXtwqip3cqmJ5GvT4mk5lXUDfPOWwnFhYKM3Ym7FDPLufbTWqTkQznJGZm96U
A88zTRrHvHIpL9ZxHB4YsS1eJJoPJLG9vZPCTe1UV7vhuDiFtpECwkAVd8sOGhoRBF3X72Xcvnx8
Tdef/vbU+HKgOneZUaLDts4Wcbt3cqexLUCpuprithVFu6mZODyqEosP2/XaeaibzmI6GsWUwXlX
iN8f/4R3TptyA52MS7FDjXP2E3raxwktVO8QO7bD6BfOma/py3LKiMzMgxrJsF8McHQ/PuzlTbWp
c8jsxb/Ekc9TttUqz6yJ2vZY4/hPfG1U8k+GQDzx8WEuP0w8OxSNKnouzJEo7N/eVSVtmIdhdj4m
HpqzJ7AvGIwXpob1c7d4GgjtlOjJ1PdSTTkQlVGJ7UQ1HvuuW8Bi2TcDNs7PH/+oy7u+KkQRLiJQ
QgznrNfmnzWja2YPJpUyHovBlr4urBa7tZnLA6tMZfgQXfLXKIumDUK05mAIugIf/4DLi88PwMGF
xo3Lgmvv7Q9QBmZNg1VMRyLhjN/GrBiDrxTm8p/fKNdFOomSGo8WhOu1vv7nPAt76ua+ccbjuHI+
CqN4xlLmbhCyNDeuQE63Di0OH5/a/yFvb98pGirEvtkaENo1lvntUdNGMOawdXmceWofUOc3TcDN
UAn2btdeq4KQ7zF1hEG7DRMxBaK20g3QEs9hZBmx7pOeoaV3Vqokx2o0IxJ20WjBeyHJhtIu73sn
LDUZqQG9fnqOHR5idDe4nE3Krh5jmAPw/4sKfqgOZCm0k1i5GXivpDsSvbZExX1JsFPzJXdnDxc9
g5olcEYxPMZkn/JXUVU3XxiWdcwJpjQ1H00m5MM9L5S7hwafa981FE3e6zKCiw+kgn5kM6TjZN8Q
YwJnpJN2ZzM5bP/H2Xk0t600a/gXoQo5bBlFURQlS5bDBuV0kDMG6dffZ/xtTFBFlG55d+w6Q0zo
6el+A63dyA7VbEuVuWWTKUX7pfWD8g0tEK+8r6zC+EH9pBkp5uYVBqfEBy3f2BIfvy4rmAZgOEW6
Lwd8176Qcyp/crqz3p2kylAGZlpwmnZbyoZdNvwXFoP3gGwZkAL2XuuCHXAmb9+pggcMDeLuwRsi
XToR+fVnMx6T16TDJw9et+8BtekaqwMyUSfDvoDT+Yo8Bk1patycDwrOggoOUNHwy6QPvr6nYRwP
f5IYcYztMKgd3rQxYJcDBlUwQBurB7tSO4ZyomXdvcR0QqpvUe91Tz5Uc39TmxZgic6ZgulcYlSD
fI9eO/2TXoaJsgJ7HL34PLWSdWBjirkFp1e5BxTXoKdUcQaIvYlwV1rlVpTV/zFJtNSqMg/ztYhd
qQeSOe53P01FsZDdXNFmKIygE49CLfkGtQpr9kpEYHiwyS0x7TZ69Q1lmCBEwoTqP0a9jfFVB5ox
rpUYSZmTkTqD7q/RdZcbrBTqObW8AEie34oBfhF44F3W8vWHOJwM9N+wulZplHpGOS0FYpn3zo6l
/LVwsKlxwJOeXa+JGwXdqOJn4giAKDa8ww5CeFwADhHisx85wyeenQVA1zp7bGC93AF70e5bLHC/
W5kyjR/N0/96JXPVcwGZpDSzew/FxjxrdbsGcQGPLfZNyiqj0lsbL9DGhcvuug7Jp0tJB/n9XELq
7FEAZx1UipM39xxvFor7B62Twmy8X1Bsu6dMA05Ru5ScnbTIPoVDFe78FMTkwt6RoW+2BkBSCZkE
ft4o86eqx0NRdH4DK6AZ7T3Ipu6EPWS0TY1CWxjqqnYiS52UE6jakIfDw7iMwjr1IlKOHs3WWq+e
0yQHy9MFI5EhLcJKW3dlWH69HfqvMhmAJrwrmGTIZLyO59dNmTtQ1fRKGkVYz4gsFYdMjZWTXmTT
H0UJgIQkZbK0r+XL9mJOpcSDqZODU9kF1Ty7buIu13MPkasjSFOgUYAb7O8TdD16PHbc/kIMAFkx
K7Kaek1yO/7s0ZgLN+PUKpHE7KkLd+7VvFPuRfrU1cB28yiYVxKnFEfTIHCsYxNMxmHiwbJrU1PZ
aLpQ6IvBXLg96fLYzj4fthhci7+EZJKKy3WeOtupzTo0j3VnWVvug/5XnOq1tpsgZRRb1W3i5yCM
yhiZ0AQlp9ujXy056G7ZQKFVyeWHtezl6ObYYCgFWvToWxxiAWUEBmXdH3FnBFRAyTh7Mr1CWRIN
fmeSXZCguiVJVDBWZ8Na1WC4nXD1I4gvb51pblS/pSSKv9IwyNW32Na9T7c/9CpltHn+wPPBiBD0
NQX9yw8dQ/hwiudrRyca9Te3tFA3AZKzb0bH+AULxQOYCpyVhqWp700aZeUCX+yddfYcLEMs1HyJ
33Nlj6BvEvpyhnaso6D4mg3CeMFAQ9kArlfukmxQD6kdVCeIz221sMhXUQvsNetL24iyKDW22bnW
RZvxHz3tmIzt2KxgOE2veu3R4A6oUC4Qua5DNaPBh4B1wXg2OfrlTJuG0ReCWHzksMpSs1Jsk0pt
sVEmx93kxLU7xSvzPxV4jxfYMXp/GPQh/vB0X/6K2TebXdT4U69qYF794ItV2IRMpKIMsJf+MH2j
zG6uyywI6lXg5cES2fy9GYfVoHnsOk7YfA7GDEhJPjDjg/CddQVsBSilrqh3UqY9Wlje652FcQm9
SJWHEI/gOXE/yOxMtSs0IUOE4gzUClyQeUUWHOhD2hHAKbP95SvJFJ1SvxBLFMzro0yNDpYVvFOe
KthIXC63EYdjAY3IPiqTD9o5AAIwbkYRIWxbOtEmLHVroV787oiACtmy1I14ml6O6ALK9gpqpUcj
z8ptCn8ZeVM1155Lr7bBwev63e3Y8c5q8r6nxMSNLNtqMoj+8wwzhear+AQ7x0pLvaMx9Ua2zZTE
VwECt9XCYO+spsE1iAiSR3ubjtblYLaiWpDVHf2Y2LZ3HozEfgFdMd3r3VStEjXvEdG3kgjlNt9Z
ePpdfSepFXwym7wG7s1VAafvAHDU2VQc4yIwm52aDCqZcTKVxcbRK7B5t6f1ah2pdLNjCQi6zQae
a9irYKtJbdSKL5U+MJofHaD6JkfsvMJDCo7uozPrQFiwEf0gwdFsbp7ZzNaxA70kqY8Wimi7suJk
IvjU4hNsOFutSLQviRJGn7W0M55vf+n1xALBkrYEskFJXJxtIK9TrM7Sx/rYxq3+rNqTcU6ULFnH
wLeWjFWubnS+0iV7I/LidoKU1uVXhhmR3YvM+kjnzT1YQZvc19zmIEW7fDUhElmt9LhaquK+s5ae
YbB/KBijrmHMRkUILcvyYEA9IIOctEYjWXmtEf586YANbYEci4XNc33NwFoFDUGvhFAAI07O+T+H
cgoj11YUrT0qvpl+Auvk179sFdlptqydU+ZDLNSM33zLyr41mR/XB5Tg/dCjLhUVdHI+usIGTyCb
7BXGI9XI2a8BS83RCt3xWKNRjpybhCgE4y/StqV4e12Qc6Du8nQlY0a/h0W+/PCizURYIxt/DKgh
ZAd9QtQi7lS/2ut9TmU3H6iSbwYjcLbVZCv1qzqRzgCOLMxxXIHlKOPPtz/+KmTxi4CjaHAC0OC4
8vIpUbAzQ6Dox3JoAxfZEa1J0R3miXQE+Y4TWwhAMVoHYR61+5yXt/t6+wdc73kCJVGLtqVD6jHP
ocfMHQOaZcPRBHn2NriGyNfwkVL7bqoi3dxFkET771brGovFBPnw/Cd959JDdgHlHF5qf7t3xuVq
ELBai/dCcAZmXU3H1GEJnCPAVbAFKwUWUpWvs74Ikh+DQIN9GwRTAQEFzoD3osW1K7xNiUEfAA0+
zdEWIvp8s7AkGISQtZu4k/Mb51z+QQ5hdn5/DhD1NhvUQBQejqsoBA5+5xZKf0aaCxkmSvNDYGvb
yafAm66myqmKg9KGrVi1xIxp6fjOtgyzxZYhQSJikDTgY3I5bf6Uewq8P8hnFPLGVU8Ju7kLUwEl
o7ad/tiN1niyNLiKu7IbkVy6vWGu54UQpVp/X/Gk42hgXY7f0E3VmBf9oXKNcp+xDDaXAaJgv7rc
CfY68jnpzhvTJMlWqdbnJdoasTpuvNYf1ppRLmo+mbN9xIQ4vE4QQOA61DnWlz8oxxbRD5UYB01I
FndokFXjKgQ/v3Q9zN5BTDw2QHRKkKohilxdumnrjeivl86DkyowdmB64AvaWQli4GkOuGzbZXlh
r3PYlNlqnGw/WldD42Qfi5f/+xmyd0HF4R0us6CRXRmF4j4kFjDuVabwo1doxTcd4trYRSwMd73d
+Gp6F2iT0GIEsnc5u15qtbU/2O6DMHXUoZNRKw6m4kOGLMJkXaXRsHEUzUZIGk/qhZvqvbHxUae/
STEHDRp5df5zUUWiysqhS13ckalqH3JKV/Sh/F4/hEkdKHdI9QTeKozG/EXCupYwMbPYKGcaXAEc
UdoIJHXztrEJk7YbeZA+KE1m3ZtBl2+IWNZuUrRmXY+jcteE0VI68M43Iz+FtBp9Tq4Ge3a8NAK+
lait98BzPK42Kbx4hN5FOW5sM4qPQQPpATyL9WzUvaYvHO73vpjXLsgrtC2oTM4Gh/aLDhfFpgeO
abl1Oi+9G2PfONmq9qXJw25LBd3dLQSUq3OFxg44SdIR2ThntS9XGZRbMExIZZ/UJDCQ4Y/Nxv1p
qL72Wlgm8q/Qo7xsFWldZ7/majIGX4e6pENJHyZ6ytzUeoGHmKafpqnDCSe1ghF61Dg4efAFpSa/
LqHSTZpYe2opvZyk/crtL7j+AFRxZNbvIYQqBRUuP2AIpxSfptA+Cfx4EV0ptcbBHgImu7p2YiMr
X9vMUFtaNv5AKwh5gxZ2RyMMvENu/5L55uERiW0LrxC2D6mOI3/pPwem8Ab4MFTBTyPkE7janjIh
WoW+MXraqN73+7Jy+uYO51s1+65HpQeN4fYv+Ns2/vdWpx6GJCy9Rd5BKi/42WqitpRDBq7UBw/4
erARalQGd1MMbm0Vi8pRNn4wJccYK+DgQFVT+4w5BEFkNRpNYL31BZwAY5149Lsea58DgnRrXjjT
ulErvE1XCKIMOMdii5mfgfPbAwQTBnotgzC0t6kGpBQvTDU0njO/n6z9MHTDV6vUxHBwfKGqmIHU
otsHVlZ028AMcT9udTU4NyTA4c40YeWu29TDvck1prSpV7nf6WpF+ypzN1BH8nZFdo0Is5EJJs/D
EeW15D3WlivabUmyUazGga7VGRYMDbPvU+05VYPhUAeoEp81o9HrLdIAhrnBCks43+J+ml7VEBwX
wsooBd7dXo/5iUarASkRLkfSBWqVc5U1OGJOiHl6+BBAl9Z2lt5V56AylMcG8szGyvBPwod3sWY4
e9QAN+Ykyy0Irp2GqCM36j8bEceDPmus0ntwsahZF0rSHJq84BvzcbCfE2gyH+wvMCLpEO96GZ5I
A+YisLkXG0qix96DyC134zsUNQSOBxvyMSiptyf1KgdiMMvh5e3xcehkzzv7yUDzqKnL8AQKbNIQ
wI7AdoW0Wo3VRONvpGKlFu6misdWcqIcuNVOO6rJJrLC8ChPcbpw8q8nnF8EDogmq5wDZ3bscMei
ORz0wSl3a+vniKDBZx6wNKIbiefEIWGp+C7TzMtzzoCEPRyOaakhoXa5wuRCQ4Q4ZXAqLKM96gy7
o+EX3dv9YC3cSldDwVQAmSxtLGVVdB5SRNj5vELwsK9B+D0KPRoe0X2K4M01S/qm10NRzpWtTWku
KW24L7+qxqYc+VDNeID7V2xHL9biteHV3ok4NioL2+jqbEpFTWqdPH9U7r35LlJ1FFFzuhvHAILq
FlU9IPBa0d+jPTmh+BBrn0RnLVW055cVIpOU4ugb8AymGTfPlju0OASAJvuYehHGQm1Teduu9dGt
xv2rTVZKiXpqr+hiVZvh8M3LR+fp9umRc3ixc0ip/lrHUWkBCGLPHjBDX4uyqlNxUkP0wDdpY3jp
Q1CN2fjj9kC6zE3nI7lcye7/aoLWbDWrILGrBPkFnkNoNa6byUCKpQ8Nf1NmvvE0FlgdrapRK0Me
cfAa10GP8cOOxaIGvmqi1FZeNWGX9SnTO423RSp6+ElmAfHdjS169JAkbe+t5b2erwwALW9+4Bmd
s5AHXx1uZgzBJPRHKfrBE5p9h1bXgtJs0JyojrT3okGrpk4i7d6H6/KfwHxne3vi3hmP61sC0Iml
NFFnwUTrGq3W7LA5iW4q1qnpZz+4i/UR2mz2lJWFvXBJXZ06KtE6iFXABTBlSHwvTx3KP1ZHOtqe
3Kka75vIxt1psJPpBy+/JUnZq0Mnx+JCBNFH9KJzejkWOBgvdhu3PalVrZ+0eFB22OP6R6wM9V0j
rOE/PRzGhQW8GlSq2ALOtSB64c8+19KUxlQ9zGL1FDjTtMZcBTtxvU/2mijB1wHxcdZdUiQLprxX
B02OSl6KFhSlJZrTl5+K95kOj71VT6U2gShUrGj8BsowPNzeLVerB3KKrI/dInVJuYIuhynpkZmG
Ymkn56+5l56b2ZGgZz/rvaN9dGcyltyQVPj5Kmp4l2OZKhl0BOH2NERmfs8ZQORfMj6t6K8Nkp2X
bx//OFkz1IELgpec50+lGlEHizv43mPjqSt2L0R4HKpCxNeDfmmf/MUHX0QsnvTcdSQxTBCIyNlJ
H928SpzRSh4nP8A+La4pD28GLxa0e6WdylRVhocElFW/FaWdfAUAhCYBAo9YfhUempMK1UZ1rQdD
+8kAqVSuM6xkzpj8pP2KOpujfO+o9GJnget0+qsZMrbiWDtp953UFKWoXSpKeMddKrI3zBLdT+je
kAVjOQLeH4p5VH4BFKtMS1qOc90yqm1wEtkWEPR4dF89Xfw6HMAzBNoJZw+18Xgl1e7Ur22eayNO
gqGLrUvvmWdqbQFcjyAwn2KjRFohNnnd0CFFgfu+xkhJPyQR5nFrLbacYZVlSYM5ZkP5eu1WOL+8
FX2Whfm2poveP2RpNyAogBYU/kYrK9IL8anAUW74Rq6vRRu/aQdlIdrJ3PdyjWllIz0I7cWhgDeP
dkSCpk9KcooxCasXM7Yr3IXwXbmroAuyAAhV1Xe+I6u/NRf1tPvojiZhpdmJ6ze/wfZk8P8nNQdw
5+LZUfonbrcCfK0ucP3pJFyBZzgoktujXX8sT0FyKjAadJDoAF6OVmmOBBgV+qlECAfHrjTcOiae
hZ4SR3eWmxQHxIBQwEiTJZuCeZtD1m+xxDAp3NDukCWGy6Ftgb6MCCf9ZLdBfIRlGB30NERuIUYk
fxVWPXYsZaufsP1Dr3l02xUt9WapOHB1l1LTMOUfk+cQOkn65a/Isd0zRdyZDyjlqedGpPGzH1kI
dCTFuNZBQmoLM3511xClpG0QnTo8A8BcXQ7YeYXTFWOLAlOWTH+qOv7WSyoS4lb+GkEfcx1P8Qfl
6InJYCAwPsEBGYw87azLMaPWxe2y8eNTXyjRMRCD/RNRgu+R5y0RBK+mk5GoCKJHz5UG62S2n0bD
N9W6V5PThI4B3GzNL6uNkfejzekNxHcMbdt8YUavLjjGBNOF2CzcGlKG2T0qyq7Bt9VPToi75Icp
EAq4pr6YQJ8qwevt8/LuWBwYg2KYBehlNpNdiJtyGNvJaUDCbYUaqvbDQL7xp5FHXbJwmb43FuGW
CibVbNZuNpcFo2eBqSWczZKQCiV847uqOMSaEi8Ibb+3bCZXG1kQpOCrz0JfhY62n6UEnVJue6Ge
oh4NZgubxgIBO61dIqldHwOiDRGHMckVcLO63JKoQwQOQJbkhOhH/GZFsfuGZULjAwCOW04/bmGr
YCx5q99ewOuww27hCIIDpICs4aZ1OfCopmmKECkr6HXhDzRuzG2XNlJSMnbbXTmODqo0nhats9hE
xQ7BxjcdGt/C2sq1u7hk5K8gUTJlXYQC6yz4idSyOpzvmHChDk84Hp6ssPqdBEOnHmpEUFcIt0wG
jpNAE6lvLVWxr9abUq5sy3BqUFSAIXY5CZMzeAoiwuPZbNMCRUmwYS3qKRh1WlT6VFQF6rSzfHez
MPlXq05KSKmA8idlQqjns1Js22KZWyO1c3aSqHLtVV4pyYthVCCX1lVddkUHSjIEhNI6o/ZJk+DT
I5qdWbq2UeLT1qPvxr9BzyOF2eGr7Vkr3tFOf+9kVjo+OGhYm9D3HPFz4XfLY32xXIgeUysiOZNV
cEpLl/PVOyW1764SjxG0iE0xjoJecAg9HrNDAwIulqhrB9WjY+hpykuUFN4e5dyyXfegQNQ18n3h
a+u3wcIumtu9aMBLaK1JZi5po4TWXP6uyWo9v1C67rGL4Niu0HhKwzWqcLa0h8aEFNxL/ZnsDDGg
FY4E1a4tbbPZDE3txhh5luXwjDuc/IWR7sVnbYgVbSFiXu10cCkEZl6r5OkIkcsM5J98JiqEWaht
nDyq41C669DQecELK37MGthxmyLuGxOpIOHCSUV7t9nbIW7qC1fE1b6DBMsVSHUKfgIzNfsRrlX0
VZzW7aOd0X0UoR79tOJKRaPHy7XXERGZDSqX05fb2+b603ksU96AP0117KpF3VqixjfXbh+LuhGI
4/rdwR7jQYpYJugG6OvCyuKNMpbuc2k7S+YJ74wOagDYBggkkht9FmELn1KfUD3xGKBw9xnFBlXs
eAL3mJ3y+g5+dEXYPlG0LYN136UD3ooV5dDn21NwFWjIZUHBOpx6yYGclyoKOu8mN0D7iD6Pv3OV
sFqxjcffbqP5a9QU628fHk9C9qD42I4LBmt2IGpHTCnuDfG5QWwxWA1jbUZrL0/KJw05pT+2P5bJ
/vaQc9FyDiGgVxviKhINpJHz/GN044IWmcjPAWmui0avPwbKiqRSMTCpFD4cQdsIa45dieDqNhsU
W+xIfesStz2Qcm+WHujdg4G2RQRTxKxCdVgIFFepBIwQ+qTI1NO3BKYr98o/h3AskGDQqz4662h3
IUvYjDjH5LXw3xJ/GKvd7Rm53nngVZhlLhb2H+XMy9EYPraGvirPnpOP0OcUdMy8yPoS4KP6UrXu
N+rS0NLDzr5HjVBVFw77X2LtRbQmkQcDQY9LIrEpDFyOX8dZDTikD88FxJVzgk2msbZhXEVPg+1X
/ikczFG8hbDn8w0CynH5GHaJiQM9wf1bUyejf+fA2HgjoKFBibSvF4D75Dm2S7GzxPByxGEA9Z8y
RvVqiOEKYS6rD3s30Ysnvj0nCwWBra0aFSHAx5x9fqJsED9nXq1ouDRH+XOLb7C3r0B81htnQHR4
01RJnm/9wkgRdyuNBipAWmoYYTa+8oIQox4/4wXS/vRp6k9IgsYaQsoB+uwPk2ZNxJEq0V/RyPPf
QAh6xr0t9SK3Tur46Z9AiKY8JtpYGp9Rl2rHtWektbFBHSvwNw3EIWR+WhzAdyjj8fBRIEqXu5Hy
w3Bfoifo3BtZkz9SayijtYU1bnNQoDcZhy6Gqn1mCxXabugmA9MpVCahuSlB43xKe7UMlY/vLp6r
WK6C/UEK4yotVoHxI1kTna227e/HuhhedWDJDz4OBZw+s6n+KElljVRntAh33DB1PnyloZhDwZMn
HL9AnRvBqIkqON1kMRRfxKdaScPXMMzaTe2oqb9GibBZR4pqPppR6e8oq6gLadT1+eIU00OCkswu
8ublyrR2JnpWuv/oW2FU7+LCm/SV5/ZWutbdZKoRIa8n2/wau6I6Cfi96cZDFjNZmIa//JXLc8aD
ixjL7yD0gQG5PGepZSOM6OnROcqnCb9534zUF7c2moe+7xoXrnCWPXAvO19zOC33eV6kXwGMB+6n
icvf/pLGZRm/an5W2N+slB7YMU4bxVrq48hwM/uZPNZk+Zqsk1roLBw16EjxvqCxqgEXux/12K/X
YcbVtFJClKxXXFvFr9sR8LoDiRw0bX7abxRyJOzpcmqiDLCVhwjyuWtApm4Vtc9fI7fJ623RZVIu
NLRgS6J110Tx5yn0jGyt50p/6rW4AsmvGEFiLVyNfy/8i3mQaSJzIHUWaJ3Naz3WlGOm1GfaU13U
qfdY+qFon0Ye8foD7mVNv0GxyUNMMje98Hm0Bks5OUk5gpNTiy5c6XUcpq8AqYt+rbYdnTcdqb1k
29VjnryBVejLPTZ+vfc6lGIMtgUdo8daG9Xh0yimbNiVvhGoCw9XXWbes4+SGlYGsnCcScpJlxNt
VCJxRW4aT3A+p4M6BtMvVxS58eLofrA32sqLv6BLyLn0wj7y7r3MatKD2Yr2i2FXiJiGoLMfbDM1
zS91GlYPTk+5Yg/KVigPWp502WfPwtrqU+Z0urKucyf7kvp6tER6/8u+uvgQl5eKwYGiNMQNqc6e
GKGNPaaTpeKsNk6DOD4O7MPGVpG1/dT1jROtMpQkwztUdXt4p6nAUCcd/ZcpMANjm/hxwr8e7Lb8
aKzht1DLB1VOT0b2Xi/nN0K/SeR4b51xYna0OyU0gscpqop7H3jUOsnT7Fvlo/y4Yn6G16l3Pyi+
B+tb1iUoiPKGoFAwDzKdHxc0KrzhbApw5iuAM+bvzK4ja90jOPqitmG/8MnXJQK0fWWxDGwGugdX
KiFG6JE2gvI6q1lk/FT77n7EU3MnYSSrmGc5fvVu4ldrzfGLp4aH7onSSbpbCCFXbxb5K2wqhJQK
6d94s5kfBr0yWh4l50SfkMURVWW2GyUfpGC7h4g1OsjacFA7auyFNXb50UBCFmM2zBsMJO4JztqX
QZmM+GTZbWfiMoLK60bz0hgJIFAw/coatSUGy3Xg41eTfsGy5MVMAJzlXlrjQyCGzXtumhLuQ6p3
P7k/smlbCH169NvpFz7hSP2rXe1slUYKbcK/flZwZVkyG5VH//JEwWxBUYasG3Uw8JiXW9eMTDQS
EjmBpenswtj9bRat/qrCinpM0qb0FvLOq1o6QO2/LRKDPiKaU7PrcIocddBbdzwTzuF9h830VKIg
vHcjPXgJxWStpsHjfDiitr7e3izv7BUqOdKkEoonV/FsaEr2NWXszj5PTde+dX7SRDRNEL/e+ohX
PBlN+l9UeOLt9qjvTDA6U4D1obqQCs1fmDASBq9sLOeMkXDWrZQoTHadY0/fsraJT6KK/rs93tUr
hvIBGT2AV0e2GOeaRo3T1U0Pv/08Iet6l1X68CraWiD5mS8hLa9SrNlQs8fzZCe14haxdbbzDKCw
G9bAdFSraDdhFfbY6jjRPvGydDsYQ3yODWuJQnSdXMGnoXBP3R6FDGRQZiULVP+Q1/Y99TyYlZsc
zKwsm7var6eERmFV37k59tlbhDOzX3nbo9Sk8BCfDmlbmY8dnaOfxtTFzxUQQrGGTRLt8iQcl7on
1/sORwLAx4QoKOfGvP6kdFo5kITq51JBSddVB7FR7bp/7f1xECcd1bW9H+CU+FE0FcBDcCMSByuF
POY9FNoBQx2ToZ+hcaHD7Tolvtam81xQab2j0BAcbm+8v8Igl6EEhB6lRBnZKGTN0zmviQazLDvn
jA6rre0T0grEWJLU1lalGqTOfdiqrWAC7OGgid4ed23QeAo3ctSCHTCqXFnHEdTvPdw37cwraugf
jEkoYBBHU/1T6pE77p02b++Epo7+OnCKKllV7uAUKL7qarwpdCP1thOPaWsvWg3YJD4gndSfNN0E
Se8ciY7MR7Ni0+hY3T1bwjL3PjSM8GuuKv0LBcE6/z5qjf6GWrxCZKCP4666qOwPYduN/n1N9/xr
1lf5M9Llwn/oeSbjHQD7MRhXed9af27P6vVxlnRAIghEbdqP82eUhUG3KGrNObf0y8KNn1m+ss2B
K0pVIfwglir/1/GZ8UC94idFcQho3OV90AaGgvqyap1xlwI3YxQm2V9CawLpbUvdO5XTTHttjAQ2
DzZeTlujI1wfSlxF78LI0dvvfZGRgsTFhEi07P1uBDhXbEE8MMY7jIE1ynpNRt52e6LmUq3sdSn+
qUuAv8xH5hoRWVnnA/pk7RmlJ4cfmunhRp8wXXGomFqvgSkJ/Omg6P9liUi2Ce0r9wlBkhx7xzw0
tG001njGlBQL1ooqii5ZqanuiB+KNPRtdDdPX5jxYFpqL1+HUVrLFKlp9aIlhEbY5ZQHSSTsCrDC
mSMxQZwqwpWaO8Z9UxTlqvYUb5MP1XevU5Mdd8iHW61MG5sLLSXwCuTW8v76p+oFnszNk16055Gb
81nz/PA7rHxnK3Vz9tMo6re66YCY3V6td7aZdIxGNojavGyGXo6qtKkydY5TnJuhL/wNJCR/45Su
cVdiErIZ8NBqD4TH7C4LCmCptwe/vpJ5QtAS4HKUTND54IVZWJFrpfU5y1P9Tq2GIlqrLi6bMWXI
r5ixJT9uD/jODQBUi0sKQAwYnPnWhAlV2NkYd+eiMppuM/jFoB0ykQWbqAz7ddiVAU+FLPl8e9h3
Jpm6h2TlIZeFQaL8Wf8sbZtU0+SGoj/jb2qkX/kBMBEcB8j2pg+asvldS4ntUz5hovvi+GO7ELve
HR8wlTSWp8ExT3MB9eWkYYU4u4qOzlIdwSMTBrZ9+9GrEXEaDXtUsU1q3GhfKBbeZre//71plxAV
VphWJrfv5fcbELXLVEvQQNYTrVqZbRy5O9Pt/Gcj17sVMhHYyw6DEi0UNt7ZXzLJpIpAMEIobJYX
0ejyOjTK+O6p6g96H9nBKsQr56fuR0TT3veWUox3gh9qC0AKJIoBltNctCu3E6Ni9/bnwXWi4T4f
jPw/YjyC04ljJ81RAIv9ncgW4h4Su/+rr51O2dTV0PlrHWMC82j0eqLsFTyCwAwHULKpjzlYsiGd
JYJ9a7rx5zrrInthjf5mBZdZg9SJoBBEJVzKF8wiQa/HelGMeI/FWtQ/63g1G5uySQN6+YaPf3mQ
xE9hQHl6PeEBFG4VTBeazYSPVH1swjAqaIbiNb0qBlVJNuhLqdVq9OgJryO3Kr27ssyKZtU7dWlg
hlToydcSwcd+XaSD8x8WTtoXrHA4f/gH0JA0ir5IVv0UQIK7vRmvNwW4drRUJbxfYpZmD60hdbTS
cJT2zFaN72oupc8Br89TFuvRhlPRLaRj121PylgSyYjSJHgFrvTL3d9qcAo9te6QPauSdFqJfIhp
BdsVJDvDFZk4EAZNrDsw+jG/hyLqj5wldPqtIMebV88tiCkWbPwveqGJ6FmzJ/vnR+dEwuWIhxT/
UDOaZ4wK+lXx0JjTWfdCzUBY1gwB9XmRFLwTuyRWQSrfHvE6JDAihWn6wZxPYuLlpNRD6eFl00/n
1kTPtjdT/T4YlFffLQlQBWYZv3Ii0f72oNdLT6EEnWEqi9Q7ycgvB8XBMHPrtlXPhV6MmzxPpIlX
HX51U/WuH5z69fZwFv+7yxN1Odws/PQ0KBGF7dVzh2Qzhi1e+90Ira9ZPOqfb490nbmAJIKRQ+WA
MgYiIJcflrjmoKV1qZ7LbGx2Ttf7zo7ak5X+ROOPfDjRm4GulmE2IDunxE3WWE/jtbG6/TPe+WDe
1Wx1KgowOeZPbIF/ojOGvnV2tLGeVvTqdXCAgbptgJAuHKt31lJm4oR2oHmEXPlb/rlTzdCtirwv
eJ506bQHUjGaK9NKoVTVjX3gzZNpu9tf996IXKDwv2Ujh0fA5Yh4IZlQ3QasXSsl/xQ7Sbj3BnNA
ri8TwWZCWGghW3lnOmVpigyJGgJJ6Sxw1EGDSyFuu+e8m4Zpa2ZW5z6pqemNKzBtvrnwTpWBb7Zd
YaqQGvFEpvM67wyDWdW9rva0cxERYDLF8OI9cPBaX6iCX2cjEk1Id4NERL5wZqdQCcsJ0FCin/u2
EGutMWkEpVa/y2D34SKhqAdE32KU9VrqyB9eQk4IDyroKgC65qIuXWAYQ0Vp9pykFe5WXeQfDB/k
CdxgscmR7FgSYZLfMp9TjdxNyhxCPFZnSxhVFBeBYevQ5HITm64YRUivwZQY89IHzY+9tQfR7LlF
nuek+JW3jmqB3RTyL0vKGO8EXCSnYOpIcAvqEDKE/HNeeGRXuRH32pkrOX2Zai35DQU6vTMJuz1m
oJk5bTRFd5WFc/reJqY67XDRkg1d1RlFX46RWlXama6vsfd6t4tWioxA2EQ6P28v77tjWfC60F+i
Tjt/M1OAMpOCvz9bRdV9r/CARNvBAhDdaYih/D/GkjgK3rqSDzlLIwolxu1w4LtKIxt+dz6EbgRM
9c78UQhUxxbOzHurh4IEoiYUdoAJzPaRFpveVFNJPaPI7d2ZoxFuzThvdl6jTt9o9k+rqp6izx//
RBAi4IH+buF54aooTSFEPWlnCImkHUGi3md6lWZrGi90UP8fg8kuBoh9Cqbz/dk2bomIoKWfiwRp
lKMKsXxruAp8hEhJrYXpfCeUU5kBH2fz6iQCzaaz6F3R9/jInrEWjr1NAvlK5aHt6d+rqlc2oou6
Jdf491aQfJMQQPohtYovz98Uou5RKKlxdhS32kROYWDg5bjxRovp6mr1/3F2Xj1y48wa/kUClMNt
q+NoksdxfSN4bX8SFakcfv15NOfGrWmM4F1g98bGskmRrGLVGwznyJbWNi6gGycCGBmVJAIkrYV1
Q2xy6g63Z5P7R0j9H8J2pv2gltKcCXKm+eH9T3hjVSEHEYyR4HGBOiw/5o8rBgHX3psnm/qqqLPL
UPS/ZYMOKbKNjsr+TI0t6dMba8qASM0sR4IEdvUZHRfrPEFN68k2pNr97JveG87UIK3uxJ4OKX/r
8C/2KCFF84au3a2hyT0cSEoA/FnZ67nisZl02IEaT4qjyGfQW3l6cgwUcE6A1tLvvJCGwp/R0P8P
eY+9UFjhy3IqISVcD2xHaVvE3OFPs2Kn+xpJEIxUxRw+zJFbPaldVtb79z/rrT20iPqgJ8jLACTH
9YgRChOq0Rj6E2Vj5VkYTogBJ+6j6TG15zzdWNgbPTnbWY7kgtYAqbFuhI2ahBJlqvnzXPMadGMv
t/dO3lI2wBfljgRNHHvcV3ZDm6OkbziReIylEt1RT9Fe3p/5W7DcwpEEfsS//AcywvXUXSOL0kbD
61VENt+67FvDRNV6FC9lPY8BUaW9NMkkH7rJHkLUucd+b8ux/gVukpp1kiGc7aIlsqG89zaDosZM
YYNnE6kaV9j1z9IwEO4cq62fQ7ggKGOHkrQCsNY9CCDqwUiyf0wX/1ExQYTdiHuvd+N1SsPm4zW7
UH44dWuBClBsaYyFdsuml781ZQKBH1vWfVXEzinW0vylqIv+0OrC3NldhC+jlfQbF83bw+fqSALQ
c1oInjzorudPaRxuVuGOzyQ0SeePAgzcSHnkQ6vZCcpieo5ffYXkyUaMenvBsR8pzgJnosUF++B6
3EK2WZ94cnieQqP/Pbtee4ET1Cifge8Tgi0zcqK/jlQgTKlekZQvJiDriqU55XWET5L7lEfaKa5T
Xce3GftRy8jdl3yuwh/vb/m3h315RqLYgg4BMeD1dP5xh8ezGBCBV50n3snl777vLeqjdvh1gCz5
8f2h3p4uJE4A+JA/4VJIpF2FRDOPCLZFWj9aXT5fMKgvLl2FYPrBG/LwzsyQy+rjTj3EbYpzYjVE
+mfLaGMk3i1NfIuNqfwpUq1sN3b4m3cQjAuwp6jZ8Z25g1ZRRa/DqgXyUj/mnV79Hj11hOtEL2NL
nPTNbloEeXhHovMCF/sNMbr1RGFqYTc9wupwh5NZYMppmy1PdDR/i9/4+trH91d8a8TVgoeJ3SJF
ME6PHUyNxkfsKTuHUdvcC/AwJyH00/vjrTcT53PpAC1EZUIW9Ybr81LZjQKpSeQPsjDTC2HZeCiN
8ElDoGSrd7O+El+Hcnm1Yl5LbW/dPcmqfMIpJ88fhBPS4zLzcgDil5XfANHCxXRb+4dWlsXkp1pk
bJyZ9XW0jE3rxIIuwLuWktb1NLvGGvWhc7OHcaQnJbLKhgaYu7vI7jCBhT9q/C7a3P3n/cVdf8zX
UZfrj02Khv76MkqLyvSkEmfI88xqoJfuV81sYoA28/2Qy3TjsN6cI41EGti8BuiDXs8RCwisBq02
R71pgBMX0S3SdxPowPAgtaj2GxmZdzCHjW4j+3g7MC8eXo6kBNjJwT2/HriKw0yk5pg/JGE83UVJ
+bnrqrmhhxxqZ5GO4gnO9nj+27V1KOGTM2OeyN71Vl8071UZWkVUPES4Fee7MjO85pgJcxz2hRUa
MBOGptwILrcmurAQqYqQV4KVvZ5oX0WhnqiieMAbDn/jrPHOqgEkOAIW/owmRObTGN8a9O0JxbMH
iCVQfw4NPc/rQaO4n+i3y+KhQjLp0ItZM5FG7OaHpIbf9pcX6yLxQo2RChPPEYAYq2yqqQRmuJHl
HSKtGIylqRsmuyxXx78t8TOQB2UL6qpBlw+pi+tZVYYWZn3eeIc4JJqEk2m+wJPudwsA+al12/Lv
tOrpJzLeUlKiyURqtD6K+MBpyiAd75CU0jk2BTsTF0dat8Yw+tTRNoZbf7TX4ZZnBzNbcOWr3anR
1nJjRfcOmSur70Jpq4NsbXGKs6TayMbXsfB1KARVXZBalBfWTSEN2SVcuk2gHHlp7ctIR3hMb/ON
JGd9eS8bAuQk1RQgK6ggLb/ij6TDqgZ04dDpxqwKb6jILO2DGQP30LUiP9oKL43SG3AQHjF/f/+g
v50fI1MOA5XL45j9eT0yTIpcD+0e1ZrE8I62NnTwC6IteaOtUVYbX0etq6u61jtwj2koD2j2MbZB
Qbw/l3VAeF1FVm+xnaWp/iqK8Mcqok1jyMKovQNV6oUIMph+VMbT0bXa7iBaZBDeH+/WrChHodSB
IwhV+NU2JKmrahM4/6GZneQoZthS+pBtaTncmtXCln7VjAQTvhpFDVVZt3nkHurZtc8p1bh4V+uF
c5hLYzrYdNG2fHvfzAv/BRROlpx0QeKvu0SqM4fd2Grpce7d8qG1p+oBK+Fk//7qvTnEIIQB6iAF
wlXFll/+/I+vFWEc3xopQN1q1itftYmhY10kB3eqio2h3qC1FzQy1y3RDAotr7bV/lNsqSg4B6bH
JqqSzxmwxZPldVjp5IhnfDfRAXrm/hcHo3ExQ2pLK3xq7cb+HeVNB1KSsrC5sVfXwW75ReSEtF9Z
YxrOq9nLOQMKEWJiiOZdfsmNprgbZVzsEaml323P2t1E/3HjMru15H8Oumy1P5Y8xfChltCjj1Ta
62Or1eE+RKHK7xP4xH//dSlCL8ADMgmSl+uhLDSWZvxD06MZl4KcEFIWnOF2Ks69mxTyP4wGgucV
nwZ/cV0H68K0w/ksA5bUCFSDa52j4pNPNfYR2Y5qq0Tz5kgu4HbSo6WNDsZ9/fzugUNNbV6kxwqB
hkeVV4yvztCIkjwuj3niDBub5dZ3w52EmVESIsQuB/aP7xZZSdibOlFgMiud0ukwHgzhFPsqIit7
/7u9iURUuNDY4J/liQ+W9XooPTb1qPD68GAiP+x+RqfLzM9WGpf1BZ9Rx/CxRQ2RMyN1BJTYV6hC
btyqNyZrm4BHCLmLPMSag6pqLYrhSacc9HCwfoW1jcnUmBvyGWeYsty4GW58SRt1WMrD0A9BfhjX
01WjeSAuqWQSaTnaSF8I4ICtI2Nwg1TIPR5S9Sz/NtojXsUTDSguh4O0fvWUQGK5pfDdZMcJbzEf
3bp2Lwe9O87orD+zZ7t9G9WxP6dyy0Rx/XV5jf7/KeFBSu9x3SZvQxsU62x0QQ7wZD4tiBdkRYzm
EQ37ftrDyWk8RILyOkjSmILO+3tr/WWXt/AixLs46qIns3boWGwPnBAaU6Dmrlvj3ehVP0FcGYe+
07YELJd9+meR7nUsKoQwyHl4Q4q6/rBCeE2aI6KMxG+vx4e6z02sTsOpwtBB6O3eq9IkeXHtaLi0
qGY496QMXnR6f8LrS54fAcaCRgIXIPXTdZ5qxAq63V6CirjqlOfQ06MPXjK5L4lsvA/zqLRHVOm3
DIbWW5qRoCRRHV02l0uZ8nrmLb9mRqRzDOJKHevfTZl6mXr0EHNtD0qize2Pgmskfn5/qlujLn/+
xxXlpigF0EUagqFO5vSLhvWqtR8mSgNfTRv2is+zevj0/phv9xOdTkAWr7ry4PdW31hVSqvXm2wK
CqWZ3UNhiL7fg9tOtZ0rmmEL3HFjirC9yPZeQdC89q+n2EtkCfBnmgLw4fapt9roc2oSt5GFj7Gs
mhKxlSK93T+gJnHuoaiDKTnw1OsRFSRTKzfGz0CbuSl2ltZiulI1rXZRI1Wxzz3h4LHVbW+jafam
BcEeIiHDMOjVg4zGx/XA4DlqKxTTELSRpnx267DDyzIXjrav5+JZdyvnrPXgxZ7DJrSTI9qW2udQ
sZzskphRu0WXeXtrLcpTi2w5FCsWY/VG8ZDFKIs+HoMq6aJ/AG5Hd2mp/u6QR/rIoXKe6MgkL4Sr
auPCenuJLCkjDVkOE8iQtYXJnHR5UynVEIRjMR51YUT7CHmYL9JqtfsijpMPQ0/Vywzn5gnV9rze
GP/mxOl00GxYUJzeKlCEfa/VlsNnoK7VA1mwvZqyfo/PZtTX9uzjdZF9qYwq+21PTfnl/dN1Y/NB
ZEPwhgwdJOBaTzWmlNeFI5PP4lk5AI5LH2pv1J1dN/XtfrDaBpKCWm887W+OCgts6e9BuV1n6iOd
APpJGC/EZSwOk+lMgQNYYq+rqaxRkW6LE3fmFj75TU+HDU8vcem7ITZEeWl10lJNja0WlkfghuAJ
Jm9U91aVCLR+7dh7zsMRP4JyxP4vtZ6UJfPTgMmf/sOCL6Y1mMqx7vrqa9N34dakLx8ocdj/QIH5
exyrMVaeda68hLGoXlol9o7vD7qkjtdxkomjWLW8QxZU4GpQdRLtrLXuSMCv7ZMCt0GiwhqHv94f
5tZnJa1Ej5Q2Ksu7Wl8URJemGMYoGlb23F7OlO5cVVGlj8qxE/lGk2pPE/xH+Zep8/JhKSe6y31G
N2N9hM0JU/dU5OxiR8ojNrDh81DVn4omLzZ27q3DyjhoipCpg3NYVvqPCMgTUe30ph+DBd31qamm
6bNepu5ZiTJ9ODrO1D1Feu3x9gKEunFh34iExHpIE4unBqzq1VcMZ/g31GynQKddvOMADYHeJ2V9
Z8yatsV9vnErUp3lQjAomILqWoV6FBrcOcJUJ9DqXucNIo19bLb6hSd2d+pF/gs5c+N/9ph8Mo1E
/vzrjfRaBKfpCSwHkaDrVbZ5xM+95swBpilTeCSn7Ap1JzDRivxx6rz4vuhFp+6dQcxbliU3vjBq
ogAAUJheoLurqNgZSZO46Ug4BkGnYB4cxvO9OU8icFuX2kKdQIpVWwXcdyL6YksY4RXRuTqrXIuQ
onhVw8BaL3yHufKQ1Qpf2XMxSVYLz1L2kWH1zUOhi7nwB2XCkxWhHt0p/Gh2IvVSzFoi9xQgbB2J
tASHZXPpjH9XsQnA8Exk5b7TB0ftN0LXjXsFTiZ9RHjFQJrWGcRcuR5sbH0M0BecvrlmaPqOWiVb
YoI3crLFW4M0kHNHHrjaDj06FBZC/1NAaSHBPG3GIds0Oq/bhXaeFKfR6rY0DG5sf5f2GjkZUFgK
AatspE0jmST6NAdoh+mQRmr0vObEUR9R6i2f2laLCpAajlFd0tgefohaBeP0/iG4cdwBS+Oj9Gpa
StX4+hCYOaZFrZWo/IS+OTZq2olPIYSFahdbfZb9ZdWIkZabk7x3UVDhNXU9WjJ5rVuruRpkdjk9
SKOD0zpBa9IuRZTnzsY1eiNS8F4j6/3/0dawZgAjIgtFoQauEQ2nBGD3iwDj8UU1OvWMEm0Pnzad
Nl4vt76pA8WQi5vXE6+K6ykSMcdSy2M1SMDz+E3tmXeNnOKdJvX8MNp4gY+6Au0dg+mn0KiijSB8
a84wHBdc7mvxejV8PDjomoYaHqGT4fzMu9m5pzMU3yEopJU+GXZc7u1pwQG9v49unR5Sjf/XtH5b
6HUVPY7SutcCWxpDKHZlMWfdY02kbo6LRTzypjremeH/3h/21j2KjA3Rg4uBSLk6tKOhFkJXOJix
khp7DfuOj+6k4qqM68seSEZyqEe6i0Y2Zhu4oVt5Hq23RegFBDTQqtVetlS6HUjYzUFP+Ur43XJ0
GuoC8Fo/ZV7aJbukhzbzT9vlw+LyUTo+7pO6tsuNUPtrcPRyhmkELtZApETgaa63nVmYHKBezkFc
1HB9UhDSVYj61qTKYT8NNRq6CC+chsH0Ll1S5/uwNNVdg0Dgxka49eDDw5Q+KM9omOFrghy4APQ0
LX4JtmzVj6mz5Q/4EYrfNJE4i2k0sKWyS2XndjVV9FlM5Z3XUkbRBjQwN0LHjdNAM5GHNko8ztLN
uV6VmAiYuIPON8qn9mxRmTtw28zDXjF6+ainagk5rIi3ZNBu7EqkshfVIdrASzZ1PSxaxmVBd30K
Jk9pVF+r8TPwUyo7aOPYLsqjftFAtnDDUaKSrVE13Jj3jVudGuSCt6FmBYpi9QMMhfp2N/HajyfV
RH4Hm1Vk0Ypvbu5oG5fszblyzVI7WYq9a6KvWWIYT+uPGAbxMJiaZAxcTqTcDVx4D3oDzWrXTEma
f5D4KlWn98//zVMIpoBjuMBiECK4XmqlKM0GiW6+MNYQfm9O1qOmoWSGQq8Ud6NSVntI/fLJyk2e
2CO19Z1VleHW8/rWgi+sL9570ALA813/jEwtK81qlk1vajAAiknsIwkvv8A0dGPKN9IhSjn0kGmP
gyte61YboOSwQ3bUgMeW/qGys+aA8Z/24f2FvRHGrkZZnZyoqoFltIzS2pn2tR2z8FuB4t5Rq932
EGqd+9Epwuzi2FW9NwAMfX1/+PXBBXrEFuV/CLONaLZGZZIJCmt05ylI69B7cJ2s+pZWY/JVnXKB
/JTUvWLXNUjsvT/setaAbwEj0hnhWWGCP1i1mnJ6PjUeUE5gxPmc+BFIHW+HxtF0SvNWdvvJFpJC
q6w+Vq2LryOOl94WdWi9lZbfsKSf4Pl4Tb+5szxtaLwp1ZwAecne3S89U3Ov1QkojyxtnHTjqni7
0nQzUYiEU02vlmFXO9fDp7xCSAOvmyn7nOdJ5ef4DQT27A0fJlhnB0e4mv/+Oq+zhWWOS22ZtV5U
Ndb3cuR2iTSLwsVUFBcqT7qTtWvb1vlYmkAYZ0inzeH9EW9ME/D+QhtdGl9vFFkr2fDpYukGUzil
vtq13Yd4VPFNRolD7GulKT9q3lBsafrfHJZrCSg/bDAywuvVTTsLqzw8koIo0a2LZnRQfslBvQ9d
3Ol7pDsclI2dces6Wt8RrO8CtlrawjSICH7Xw6Ikaau98NhD0u7SHVZjnrfPbRMg3/vLemOzMhDt
AeQ+gXev37EmQqJtFGVukDsUYIrU645VaOmXHPLC1/8wFOCIRdcT7s7azaQpK1N4Q+IG1tzFD01t
6UhyVdIfdITK/34o4tmrNAmF63X4bGAROkkVe4HsrOpBU1HHBAZlfR16Zwt+fuMkMJel/7vgI2jw
XH8pHoXerMD1DDol6p/qGYsP+jhhMIRR/NzI0bu8P7VbOwNwJXBZqstI2ywb9o/S0qiVRZI4tRYk
Im2/Ne2c/gx1/CPfH+XWtgdGSdOXAhRCHKvogVcmMBOyusB18A30pxzt/F3ttNYFOQw1PBlWWJx6
Q7hb8IwbFzi+VVSTwJu8lumup+eETR/pXWoEUm+1eQe5Y7ozwWGfG0tBdxgAon7KbXW676ARK35o
5fHWhbpOiJazR7eO+AEcmSVYPUlQIHQSL7L1YOgqs9nNplOiqV5mxzof+8537UySJSQCR2I9o7/0
9yuPMhKmGtR+eZ6sLpyB66AyEQYMnLiBwzDK+ox5S3kQSlx/nITi7hpYivv3B721qZabdZk09OH1
eQF7o1DOirXAMNp8L2jb/Svasvrn/VHe5HqsLHhkSsuojmi0sla3mlqUbox5rx4UmAreFTRpDnbb
gPZWWv1Aj90B2qbIxyqCIZ61KJTuG+G5X97/FTe2NkwNxA4A2XENrNE2ulW4+px7WjBaZm9GB7i9
jenXKRxpP0cTLEV7nf5VhMZ3X3BGNiLnjd0FfZm6MM1vlLfWryth9Ii9NaoZdEMUPYjc1T5FZYvI
XdllrT/NY/7bwK9776KNuZHp37iqqCksxX0wFcuHuD5bxJOymdLKDIQwmvIsurKz/CbVvW9GM1oy
PlQojetbeic3IgzyEnxzsDEM665SsjCqPHXQWzMYIakeQmtuXhB4cQGkG1tuZzcuD94xvGVg1tpL
8f16gs6cRXKQUg8UIynKY1vrg73v60iaSEwAgsX0nQeF9TSYSiE+VrBUL8UgvS3hzRunCa4WH5el
5kOv1zl3EbGWuJXB2/Qyb9cKMzsgdGbOG1vpxveE4cWXhJKFFdD6OLnToLuNKYygFV70v5KCVL2b
rao5RI2LJ1XcNxuthRtHh1SEgif0BfKh9d00uzP3oF4YQT+o849sSGkDNvMH0Uv3BLp4uJ8TL98o
x92aJOcFQU+KRG/xTqbedzAWYyPIGsi+7tCb4I3AxGpWZx54GG+BwG+OR4OXHcQDnPrH9R5KzIzs
ta+NQCSm2DshxsdCrQu/MvLsRALTXd6/jm7cBxQ30KZbhFrRI1p+zx/xPCUSJN0scY3EDrcsd9SM
vfGfOJ7c7gAjVhujc9h4NHtDmcXKeBwQMt8Ced64mKn6g6/y0CpdDFZWSUWbOqWM28wO3Mp0pfS1
XIvl5yHvHFKMWuA5bCVJ3+uH1kuK5BPAkalDuA/hEEyXwzHdSn/fLgrPJgwZKaxTZ0YL7HpR0KZ0
0qms7KCgwp4dorLp7lKsDP3IMNMPqZO2H9wm9b64RvEfwj9jA++moURFBMD8auxuhqTI5gqGbO5H
n1iCSF/UlamDAFsp+/vBbUXvU37DkboB6/77/Q3x9r5ksy9+Fwsk1kEK/3r8WW9LTSihGcC7Ls3d
XOTDqc9nO9lVqpFtBP63N+YyGKasCxAWPMXyY/7YfW2iEwnNwgqcQkwHN4mLY1rFztkYmo8kIOEX
z4LqWRhxcZq7Pik2brCbw7PGlDtRRaDUdj286IS0oq5ZdJ6a6R5EGp00tARfhlib9lDgkffvgMPu
ByeT2JIjd6dvpFs3VxuVj2UVuKnXvSkPkwnHmR3CMY7Nn7AYemn0obyIcdw66LdGshgEuB9NT3vd
V6jnMqns2DUDpYrPWWSHPyNhqkezH+ONOH/r9PDMgrVI7ZIvu7rCCLeIVhq1BVTFa+Qz+heFg/Bp
LPLxOY+7aIj3cCe9b+A51SiYRwwJ/34Lk2TwnkRfBMjR+rMaaZJZlW0F6TwYQZ0144saVx3eUM6W
UvDbWLs0/EB00zNZTGqWP/9jA6dTaiCK6FkBrgV25Zck9OIQ2Ubx9f0pvQ0LJivJu5H4t3zC9alU
zFaasnIC3svxUXPHD30TIq2ehjhTl+G8Vci6tVsWO5TXAgDFltXBjCSxsOoYLzT7adw1zWKP2Q5F
cbb7Qm5smOV7/NlMBlAEyXVphGAtz+W2evEoFcaUPHOcoHQz+wsukEMdeLPd5b8mdzTrH/pgZP2u
DtvSvPz9snLB6C5sxcVPa7VT3LYbLDUN7aBWaZnvXEtxfVlalq/kWZLutDL99z8MSEmd87doS647
trVR6W4ZuXaANK9sz26GmQYafFn01Ne5NxygS23Vym6tLsAatg9pN3Cm1afsq941+kmxyfhl9Vz1
RX+Oncp+smSXnWcRqY2fuaL4+2csUDF4xCiQklVAjr8+GdybKURLdpBTm9JvQUXyYK3T7D4REqEN
q52mwxAq88exU7d48TdOi8aNyp2KHgWJ1Crn10tdMUQs3KAIlc6P50w5iDwWx6FSQx8kfbGxjW6c
FugTiBp6CJZyaFY3XqerZaOpjEdR17oA0HPv+67Mvw9YJGwIQ92aGkD/hazMyr6p7jojj1izmqjM
2dI4qH2mHgDcmP6caT3sImeLWHRzPCqPpGeLEdYaN5z0WWg7IQXIou2ryzgo3uNs5/LfWZ2axzzt
t2Dht5aSWjLC1YhTsmeX3/PHhSqcHs4wJjIALIti3+Bt+TJgW/h5NCZlC97/ptVIekeMIvZD5l8o
vKs9mhQ5oope5AVhX1nHNhfKp9xN5kNTVNMRK97aNxUj5ZZ1pn6vZdSkdk5oaV8pyhobb5u3QZOf
snT82D4EzTWw1Bbk2PRBPMKVIjCLSOKvxWRpPbrNbXaxtcn4YppVVB7rMC1+vH8pvSH/L+tAO2gp
9C4YU2MVxfTajdCpaLwgm3UVim1RLOKQXvOjUUWf7UYz7y+mh7iJgmdct7MwIqUN5mH7s5/M3v26
2OosWjpb55hrarX/dJUcmOvy9WwtCvWroxVVUqbIafSHUtMBCJVWmho+5bG29eM0QlvCzkM12/e4
L36oLR76u7bGLm43dKXSnHplqIu9pXjdZ4cFMA5dDA7A94yOd5WRlVa9t7XavAtTI7QOi9mL4Y+j
GX6NlZYqF7yTaf6y9HnOmswUxR+sMDEmPyFxHVs/STy7M/3c1DMN5Yuw66MOmcxcS2Yf/RsRPiaz
WqRf6XbV/Y9I1Su01G1yhDP8lSRudthAWeEXpdPrVt+FueGMg+9myhRhHe7W9fC7L5dFxsO2HxR7
F7b5MHwysZYS2GSjm3SMZ4LaP5QWygmhn7IQF0OaivfNGmLHPYeYmshp1xACtH7nVX3YnNCTi2vY
nHPk5XcSr8Zu5yQ4L19sVZqR3/RuqD1bbgXiNZVdL/1YRKONnga8LPkNgzFWaE7xn+2EOmXdTjNR
iLpMtQ53y5vcWpyaaKjy+8mVvfkUR8igBROIXXHSzSZzfS/VcwerianIzyiRqtmlgHE6fgaaMeZ+
gXJieNC9yTa/NWk9pWc0icPiYHShNe3aiOfaUamb0D20uaHlPu2fqNrXdqQ3H4ZO0+dfIQUl4wGp
c218gAacDWLnWQh3PCrI2eP9iPhA9tzZdjz/spQ6FUc3SUT80KKXqBxH3JrbD05UoGKYYpRU7qHy
L2wqLYdEEIBu66PxAvx19vw6y0b3W1tG5fibtvao2Yt2btreZXabNz/nkNay3A/tgLTvYYBvbfoI
s3ucLM2YqyzbuXERxQiGG5XR6T7+Dmrk7kQJZ+uz3rUhPR3CY1s+eNkkw30U8+xrd/haRkqy85TY
dO9nGzW7g1KO7XDWIQ3x1+ZMlBht0RGyY/EQzq1TPwgFClrmS3syMm0vqkKbzyP9rExjEpz7xwhn
Rd7TRpvaUezLIberrxNqzNkd0jlmeCyMDMDfAdH5JDpbY4ncwYFcGpMsnzKr2w47baqGeIAjPIOs
22NdnuLnVTShtO8Kz4FMPNMkKS9IjDfesyaFkdi+1mmZeESsLWp+ReGcCn9Uk6TRDrGdd03jD3MD
6Mf0KtzQbQUpwnznDQNLjFqdEYvB18qYft2+s2atOFjJIstYKCBSd2OneM4PJYf0Bz5RKx/qfkrK
Xailrbdb6Eb5lxT/kO7QStnIB493LgXuvJbpF2oyqO5FedjK41zR3NN9Q49t/dGhxTnvw74x9fvO
sivrMrkOT6l9VgIgOelTmFffw5wmwV2R2+78ccj6aozxQ2s6bZcMcxr9QooL+y/qR6HwyGeTSp1x
dFdUuzlBvy9APSlOqZS7eZ7VkLvK7SJ5TtTK6S5QwxI0LdRGn54ba2rwXKqiKPSCsY6seZeXiWP+
Sku9iXCxT4Y+2QnDUxY4au+o4a/QzJXphyFLWX/RoniUd3XaxulLJKJKXag4kfIdjwzDpO6Oifqu
8mbTew5rtVPvYhiVc5AodqPrlxgZ9FDumpLmwV6P0N9Pj7llg5eoMpnb32OjUqKfoutrC4QQrctD
rHdJd0qlVKuj3vV6dMfHreVPidRE/WCPloLctW2mKmcBY6l4+LeLinQ+Qg1zk2yndVbfn6MBQQrC
jNtqP6nvq1G0qxGDmV6UsOYvGa4I03OtT7ZzTKnWRU+yqbr+UYsrpb+ossnHL2wQx/YRAag6367N
Rp56Wxurc6z3anyeWrls96Ie+3+n0nGSOajbiNaT3WdackF/ZwgDMQnZc0lJhYaQHtVC+9EDYGgu
iVsV2HS26PL8KCQBxXcBI7XZzi7dtp8PRlQnI1IgEg/oL7NXmlbrh5UJc0ONYlP9Di1UWndFPE1T
e8zGPOq/6UaN/MPgEhS0I2En706etDFN2VF5hnEdQ7jAIELOSVL6STgM8kwMrKpPCGOUzTeQcupU
HuwubKrv48T2IViMTeHwyAG/JJ90TVjTJXWBoD06dkxtE/p9GJ7p+46F58dtZJeXXO2EcmFsx/44
D9MgPscRp/qCrLsznqWiCyDmllVOYocSqrjvWztseZk2bvbDshV7CDr6IDiVmm06WV/oAKQormdy
sPU9gQClKKRiUQ0iaCLtdUora+oGbIRhLJ46ID/tCzVms9yTsZfUJmtpSVvugKnxWvEqgILPE3Xt
4lDgZYJIZ27lJd5xQymc50SSRT9UST7nh7R3FaPdgViOxD6Hcq34heLaDf5k6MGouw5hkfIcI+tP
sKiA7/p8Wx0JjlyY9jnCfQuh6BRYauAVahkfUmUq438su/SmO8Mea3M4jEaOmTDAd9f7p2t6Rbyg
v6d3BxvWdm2c69oJ8X5qWhhFOzRpJNZLKue0eHTMIf7cqSCG79EGDJVTPxdCxAcQw8KRu7mzxfwj
bQaZ/a+pK5VfWFLp9p6nqK7mL2USm2niS17Msz+ZeUjuOCLpPjwaXYPz1dx6xnTMGjRVsXXBXaAy
feLkGH4MkS04zrlStcDLECQ+FfAS9cdITHEZ0DuD4LqH84GDjactK5KBoPzFrVSMh7bMsz26BpAy
J32u6x0efln1nFQKn2oasgINWRYKXxnpWf/L4lR8dOo67oncBrIxXdc35Gf4ngbpOIU/K9HQhVck
acNhilHw83X6d/9YieuKRykLNz1ljVsXp65IScBVNDDgOUd6dYTYaeXHToaYU4SVjBFwJagUj0Md
Wg6jAXc+TWWDBpHs2/6XcLvO2rluJL6joh59qY1JBdYYOb12FHmXYScdoZc8ZvOQHACBdKjqpDjY
eSfILmZ67Can6u7HFBWws6Z0IDcrQRi9y7Ni+IhTaDg+V5WreP+ERaqJHZxh+8WkgKy8KKjHDT+r
PLc/aqXW4ylqheHzNFt8ztHoUShV1bz7ldom0S0zpfmxaUvjudbm2dx5he5VwYQE+35aiEAXFYXD
ZCedsU32udbaZMKVaZHa6SjCY940aeWJ2zayzlJvRqw+pdF8lHQBBEGBZfpdl2ZV++hCz9PetUME
k0tTxh/Dng3pa46SfxRlJX+lrtuGJ93ryun7nDtG9muacSvzJye12c2x1FSc43BDDg/xQOfyOwlm
533AQrMcvrR6Y7UgdyPsKmZkcwpfzZUkvydPklSym5Rkpv4/js5rOW5eCcJPxCrmcMuwu8rJkmXf
sGz/EnMACZAgnv58e25crrItbyAwM9093RRzwujw+IpeKG+NfbtDTvp5Eh++SpdFx/ap4XE1ZHFW
bfRdot1iOEsYD88V2pX5TDSzdWQ7wbkdmoDNV8/uAoV4j9fTvn/6FrRVOk9qH4uwiqvk0mFBOdFE
mao6tyqsvCAnEiXk8Qk8HRXSr6NbXx8h3bLDNXi/bcpuzo5fWWFDe5eE5O5ugf3ad73+am3i7fKA
V/Kj86xEFpQw303DeNuOJ1MeTsIU5dMm4I9ojqTJiVUCCgl6Ibq8O7atvoVeHuq8FYQ54gBWRfNl
Yr88+UX5HIKipUpZZ8g0bcrU2PZi5fvEQhhcdTyM584j9f4RHzqv+tlFSzQW+2yv3rndfXvKjjoI
lhOuNc3+sB6LglGax3X6A2qi+sKKOkpc5XGd/RKtmdybqwawYUlh18mlIiVi+un5W3gW5bwg/Rm8
AzPDodNdjSNc2OzPTBbRntMzxljGz4IAKXdmcZRpkRCxrryzp7itONZeG91yg1wTg4IlXsKs7QQh
xkj5sWfck2HmE3Ul3LeriTvx+36PMlbtanE2LGrJ1I+rbvg5Lba34UrtzSaPlFZH3sVTuaVHgiH+
jTZM94WL63qftzNOmJnXBdVBqCDBqp9q7gmmHScMyW2OEC1WdWGuOrT8YUBREVKg0E52pL2rIweV
Wm1Y9c1dUOrIEc/W5lFqySMZmUAB5kP4iH6L7dtI9o6fl0KssWYkJmGXBpa183thNgc/Lq6iJht9
PX81eOYJFgbd43gIB8KgH5mdR/9vzTc65ErHNc/b5khmuMrnv1qTEZmpo1X4dpSoT/OWiJ2x0Nhv
fcaI5Dl7i+V9Hr7XEBolyh6yxq1378aplFxuZ0KSw6yOD4w5G3tN3sKoCd47Lzx+B/SydqoJ1pHk
SxMfzm6Kc/QFpxhXvy48qvhPP0Z2m1kKzoWNVDISCLzrvBvP9P7LwLwFULI6ibg5RktMZ+EQZ5Ji
HHLE+bxMq0wbbVVJXsbkh+WWPjQh9/O0PanOQSbk1BplQ9+WrrzrJv/gPmBFLG3BJ9v8cLylTsnz
s4OLbrrKy2p8jz9BPJLmNDWx9LB3n0eR4Z69zEVrZjRcXlxHfqoxwhzTMR7C4+xaA2WOpCV9WtfR
DlOfbL3vZFurX2Pt2nZK6F34bS9J9Tc0kRmyvcWKykuWmUwsvzweAuuqTLD7YIvoOZLWKubEr/qU
wPPgc4cQ/q71Nmwk0itxZGGyDb+7qPcZnRqugRzR+MT0M7djeWNaW4ksnlAQu17fBCg+QVRy6Td0
+1FS+U7q4bXwN8D4W6RkC4Y6FThc/AgXhpO0cXXYFrrrIwuFXNR32c6SITu3uyIi0bLkanGXRupl
3IclyUpQjHtr02A026CctRD+UREpTZNppd56KOKV/aNU2YSp+TUXVI1O1jCc1Nk+LUmU9paun0Zt
k1UVCqXNeWMGeQq7+io5L3FUPbFcr7CGKRt570Qt27faV+aTRWDmvr0UBnRA6AWnaGxCfii3JSVq
j/zuH+PZxJawtRzLRV/P3v0mltbJHNE0W1puCZvEybE6z7FnOuwR7GR7tny/U3lzHKHiIMXx/Y4b
zQNrE/2cJVyQO5fvOn+7axvaRbmoHoM/aU1nOXBH56il2jWLut6mWOqyrtK+YixOLZ3AnJpkJJ5g
xVH/22pGQnSdFRuVjKesX7Ktm+SrzytzCrReVV1I+9Amr5sDS70O0CJKyacafsyjq7E21DPVoV5p
6PMqbJx/g2fjPasmx2nzFuCR11K15Ibgijg9K2L/uBdCq/4zuXLsWOvtbCtloEXtHqh+J/qN0eNk
GE4ekFqBgsZ7GzDQaTYeCsyrwi336o6VkTiS4c99YsiWMdEOzL2h/IAnH4PUC4zncjsbT+OVZ6Ov
3FukgaVesSpLVnkNI1tjGpzY1MwEjteqks/42sG5msSRfJLhfwSzsKI6uEeTuV0kvub94NzYzkdX
r/F1sg3+zk3r/NZdvOfJcmCrY5dj+6g2wBZukzL+IapjaU6LF1JwaxQ/IiXzNQQDmYz3KcvE6Vml
CAjUHMAOLhyz0eOiFM6QrvuqvbT1hB/lo2uOip+9DwXmTDNb/h5OdSnCJSJcHXJpej4dykS6ascp
2YMbcOKNxyOkByVPK7gK6sM9LUW3sYdaOZtIo7l1KwwEp2HInTG2H8NmlTbF2XaJPjtE4pKV2yb/
+d5ERG3NxffZuHXQpGFJ2F4aLdv0Qv8jyW3zBvKYj3BiydOlG9hfEC+WCAQOXpbg5AqQFa8f80Ee
Fk3PPIs9i5pe+09hiaKXT8RxT2z3g3A5gx2UedCMzV86BpfNG6Gs//Zp7YJC90v4NlKUh2xS9cx8
bcf1t93KSRbAT8fvwSUVLx8UU1sqazbTMkO02fqGcLkanupI6vVxsj1xG21h89a0JPylU+2Qt0mR
Hk8mRuZ7SwokL3JUkTPBLqhyLipyLL9NtMs2a/XcBzT3HswjfvTbpQNMjLKOWPmOSOwkLFOeLRLy
BgCJ+oScrZ9OPrjTcQI/ZGiZwt5OZ7Ea6vq0lXXm+1Ynsypgh7eguVjaux6cuSlsGJXkh72ZElwz
3HsGxaH9PHariQuB3yUz/yyHrnCV3b6EjeXbNy4nZs9YjB3Vv96yUUZP/eKre0cA8d+Uih2ES9mY
tr9J6AXmvKQreps90wK74NKEyGJ0BagwU7LMxLFGzOiz6z8csOlOqkc8HtBah4F7rvQaHvmxqZq/
IiO/uqEX0XYWD5bRqe3hkJFBmMI1OePR1sS34RCXxU0gbb4Ynz/t1b7Np97bj+HBsswo8833OcGu
Glr7YreIAJtlDrvzZMu2hQZBc5Sx8mgnGRM5qQ0Q7PV6HoQaGb+SZQ8+o6CNtlO0ggdlRFC3Qwoc
KuU/AiMDCAWL2TNrqzga8pGYN5KIDTmgMQ+APTlXOPj/TZMyPwwzTfcSG3f/QL5GCsg8h/xXo5T1
+lC3oOvnsVLWmwThdVOxDEsDA7VN0ZRtxnJYxprK8Nt3ZwrciPvLkIomYQQeFf7vqYO0xyp2piKd
GXd1b+ZECnEekV18VGguh2yrWOcWhMOZUxmo5WPpkk6mB09am/fMewPeIxA6BZUeyNCb1joq/GiI
ngYrAq8J6l3amKH33HZc93MRJY3VZVALxyup4/GnXVlxextXRjnPrhAD/Y1L81awnbwuKVVFeA9X
1FbkbnMYcxMhyHpt2NlY830l6KboBg7lyTFbGWYcabWTD87se8MSSvksbFmJQs2B80rNTSqyKe3x
c91VIFJztW25a2wV+MXoC0afZPe81x60tElnZ7T+dtEoxhRtblCyQK1m4IiGJEQmuNr1MjzuxY3f
smGfVf6gvvnurS+lknFOO/qBb/wuGW7GqTV9ai++hosQVXP1jYJDOCVtX7WF7LakKlrCeuKsj9b+
3+SZeS1mHE+ov+bYHicZeH/96+CTrobx4cwwMFQQxf10O8bM2vkR126Z7/OmfjXDFP4J4QO/S6eZ
/lSJhSNgWVqLk9okHeiC4kJX1a4DYNg6YMhy3wXDUQzztk55Bx7Ae2aqS+egO576bV2GTLZH8MJ3
Gx0cZn/88EU0dTie1Fdn23oLPgaGHSeLZ6N82tcwUhmvbZhOVUc2z8kQnEwkKCYdZDr4ptaF4oZ+
uJ7KdwywyiWL2TYbihIqw5yIA3ffhI6uLgnB/r7EutF502HmfTlcrd7QsYx17i/SPIuVClfE46TM
XQMofBSMWXxdDQYOSTZsFlQQwapjxce++W0W4oSwZLIU3p7NQCRjsZDYLdNEoSRLA93XjGpxZ/ic
6zFsMiN9c7W5Ru410PsSxL23iQAqWJsojxYR522/YboTYsB4Aktwq5Nvr/qfQ00Pi+oYqpsNm7CO
YEzIEYi5FU+cvaxBP1p/qk/KH/kER3xrp3QSTf2mphBMnWd3/JwcremV9nDvsgGTxzmVahqfjWiE
yIVrte9Q7XaTwXKbr3JjMMqrvl+CbO6a+E1PQkRngQH674RYjdvdWqS6r0K/vmmCeg1p7539vQ12
6WYtygoNtSTHI2evqN3PkqT4m86IKDnFJaHbWQBzZDHZyfoWrGWXKcFMya3w0Yin7mKWPdvstb5D
VNItWR+65Zx3FJpbpmGB40C0eDIf1nkQ2XIgOMnEMtdX1C2ZbHYIwDWBULcJKrerFDu1wlTvK0ZN
ogjgnejH6MTavKss+UY/PW3p5m0E6u11RzyiYuX82ytjVoQ7dzIPvHFTPwSBVe+3zbEx6rtDUP2J
8WGy0mUDhM58HqmHeEKbmqnEnX7NRwyCHje6jNNW9OrTLIdVpscQizJTYBPHqWJ57sPW7HjasHK/
yjq03v3KLv+Qa7TiZT11YNWHSVjUBX4l1nnYJ/t28appz1ynDu48etIt8/xjfDdLVX5rbuAjZYju
nnz2SL0U3H9SqcZo1ckq27F+tdrqxqJLGAEzZNSmLazEG+H3vElf44HHuM8GZV0Fep0L/NTNCR5H
W8iDmO8bW4SFL01Dq3fMQZiGasadZ0qqiBg/E6k1J6MEMpHRmPOh22WHGbGCkSTFBF4y35eAWcBe
6sO7DZSwnGxTKwjR7G/jc+Tt141bLUWcYiM2EOiQjGiSykF/Rtu8V6cjSKwtBy/ayhurWkb30UI8
2p+qELCXct1E9xhj7y4QztB8OgoPQxpfdxpAC66JvJMWx3ZyfHIxM+yvqJTz5nA2InEI+s5DNz+9
mcfvFNU14ReTGeuvWMTGwHjJhh9bRbWfW9Cl/PvB3eNLw0QTn1RQg6BppyFsya/7+mz1kAvnZR7n
7VGyTRql7rgDAsJ7bMzJC51sweaQiDO62bZhfuOOPqH7KvdL6Ugl6ENc50ero9qcwa5pZNeh3rs8
wrtGPzUsBHNy+mvw+PVBf2XTaRmLrd8XhyJR1X3PgRe1BRJI5N+OK3q4z+dGrm5BJI6Qp2lWvsgO
Fc9dCoKQ2JfQ74Of3Kk8nDFAAE9fv5Ni54UqsCjwNCWspS/H3dwtEoRyt+SRWiBWTSph+cDpq1a3
uAjKOMl2O2xE5rY1/WPCsNyn5ZhgujeBTP90Oa2k3C5ueP1CVNKmPHr8Kiqnux3aNXkzpBCGGZI3
0MeNgFYWuHzd/jmgcOhqRmQLRV0drnNpneUwdHVB+ccbEkxpPd0rk9uRVd9GuO/8lHWNitmJF+YE
1CVJX7ThLmfaeiQX6NxsDLi7bWvI3o7pTFjObbcM+4LO5Eq5/ucoKo25jfDiBwwaadxtZ1/u4S+m
6gxp6Ay3cRSU3YNFBGD1gy0zYV0Qm1DyHeNvEP+zc/xKGiXgxAYsF+4C0bTyJ0/ESqZ0IDHOaOkc
wOZLd2+zMQ43CD9v8NqiqeeI6z5qtvhU7SUklxV4r0TH1m6h9Wjxt7uwsbGGriYadJtt1IerwO54
3AFghg+OYT10aZns7vHQj047vO3U/I+ycofjDftAPnIsseKh8PB6+Osv3jqceFm6ZikPv/WnVbLR
96vTjhQPJbJudd7dei3ije7+Mo0DJXE25NKn/uKHv/XkSWykBw7dZcJx3bvY+zzabz7yBZMfx+Cv
xRqHC5cyvjEH16A0L3YzDMcFLRC8UWqcpQ7OI8CVk4oRQuf+mEEeUp+WVb5Mg+bXDuTbMJRj+xTc
uDDq0WcfIUhhYynZ9POsJV+oFrErwUvbYHpr19oaMrMREHu3tUw0p9mzouTZbOFmnWQ4bXOBi+Iw
3dWxbZbUI+IP81Ez2htUs9fIbBr9fbqvm56t1+uHtN+NiQnCHztW9frR4Qmr6GUg84I3E6y7ExRI
HxfRFn7DYEwzaQhI6PR8/BuPgbq1UXYuS+yWHzu4E6tHm4YLg3mPo1SoZdnysquWv2qD9ivgxrrf
BoFQXZDB0yf5Fh4j+8ay7h+3IDyGm8pSKgMO2jJh1y8M1At3WvdEvfkow7jMknBZ/va7WohwF8Fn
cw2wz8t5b34bdu6sR2f3GXZXNgA4MfGfDqPcj2gPfna4dGA91s/v1RY3xMwy0ntkLk59Tt7beG6W
qv9wpPbDkz33Eqig1r8jXycJtaov1X+953SPob0A5nV0ICr1hTDWrUqamGR15YOFtsuCcY3cguTL
KAlVwTZ5c6lEkDyitgC4Kssq+ic8v/JPVP/Ef52iY3ZPNd2azoe26rBetLswDYjmdS9V4JozpLl3
B94FrudPw6uLFPUEvhGPqdXU2z/fxd18RRrBfeO3sljiud1O+zhJffLIIiOJd8A3qA6wCClg/MfC
Dmos2VgfC/KYqQQiJ2qDP+1YAwPE6nq9VNVR/oXGnv/E7fGE0DwZ844QKxDvJSFgfXNZr0tXUlfq
1BJuVCyVBBxdm/JQRFjK7bz6rb9kobQHeXZ7alRaq6ixcx6dhIjfsFt6GklGC6nNZnNsfYYFAifU
y1bu683asOHL0JR0v2kQhkeUrjYjWLgEl4Vn0mMaUx7azLnq4lPfN/U3bl3hNXp7in6R9JM4jGfx
8W+qUHpmezk3X1HNlxIEppYv7JtGKfK5roZ8U+NjG+ioP23btHif4ojHr33WHWCzLUGmI1kfP3HO
rRgPzBUAChzbuu+GZEk+DxRA3mPrjdtnbRY1gjQO2rqUvepbhDkLOWLTiHolNYG1R/kgLE5/LF34
wgU18dkrTVSehB01y4Ow+j2E7quDrzqe7P+QxFZryja+bb8edEWs73jN3r4dvc3q5BBv8ZdlSk5O
qduuGEe91udgj2BeF5qweyRV3S0aKwe/kwo1h893ZcFj6LWQQTfNrzyCDIDzoDvnZEt73bMmbMVS
7DS/ImcpaZJfcq7VhhbHpdhY3P/OxWGPCUhTALLlHmzJdn8sWjj8dyJBPk6Brs5NG3s14PAua3r0
MVhPNRFXRDTDDCdj1iMB6fIycshU6BNNC7+YkFcVlkx/fYTs7KSSw2fWZuaYr0vVKwHRdTdbmdM6
809SsPnxe+Mr/EWEaeN0U1WJuCHxQEc9jC4SmhufYhBbdbSmC1p/xGB72DW31eIQV6vnOfiy5Dau
j4e10dz5BpdIpCh2kpJvGf7zLCWnbPUXLXPLVMhn9hjRan6MBN2n5dHO6rY35nBP18kA8MvmKQp3
EPeUquuXhTyoXmmiowZwZjaigHZA+ZHINkFy5KuGxtECSMlGFaJ4aVEXMUgfAipj7td6uQ2n2oSX
iJ0/SfDcUh03ZIj5ddHwZoLTpok9h/QJxjoNxzZ4qHXbv8y1Xn4y0JQM3JY9vlalE9xQa6SdJ0YJ
JlEzXqF61Vs3y2CqIWXTemqLslnG1wMa92+rj+TRn715p49Zmm9JSwngDAM7ZZWC0AfoNpt7iQ6P
3gt521NrH9uXbTXdlmrEc146iGS4a6dW3giARhxY4LqunamzpPbQu18M7QPCQ88dfkzR0LX5Ihyo
t26teidFxWVHmRNL/auvB31DvTd3EQg93KZfV33O7fRSGZvfQZ3srFRbTpz3cX9gw7zXfPBRaSNn
I6V+D1LojyMpZOwvt27b7x8+LvFBNpXlpItmP/pbDTM33eI42vs4clsqYKlRtM9utXfb3aaYl5oR
GWXKVj7etC4EmJcevrN8HO4Unla2fFATuDhrnkY66qvRVdMymlhijYBMurJPpUloxl3dzO9B3A5f
3IcIQLqqr5/t2K6La6k3eay8uPyKkQSe4riEaG2doEctIsrlo8QFAzKWxjjGbb8M+rwbRu4CKjkm
hW6NgIhD0/sUNH1QI7S/7IrYBrZjEWNU+2lDs3+fGE19Aa3u1wy3Y9MUSDygjS2y6PpXIizHX/4A
QpHtvjN4N53dy/4+mqoBVstV83zkTe3WkGjoKwu4H9mfV94nklMZBEMK2jSO8Pc8xkWw1M2c96Hw
4Re8lqFBG1ywz4IxYnyUibL3mxKwCJJUqLMQR/u6Qpd3hayrtn/ry459ppaXS+8w8BYJJ4IAqSrW
sS6yKWXHF4Hb5S1ZNGR2BabzwRctVAr3a8WolFP/yDgz2M4xbQe7hWRhGF3wvtAin7tDdM/sf+BY
k0kXu5xUtv2o8j6S8j/ddVXJi477vgDmR66rGH7+htFUuzkUcVBnSW95dtbbZfQnCDRmDBriOteV
YNl+6pL6FA1hdN/7+/KPT9X6sudjngvBEGpfvDEiijhCQgk7RWCWeIhad1EoDNtp/YvEmokdAbn7
MEXG/Fg5TlPWlNZ2d9CL68IZW/svvub7/YHfVn3eLTt+3Vk28VO379VyCZWhmw0G2bkZB6XtWdrF
rTDzhg1jLImKFCRLlBONwoRNEwNCGX2Y4AC2ke7mEQg7l3P5vPZ+1dwcCDrCLPK3fcC1KvJUZnVN
4J4aa7YpAMpRKhcGX11Y8z6xz0cYwvEtTr8+GuyCBAlZ5TrxhKLOD9LSjnbogiVJtrNfal1edndB
8UQGHRPEHNOQdG3cejcMQayyKU57kHFXkqK6NsB/J9O33iO+oQhEHHdunNxeDeAqYKyK0irQ9kwv
Pur6Z900sfXbMEBV5wlQrM94QqfNSWFfxv2GAhlsORpV8DyN9CjK93pCke3jTRWdVATmme17EO6X
Hb8fMmo711CyUclVPNMz5WQKB/tPgqj1qw2k2/MSyjU4Owwh0fVfUpvbg+P4BpdKqOBilTH/UlTc
1Aht7FciIHcEyqxAtalvwa3oaB0+2xJt2QO2uVV98vZR/+w6uTTZ3rShd/KZzaBpxpHzotSiuQKS
qHNuVot6fe4aHHfvfbAv68T8FcnUhc6KzvRYoJgtIJ59YYfFsnKxb8udJxWhDmPJPRDHHR+vZYn/
tj4M1TluZOnTgTSd4cKx/OU+1Hx52SCa7UUOqDnBhYLFS5PlKrO3oHXHU1CatnoyvSeTPFSer04h
NSL6dqM5+mAlttQnDYcZ3bZJvP71ONfgH4MLIjeHhGOlNoAtPnlDhVrFLOOQ0TwtD85st3ets/qn
ztr2h2SuHcwFKAmPE0kG70gk17AwPSsNiALj1XtA4AtNZi2e9zITK1xli8C79LYUu/8jWETyNPji
6HK4/mEvnC0Y31gC9Ia7CvkHMZNdbcOPxaV1UYkAVgn15NpFBOXITOO3H4eqpHkf2insLoZ3/MhK
aIeRW4gg5kz09nzPPhBSF7GxIXHVibSCss2mLkU9rMIcledepf4ufXpdEzAYR97KurlFdB8G1Jhe
wiQlpQRFwwo1wxS1+sYhMjnOETtHR96S2/wPVSxa4BpsW0Jt+Oa0s4tNamtd3mKHK+di83Tzfqwh
z9qVzXw9joq5HVL1Kh+vamlncmuaX9oC9k1D6jBC1/J3P6zRPUS1fkGKcvx3TR1mzwCYG4QGkSvu
JXU3TPdb46N7GffNL1QTtB9qdoBhdiphbiO6PdIZZucVnYz6pzeUkwwGbfTshfVWpmONRdkV05/v
VKXj27Wekh8TlPEjyTD915oopqm19uVtK7rguXG37WlaHPVpz15C05Fs+5PgxQH0z0H/sxU09UYG
SqdyXvyvwXBSkW3h9dZVwXA3CGPTd7GGl/vkLj6IwYZKpJYMQTRq3NeH0PxzFMD7vF3F+TIYPmXM
9HO0PX1ND+XlVqGdidjXxRU4LhoVilOnx/lsnGj8mnXv3cgyCG9WZY/vq7M6d5W/WtCoPiNRMM51
nkxQfcHqPiCgVAVz9P6C9PS/etwqPg9ezNjiTGT1Dp0FzkwoWYbSXPo6+cP+HRYf7ZV/msXZjmb5
hA4ufL8e6HPnQulZmpe9G7+5jF4lz/EY31czALjrH36KlS8EcyD6Xwh5k0e431OS9C9jH7vQm9Ta
bEr8U7sd612F18NoK3KG469B7UgRxuNuQqKY8qcaGCvU9+u8Tj/KBePMrJlR4uzvzWwxXuH2qTIZ
z9uUo5QL3+NrBlYRRKuXjcyaD0EdRmjEZ7n8F4bGDU+d00cPZu3Fzb6GawX0uwiU8PGEeKTZHtlb
5+kGM0DtHY9qPZlpm1RRt92Bmc3sRFkYd8GndI31YlgA/VhilkLqqVqeJmus/tvRi9Na4eLwJxx8
+6dioPhtLZb/Y7QG5wk2e3q21364FZW1r7ldd96polbcO9M2FAlA9B2sPl2yOtzhm4DJCqHNpOs0
9uewUCiH4N/d5PGQwVVptMkCnLX/7XRoo9I+cdrbHr74HKORhjDDbf0jHI/4j6Tq37rQpd/JgOIo
enTgSQRafgVmTZ8jTigl9AOuleN75Ui6+FiIO6Ay1taHysxvbintPwGbJwVtAOTtJsDrEuP+shYf
qajp3EKti/8ec1Yu3b410BkbQGbTvVXU7WeH2GkO4xK5f5vkunShgwq9X3Dccuf2sIfuuCJ1Txrn
BLkWfSSVGe5pkSdONKr0Z6fz+58U5wjqrnRvbQvTT0QQRzmRSdfYZ73H/Z09osxGOGSN0CvOoP96
vlW/6JC9nL5prcdo7PSraRdXp94q3NM2u81vayu9X82+CM3CxXLc0KxZG6sjfvmGd8DwS2Png2jY
8ZuvpS49fn5VNkAjYnN/AwjIVxaSZtQqR8gzp6een9NCkD+jACdEgB67Sm6cwbfAIhMWmLhGMK05
4oq1gW3nvFUT+zHzODTFPgnvATHlfCeRR965CDhSGY3mSeMbVmfI8xwrD/YRIWRcc9X1zJEFUOH0
nMzdAaMPgvheVmvz0kF6Iy21LQ3cXE3Vb3WUo2LfCgmRNNb0X63WKl+RxsVpKIOEoSEgNjV12vog
mxpj8oeENvJxtiRrSSH7X//gVVAgen5s3qcxYac/YcOLxbHwuol1W1mW+5f2aiBhC7WovDGzX16J
FePW4kJT4vgvnrQb95ZpDKTIJJalvqZB7HYKxmZ/eLVYQ2TjbLT/KjfE8JdOVPvwb1N+pM6S/cPu
d9cfg83AF5dLwdxigixWVvcDJWTQI07pRmco0JnsbS7WfjYMU2Po4ERk5oW1HG3GLph4c3vn3rLu
0R03zBoSId81lZOdH8AGHJQEa1kzm7azRSbxIo5evlthjd4ug8FvzKmJRBk9y7iM3YdqQBxdBEEV
37ATY/7DHrsZsvoYVH2pmQWm53GgaTihC9LaPtWLM8TmcbJCEc2nlTmjrc5rBFbXpLHY5o1lvGQ+
mjch0OVu1D1p4l8j1ENYBE0zyR/KG65yj96bj4OthQDd8nr2FlQdDVt0hiTR6YB7KBDKxsgYpCkF
W8MWUgr7vp9QMZI8ByXDdDvZrbvOaLwhl0SmkdrpKvf2sHYeR5im+OIOqyz5PCFzxD8uORcwdTfC
2eSNWxLZ8XNYzWad/8fRmTXHqWth9BdRxTy8dtOjZ8dO7LxQsXPCDBIICfHr7+r7fOoksZsW2t+w
NlG0Wi27VJPlDbjAFwtrs9x0Tu3MKjJmZveYpLUp3xZ2ywev6QJ28pFYzLSgacyB27IclArBe+x1
y3DRNO0STBHu3deQyEDGSLsasw9Lv4B/3hHMPNSk/tr7KkxUkfNz17OLi+an6wefSEUMPzbrn4XC
rftmJ07K33Pi9ivzgW2Q/nblXPbuJ4BsH/LMxs21fYkX5U2PAkfXv1ClHv0TBI2JpHw4Yc7wJLSC
YtTa9fVjLPD0CEXObnAIsW6SUzcWg/oXx0M749SQQP5Bq6EYfo3B4uFDG99HIQlWyX1V18KrH9ee
FizCOTtm/H1NEak4bWu84rIxpPHqCFxHcfHtSZ/mZQru6M4luVFs9D3SoD46flAHH5WqE+cBx9Py
8U6zM9vHAosrfaPZQsHAHaoR3u02Zs1zR3SY5elQf4ozbcqk2EGXt9ultxT0nuasngvc/iRgvtgc
/tJqx28rLc9OutjV7mu0snA4ouaO9Qu0nqh5YpsHB/KWukQqhlhEaEBsMJumJ6fSSCG70pFtme0V
vkUUnfgBs+TsuUlLUplm8tJdqLIvuMfJhJW+i81YloCdmKCjD7dLF+9P2LDm+NAaRWflQLNYFFie
lKFu6KBiypbTWHIJOgj+hb6Xd4r97afAsmMzuHC2p9yyl3pCKxp8EQS/hevwiCRz6/jO/paY5/Lr
0N2SGnZWwf2Vnk203hca5XbHSeeMecHHmSyk/25iyD5wBkEeA0m+8H427hjI54jEUPNUeCm+uESk
mP6R+ezLa5jyx9BWqohu7wI0lPIqVGz0iQyjKf5A5DbTv0mO0XwZfATbAynfquCZLa08Lcli+ntI
C052SlKEi3OZjBsrRIaiKHIvIRC6z0wYhL9pnYbNAYy+Mc8NeSbnOKMI0mkdqGHvbJIikdFGxsGu
BoZy1MBSbgen9EXMQ+pD3cndtjJ+7jUdz/4xRfEuf3FnVHLA/3bWwL1GmawXc+T14mMgTHVSO3fW
6cm4qtp1JoztFso6r494IN/OpWc1HbPdsEx3Yagzgek6qybMZRI6VqGWKOv9cFbsB1wmhvIf8UZP
hPCtF+gHp7VDcoo6PKF3s/ZsbKPYwH+/2cPkCtaJ3tedISakb7Fk2+xZEijlJ23jxlzK0QsiTjla
rSNkuqih3JAJ1Rwsv5TFnosIju2PUY7YC34whs3dWAiXnHBQujgAhxRVWD6ppGma38JrSr6qzPr+
1uVjQlW2OHIB6n11XBpvFOIyUDPqp1PHr8SKn7FCr/906a74FpGWr/3zmEZzF7/7RUC/eVexnCHO
vXpJayaqUnbpdRDl8E9zkmR7p9NNdoxKpSkwk813t1OxBq25B1FOFXZjotLPCV1Smq1waV4Soz0G
oqDt173pwPrwzZgDf/4aIa97tBUjTIb4WI/sEHlasnFq+z2KqNPcJ1HrhJ/JNrILlCVHy3AcRMRC
h53gKK5c6upU8C4yDrPivk9iD02iY6VeeHXoXneHgPOSg5ZcY3ZnMQDGC9GFBQNb+sP4IH3RtteE
9yxmjsHsGHfECEzGw7QZ7xgPKLPnLljZtEg/JpjKX4HTsoMejTJz/LP2rAi890lz3n5XSTBWv4YW
kldAHpUGrdrhO24zaSZ2Vw07Pbcx6aBGkRFa2dBQHSKNvuAzRppZXecgQ6g6GLY5iftBeRRuYCS1
ybyfYaTWL0OKUT3sunQdCR1jCXY760x19mcCGjiXiPNOVVfAA2FmH8OpCY1/ANgfB/opjZZhu9Cw
FsMX/QgMD36KwHkRAtXz3ksJU1e5cErmtd6sS/FKcVuxcMCgWhQ7usIEnEef3dh3PF9Bi2W0lVFJ
WbRw1tPEDfZvtMVSXUNVAKNwdLzgmCQyEz82t8qmj8ohVhByrrWZuGIIKQdJEoNsnGh/hAVzTsvv
qcqr1GB3cuGR8X4t07Y9MawLahBd1HffHSCx6jkGetH/IzUpq3+Bue303M0KPDkJd8Jslnta7UqK
WzKiw0mHMMgdv+wj5Nhalz/pOHTNZSGmOj7F5BGql86jd3XcmjAZLsY2iovQBgGquwT1GDEyJ7QK
qXimW+RiIRO1+6MHxTsJ1J7i4qPNLHp97IRyGrrjKrP6VEWuV455o/EKztQ4MeWL29a2O3dp4+Eg
+8n7zw5d174Q049mTUaV7961J891bXyEUq7q1IE/xiVLi29S6otxdt1CojqXpMKSNI8LkYgvd22L
zZ5tWSbLz2iAZzHsKh+w066EWgLjBU8HIT/VZRuB8o1S5q3VX+Mkl32p9VFgvcrPfkJspx3peusv
Ihd6oGzB+8d7C4jY8GZywnqc8iEkfvYofJvielnPLU8ucDDSMKEwDlqS1xZHXv4crBrxHLcqlQ4W
o1a4n8fOb27BMSzSAEPdXf2L569Tcyq4Ly3nMeG633ADbFrnc0PqINla1272K1xGAA575MlCrbsl
CZvuL1f8kuAu+Fmmlgg/tri3gUoklA7E1lcsoCXYN2S3uXDhoQ7PJQEs+7MkAwazwuF1nY+pE4ff
vF+kezJ0zECtFjWCtq4AAtS7QEaFPNZZ7ctHapdOfUiVFeHfInETPe9Dtw/NsYHe1XAlIb+88g8s
4+kP4hVLg0PIV83ec0IUoR3NO7q4Nup8ct5l7cATWFIcDcfVCrDcPGjBEupimKPbnbkU706iV0L3
0VI3/VFNKqn+qYLjjMRouXbmjfp1ak+c8XDNGYDWEuA490Pv1iGj2EhYkLnE90QwfNltKIybi05z
l1gmzRckHrRN3uDem+aesA2t7kbf8gFTstT9uR4XlwwKuzagNai5DexbqDId3qyKWNxRK2akcpLG
Nit3SHpcv2GLTNNJRvTQzipbu1HxJAtn/QFiAgfvKOyMMGMjTcvoNHDrqXK2qvqePTqGhPGpTUsG
Xj5qE536aIlJUxJk8gN6ZfNaEJAfbUnRzhR+F93ze9/s47JWgTiGSuvsi04qJ1bupkqxG6Wsffsm
2H77SRos/BSht/IWE4SL6vtmiRADD8RMITNE/uJVd54/OBTAeM6bifyIQoPKWVzUbfeqmvz5F7fP
Wf7yDXVsdgbzqjL3HdeH8sxFLJlyu1Ae7y4878Oc5pZbFa1anfACdZijtErf3JauRXqSTruUpEeL
ZmMxVTfADE9Fts5H2c5W/fCDXhlDuNRUQ4j5IEhvsrOHrNF8nmmJNQps0baMT17CN3tA5p83HmEx
NdX6gwy+Uz1vjM/2d0tCxfkTQZpbv9qShY2XkYO13kiaul72h1/raE92islDUZ5cmzJ3e6FW4nYy
ZaR2dWi3b/hlVJ24rOnQ55uaZGTEMcOq2gl2kVIIADyHUjtyBwMjdDLcR1LavL154cbyfgNhPE8H
5MZkHMg3zDoO8hBuRN+cQx2I5p3dCiPJctIO0fo328rJfiMJuOob4y72XxcarMm/ammN/5+7ylm3
O0zRsPMfOpLUZj4U7qCHk3Trme/3bDKdpLykSqOi3FtHiBL7RE6Cdkvnqro7dej9YBl8Ou1n3PY6
PK26HNKXsYSLcgfiVKrXdhBp9DhJpxheJyzW5kOORLuOldky8ejixsW7wAkbdvAw39d/IsT/4hIR
n+Y9wlvUyzVLtOu9W4WsZvSwgML3Df0/fnUtd1boJ8Fw+xPwuO9XbdNgukUoLQu7Jl4hGJ5joMP+
rijdrfsVRV2UvdJpo7/PmNz6Q+4JTuRzVjSxd5YoXOEhGTmB7hTPhTwBfwpI+ggXiHBasZ8ityud
86utpWtukIGNGSQCy7ByKFkZBs/kcrbwHHsgn2p+KcGyqNOUZuRmsL3NRpMnskl91TxgcZxTIkj6
C7aU9Dc41CHKzlJutXPoMW8ixTuXNJnM2d5REf8ao9SZvuDF9N2yN5QnofNb6azhnTDesDr5ho/1
/0ltpY5M3rehh0kbeIsauyOtGTj/mYDriGC3ZFysJ2KUpn6MJNUb1lxvQXUsu7mMzipEuqrAUDBb
XOd1o+RFT31cbvHUmCL2A5+aaxmKvV4QCTCl9C80sYfwOGxOr7h89BsQgJEGW/rAHWzwnjWtOTsd
qOMDl/A5WZcH1ch4OFZyXSJBkiRz4z9c1Su4YrSAGcnmPh6YM8nI4FeTunI+GSCilSea8NK6D0Oi
7XNO9LKE3l1T5NDNfbZW9cBsPrQq+HTQqsIX2XJgXaoVi+NuIAtMSZB3loZU0npePg9xWqElNuXQ
XBec0gZm0cZhBphFonGDi5HVceN/zF50FdvpNIO8mt8mAiS3820Mkvhnb5ne/wOckIr3JR46ylyF
vybU7wYs1J8UalxIJjFZ2p96zILpKBmfx08iA7YghwetpP42wtXiheCjw0WOiiJfY9IXvn5xLCRj
fDSv2nLill3/kvbLLcLiSY/r/5QuNCZ13Bkn2WWjLGR8X40d4fqpJNZx3FSjl5MF81IfQqAXEYyG
ifzFfVsmtICzcF37H2MYiuxJtBvuo1ELP6tJub15OUvdFvNhKn69grtPxNl76htkpmuHNt4eIn73
WbZv1zILT2WSTp/zDQZAxzOzREl04Jk/6aKgOV7R+jCcmOWgunCfZongfSJoAv4u0rBGm2fGE9z5
fXyH5ucGncBwYyM823Kxj0l0klsrKBKSlRDOZwfbVL1hTanhHc8Yf3Q3LnNlHkgimO32FyOhjiaj
eeIPCkW79rLBTk9eNZVtcrDZ6CFCFypgVQhxVjotenADOu3SV/aR9+aIKeUo+h3ELcd21hVmexUy
EzRtNPfkhwNiBA26Vv1YZKF09hRC1fRntfMmzuS2x3pf1jEAhJTrDkmjujQAQdk9s0RRukMU6DBa
ZJau00NYBV32vooxI9UbitQNdxxflWT+8GH17JDG1oguTCr5J6e0TPOaDlz6vg007ala1gXH2qH2
GjYpTdGoqJOPMnEomEWlN2z56BZdGj6Wns/N49KGkt3NsRx9K57J4CxV9MpgFbC7mq2sSfjWZG5g
LuvUAaBGsUWELnubJehMTR0cgeS5/kvXD7V6iSwK+LuCneB9uCkm6LEAVNLd0SWG56pdPabFLq6i
IgatkIj00Syq7a9tPY9URMs6ZKvLqbKhYZniFEDeb4jo2oqk7XjbWIo37jc9o300dI36PWaL4JdR
ed7VpJlTP9GIE4yC08hVJh8ohQwnRwsM4h3hREp+OdAlggA4dxWcgp4URkXJo50SxlZqBcW0HXCA
0VBTMvzMYU4dh9MBppPOnlB2+/rMaYMjhd7n+OnnKLj1fthJ+qiG/PbI/VNERBGjBeyF74tjuS7v
qLET7QLHiLiMJZS4/JMZvZqLpnwa5g3vKdns63JAz0xYwuS/dgVJJbVPhqbcPhUoDMBw7IgaySsQ
+i54tIJwWPQhk2RMCQZWjecfgAWRmutdnc7PG64U+j+hlYwImrPAvUxsSdgcMkVXn/1aqb56uGFv
pkM3bZYk08wYNjy1iAJufVlu97KaiwSlwCFftBrJKJHdjJe0vCJSMfs9CpNRVyBxH6nlH5Mwbck9
rs8teTXETbf+mIwHEuzIRnZvuGPqt+5/2ywzGbDKb6p85+iHa7uwMGgZ+Y1uGx5ETl+3sC+dqNz+
FcBLGptLsgWh6K60TlTzSEGnOY4M3+1/qOg6RSBqCeEpaqjARHxvefNMvDC+CmW+VwpivC/Lzbyi
S6TJyR3H+m9VkkfdbWu0BAmqqzs7/W7j+AqOzpJtv0K+FH8LDbKJDULgxXaMlMFdG66T+cf13nsu
w6HG0FyqzMujhboSBSjpP60zGtWxc4qqvTipPxz7zlYBTc11ftHeLdZBcFknvz0k1RHSiAEpQ3KI
YKWhsNz8mCAODo8Vb+H2S9PrdD2m8qzSiE7+HJh3ztkkDXZuPMb256QtN4wdo5LXHUekuVss1V+2
x1nQT6SxuE16703ezOAT6ttEEI4R25vpA5GmrSThJX+lY07umtj8ceYVDxojKefkhReP+9V1FQlw
Sj/B1URJNZ5IOzOYa9BgPs/oyES7X1qfBnxFB6xA7Kmx1oPebn6OZzf8p/0BBn5CTOqN4E5A0AEM
qv8x9ylrNrqR3Nk5WoRsr006BB7086z3D8M8N8t9TZJRvkSsRAt+EcBV4a+yDxf/qUgRM+4cdpxO
dzWhAygxXdz70y8kzDC6wMfqrmKWK3J7PGQZ2Rswr6esqADp8sM67aXpikIRSi3HOPgiqTdM7n5q
AMNdyOQkzbEKNrpbsedmzuNcdxqxu7dMPDss33T7WbVRbx4IEgGFMP+nxcPZrp5DoqIQJzqVbdes
d2L16fC2TBXXRURNVJWh4u9g/423EHmDt6WJoGDVYSloWfIE8l15aV201o27g6rrARE265P1wAe3
Zj0VCVIT2Htj12ftPgq3lvgXODYUUmK6xaB/BQimIemzFPnea2cnvOMaFbt3JVm85c6hDhWSE23H
dvkVRpF0rm5GSh/5PVp9UnDZrKezj4Yf/XEyCQ6OBQqRuai2pXUqsrF9InS6Dty4gqQ9eNHEhYF7
jeFUSc0Ww3gBItOSeY8zzqna409mqiGg3PRrKA5pN6zxsWsyWDs+EERKhA0FV5GTE1F/GJpXk6dM
4RRKG2N/rE7ToKD6JgC2VBKVfPSl2cZbSSN+ZhW51oeuL0tzmLEgm2dTmCzIXd7o1aPt7K2MYJrf
NX2dx5JoIo08j/jzIe4i+yobMtb3gQOQ627liMTTaif/2tFl4orMpQOpfEuoTL0g0tHmhNjkBifp
05wmeI5i/jwFbXHpOPKoJi2k5J9499TzLuUgS8+3+Eu4AzchPJ6ElOJYuMQxBaekNuqJ8GwbfBv4
EiXN0ZB1Pw7JVjtR6tJyJnQMKq2SgIrDjnDJtM+YsSM0McGtlwUlczNZc2B7LwsKSpdxn5PRhEBp
983kKg3JwnEy7tej94/ztCOcJCnR9cO1rAmzhieKZNWSe6hh22FebRkia/r9V7paX8z7NZXjJ0xP
isR1svTpbdehcjIeUhQM2mIUXQXBRlHpK0sYOz70wgedctqiIYkhuY+VM5631e3sCxAP2lTM1rN9
txURY8g0QxPap3Fsg38yCMb/6IS60SmL0vIxKLhiHpp64VblDswojMqMhMTDZzYs0wqr1UdEjFUf
Sy5bl6SsIUirwukAUGx1wL8NqsJNs+5j1R4LMiyvxOIbylu0iO9BCI60x8lse0d+juCVqtfwx/P8
tj43fDj9sZumCE0BQqPdJVxSnCt/+HpsnGSrf4ho/X+li+vYtXBZCJuDPCARxNDKFxddKcasMNV3
0MX6LeGE+3b8MLX3tVTJ9KhGV77zE83hZ9m38/IVVUhAiNqqHc5erafxUnUTxqgcRVkcMJHho5TZ
TC/Bs5ThcUXG9iCgTRBBr+p+efGJtNuzgzQNysTr2vKeR2v4Yh1yFx+3qS5eF6TAIBcht+tDTzBK
8xRQvUQuiKo0B4dKtLpkwwhplml23eGPbVVU7nm4uRXVjIby4LOOof1qhw6oFMJWMXcUpIfIb/zc
dbAJd2lGrpLGmex0fAZNXALgSBuuhbQJBF8ke2DT2Cj2ODGyz1eNRv7bqUOxXnwJMuTZdcvC3ihR
LFglyi26BGiD9LhgbpJA665xZxy4XUbvrjksbe2QQAMLFz2W7qz+Q69zor8LZNOPafbq5gc2MEmQ
BLf5EX8QcGy6Gf+CV8ZbvpSudc6onOlfpKfumjkQu2hlhJU4hEmSvJARV80xng1wFvqfHuxl8MA9
AAGWSe+7CYwdoBbK1ORo6Ws8BbRckQELWQMfaDeHFl+khL/XWP3yne7odCoQvS1XrBa8BpBC4T4W
cHOay5hFBIyLoNyiq8z4+mPDe+lT6eph3KsVf+WKYqg7blQCTJ8ePWKOghdNTs1TCWAE1jz6pDP1
fgQB5hGbSpMfhnFMHCcemH8OMNUbiWC0zKhkU91j1hZ9carm1L30opPhPZIl/cq5vWFfGK2qtxbJ
B+Yf04K/B8KaniwGI/J+1Hk0wB1WGD7IIZFPLguSuz3rwIa/hgcHT1azRDxGxWNxBP66w9KSHuN2
59WDF6OIEAbJ2yFp2WOsszk5cxPAGNWmdYmcYR+x28ps0yunAWHera7mNYdltJG1xHgOspNVcnsc
kkg8q8KE3Sm+GeIxpk1yilcxQ2zN6AbUdyMru8LgOPBBtWdskJIhmVnLO0hnjpLpmgpkF++nJ5xI
yQPlwoooAE2T/rdZYq+5b2fquydubb1iAWtc/LU4bHfF4qXipEwD7S6gePBRkQvHKGVm/hnD9WD0
4/rEjoyY94RzXoEKqz+6o0pz4qa5DXnZRByFyPJUwss29vmKcXcO70o4hu5hQ+iyf0Ch4Ol/WTkO
VKndoq86gIOicFmLSi03LclIyPTO5f9M+jecN8GbJpEcGeRDOMHrF2+xPXamV9VeSZZorIrVWnLM
Zdn/7OZsO4+zt5QfnbsVYBV9AEn6WE92mGhakNTNFxMDpJh9zwt2fqCzRwi7C26SJCVyJIaLZ+Q4
Dlih1OP7Rgp7YpsSjdOWsjSvr414/aqWjxp87QolaFzbPAAYlh3w/aH2TsYHn8MTcnWpY05nze7K
x9TWyZonvdUslKn0UnuvrCLR7d9VSomDUKQCiA+wGS/4RYiKFQgHn9FovPhTAmpKDWP2KXFesgOS
HCp43Ql/OYteURNPi3K5UkSL0u/Ugn344Iy31T3QiSlfM3LjuCnLeqn5VSKM9Cm8aOIZ9V+/jVk8
zVs0svgP0jwxw6/DWwdz7t+80P+jlyw68AN+tHFMzsPc9rmsDZliGkK2vA+JgiLnNAbkh98T0rn4
QOXhntS97U6mzdboaMepsz9qn4WhGKlZKq4SrmlFSsgv5Cmd+oimrUDW3TUbkVq0YPivLZIkjsZZ
mGolj5UClyiJ0jdH8jpMm4lZu5cYS1zktfJbcVwrfwGI0rW8O8s0M8vDKhpxFTzrdM2SzTn14rZM
bxmk+1LIxkkPTRAt95vcPHLgG9/su45kKY3pUS6XJqCKn5f+0lIAsDWx0KLwsEB37P4SBA1VMt+v
lNCZoDZnuh9KSYdu0FzY3iaHN+PJ1wwyu8RGTfS7VzSudi2C/19eseVzOtPAP1Eda14c44RwEG5m
EbrztE4kmvDgnR0cD7wp463R7yS+NVZ4VpjcaRlCW5E0TXPryep5AlDA/691+WtmmZzJ6VV43W90
9iXYEQzcHqEaqXKPepSQN0W5g8vVRUTIs8QPCfUqKkZHj0K22KdWO7/j2VErRUaPEW5pQLpRu1df
q9UUtm64BgJJMTvc2CCnH2HZMyt7bAl8X8dEAQHxAqJWUIzN7xhltX7qGrdcqCw7wA05MvtJPY/T
5FN6p3fUnCo35h67OJo6Aou9BnyEjVUj0zpTI1gzQNLU7fr6NI2BWB4kN93lLFtTfumGQxhl1V3f
SqtNcFjsBs6pxr2TOYIQdxpo2q7cd2yEOQMO16j1VbO8ZWUdxcc+MGY5msbI7yrjon0bitXr0DgR
gOqFcB7EnTiArEOM1tAl3sJfHSH/7tC2Nmh3a9XwEIcdL/4dk7z5yEqRDHk3DEGTA33QeF3CT0/D
NtYUAkV935e2e1cgJwhJDkP7m6Bh2d0JWLg/PR+Ozh34ouAFn7/7CWJnw83zy/mapnqhYU4Qh/Db
Zg1lymLdgu6ReFr6H45qmVxCsG/mSshulI9ZHA2XZRZkSgFGZO8Ur4Gq645aNcGrRtjHsC+p2Nct
FlyldRMcMBWWA7lCSz9MLh2SDkugxA3bVRDuBWSU/Rdr3VtzDJnn9bEREc5D4cPjPgoWFhR7IBTZ
tS0IsuT0FFtzbnUQXwAkqhMIQ0X5wFQZyW3D5eSRbmXvHurROrS6BbssKMMRSveJ257qoGJzjiJq
x+S32Zazp03c+AiYbHv3isZ3HqoRs+qGQJ/oJEIK4AtcgMs2qv7Ef3V5ZK3QWfLYxU3hvGJN4R6l
azSpqxvLYL6ssuymY00Q3Nk1Tpb9XmUBiqLjxgd8d/WpY8XzWrpn2pFMv9mAIfIm2zTCdHfWJPqg
bN6kvD1mAhNuC7U5n5fEK0Yi5LZBIApsgm+4JcPQ56KArA10vFTLp+dnjBu7Yq7Uu2YnGNqvp6Z8
UU5Sv3a3sPBODZkjn9qJHVIn1bGs8EIl1LEn1bgJmDAtCe5ssmWenWe0i/1Gzo7BkX1X0/2i02H4
niEePBnF1H1fTCBjiaCS00eICcGE79TcxMM9Cj9gMTh3WpKacDn8jaUBmY/b1ry0YdJ9F/yMP+aG
YYeOP79IREut38CDqgnBsdvwfxMLdB/mOfaAiMiDB2JIkMJL0Q55nWypOMeWzBbHWpt51ynJkus6
2+BnlNb9I+uLAet4RNp+Vq4PkStMfEiliJjrD8v1Cf4LBfP5gdAknnm5EuCklL54Y+5VzpD82Qzb
Mq5sH0yrUz0zkzNlog3nAn4dJWIHKiJYFI6bRlHN2PshbNddAg7nHe+WD7ixQ8G5UOlVHblddmne
RjoAbDw6zcccxeYdjDkaogD59pOsRNHes9rOmT/jMmFZnqur6Yhm0bmPAJijhyHAbsCprJtv65bD
fTV1U/Pf7AfuxI4WZGku+im0U5Y8YFpxHwZeqbVVOFwm3OSHoRpHlaXnczsT3W/eFUsT2nelNvmQ
4v72f9IojOQzeSjzT0Hta/adt3m/uU2J4QqjeurJQpj2S0RO+9zPbktAL/Yhy9nWzQiue8qaBz9y
6RIx0aCcqMydppesijAbEz7te6ub+nsJCtf5cqnKUlhMJpsceSwKZhnGry73/IReEBZheF5npIAL
tBsdvuDDJe5rv3ET4fDtx2i969zKT18SevNBTqJ/ba/e2Ku/2stccVpM1o13LIzssHLqCHtyMOTO
djKVq0a8s7ObGz9GXdqpyNnkj06EffZM/tZf+SsH97+xrbPw6kep737QZ11eR9UV5jrXvU6oRHje
DO+VbO4zs0lXvAn6CcVek1tfDxN42NeVOOCI5bDMl6xBc/8xAuhl10awRKd2mOGBc7+HuEQ9oSEZ
8UlMLY4eUsi79U6n5D3ZKsbShXObkbykeddk7XF2U0JhGfbMPoQTfQA6zkrOpQ6d4HkybBm8L6yv
iF7Jdln3uGDIir3J1pfKliz14uqu9N4GdfTZrpM3lvux9Hqz60XRk8+O4N6RUZEVTR8uBSARpyL4
LxyRDB5ckle/IO417qnAmEigCPnqNTK8pPK4Gv2N5SKiUX8j4GhYfRnKDGxaftmHns+ZcM1ce0gr
2zxGed1gM99XEmHPj/ol/EiUXIKvlNvnZWZBAjIgW2ra7yC0wbznojNSM+AbQRyiUNkVqcFjrN96
cV8rVk7m1OIKOKsjU9W+cvGzdlDzps8h9Cr8+nGKIprEifzK2gFIxLSFU40jpQj/g/Pd/jpFwAQB
Fjr8u/W0NR5Ks1hMrrQt8ABGRho5Lz6jGqPwuGOjB9c1SLykBvTUOUytg4ZOB4Yz4Vnqwm5+YtcK
gg3GbZnso9ZYSKYzex4nwucTpKSWPSOMWeMNOkgY6kwcokAUW0hMeDX8PawnEc97dtcOEgXH89+5
sceQ+IMBsljbQmYJqmjZ+byW/nmWUDl03Gn8ZmFAydIKRgqO4gKdbufqQj3T+lx4e/OCrABHpubN
EDP5BvkOrSGrtbGMDi58MHrPJJ0jG61nj8vxukOHoe0p4Ta9zMRXyQp2MFR2ksRQkMOEXD6rdoMp
2qJcsWol7OPmod4S0BkJTQVivZEeP7YZw/0WL0qAS5n+tdvscuKJAcgD88B5kWRmCi5sjbwGWeZS
q4wcH1pwu4T/gsxF1nCCoDvWtnW+iNeT8oqmrHlaVsEhV4DyEqi/3fSTpAWA2KRhFxlaqD/vW3HT
jD3KDre6CPzQPAtW/6fwK/fH3OtxOGBIk79ul97nk9B6/YtQ0r9HFAEjkFxYNTu/DxY28KCc0J2A
vNeDgYsjaqr99jm2svvaYr+CJopJw7K8PqTVVihVoNy1cYyCjra684K0f61MQgqpMwRu+dF0/G1h
qp750GK7r6B4SHpwde0c3SoW7Ae3t7Bt31biWf6Po/NakhTXougXEQECJHhNb8r77hei2uGdQID4
+lk5bzc6bk9XZYJ0zN5r151IMXjmDByQuo3Z1rcxIF4SY9dq69GevZlG9k9cnRWAwpATHT9jQ7C9
RHX9Ubszmvkla9dPU0tEgLyZdbZVk4wec2+iUKDTNhgjhWOrjfEEIlFImy28nQST3SHB+RJtyXSu
PTqEggk42v/uYxrE+g1DoFAYNlFPpywMgcuHU/bv1h+DrF/d5VWpMgTnhtiKMo7Pm5otZfZpG2I+
gtY4+NwsPmWXRI3HXqgF1i683mhzk1seiZ1pYjy2GnN7wTQk3xa8z2f4dlF/sRXr4E0G1wK/bBah
b53xvfyYRTkjggcB+zyVgr1S1STR7wozLQwTifH3oDoZfXi2ZnBeUcO+MOPkf6JkvQXY5AMvpjOa
Tu3XVsH6GKDurXsRJdVznnrZd2du5EEcd86h4drJtrobeLqg4SQP0qvxE1M9sCzkg+A2tklMMa3S
eGm3S35rReqmoUqqhGzTfTv5A0O/Iu8RU5Ad9o66lG07RpibFdvG+jx5SEN2I0KDv87qpH9JAtKC
TX4kzoms18+Jc9Bs46FSX8vi6IylU56/Yw6ev6o6FBE2sMA8RsCS3G3rz7D3Jpdba5PTyr7Gg5cw
wJUGdhArbJp+v0CyziACGSK+qjK8FGpoP2PLVOuS8OH9RkYIRwSYHC3+WmbqopCx5oeqhY6ACGA0
+8Yk6lGG1jH7IayzO1EvHMn+khQZrI6we5yGJvptc16XA4aM2NmQoSTqPfBIFowTawrm0Gx/iSOQ
9KFrt7B0MuEy+7sw1EBWWUZ5f7xMeSj6giUcTrkZkuey9sFiTAj8s90Cu7jdtu04Q6XSuRtUm9kX
gofFnYMLjjPnO2b8FFODL+UDnyV764FIyDOrL34DXECpOTSkOdFjDUt3bQvm3bso9i1/wqj/1U9Y
pvUbVjweNSOgfszuGKnxpzAAqr07P3MSQAodzK3PAnWUOkQDsH6sQMxM9FOlkcZuSFTi7W3WHugE
W+Y0uqZhHv1yhUb07be6/zdPKA+ICGnnkeDPEbDn79WDjBJsaq/T0cONDoAajceqRfTGiNpHyY+i
oxHHGba3+arwAGjMyCQsLJCJUC6RL5PkJ7TVHbMERAzTSBKsS6n7pULLjP5g6SLDE7hUVpps1OAP
s8nmyumzaDmxb8Z01U7angqCEagNVZkR3hXjyQ4zv//OtdTRPsq8CshyL7NfHQfTN5YJIrvasY0z
OuyMsd3SjDhWNfPJP3HcyTXZ1lmvxvayat+PzgyCO/y2MbJaPn4dahPcTVxE9V/ieSxd7TiI5hYJ
pW+tDBi3mpaii038U3kIxnYMZdMQkxkrmaPomuzOr5Edb2/FHMT+asGOZjEB4Ois9FBs15yZg6ky
D8+/n8zf7KQDpAde1yx3FsB5DDpekC3Ph9vWM7IhmK1T/xLisuglzh5F1kdO6Y6ROWVGczar1u+l
W/D3iKOw3WO+MBDZqMqJvuMEqhVVGR6DTYPmunya03IgkaVMyl+KkWt8MmqM3h0dzRa9ocRO49et
+dfbAI9YDT2SL8YBzUtKNF39Hk5fpI/x0LdvyBZ1uDGUvWArGlWTlZPqRb2PJBy+zbC7ERP48WBP
3uLDtU4J1bHHGGN1tw/bxq13oxr9B3Y+ZuQoYO4abfBrlf119nQ+/kpZs7p/HfTqgltiqODtYPw+
zv4in9KZietnl8+snQvf7eZzW0Y1hnDQaW21ZZiVV9+Gfec47JoMvzE1hU2x4248XH/OHc0NLxcq
afVnMiMIQH4Vp7rLm9WPAbMMIevkpOjD6xAhwSRUKU+KzRiEHdFSUJ0G8RgltzKwIwBgBciZSZRw
flkWSEDm2W5Zu2XAuZCG1Mu+c6tEQ+0WpT8/crRk9d+QRbc+BQxuCf4wTPU3UITS5hV/e2tfvELa
F4uElVHVMkW84K2EXsizms9Q4ddCvK5M3zOu8XjK3mE7x8tnNhRTe+d6oxD3GVHgHHdFEQBTwC+Q
XA1aPuKNauxweyWxJ+E+Lv9fQBX6kUlCAfGoK0q964jyplQN2bBsmLUnw2NktLWnvmr1leudqwa/
3Tz9YSRGvFGI/gjRgU0QmJlG6PfUFo26n8swDneu4Sf+rEzRBl+4Sj31rGC78mkjSWbsCikL8RDJ
WOaRQ7yltO5g0+3ZFSXuYTYmPVKN52pbzYJFO4+faTc1St7hG004g1A4R2geEzszvAPaA0QyrZap
f8ctBQgjjXRiHlgJtOG+NczYf5iVd6TiO4Pje0DTUOXP8MbYkATSVB+IJnu5GXs7P2bDDOGoWacV
iSg8V3Xyq7Bbrix1e/HRDt067ZxQEwO5Ye+Np3tOXK/4x7Jg8c8az8X4NBCA1320vuQxYZbC2CNE
kc1D/2dmr4ueSNXIMVZvUNBEDVp7YjJn5Do0JQ3xCsDoA6wzrI+6Kx0pbVeN0id4Jp1CR+8+sC6c
r0gxkh+RkJn7AttwAv9Fl3sBSqPVg0GBMtxVrGuPzD6aBhU+4oUz1hIgPqvHVPIXMM6QbQ7CZ+Gc
88mRxRsFI0J5wPyVdqdtXWBkeYuUboI3TGA+OEHmcFj4EEI62wGABYZBLMkurHMYAm85Wgh5pNx3
T0gjquiN5R+ZXB66ynzXSSue5jrP7CkEfnA3z6n3lsQlBkQHt8C+NE1+CRuX2Rs7ixS8Sl5TLMUj
j/528afqbulvjhJp2J091w679MuI/wZXL3YRvAaThc6DrHB0ziuayAwXowub8NEfUpIj/XWY7QNr
JKSaJHzn/s/SY2v7g3eqCPcIPZF80KmEXOGmQsP5k+R4hJeKkQJZbpXSU01ovWViQZGrcEVsVMDd
fBEMufr7pmV7jzMsGe/72IlRBLpA+BSOtBh7qmZ9jwMBrHQWsw8eEUvd+37cvyFyar7pYVXyHfNr
fhs1MNEshSjZpORr8w+fm46Yl1WCHdKyLFl2Xto0e0aFvaa7EfzBsDVgXqGXsD64Z9qrWczxLeXV
thfF7TgKcXNte6cWu7AI+volsd3gHYK1pk8dF7Sr4FPm1ZL/5arHMKrD6FDGDYOCMMrYRDTTAs4j
qft4F7BU4qnL87ndTdzHzkfISFd+jaPznuK4wUzROsdAcVUEDZ/whmAIEd2T8LJOjG78lmtdYzAS
lKxx5xQPbbCsmIzHMmc9qXs2apFVy90oiKmmTANlTghHXJtuxb4Qtfdt5ep32+vuhnNbPfepYFrs
3GsQ6cET5PwyOBredn2MLG/cRysorzajB28O6Fw8lcdiDOMfWRapvxESYgqCNZ7+lLWsCXsYTAeS
AKD7qx5lTfgm2TsNcpxm+aCvRdNh88m7CxqkUiR8zRnFSI9V65QwwcR5TVxJdva6ELgQCglspGtO
+sIxx4LxrRAu2Ncb48A+xohOQZ32LHX3tc3TfCtRFhbHyu1zoj7r/ncVV25Ln+10CCedePZPKcVa
uw8R+d/1MWv9HZN1d2ao2IkZxCpub3TOZfU42T5kgwQpxf2AiAOVDlo1LeCkarHeLWsBrNfz486c
ajl0/cG6DN0R5/Si2pL66jmnEu82DbpfwOgSEoXnlmhGl4mgwuW0S1iDPYfUkRBFYR8PA+JVk/Mc
Wqexn8H/aTNFv+RYbQWxb/dI7JczlVCQ3QvRdl90pvVwFJ4MgSIMBkB7KrJhh02rw5UDQe3gy2Y+
OIqQkA1ZunY51EOs83Odo3mHhOLFTDx5aZjyyVktx4T9Uv3gUSGs1zCUU7gfEyVuOR/5VLQnEWbB
U2KmoPsR5sRIEx5iB3Nkm6s+EkLEoLFV7DtxZUdA2QDLE1eQC2ecaZeEgHGgqKgC2UvK7ThLZfcc
WK86B7LKHTC3/rAePIZj3ZOc1uFvjO6VFYa1kVdfhza1OyNuLGymS+tuchjWX5nWst5wWgwOTxN4
foJvMFw8VSLq8oNHwXFLMmmL4KtHNI/5fMmdb8938bex6QnqPWo84+fbCfhEdWL9sL6sIu3j5Siw
IwUU2Fj0BV/H7LOZ91fHuSJpQh9S1wmlZiod9rAw9bB96rI4cJw4TygYO2/bjlitY9L9SlnvIxmo
adtkrBRQV2ufztQ05qcdovIaLgi1tjGz9/gojS976EmwfSSlpKLC3dpaam5w7ADqTDPtLWj7JRfB
3IArZiWygh1Y2WfKLEb72sildD4zNIhXbSq1bCW8HHsgSZAg1N5BN0BFSSUM2GgdP1dMQfUBKR6I
5NGAKEI/3D5zwLmvRIQk67PuFQUeu822oVZa8JxV3Y3BHIa1AwihGr8IrkPU4aEjQhHbJO8JSrif
LBNFwXe4MMBAHCX8U1tH9aPXB+1329zoIWsPM7mPY+vfFc7A5T+uYoGrVLTute48a37Vbh53zy4G
xgMFc0dPb0PZvHldHaYXxaK7urgMyo5B7mskFUsj3OeO9SGaD0+K78C7PSl5JGZy/9qwhYPiR9g8
LfDDeS+JJkmoTIzH8Nvz0m63dimUb4IiCQ9ih+Bnr3aZkmBXI4dQu4VvodzfWKoBRzxRngc6KNtw
04+6eNHWndxjYAjg3MDBYMjCXg2QxiRcjDrMzI2THFkmSxaHQ5qo8JhMnbktQwZ/fQkyvfwh6UL+
7SmJ7qBCZggUBOnVx0GraX1HTE61EXpL8kebLh3vteckTxw4ELIQLo9gxXzQrRt/pMo//58R8uXO
lgsSDbxOxO9RpWQ/uz2Gkj2kck7Oussa59sZcPYKocvosczy8AOzR+v+YLnaRC9zwzmJlJKr0CVI
ee3CrRe66/jDXybXYWt0kz7ssqyPEtQgWJc3Mx0ACvk66/Q5B8yr3tDoBKCxWIo6P4Y1CK6grqwG
IFh42KXi0kAhN6EPP93lD8Cphph1oFg1l9lT6bwLKHnukPoN6T1fUfUDS2dJ6MbQqYm4h3a4NwNI
Txi33TRdRy8jVG6T+XXKC81X3nynzIXkV9ANg6BxaEoiuhi5olWnJ+JrMXy/VHggtQLOnpoc7qge
nTvMf2BjRowsP2EdxBFngJtMZ62jpTlVCr3uIVAcuJeMCi88uX6Y3Fd0kutT0K2IPga1LimBIZlI
z3TBqLE3LovK5NLfsrif0BSs69HNw859ND4Q8hpYGlIAr4ZrpaveUKU2/Lb4H8tYhM+NX+rLzSS7
7tvbggBYhv8kAVn9FZZZ2m5CJYVamFzxHQ5A74ItWLKEa6M0Hd7KaR6m36NTD82I8Esr+9JGWeXs
9bzcHnQhJK0DldRbKkqSoTczD9I3GzlH/LgpHPw9NMTEf/Lm3MTnuKNZu69rJS8r0RbhHepKpoIR
r/j4yRDTVMe48p1lmw3xCA3G6mEHOqUa9wNDC27T6GaD3VYykMu3TZIBPjGP7zKu21it87sDyNt/
DMF6sX4mX5px/66zDib4W892j6pd9w/MEuVwaGkqUGFkFY07gsZy+R5tYxgs6m7+XcxdYp/Caekx
b49TTHAO5y3WtnAOp2cmKZ6H/u6mr+LKyR5gYKqaCRwDNZb5hGptRWjn5pnAzqE6ZhMLxe1MhsjF
rUdJ3sU8coqWedG1O/B96vFmyaVdIp8x2MjFq52nhkwyuwn9gaiVsYe/eHBn7OAQwAiE382hk76S
ASK8Cwpfxa9h0qk+aDACb0sPYH8LQV2Rn7JMGeu3ZVKpOtS551xIUkKzIgqoPHtWoVRT3Rh5/bYg
2hMXToG0iYCOovBqC0U4dfVuBaMjDz5Tt19uXNiEdUQ8PDAOuokzodHuUtzYK5/GAq8P4wcVyJwZ
8GAMLOrmwACGFTuU8Rv5TJAjuVUjrHG/7xZNEo3fzTuGuu1TWuDH3vbJQKeAwl2Ti3BLCLYewLlt
NDqTy1ZvDH+rrjbt+4jzWzyy8nXFtpeph/QTYOE9usPyqqEtrtu1wFhGSlpdzBeC9oq/Hmig9JCC
Prv6Sucp3AO/X96boneQN4+xcy1IVZJ3ueuv8SXPw7YCmBUsf2PRmfyTo2x6ruNctRd2tXhlN4oF
2XMRe8uNVOzOTBKjCQ2pT6glQeZLR3MxszJlEOVR5nhmxEFLjvW4T9qs/cKEuFaPfJtNc8FDR1Cb
zcGhndkhYirgMfftn4KShzvDyKHe4usTJBUIRtg7Lhr2806XzMR0N0QSUVAnVUj6SImuvcN/H208
g7cqApzrIrLN20sFTBqED9Owk+qJoIAlyDBrZ9BCkYDOwvRlRRmoTmwJ5fJejQoTygC54aQDXaZb
pOy3DEqCcNqXMUW/I+O5dl6jBWslxxvLvifGB8Gz0zIXeEr5hIhLzxJGPAEG1qNyCkSqHRuv77Ym
cnjTzdqgLVDBcnRsnd+ztxfBseAEuczuMmdIQ4BxPsRBaEhO4QAufLyvYdQ8Ypx1j5JUG5CVbaOH
g80Q9L+yrkzfCFJtulNTRs5xrkfSSNw+0pcyYt74vLDuLL6xyRs4d5Fc8z+6cAhEhQvKg8+C1O8/
JyQbF+X0LpmZC671qXfS+m5eceVuFl36cI4VxvpthOu5u1gDHZstWBxWB2WcBdKOJb6BP5kh63j8
njuHjAemEhPbNHJVwvRxAoG3XCD5AGTPoH3+A35o0DKx13vh+8/4/SKVq33pgyJATzBW5rOqkhY/
tWJnKMgoZgLJvqXZcx3q4Dhy6+DMIdjJ22hbASLFamHu6oZd1ZOrcUExu8A/TCJq3u7nvoA7yAJk
pfwF40uq5Twk6z6ZZ9C5ISMZdRdAM33KJjLstl2WlZ9jHRX+ISJ2PiddfQ0fbeONyR6fUh/iVrxB
uFdWOc+IaFhwMNP1kUMUXvwTExLAG0AiY//QMhRXG3Q13U+YdBmTp+RGOiwo5ViMTThoHFkVBPYV
tHib0IJJeI5nFy2hcIvuuaUqc080CuIzHIzHeriI5hP5o836tLios9CgocXGTb26V1RHBI8tuovi
l0zVkd6votCMhUfxj4noTHvHk/eHknq+IBRFgexyFoNGmbT77yZ+JoGSWEX/0svOPEfwjMKt48zI
f1Cn4Ru1BH/d6Ng9GUWmrP54Q46CfUtlFx1AtgTJm4mG7OKBuKz+4l/y4c9hfxUo+fKhB0g4M5kn
sNtf3Olo4E8sHwHNrPsn8fw+P0XonRgKYmAGme81b1MSop9ZgzzF/5v2ZIHuWJdN4xUgRgRZHjvR
foXGj1WhCezrAAiESivObPyDLEAFYUcABoRs0mQPhCxYXmnrIz7KHCVysJVLThJjjpb0mkR58W9Q
Eo2ZBH82MpSJCg+Twi1rE/M6RZGadPq66HW6my3L4m1LKG2ydcfaEpmI0exRcNcMb2ETJe1m6Mcm
PzaTE4CEiJf0gZUav7jQhnC9xmvFNR5hAm50suIZmFGwck4hdvlFhW1S/uGAuftGGzIQT6qC9nEy
g9Mf2wCX/pGYgltl6LBoP/d1X54WjcJ/ayu1YupLPX0FLLv8Qt1TVwRIUGk92NwEyS4b2gh2sUH/
vgOGGGJHlcAOENkT4XBydWRT4giChGw+ry6Tf4yLODJghZh4R8fsfKOLpnvMWheUYxIEpv4obbKy
Zgqxrr/S14NOdRQt4xaFBNoxUShxIkLP2INcW9ld5ioL2ztKvYX/o3DCfzD2RohVg1DHJI4iAg5l
jf42xU7fn8kTxDVnYY0ljNL5wD6iMfffwK5HbIglviq4NKmAt1EgFFxxYegT041u/EqjTil59SmT
7Y9mXbRzXojivB9kjRWJSWPwIRGxyG0+BERtwTBYCWGYnXZAAiizDlEgWZiAANxYyyPvTxYc57iE
3Vcg2nkbNPFkJxDoGTw6XRhxizYIIMK6AwM9FnU07WIqaQ292JQOZofF3GxDbrQPdG8fQQmJAHVs
PNz6LuzUe1H4yXSAcUBODAp8uNzt5EZ6Q7gsTFIuXHNHnOUNaIU6l97ELg6QJr9Yd6wRjN7Fs9Wf
00ymEzUMgrQ9EyzcB5ES5h2W7kjuJG3AD6NblskdYmKOdUhrLkJ+Yqs2Ce1MTMTyML6AtCKbgp7U
wbbmiu6ih1nqO5dm+EZbHNV89Nymf+A1zdarLafgZ+GUdO2kdAzrXVlY93sgmKjbJmun3oe5bOjK
8fKTTMpJmm3xT9eWBT/twB6Go3ynOU7JUSh8pydhxI0fltIdo/uhmrmgwWZ479ncxw9MqsucOy+r
mJM383zXiJZwKLgp00GvoNHuyznPHxdvjtJt32qy9pzCNNmFi6d8rGlbiYL0VBzdL4xZsWr7o/+v
gL5x9JQt0evDkDwwBXHkBSLmwmEhkuyJy8ydNyyypbef1xwNZtYCmxMoYXic+t75ws4vfkdVT7wm
TuX+SBxQ9bcTTvurGQlPQ4SUMIinky2KBups6j2F5FdCGAqEgxQTvh7NsLBMKbaDN6JDT7yBtW7i
jyS3tkxv7ybC3MSWlxoK1NityPk2iofX7tLVhmbbBVB7dt7slIeWQZ6/rbvcD57ZopdmvxDldFvB
TzrZryuob9SqTt3dUzSQ+reZSDR85YFpSD5kekkX5SfjhyxbSjG3IFYKy3eMatSbeCn2TYQofQf9
AKf4gMv3byCm6L2krCWdecm6X9AlUYuIZbbmvptb0X/6bPz2SlcmZGTosDiB4T5+EukBoEmiZXx0
uwzVOlnNKHZAa33WZEHFW6wXkCNyTvuQTdU0XsI6WtxdKXwWJCU5zk82YNh9GopxGc/zkEcvIA2Y
GwRMLWJ+dEPicM5nTt4SOJ0NARV0+U2ckKGIIzSLTlEfKqQ8AtflmahwxMhAyARRf0RIfvj0EM4v
NMYJXK5Z6/slnNP02Z8Ummrmdl8IfRD8hCG2yj2Tp4wle1oFzfAZtkm8nunWzARftI1Bq0fJ6p40
nzTzb9IA3Rs1KaxeSOKwj9Yo2pQMw9kZj1taHzoSM9sHVl3RFRJvyEMnMe2AXGjhTq/k1lTXGjSb
d0z0/3z2JYrAk7bA8EcysvbxmgT6mAdgPX6i0heP80JRuPOIxDBboSF3UX1ZYBtbBCAZYSXL3KlK
bzqIA+URn+CEETJ0PMHlFXgVOQT++jwJXzH9LefhuYbfxsR4DPFwfYQuuQDfNYgKeY3hzAITi1Vq
vO4pygI01Tv+tcY6XNelx+iCmafPMpQLcYaBFFVEH69wBniw84nZvoe45hWkwtwe5mWOniksg3Y/
rktz7YbKnXahF+Bdb1cKki/aoiw9sjWYGIWXYrjEPtS8HcWGH++rUQ7vjTW0B13mzlCHbB6eWsXM
eS+0kH8wCRsOR8P1semaRnwWk4iuoCeLr6gl5GJDRIshL0/L/rvVLh113xK3QBQuiplNyIKMDscb
wyfEnAlpeaodov2oh6bF9NiWZx+RjTnZtl2CI+MZkoMoIVncLiVK6yOJDe2PlQxP58t1LVnrDlS8
in4mmU6kly5PMSZfBBZOX7bfjoNMdxuDPaCGlS1SQkL4HEYfma79n7Bs1/I8EihwPwBYWTYiseM/
qBaF3K2Bj112lTi6T+RQzHLP9KytL9O83qwLAJiQrZICF7Pew8iO1i0cfisvDX9lXY/VO3LGasVe
R/xzNjV4JXCpVtk5azznGXe7xpQWIbm4I58hca/U5wlSaCv6OTy2hGilZ0J6q11tEuQaW8hHSX2K
Y4Ak19m3YGjgESBkCxhob+lo6uzK5tY+JzkP6Qk7p+VulhmJnzrkCkXSB0fnQGWPPG5Vcx++Yosj
trNOTebvsR9hI0CoOs+gMQKSmCCr0bnkA/NziOi+yfK9GitJegacIrvcWgj8JWBK9PoVT2YOz45b
DfnvsiyxKDq1FoSvgONHy7ehflyp7Pl7cPYObFhL7e0KDB3+npgo8vdkG9DQ1rRzKyAI7IEkR/Ef
3mGsQrIPIGLcU+3Hfw0y0hH5cc8iqA1oFzYhbT9zHF2ln6nfMNJ8lKxhklfy4vBZAmmMMW7ykiCE
udpq6Py/VCFrcZi4oP62ZOH86EZCtM9x1EOzmlnQrAgbBFsTnsAmvmCv0BdSCdLk0vWD9zrGsua1
ZFvhHSr8VPOF7IjlH6nM7u+GKVB1e2GqaI/5RrIEHaNu3WkXQjdaQmd4ANc2O+9iwgqV2JwpA/PG
0qdRTnMkW0zHSvNWA5hx75OUWfafriQu4GiRJPKZgrEKvngAMV9sB0hPySnjyxe/tBxd72xz1HzM
t7rFqU5K+W6JeVUE/2iiewT8C1/RJVkkSbI7xwtG9JEBU7g/TlhQgEe8e4QlJIN2zxCwMBQ7SHmT
k2d5KC8JblcsHQLxKCeSgEafhG7QKZJckVtvZcIo1+zEAi0WdAqcEzZxvhNyjRmfS8hNMkfed4CZ
4Y3GFD37NAa+vge7IeWL5/XsnbG7TPnBnfiJH1BHI86ah1CfpeNI/7yqsGImF0isWhOkLp9exgn7
Q9qr6oHnNCHhbGJKD/S4BECjxlruc+hYAR8py+Tl4maI8JgRh5F6r/E4AIqrtPJZELfmy8078d2j
nYnfBtyJgPFZEF7ieTCk7cpCvXDOOySc2ZlRK2yC5m7qAoI4+7VGqw/BJj4NLKnItfdG/2rABi9H
Skya7c6JIqaL+FrqXRgtQXhAYqCqT79g9XHOZkrytzgDYbIxY5rJe6ImEEHDlZY56oKiltkrI9mQ
5r1kUCCPYw/Fm9FufQNTxCF8VtDpit3Nbk0detaN6kk1fUVgFdQPK5yq/MAkLfnVtEBK8SwiRzvU
IxmZ29qbWUjRIpHjt6hu+XLWafnK1CydUxd2KrhnpoaXDylludNASv40pguQM8rCh+c6eJ6zqfF2
z2gLJYOmFa1CubGTi2e+MGaZ9zXBNzG5VkHXnEaHHMt9qCMyXV0gLM65lZM2F24mbzpFPt3XC06a
6eYtrGl1xxQmex6zrN+sOA0IJQtc4nYiNwl/UjxwogwNldhRWAYWmwRBA9LaijijYx0HxMxj8AR1
KsZwfkJ7HVXvirHdLULYiCu/gPU5GZGL7MokhrDp+zB646qz1Y8Yo7qFMNDlk/MihwaZS26ArODy
Ra/xAbBXghLEuYPifkYeIPfaFEN+Tch0RoTrBFl5td0cND9WSW7fNz+UTr67UPTK+24Gdqcn3Ohp
fGj9wX8YI/oXLN9Z6mynEqjFhftmhT5JCci/6cnGeSlgVTGeWbt+HV/n1m1L1N8G4sDFwCeTBxMy
AruwmTD2OxPl9HUjmYKamdeJuWOSuDswDVnAyMar0+yMi1o5EIA7hQp0TCf36mhXRtuF9MHuTlYT
yYoxIzgGyHmQNjPhZ5ydYCwgz2Vbr9TRw23rgmqpyGvIkgag1wZhr7oWIknJEIdog+yd9HB6YsRQ
AF5v3Us7rao4LlFdBHvSb3h55ADkBXIiD8Irc+YItpCNOdvBlzjzdknRrKF1jQNusXZMk99YWKb4
udPcvHflsko+H8nfjR8LaezwRhaeLp4l+pybOsd4CVUDOTm4l1lmnhu4V6D4IPPhrS9sLiFaYUo+
qCUWtAuQ6ztkfXmSHFuZAevfeAufExaKHIrquqsXXwsCwlXQfNLoLs+u9BsPEG2OD4EBmby4LJIc
mngnQBivSvFK+vZKVtdcAe7YY12so53gWMVRk3ft0ci+V+9BnNNVsoxcD9iwcTn0MH9GZN9satg+
zWzxcyXUO8cranCcw5L3SStDHCKkrZ/DpMSfDJwcuiKOSjikMeMiZBau+5kxeCWSEsUg0eRuF/5c
8pLUakoRkuHpMgmaTDqCeGCbcF0+oQIiycv3Gv+xtzIkUQ3aOPViOyjOsU2fQPDBdq7hPYgyzt29
RdZ0Cz2RoXtcAbS+sWhmj9KgqS6PkpEGMrD0/0hkoH24QowW7iVYRFxAn5eECOiaSoYF4UhC6aiX
4CcqFGglbMzwGNqIuTyk1T6srnGtw4PPkIJYl76Sy47SUXCykkWHslwWC0s3YxB6cf50cNlxRzB8
5npOtlA10r/56PYELrYTaOl49f+YnBS+tEryX/RAYC3QIP6BHku2g4dH/OzXjMo2BJAXzi/OYaT8
ycBDuKdIJPqzcjyFpKyCPnjXtgE8usA3fXPKF1SxiOAAlT9ktNs/a2ZVxU5pVby5XfC4mCWuHnWx
iDulTLlsrQ59MmKsAuMYW8f1T71cAlAfrAOZiYN9yDki0Gq+0qeP8sBudSXNYDWUOVVlCyrReqC+
gvK3zg32y5r+EUoRAkAI9k35rDox5fdGrOVvb20Db1/XWBsMv5lD27Olf19/lRYN4bFe/W7Zok4l
ejs19IQXj9HfsG2UV3Qbp5Qtkoemdj/1VM6fvder/lBHsxfvdeE5/rVN4+SLZ2Lqj3BMw/RzqgBy
b5UzMCBXysr72tJT7CL0fsREL11KzFOfCMsNm4i3OJoJp+vicZ0+dD+D4Jzj0L1rSTipd4BKSAZl
8OUvu9YLso/Gujiv/BJMBlYj9ovxbonR223dZRjqe7wlLRVt06DasZ51r64NCavucJ4Cx4hS46J2
K2pqvzcX55/7MmHByq8EpHXNT8bmI1xonWGVsjyJS1K90PmmX+D3GK5hxWKmZVSSBtswdR28iGmN
2rfeDcQMILJrJRy5rc5aZ7xbG2W6raXvyV+nsNccYosK412MxAwj4cSYD6wZnpQFmbHukyrgUDcu
3rjBMfyMN40JphQGrKCgeMAnb0iPTTvgfu2quothpsNm6lhj9GnB7Kzo8O/8x9F5NUdqhFH0F1FF
6IbmdfJoNMpxXyhJqyWHJjXw633wm8v22tIMdH/h3nN1YxhOVqk/IPQ1lnKQh2PDo6koOs+p7WNC
oIlZrriOExay2sJu3z64TaqdA51XU7/Nlb2Q3OV5TR8e8jTq8JH7CR7lzsfj/FQ2YuCDhSwHdAKR
8YDbkmV2ON+0CzLGw0RcTnnVqvL92yztOR8vTixqklVQaqsRnB3nnIB70MjhyFp+GL7ZQ03yI2JD
mr21SYmWmQgUWAlbpyPUdpe1zVLd2gzrUZOVTHDBhKmoBxelA9zxIyP04uhU/PHnpMDvBGKNVQVC
3WaQ1k02MKc+LnaZpA+6QKu5oeHX/EulMQkQu5i8ADTvY3vbO1MxfWZx7RLAZs2CmAa7qLZhI7oL
WTRiebbhzHk3zVgAh7KceQzOA43wtEkpQYkPJY+CGUPlz5S7QoNhOhrWBz/0PwZvQB44iMwoIlFS
cUlXUIBisEF0UtBDb1pWqsM2Gjx3oT8Gqb1zIHxCQvBtU+36Gg3xLnStoXiyMzL/2o32Cc+9tjMX
F3KvHmDTlfWDPzxlrtdVVwqpuXuThu6X2WYexztpTbgGPYS4sEv8uv/ppbckd7jm3dvKGdoXZN52
efK0Cx3MxwxiMzCoibOZPSrBonKZBdVOZbMJSnV/m00DHOTCRBNaEz2uRLAaUNRnlaGOxQaUq++c
98vsAYv6BZEslJybPgEkhhTVDiGg88WI4OjpEFV3CorXP83h0rFuIzGz2KLYIgwVVDNupJAykADZ
AGgfq3ZjmutUu7TplQYmTdTuhHYwJ3QlPOe9GNSHw9j2vUb5i+YFEc41KbJ0ubPG0S7/gBhp04cK
wyWkHTAxC3LwtgiD54E+Te9gLZivurMo2WtJZXJCDx99oA1uztDKUN2ji7N56WmnbsdSo2Ls10KN
WEcmTi8sHHRwAaiLr8BGfOlsjZ6c6TSgK3D3unR6/yHh4cUQVkD4uLMGMh12E9fet2qR0x9dXw4J
DkiGi5vWUX62c6qmCG94okmngPC35jOY5pPNSNHupE8vAEmkm28mvm97aySD5VuNrgDVBuzZ/tI2
TbwMJzksTvl3kWq2bvg/BOVz6ujpgeTXyb61XFu+UxmKsiC9ecrAbUJnQFuybbJOOe9TKaY5P/Jd
5DGLaOyDkskiEad/msQbokPhBdlbyiqVmLWclw/b3gpQf2ZhGSasv8Oqf42yOG6x2LstJkpQeIVz
kFRoxZX1cxT94eVdPGC4LPTRLugktnd0mKtvvy8Nccn4m9qgBAPgZtlXnwPsXM9KOqBMuu7KOsll
4O5cVTDYG4qoQ0M5pKnQz4a/LM655BTmDGXyLF7qpZ9ukjADwaC5W0i3yWosyo0PMx5IsFwftTzz
v2jDRPdeYiy94QkzqOhHhTPLbXwaQRLVBZTfGAjxNz4sKU6BysioTyDbN+8Fm5OGxCm+dcz8s4PQ
TIMYPLioxN8lcfF3SBmICoR11ZkDSWNuj8giaiZGIUHZM6JS4g1EpE9kWzFa3isafVEfDcIj55yv
BCDKKTKMnnyJn2cw/VicCuDnyT6TToPvE3HcxSRNHBKlhMti7zk4/yhdrOhsNxMeo27J8m9e8vaP
weYOTda3vQ/2R+TSzVARw2Piu4Q2s0VrPqogcoiwHbv4bdHl8ABmisl1jdsBeRvB0jg8ajFW31Rl
ofnNLY/7pZHEYu7ioU2nG8wl5VMVDupfAn7EkMnuGoUYVkHGypK+yrdIw6flLZiEe+5mvJJby2Nr
ue2ZyDascLiKjixUI6TA1QAlJa2keK5VO+e4rSBStU6xVkyNU3osLtZIdTTn2cS4kJjRs+pHZDVl
M5blIe0nv90ZKjOiICGykyiM0Ji836lhbZyEcY1Epk2ZXYKnRMxIbea0JJQM7mEgptza51LKq5tb
A5qPxcvuuV7YxI+h68KSbwPJ4r6efB1sU4vT6UCKyqSO0RSsbHDg2ln/HuUrbahoVdyi27ExYnax
6b5yJwW7pgAIYfglDWHEf9AxN3W98qVCmMN7TiEnNgajCtRY7NFu92SGEDnABq394l5HrMT/lhRU
+LY1wsq35cwsByICWTglVLf42XE9nFU88/Mbmz0qaBiAdOPMITr4pKlTI+ENjPXbZTq9iLIO85t6
iZvkZPlxda1ygrMx/elxdDdTunhkdwumOrsRQ9nnhEMuvkl9iHxvVA7ZZbDbKlsttGF9NSRH2D+z
dEmewqcbgdyx3PaDxwYud4xJQW+ZH0vwRn4Wv3kO5pqjLl2UlmfA3uX0OeINQL46ybA4DkzOniAE
qr8jMj50+GPpiE8T9cN0JeaHKE/0sQCbYfHXhID1mPA3KnEbNo1O9YPLQl2JykXA4OHyeA6MS/4w
mglh3yuLoZc+O4u9sN8EwDLcVY7syY2x29J5kMuUekfJbRQiBbdE3jaHYcwLoxGhk5owAA9DQEgF
X0llz5eQyi8ASeYEYtxAhM4tmhVW+KwLta3+4opSgh+C/OcTepwxIO4Yae6mTDvGD/gZDTgcu5ux
S6dOB8i+mn0oUoJuCcddiduFynO6DRuSuQ/C2OoGskT0PQYgNXdD4XjNB3XkmJFpz1nx5QLJeANj
MhALEle/QTuaYyUm7w1LRvCbcCMTdeHQEeARJ5mLoPO7EG2B2bkaFh7GlKn+R389zqfJzsD1NQSA
vKHJ5tDHUMdtrCObTUigXaY0ifFldAETvPxBlbJ8Ycv0/oA15pdxFWsdJnhY6g4BEqI1SgfTXUqY
y3JaBkqGLX4SrEshpeAHEdHOwicfhtOJJI5hdQrSnN8zN878B9RTlY3MhYpLX2Xq+ssttEJr3uEW
DPCTE6EC+89ZuVttRZfEux0ABmzRVZXfuvFNd24ANME2CLysuETwrCyAzMSiPEmbP5VtIlSZDIPR
2nN8goxwrgBcc2yFYxs8LU1PygYy/ZQE6wFfG28DicgpV+ir19jWX4zwjncK4JPZj1PSR9zeqAkI
TcGXVu9aryyzu1Xd/spbQp5MlxXzFgxO5rKKnfOT6+gcZHUeEc/1g5cF8WcfueI0EIvCgjQT060f
Zp04Z4RywmSj5odmj+WIdJU0ZG1fv1lFVtKIpXTNZNliiN97Y0nYjhhGt4e7lpjmz9S6bbDztNMv
Rxa3+XyjmGuxe4e4XP1FRxzyQWS83/Vn6QMSPOIr8MxhDQea32Rujf02y1f2J3AL0kRYa+kofPIy
3nMqV+HjGcPeD2RJgTFo84a02k2GVmVj1xbZuXFMOXXjh2WnAfGiOY8O63UODKYgScsV/apu9Rz3
pWJdlrAFnbtq6xG07m4XAjrH54JKPjnA0bKf6hj05sZev2UGm2WfHrH35CEjjpoTtYh7g5LIlPat
bavyROwkWRW0SIs+Ae5BKJBR2n9mc4CZIeSkPY2oXPl9kZ89AKTxo2/YYynemdjXlDxRSx4g66X5
yv6C5IookRbsy1FC6lIcua/GnRHdDcJhXzr5Xgupsbfmve162ntI5nHhtsHJjxgI/fRLn7gzTsQl
1dfR5noO3caEh0Q4TKZYyFYLSt9CkHeL5qN9op9oMfHiI/pVpfb0hYwBQ1bBlA63vPdlgC7Xbl4Q
ZhD8jZ6D/qW1chMBJJyHZD/UUt5n7AkX+JkYRtNWL98173tMdzXANWYsLx1cmyz6AKHAtI2gJuB8
JaogOOG5YQcOSAbmnqb9Q3LlhW529Dh1qnNHFzbuW0jL1XBgeZK6e75XB7N7YhS7pWLwlr1mvhN2
u7Zm0+IfUXX0nI92CpLSeXLzjC5Pt9Kyjn3tze1Ruh2fgpuyS+BRjNGHZNZsvw5CmoJmy0KJ0NjM
nHZ2mkbB7wTfJSIFitQOhGYacF4FBxuNlZk6XjEmq8UTwsV5vssa7FU8y2Bs62FsuExJSriyDB0Y
iA6cbkcACfKLJYeLEJa+uj/qCuT8GckkCqs0h6iwlTg1XlYjWML9bGlsEtXYXTOLApdsx5ndjjW5
PbPhuKdq7AsXsR8hBzFOIfQM/Y2xuDB2mGA4Oslbq+Ibn/xbYPWdiu+ZqsMAMvh0zD5QYplex6wn
M4WyIQFPF5NK+aFyu7iGMRwDEplxzmDYRgree2LLsJTjPLK0+hYISiDiaTS8u455OSOGKhkel7gj
4YTJg7oheYP0xSaP4ouTWyp80/YwnAoyQPKNr0akESSBzajJGMuv2gDTLsKujjA7XXPL9jUJnoAf
QfBlSq/uSscmqKrGm/a7kHLZ7xBQGrG1V5vCyS+TCaaRDOnCLaSrBl2VJ05NMkNxHSRpAxRAlVIH
6pfB3DekIu0LGvRgHwPi8G47FbZ63xJkIjbjAI7gkGcuFddInlp2nsCi/ep4QmGHHRHQJrmA/9qF
/LhT4gdgvSG2kKhyYvmULmc9GoCEaUbBzpssCFYHk9XGx57NDSvdQHNF3zXoSQKPb6NrxlOed92f
Lpt6iaKJvOc15RucA/d2O3Rpc4t3Vqvx5JPG193ktls46Hi4Tj8c3eA+KA3MISRZuuSrMe7EZlPj
WdwidAfg2NLGfOmgyUcUB7OeR4SZ4F0+I7uoj+DESvtNIAbPn+B3RO3dBAhr4dyntjATzEV/DUpN
I2x2LqtnZosLpAX0aniGN5pBW/bslwHqg4BcbcXiPqEizqjd8Snlceff4ZkgB4gNwMpoWQgXmre1
27FlyPOxW30rZU6mXZozUHRC6T/OKbkDpyBRnFkbv2B2TpJdT9QNKl2OfzbjxcxqNtqLQlW0UTyV
IsoObkLIJXyWAdzwU17aTrgCWKxuegqR6COz0LIp+01OhOUcH2gwCqF3y1yHf6RV5MlOO9bSvTYk
t+W7AkXyHZaz6Tm1osxs8Lsy6Jno4tW2g1x8rRhIPpUthTK7yc7ceMpDpSkx7j/FVpzSzRhC2g+E
ZmbnANH0fGwg1YpPi249I6MF9U+2Ha0sBu+3pAVcym7sls9FGIS4W17uApCu7ZoG9Swcsu8+Hco1
/yo0vr7zGG9xHzIARcOuZF5ErEuRlM79powa9Cx2kMJjEwkj4rshQF5yUVDk2AiWEfrIHXedFAcy
ui1FmgXx5PUdB2AkEHXGkv0jRnrAWtuWY0mQLx7EkGUAU0ED3dG/1YO7cVk4Qm5Hx5YWP8pDhcZp
ybmMDp+sLQBqOdGNSBKpAxLr1tKTO1+HKpbNX4aBE9ObyLF9zOu1mzrHCvwRKr0CQzsGecjPi+r3
yO/z+Kt2VOjuxZRM8cUFtTKQbOlMSbR8TFxXfxPUcBNlVGcXj4S74EfYNShEJordrnDusjRcvVM0
v29tiU/vib2jJz4ar7eAeLhidNLb2l5auZ8mcC575ML58CvoIUTEUjWBjdGOXL7yjr2tLNEy1hEc
WyodL7lXxKM7KJrSrMVsV8xje4ebc8z3nINFdQ8gSqAlBHEX36YS6cZD69Bgf0dTB/dp73Riilge
I+tM8MqzpPF/JOWEu0p/o+LD42bD4zEwxboJbZjLHzPWPCTwZdfYKXu3ml2RMaz2mp2LaTvcU+TD
vuG/CG74K5yGxY9fBPYGloqsWNLgWLNaHr87oZwWZ27SWAdTt75zVLqnZl7AAiaQiAIyNnYdirCQ
8CsVGRvTdEmJtXUtMlTYcydBfYsKPIwJV0sXwcIFVcsYnzunlTbcLu2b+bsmNjg4jsJnRQqRF2fy
Z55RNyO8dJN4N4q6mRFXmrC8nXLt1uSmJ3TQYwQD5NsxEo6NYRTVI3zgEojuYX5wO+DZc1hlhYkN
dbdqRuynXQrKMhgboC6AmVXjHpdsaac7GLSBYOIGIQfBjz2FrxMjj2LfleEcHAc8Nt2hQZudTdtS
9iWJ95Bu7Geyg0jWZDjltmfbazpyhVORF5x5WHo8ACZ1NDJ4BjVpBSSHT/RmmCkWNwUkiBgITX5I
fQMNFx7DAaqgrvJTCeRB1BgwOAxJTxsDh7eW6KDM3szsxpvPvO97/8XXCGXJW2p9YolMQOrlts5M
4nVYyelo2R8zCQubXZBhLeFvsq34roY5r7a47TqzmeLIFp+5StosufDeBB626Bxdfo2XAGT+hrgQ
TmlGwjYZfrHdRlDLfBBxG5VpHwpmK8hrYB02AXiCV4S3gI654Zdpubg/JmYf3i37itz+9SuU9Uhx
Jwt8MWJpoQiTyJmGQi0mzdy3kc2DbQzEyWviwUNiOLNSuCl9Jq0nI1S6uh1tj1OdqBAyrzDPoMHr
mflvJVKOPwV13PgXfQNjPyKMXDWQhqKhpAgILR1XnjHWU08IBl2VMDz0wtG+7+P/Zq9+DUCPiwfl
QdAZYOoCdMIJWifD00D5pcMbptkdoLgtrs8U/E6F3bdI7wKIQSa7A05YG3Wogaxpvcf365YgFis7
sNUWbD4+6ZnsA4N6XWXLeMirLCg+I+qA8aJ48vqjqVqyKco4TA1r9KoLT+Pk9ObY2A4JfFYnwBUx
tsDoapx5Jl1ppYyeGff3IzLgBB1n25UueDCjFInqMbSvfTn407mgt0INyodU7kr0aiySUSswMMuK
9AmlrGbOL8ecZCNN27Cd8UE0u6qi5t9ZJuwpjZhf0K0lFel0KKfdTefNfXJiYCPnU8Dmz96x0rJf
XB6g8GQTqvzNKc+Qscx8cVt7PSG2bru868J2h71d5pXBFt7h3hKYRZgpyQgVAW4D5qLNlIxnIqKi
3672iFNuZKS6X+QhUn7R2jgNXwkKuK2PjEWeCFfW5hH1HLE3w+RBV6izrgwOzPVgIOe6s7Y10Wqs
+7zRGlnmcSJ1uwZPn8FosijxnStTX9CGZAD18oUuyqFqpyAq5ITJI3YxsymQpBjGdZ5euq6twwvQ
hbHGzVygY4sJsXf3rKYo1YI4JrIkyFIerMCqM9Sb9SQXDkXIjUh5VfJh9XW6nEqQjR3PtlNFF04B
ZFL9qPqfhK3ji13YEytfHGco5Z2aergSyD+YTVEnMBSnYduoXNVyM2GXAyox+7wDFshT4pVCP/zj
AAmQD7NHIbKnuvERoNCgJDekywTjPVLxLD13oeztSzAVs9yTDJG8dqNQCvUvPeAVfrl+yxTiyi+/
ipnKVRKc1i6S7AUOTe5Yf2Ili98eR3nFt+F0r4O1zFiqyPwrtwal1zewGCz+5PCyQmiiNX9z9G39
hCW5dM8LyW0/Rew3NSgnCOPo+ZolJTEwNi5rvsxcOuibv/2IBgwaaRguj+RmJfc1xKf5GJWl1Fs2
vGt4TW0H9T4gzZmQmTaoTqiME7FzmjrUzEAROT72LrumQ98SS3W/9Ez2n9lWkcLB55PUHLfEI21Y
GMgjLRK0vKTL30AoeP9knWYnJNVg7jFupS9CD7G+yXwP9AU5O3DRfWXZd3M84vwlWrR8Gm0x1ofS
nx1FwlIoiNIDdas3wk+7Z11NOcNpDqNDhri5Oqq0ju+VYLV9Gj2mXcTuFCG21JGoyL3VaR94lEgi
e+MFDKDvk6o0PqjxQWBu6HrFQCbOrK3vpFgQyAAQwZkZy3QOLAen92ACQZtQxZh7yIDWd3B5idux
/ADHqYN4iJBarDHEUIS+dazaiFSMHKVAzvRZtET1tCl7aIJFrYdaTUAJ4dpk3gZRWowqE6fTelpj
ajton9f4K4oxsu2CyJJP6I6A1g+ViR91aWd/hZXZtxVjcgZx/0O6rFAi28+XZT0Q8d4jSiznHgZ7
nzFKA8db3UowFejD+s5eddJTFJKBBM4sX6GF/QXWQIDcrFu4bfy8ND+OQw0ckGQAZSOo0/NIFME6
Z8L9hxRwFGRzWUvZ72y/0fMFbXvc3CJOwxIxZcknVd/sE+LVxC8DXg95Y2RC4hXOhvy9svrmOyM8
/m8GZdO5WZOcX6wWyeWWLWN1o/mV0l2ClZxxjUPexkvtdOFbzDn6JKe8KdB/cfjaaPBb+6UEqduc
SeMZD+z9+JRVFBBE6DXSbAPE5x3FDeDYCfhz9M3YykPOAaWsONoy89yTrVX6s9j28lexXCJxcViy
YwjBFleeVdjqRKk3s6YM+e1JqLZjrKq8OiFNrm2CXYn4g2ivWHa3PSBBwXacJ4W5SS0hd4qcmRkJ
TMuNGcYA/hZC+ytSqz4+8w16QJsdtM+7ypY5i44mpKObrDwC0t0XnXPp8TCmm8Gb8FVx81Z3c5ua
EXuCcaASuU618xboOrfL0uq3QeXDBz5HcDqhpfJ8H8TUkduhd9YOMY2bP5phEMyTlCHbZ2WN3d92
sTHeh70hDAmxSOarS+FW/viN847xLPBh/zs2My/l4Ao9bVju2b/Ens6/bFqr4VYvEXLMjV9F8Y+D
hCeHU7d03kmlJH1vaoA7nKao4d0DMnJVXQetZHXoaOu8rRdo2T6LMmIRTqxdeEAeOJDxQZTr+tK2
/YuJobDsWaOuKEFEFAQkUbeToAb/hW43qxIPxxFCt63pBYaJOEncT591sLztSAObXirc00BtvKQk
thfREmZnawTr40WWc1ZDWBDnkreUxX4fyeqCrIyMUIAT9U9mLUyjUwr7Z1WL/AMnWfwdwcEz+2rm
7kbNEdKZ9mOAsz0V7X3UUCVu42SEml73bfwJWhv7Edgmn9VcHWmGQTFLPESPErAPusZhJwOPLCyC
qopymwtc/gTcB2soobDEE+IfFo5+ShDzRDy3eigd3/sLMGAEdC5a76tI0JOcsFvQEXs1Yh/CvuZg
7xNnVN172EZy7u/Uzu8cG6PenUlbuVJQ4R9golK4y3eFVMsZ6voEorCcQCbaZdh4u3Ry8Ls0Ju8E
1bweQGOiL+xPeqwnwGbQNJyjE6IQ5KcqCS/qQZHsEmzF9gZ3hxoeTUvLs1EtVtWbupPZqRroEi6z
TjSA8JYJwGahAZL7xBqy4MDZPZ9pKQRiYKJcfevOCGwYwcmOaHr2GEy98Z2xaGLflw17hH/YavBp
74egATZ6GBFTp/GV5R8h0kcWDV7X77MATyn9hzvKjM85j5+tyZYpMKYwGtrbapDeK4d4EOxlkmTd
dg6K+LPDMdH9XWb81WLPLLd3tr7Bu01gt/DKL50U/mXosQ9gL0FKUBIChcZ4l89i0FeEeHN3GMxc
IyhEEmNNO0klFvG0uxYuSB0xuntix4sjQsLK1Zt8LtwQRkPgtu8+nNf6iAu3qe9mnKEWtskI3vMW
BFeVPJD8lbpMvheGNqhuZsTDLE6hOuAvJxEH6phfbHNLLOZiOBjT08IBjc6L2MAYDzIiozP6kZ5m
UgTjGjTghxwaWN6K7SLt6TVZwlbg9u3K9oCsyCn3DorEJxljMtsFJflBjFOs4jUjIcC9Ro1P8cpA
Arkpk/1WvDKVG35DXmBqZSVHIgEnn2sZ749vsw0kuHbLU7Me/0Gty6PfyDE4NQ6jZbZaIGxOLHfc
+C/xXoghwRUK/1A3CULvAINvciJBZ/ZYnIvWri4yGfrhLxe8m16BQvB5ZRj2VohOLZ7dtV5/QgkR
R89QptaN4rwI4ATFzGN9WB3jycEsoL6442LlnoSMEV1SxQ7vwZzM6TGOMf1vdDdhKqMjR7JOL28z
WEkcmhefkhEyjV+ocpspat5thULJeZI09ewWSqLUs/tEYVDlBgAhlS+QnSmKoD4Cb1BKKsBEzfxA
1eOSC6CgQl2BO8rfDkDHfMsYQ3Uvo2MT+sZMXCMgCqzgXOZAkh5NSun70eCY8E9ezHAICVVlsJ4n
y7iZY2kN70kiVX1TGwS1WyarjU28lW7De6+eOnvPoNLmbiCesv7nOqwED8jXJIzTpEoYgXpwPJ/R
t4/FeUwMIzPmMSHSpxhpp3j0EKB+DvjBvGtLanF/cCIKDBgKLnafOefrOowkt6+0iHYyeou5LyFB
u20RnfwwIcH3TUqAuEUMODnA4okyQJZqRU3y0pRq/qKumMdHHRLgTESRceQRBZyLZchqhCo3aM2r
5hrHVZddSGsIsrumZvmzCwEYsrLG61Ex3AHa7WHYxAYIgN/1oKsyAFdwmNBjNTokKgC3Wndbo3zp
28eplFH2MuRjir6fr4VDa85YxnPNhJH1kPpO0LYvdBqG6NHYiUs2UNbSE0ShRdT77w0GlQmIxYBn
nX+ivPC9V+Hc/c1C2ugTRqhBnkYlnfSdK8+xHpiYm+hJxJnuTpQxJAuaKfDwjHsOV0opO1E9TGiz
k/2683FOtsTztvdTlFv01Kyz2TXZZJBEArt5VEqKU8qcjphZSBdWi+hIHJhNGypslzAjddPEGG72
vky78gcgAVyLKQnSDy1MfJ4ENhYGSi65WIhGxlfXZ9KBaE6b6eyMGZ4wERv/JyJvvdu2DKZJH8ot
LtEgHN07RuFEkeQZz+puvcH8derqv4cuaCEG3nCiWADWYGmQCQHfrDqnPS2jPay0Ko2hyg6Re7Ky
mfMGqIACRdpWarmJAqxMzLwmmJF6VLYGEGjI4+mYC8XbvEeg0hZq+mNVafE4J2GSYJxKJIpNpNiQ
m2HivU8N9yOWyDZ+tROYL0znjXW1MDngVOp4obYI8qjmEa2JcY3gTd/QW/f/UtOgRrKQ4LNRblLJ
H4GQwUDdSkGWUwD+xXiNBVmiJo7YIeP128lowAqJ/BtpcmUW9Z77eVbvNHL7D3T9LPdSfzLkzOIz
/ERT4xIYRJbK2ZfE1+1HBuNv/bLueDq3nO9aHtIrTEMGm0Veq+EdrGjxtSxutyLVTGRtk2DwHkEF
mSfjRv0nmZXVP7cT+XdE3uyN65oBiGODMH8zcZljc0Na9MVwFOVVO+u22bdwGKx9WBbZRzhUIPAc
9M+fKT61ZwttfIK8GfnJzmBZvCsTArM2YVujvwLi1v50OdUKe3Y3f8RK672Ftuf+y9P0/7SmYQi2
iypb1NmDr23Il05ONCDqY7Z3ceXsfMflXJyQnuY7tsjlRaHMhHxEzLHeoGCEqWzAlVYcehr/4iw0
6UXYI1lkZBHnGqkoLI5K5WMSckXGebtkMzYKnSBe26jOpiOg27MKHH2i/teKpvO3pGm2v9RZdbp3
TRWkFDAV1M6scoNLj+jQxkkl2ISruuF31YTbpLQVQVjc+F7RYyzivBoIi0K4qmw0KugVs2g8chiU
v2bU4tsynLcrELy0bobG1z8BK74QDV9ZkfwaMpDfxxbkq/2wCH3Xe4565s6J/RNJfMQ3zOhmgWFU
fE6bgXOV7s1Kg/bcMgIF7zfGxXOrO0IpXe5rEn1rlrZ7h5XLP9EN1otBEXxadOPew1Re6TpgmTp2
ZnmC4ISrfWvCzC2PaRRjQpuTQl3aYglfKygYw3aA44C6sa6xjaQuRQoqEOy9IRvBBwvRjD6bUrlP
49gnjzpyuAtjQYAW0IF4unO6sQLMgZTc2yTAyS6Y+pZve6Q63yYeWdcbf6ILZ8Pq4KgV4zS9GXuG
k0kzyt6TnXWLOturmAknYXmWiJ3G7dDK/pG1mn7J4rm+ZhXxWBs0MwzOZBd0jwXUR8Y0cTD9c/IM
7QibMP/o5X1RH3qbfPKDZZFAv0V3ToCl0tPyB/uUflbtGCMisVdvcD86VXmgbiLRnPe+Hre2RTm1
r2S6mK1JFXgrxHT2hhlf/pDldvKN7SlgRmRqme7wMGZPIY1tQNUYlV+DZwU/YdaP2Y4ngYyshpbs
KYT2w4/h4OPZs0TQl3C1KWyXuLSYtC1N/tqGMzqV0jLyNm6cyj2EVE56E3QZB2jcMkgiNohzdRMC
J/topynAfOzz/VM1RDwaXGgIhDgbYLMPTeo8kIXIOQWQy/mK2RPxUNWDOHZzX3zIwS0+ALdUn33v
Iax07FncsnDIXqLKhwXdV4zrz2OZlcdigva3m9hrfyLDoUOKAo2U3yyIoKgdMsrewK0hb7qozZMT
lAeW4x321vEsKtpnFSH4Bu80s+dqeRnBMzUN5QDBNoisnMCGZkzvSJ5kvgQ/ZLm3BoyZbD9Kus1n
z7cIXcYAorADae9xxi007S2cWH+KJBnvjcKkR3ntSoq2sRTLKsRiCgZSrni1bJReG6yjNprIOA7N
jmlPl+1tREAIOTvmwJtuCFf8OtsWpjl14Lwp3l8W6n6Vgx43NLubuI2HfstwaGzYi6ME2COcgPdM
rnH+Lgn+sjdLbog1z9tOgZUbE5IhdBfRgsVgw8Sh5Ki8U8ESXxDGNNMO/n0Wf2Zd4v1LkTr5GzRc
HeP1oseEUSb1Vwqq4WKnZoX/Gwc6MV1HrAhWmat3uL/OfM+wtoX+gWLrmkyTW56dbIJkArSjBFXk
asieGY1LfarabBVewqCA+6RbO95boJfHC6hKlomiReHJsMKRd6Murd8BMfZRrj86vNbYYJ0j0fTH
n0sH9fuwCti9Ua6S17yFSRhmjX7OpzL4DtvOcItyBuJThQWyn21XQFViFHorBgFmkwYNVI8CmlYc
ST2EG8c9qc2mdd1yIvoAgBzyUGyEcHR0cSSxuMYhpOMoOcmmhjSiDNX7PoE/JjnUpfnnkWAU7x1a
oZ4tdmetpoSmO2PldD4ArLPDnXxuom3KvJp9rgUGHRjpGFQMPGwZbbjRWI0A+2L7MKQqfEKqxtWN
bS2+shNmjWXbI72d7ZjqvSAcN4OuX0dvCPWxdUax8Y5Nz+KSLwc/uUMu4ZqZOanVX13Ru7lN+dkW
ZZVcKCDEPd+/RhXeZMk3FuT6tVQl4+cmEnF5E0PYYDBv2UwIUlZJ3aEdVf0ckZBD+ZzH8ipwOYHf
mXzzGcc9tzQ7DtHuEseNg/3ok2O/sd2yQdfDxHpn2HSpzZjhkESo37X3Ho0v3nxp6W/edPIwfD+q
/024fsiTRWKBUFUM2ZcKcVB7A53kobITOFA48/rHkLghRo1ZXZ0RsDcj86eA2LG16GTYEUzuewFk
nn0Iu+LVy0wMDbhKVZ2LOFnH/12OXnDAJExeAftXbiOdoLb1vP8oO5PluJFs2/7KtRpf2HMA7g7g
2rtvED17RlCiKE1gEiWh73t8/VvIkRghIy3LrHIgVSUiEID78XP2XnvkKSVgJr8fAW6/BnCKCLuZ
q6hah20SPDfISUde3Ly9d4tsNBhi8LKurKTDvZLadUvCgef/4gGnnQNpOKe5HosnVsbsKZjzOt+o
tpm+mVgvjgwcWrWmvV6B+oaHde/P7fLEkFn3xXGm4YqkWinWc+OJhUflA88wgz4JAJOM84uJ1PkO
NyDGCtEB0uD2CdpujupLdPqETQ9QRUMYj9wMTvvTaMLuEgxWKVoSQxWb1DPsO5MCjKyWKHNvSP/G
qsTPaRUbu7YZHU6jTTHWEjAp1sZQW8ywqU6wApmzN2zrxND1FpE2d59lyHlOZUTPNkTcQ9+jKu0D
zz9frczM6ou2XI5v2djTx2gRPB+nbLFKUdy6mxy8frw0erDFVpS0+IZSybGswzRwqHHdENgS9f1n
Qg3zJw7e/Y8xjBNsRQ0xOQathnKd07PMViGR4mIdzJm5t1rCDqlXF/NubefJM5L1+rmBvBezOS5O
hsiYmFh7wLzhMcQEetl95PxmUXGdDd6T2N0OaTt8D6FifZlL5q8rbdPF3RIXF+lD5WIs2wfUrA+N
23H0Qh0eo/0a0ujZlrgXQHESTH8dNkZ+QlcYotXBII9Py8/Hr2FJrbUOczqVG1iN5hUrFwf6BhFK
ujGQCwwHrATBPWYuplo2nQ+ojBHbDslkmYrXeA21hwc/CtgDGHUDSQ+K4UeWMvHZ4YxqtibRAUwJ
K8Q2tDvr2tgwxe/DE/3lgHKrLIzNiBNS3LdjbI4bL0/RmU0uY9qrloTRT/h5mwPAQMF4cEbuyLiW
ESsjbCvutnE3+6AXeCTsDSQe+2tntHAjaxIo26vQxcy+Wx4Xxe3lLdoyzYa5wQEUWiW6wZpMLsPR
1c7A9swBijjwCZYgqeNjUVFepa6EDeFKwg0QKZH7ymS1ESAQvWLYu+ZQdWuKT7YObMrVySGrLNhV
ph6/NdG4EF9qC8MwI1eJggG5B7FdbVd8p9cqwRZY2FBWBnLjzzFAGygxJhl6qypHfLmRSQKLR4gI
cUgNURtMXVSY39sSyPSaJdx6mOENIZNRA9lRPZotglhbOTHM9xasbBMmw3xljnHU7PJMp1/caQrV
qoSyhQCDeiE9tE3pkSKNk8/fk9XFMYTuIajSmqPN77iL8UBaLWquq8xwGmiFlDL0HuUg/UNAqwRr
+0j+Nbyh9G6eemmwvQR9/kk7xJ9ssE343n3M+vytC4eQWVFRueamyv2B4yt5vj9oDMAa6campKnE
LM8+woYp6w1+y/gxSmp7QNbAX24wLM+8F1hJyNx2KXI2tjLCl1lmqL6DyA4e0z632y3pTnLfO4JM
pVEl3R313hjtLY6U0UqyEQne/g6aTmMk5iuAp/i72cF6Wdelkdef4LS7x0x0TBaH2arFXnUoQ9Et
1xzumCFE8LshUNHjsar4O7bT/BfmcrNYp8LHs0H0pDlvDalDA0cX7g6W9cigp8I5BdIexV1I6mW/
YcOsqWQge730iQuor+5a/V3q2a3xxtgmQswgXNKpddcf/E5JhJBE2OU7l4r3l00DMtjE6MgpMLG1
PGIXYsNVBWM7TFjtL5cWTU1LwnKAKeGK8/e9wHUPlkJlzyiGGN2VTSu3NFRQhNDR4yCXQlr4RL+t
vK1oyuGxSut8+JQBNHRWCHKYtqDNIVUZGbNFWzJ24gXXT/RokKno0AiVOTzF2QT0nnZr93NGWRVv
mxqJxcZEr/GSsLr/zFmOniYQtNE6V3reuhw54eMXgXq2uzi/EQ1JJhtZ2EzRbVV8yxwbGQ0MqfIR
sFn4MNuuxGjQpdNvurTjL4Gd5SvlZHnt0m+NNyWIP6hVss22KbTR55Af+MSQCqVQ0tHaj8ICcH3l
5RJNebZ02ryya0aGOBmxU5h5knveMJhG1Lr9UIJ8J9q5+0nxRQ+Vl7KM0yOimVCjUXWL3qIVwfK8
McOpYxERluq9Jw8vWr5rw147K8uchgS7TS0cv19lLnPobj2b49TeRolVMF9GaNV8IweA2+QkzJhp
cDeRsK8COP0do5tiqlAe0VZmzp7PFh2vtWlkTIAjns8lRqO1o31LXODIrHsSvCmVGXiJZNdDC3u1
YDpsUt8r8CFt4tnjo4VsBi+FYgWrHn3LsRjewBbQ5K/FOu2CZ0ubInPXHb85DtAqVoD/YWSBsXyK
CYUGkj+UTndDdJ0nd7KbYrXXBBrmr3haLQdehFU2AwzGstBbwA5AEq9tDzIr9X9gdkDnw9TUuHhp
eo7tXeh2TpMfXI/MJX2DX58BxDYK3YgbMtolxJ1tk+COkFtQhCMYlZDcupWgvy+W0wMnfDx9I6Wa
Z8yPKZz+bI/km9EdCE8WyUy2bPjsUI1zHZMfaKxHMy9InUDsROAqRquFBTYAao9JH58B5pAMvA5D
LOsgFyyWH9w/4ZfYgzC2imt0qVQWUW7iodXK5nxOrbeRRJbeK6T15N3XSEXShvVphf/a+FbTcPut
payf6eXWzToGNUBBlRHUsm4jX31hqE2CT1dYJho8Rej5Jiow0GxE4Kb2uu91/XuRDJMBMMh4wZ7U
Ch8+UnayzhMb5CgAcslxbJx+uxqjNUHY2chECFk/lQ+WhmSLD0sckBRaihZEWd+VnaGmFbRv74eT
DtMO0jvdeSI1WpRHXUsXzZE2qriha6OvIxL9bwFBedF2zO2cvhOHNRLHmIupA5+D2bvLoWE+YJii
ygcQTFFWjhUI92BWneSfhnsnsxLwN+c6BxHQ3OI4HDXV6hoCqF9vIR4REF8oUkWiPvde6KwjX8EK
m+lrzQgfSWWTIID02sw4CS3pzyg7rn6HNGGndTYr1d24cW09UfOh3Ao8CuPVLEgO3Q4SzctKKcBK
Ugg7viL7BD9JmTNQWWN+RH0UWS4Z7rY0nOq6XR6RTYxtxtiLYZwjCFIm4l3fj51gTYBZDPLDnN3P
mhMtw1R0FBbZeb2FEQztJ1kiVUKa+jChDxsZY1HDWTR9yhIDOMsD+WccghF4QyPICQ7pwtrVh6bO
2+vYbwK9iXpr6Neu8mlGgF/hfw1XR63ivPB/oCRqvnioQilSMVn8UmZl/wQQ1vOY6Iknu7RaYPEj
3NpV1AIv3WBtk188Qfd3l9OlPiIYo7/Ed0sOHRr7I4il8YfK7fLO0gTa7iJmOP6WqBrpbRtC2Ngx
7QVtZNfMrTfSwni8VhU/MPkMuk7XpGrQVYPl6okVpC2YBW7vTwxL4/hnnuZks+ZNbtwDdUphvzmi
vs6THL6yo91qn0UEOF55WO5vRFsnL07IgkxGKCDBDbwDNIiom9Evma2Wzsqfo+wLGg8Tnx8wrh9h
lEyvAwRjzteoTZqVmoIoWtEY5uzDcRjoLLeDnb+hJ/pZh9bw1Zrb4tFX/FD0F3MaEbkBt54IMRtc
7jSI73Gmcsb0XXRKzKXDGmX21ANZd3neJJlz2O9Gujac9jARULxiCHCCIf4uCqCtZhL1eBYMQA74
nuboizeZjt6EaAm9XcmAulxREDApAKqsMOmZbNYAzocQUAQBWzh/sc+R3OYMrxz+JmKSq7G94XfE
NhSbfrScuujGrTqWImCWpaXchangfFWeXGzJcwaNhrNXjhyOPIoHjlgjJ3YjUt2BzmRdrTttqkcw
PuN3/Iv195gTyyuz3KDjwDePLyne4hPzz/YFbHf9NMIohzIUmuB1TFvzjYFAciP+G+cb6ksq/W0F
n7Q8VMIJAWvUXk8GV1cyCLqO0PUTT6XxEVjb//zX//l///d1/J/gV/FYpBNj9v/Ku+yxiPK2+d//
yP/8F1OF5U+vfv7vfxxbCSGV9FBVOjQ80aDy96/fT1Ee8D82/zsUUdjUDYPm0s7aux4UfumH/eP7
F1GXF8Eu4lqEqJgWCjb77UV6bh2PmyZIS0/0OUm8mD+hEG1R9Hg0tVb/+mouNb3pKtvWNl/s7dV4
FDAbug7KN0E9ucVzBfR9srzu2mbc8Pv9i13eP1MxXXAd7aHNI8Xx7cUSQPiM0Qn6QnxW41MiyJM1
yrBf3r/M5R1UJrpUQfVmSQcl39vLlKiqgEF5Es4YrrI7AB06/DKgxteHSbq+//T+5czl3/fHYyE9
z3EI9LIVpi1lwWJ8e72JbmJHop4+5nDN8R0UsB8o5YKOBuBqVE017BnNIu7OzL6vSHSwJspwr/PT
HwbTKWvrjCpkmWfp63tGMHMzwwPKAxghvSxZmHUcVxAVcPqwU+8/+PTmxad3pad5/SwpHTLelx/t
j4d6IsoUEdmsj+AfMwIKbEBAE7mPGZ6G8G4udPYNFuESfxmzXbB3pcBGyuGllFbcXL//YS7vJI+a
55qCM61WVNNvP0s3UVIzEAhPeeA0ZFTJQFOwjea3oQ4dWFTYjARjnpv3r6ov7oDHtfgPbxx5lmp5
nv64A3kMb7Mb+v7oDrn/k1im7BNLKYORxStOY6iXw3T7/iXNy7vONV3LkqbNi2Cq5e//vGa2BMx2
QhwnfhvvCqXvBAmULG7m5rlPStGwRZ6r92zMGb1ab9Rp+dUg/3beTN4Q1DDcWhheH6wG3uWd0CYx
zLZnaxQWSrz9VOWM7HjsGyha5OK2Tgrhi4fjarBiqdaMaHMohZKVCFZvbh/CiY14/cGNWX7iP14m
lljBwoDQFz2L9JR9vkY4LUSZyTePOUcJjrplH+k95+PZeLGJ/nuc23zI6e73sOWbcGpCgoXEkF0z
3/REcm2HCa5CDnIqAxTDciQ3739AdfaM8gFZKMAusL15nskHfXuP6qL2nQRL9TEYKnOOr3WnYULR
0AgJQh0wOBm3sp768WoOXYy6TNtmx1zHtfb0UbiDB8+5VgmTghyAB7aOnHjGJ2rJoLnBNw6RnXbX
8LsG4kwYamUwz18305BBB4wBBnFY72LwqRP5U/5IQHTdPhFAGrYVRomS0yAxTIbbbqzAMA+kfahh
N5qUJQ+EFZfJjsMsBSW6vn46urCPBjBSbdhucZ2HwzZOUaRcF36EEgNJ5fBJ9SDJtyR7MjFfh5yv
2/uOlVcey+SfEW9qxIN+JEgXcGXOWXFegyQi88xCxLY35kQYJz5V+mLSKFqa8AHHG5UOUX8YcIVm
11013s8GCLZHNG54eD94nM/fsuW3MqXwGBuQKajZvN/+VoTSiByepnkc4FjeAkhmjrFkcxDSCpVi
nUuiODYYU3AZ0PLwwWQOFcOk0NmpCBzDp/cfneXJePtoWzw17La2pyQL7tlK2xaDDICjVKd29h+G
ZgwPHn7z9ZA2cuSlT367Mgfr2fvFB6vNXy+slGVSWHjLevL2NhiDLCEblfUJIFd4EDFx9k7e0Hgr
rewxBj7zQqOIP6zREB/e/87msmScfWkWV4e32VSOi5n87bURhPEsjFN4KpFxeRsqYtJxxxLvHjJn
BB3IOFP7U9SbCBEILTsNaLy/pB5Hnfc/yOU9sKUlhGWZSinhucsm8MeCC0wHrWxh4F9xeNKlb1or
M82m2wxo6V7IKvoeCx2uoSsbz+9f+XLBkJptRXvceiKYrLMVDTzBDHC0MI6Y+cZ4B947nG45Ssdy
I6U1bUzNdHtVoNP/cDH951u9vft8V8QnwgQRiHn+bJsRUTo2qF7TE0dRh9Cj3saZtBthtZkpOBuo
vAyDUvZ6pLOkHoWezOencVRdvWon/EThBlFkjGDN6C19wOM3+EeL5W78PdZkFsW/pgzg9d3U+5W1
H+JsCPdtYHnMRCHIESNadiGj/xAL7kqXhODB+qlN61gj+rphcktIYtrwFjJUicQdgSQWJ2ohmCOR
PYSoBF8jCWz0cfv6zp9DLEHYWAognEEN0QHre9I1nyjMikdsmfM3nxXQP6qiqvR+HE2atT1uDG9X
SRE3+wbnKEPtVnM+D3UnnNcZz2vGgASHzbXSCgIEWJKB/68dxvqRcWh2m8dDZ+wn2ECo+6CjoKyd
uWHtdQ2tjBAqUH7dxultl/zmxtK0tsj8qJ5Cg17xI+n0bXaDzZSUG1osbhKsCtX75CtiYYii22bM
xmTn1KN7AhQBOtUJ/foLbqgxxtoIHPer0pn6BqYNcgHTqIZ4cSfX+y5i7I/OFSrbOhwAzOxaSwwH
N0O89DzIqT4gEI7RkmoOz/gbKfFW+K2mcKtjM8HASkRgU1uYQBsZ/6wZ7JAWBs3Yy/fBVMnqmzsE
jn6sLVxAj07coLy2i1ARgjyBQN82VEQQXxETAWiohlzcMZdz4mo3DzOS1JqEHHeNTYhXeiywiX6t
tTkUtw7ShBuTRHX9a5gyF9hXNjxbxTQy+1a0XjYBOWNkcWTlsMX9aiEJwsJ2SEaHQ9IanXPYrJng
TcZapLN7HWKmnvZqcItv5AigwRmwjn3RQqWgOA0Np1MDqiACaA6setrrwRLxC2zX2NvDWC0nfMMV
UuW6cAmHiF0VwueZhoF5DppVL72a7DEVV/S8+x9VmgU0xQCM47eU8KY+N4Oe7dsOk7+zCy2kv+C+
2t7JiG6OrSXIUvY3ppM58qmdTOi7CwndjDYy8/T0wIOQZt8b7Mz+vT9axXBlINcEvW4Ycbl3mB7h
8DSHJLvJk6hVn5QMgv52roRqVv0YWq8zFBJeroHWx81gZXiX1/AvKsyNIZSBJRKy3GcOiuxPRjUb
c7DTHFyvENAiwtgtRQ0VVeaIz6NRuiHEaV0uqS6+Knax21hjdg/gdSgNdNZTbSMXTZojXtM4fbQI
OyGFPMkM/+H9RfKsBmenRp/DGIXTPDAKKc4WKrSlRl1MZXzquyp4LCNIwCtUHrQDxwicD3WO+GBD
+GfdPVsbbcm2xKwVAZdjnxW75H7wNtOuOCYRvWEaMhBq16F2mU2SeZeYyHBIgJqJMrN3bUUaLffX
Dz3CMU3QH7elSyd/H7RBUV0z07HjhXbNSwMAZYYGnFkEU5gMiOAoFJPt/SSFGv40CvIxKshtQB3N
EDCqWWs/qFAvdzql+D4cZRwlaM2ffa/MFYRHIh488pbwUZk0jh0CWXrsNoKASMt9iASlv7eZjBbh
psFNEP77XV85lilBEPJrIoI62/V1k0GvHaPoRKORmgvOQPLQeAQ8yaxCvoA97KAA5R8g0zrH0TOa
rYH8/oOj7eUzxdtOnwawsMem751VfyO2u9QziUBLVQZDASVqNAV7XtzR3QYDp68rGmHa+eC5+ttV
6b5TatF90Nb5+YBAa/zMhNGfHCHCY4G04VfrA4nRKFAfsO6Y9r+vcrVwXEGBZbJLufZZXdmXLTHo
dl6cGhKd8oOBvW7EaQGGr66KwoEEHbru/VQNzzgY432P6BdzKWUiqvBQPr7/Il8+fVq4WtNU4uGj
27NUQ3/UWaAHZ680zfI01EX6rQGefAtkVkEKnMsbhBozVvGA5WYYje6D+vqy0KLS0Voq+hU2nuLz
Qsth+0/HqjjZXRPf950tNuOguu+j48IwTBWHZmxnp/e/718uamrUCHQPSBOwxNlFRyRveaOj9uQz
Ed80XeFu4zIUt5Mows9QQZJrJlXyg296cZOpFjijw+5h5XIdefZ6Jc5EmmAp/FOS6m5HTEP0yY3d
4hXsHBmzBYWIeYPfDMd/69HRfv8b/+XilrQcvqvkNqvzhhHw4ALTWR8/oehP543XqOrAXFftzZIw
N8eLimbl0CISG5ETwff+xc86FDxTS0+PxYWKwlmOFW8fL8aK2JbHMn2SKhwQ8At+WSqlWzGmwOrg
ICNoS+wHGznKtRHF5tP7l/+nRflm07DMpVXGPwXWQhp+b69Pjxh6DpvR6R9y8tqIU2wphdurX6NH
th19K4mEQzjNPq50/gmsKkYGl/f38+Tn2aoFX/b8/ke6eABZYuAULt0IvTyG5ztngr/fSAlHi5Mo
PdmZYxyEaxMqZoF+OMRJ79/2MwE171/1YpVj2MsbBmiCybtF//PtfZg9G65cIOWp8g3fvZnw7d76
VVZsraLyEjJOjO71/SuedXX55S1XL7cXgbrpSfNsNcd3hrge//IJmVr2qalIrHRQLO+hyNofPGSX
t9S2TWVzVNfsn5Yn3365AE1cj2U2eMLPVH8pBusrCmMNQNZG9t35XbLVRhn/20M6Vaxkz7SEYv2k
cfH2ojWRO6SI4paNGju44czmrgXBSJR5vroHXencVDll34rKof+gAXp5a7kyKnOHAowmyfnCOVtj
MSZpFz4V9GYIPwmA+5p9HTzAacGb+/7vCPGDb/L2HbLxrHkYJyRvEc/u229a8DBzhoqcE1VCVR+x
YAwVi9aMgXkLLl02vxAF+/0n9BYCWVNgZrQdKcEZXRfd2AvwCB66/6ZtzXynrdL4CWWC9LQmirLH
geBHf2d3BFxjVUIjQgOuGsPryk0am+AG4RDJ13QwkckKWvjZLRLBaPEsZPXVMMDleaQaN7tXpBVe
ep8otxKcssAqjQ/Y8Yigaw27BPY3NARM25yqn8ssyj4TChmSIBpFwHdmrLgEqXSiejVZEJJNoeM6
QLfS2D0ckjy5b+rO9TcU1oIMrzCvfwHbmGAcdE3Z3iGJNL7GSvbdvZmMzXNYF8aLm3fNawq3MN4G
YzM/apX5RAn2SBtvhd2pkxyz+XWgC/cUZjW5HElPaxlx4ciYPrIsIIdMusK7wbYihLUCUv11m8XF
qfPNrr3K82ZWm4LJxLoE6eBeI+UnY4iBPEoFCQk+Q5I9zsGB8RvqRxcD6jMMZQRaXdCUv9EHYl7G
YlM3+9QVQ/iUc3I3fiE+q4rHqUviDdVfMe6UtwS5+7RZbmETYQ+msdv+5r/SOlILDq+eRp+0lS1h
AMjTRP/ZGPAZfinAhRLWx75wTW6m7W6jwe/izRSa3VeMgFWxjes5b1Y08Br0l7Rk7VWJVor6lj/X
GwuXAkx0KykKTVhhwGCTeCrLe3Q5LY07VxRTfSvpXUSfVRMTn7HESY04iAIbw+5ISbUKyeNy1koW
6lAXOYRUOo5Fseqwmci9irKsu6smeidApACGPjuqSvxrgjZxTJJU6kdgeTlveeW3zFqUvgp/zXPn
TH6yQbTW7XsS6+wn2EmNZG6PcHpHAjnCecrICbeG5XFANSx/HtFoFO4LzXtPvyKLRAPQgn3/XDE4
xwlNKmV8o8gnWXgtJpaBzO2y4ioP/eg7sd0GLs0gMjjK94uIeNOXQ/wasE0R0dRV37I0J+TFgFu1
G7wQIHIcBe5dW88E01Y+4dMvtL+LckPrbnKW1CGoFw7PP1jHyZuiLz16sZ8s/m1z7HA53yNgI2yh
DDOGBh2LW4e/tGUqBgjefAEV2opH0COaub0TaX1yfZr+tylw6duh7j1xoKZiFaEnkKBzJDc3rCYU
OVEVPWAXG8edtwjdPhf9+A9ByZHhsOKjTgJVa8YICXOMkdu7sR9QVvqAsPsDTgkDr0afoKd0nIZP
1MDMVXdxWLcvqM661xnk5s/U5OFGhLLAPJvea75hVR2jW1LM4uJqnHK8LfMELEdG8QhuooFHfSVG
3+g57eXRi+pIlPnp124raQl0wIysLrZeK9mO/iEpO+L60owCeTMQNBEh4WIueAUdLyUihWRIeQw9
OKjrxK6H9tVvkMhc9yjt56e4U5gMcV+3dA+VNpJ9hbofZ0dbqueR51Eha2G3OCSTMTJeJHwNSUjY
J7u4jKJyLcpghF9HAQ2TbkTotxG968srfI8xPCEHOyJ3EAgaPKPM8ungpZG5af1a3jvz6KARjjHU
RDuOw5pGoUzLF+mZ0bDqlD8UaKMcMvW+zvz7yZDCZ7rLKSDU59b2u+6u92mnrTPTzev9mGnsgjKw
9DNeQVxQvqzru4672qlNtWQw39glzoud1dOkWEnDjLPdqMC+wPNmjJDIHEm5W3POPHm6q1iYPcJ0
9HpE6VxuMPEYUImKydvyL7CqvS7a4lcyRcMv9PH5Zxs0YXfoPX4gJCII2A5BJQh7FQigaMY7qvle
9ral7oUdEeVpkWJGoJxd2uH11ArMhbQKoR5uqhHnw94wUbMc4fXUvwvMW4SIp4XxC+5b0N90naeq
bUXoYvivyxTJAHEZcjCy46h1VjFIe5Ak0U32ifluAD5BxeVGSBc/qpqaE/GyYIyCohs+2MAvSz8u
63Cq5gziLMS7t9v3XKPtBHJpnxbDKLo6IK8sEu59ks7ZvdbFByX3ZTHGGy45ztmuIgPsvJ2BI3vK
bauxT4arm2+4lZfsTnQjJBbRxFvgUIeqEum/PcYyldWKfr1DD15hcXr7JYsS1GTch+kTWH4wu4FX
gforsv6BME7slMYEkbhlXrJSXuMWH/ywl4cc1zQtm1IM04d7ISiIMpHTsujdUzeUiOW0pE9OQE+E
Zkdh1+8Sieh1pquzLs3Z/wK5Gy3p+1XaXz6CTQeAlhxdJA4WZ9U2Q+B6JMIjf2rHhBDKIQENNBBC
hNyZmE2GnrA6A0FWJc5UIk/SRPX373+Cy8cMzC+DGrQ2At7VeT3MEVfA4XKaJwpXe6F9DEsylSmv
8WLnp8aq88/vX9D8y3d2UH8t5ymkMPRw3v7mTlm2JRA+nIdQSUBJDrl7FVYmbYRkThwoeqps9G8g
V9EDvWPDuA5sNjdQ1zXTXGSN2L6TOCH9JmJh3qpKZr8WNzpjlcHHAKU8KD77OKqHW2eCq/3BQ3P5
nrgug3NOgTDQTMs7e2ID7TSkLYf10wIdKSn/Om87pqYL6Uj0BiL7sN+wXACufv+2Xd41zn+W5zDj
YmbPM/v2rnm1MLhxbflkYw2hUsZ6nO3bzgVJNZMAQgHTkt2DtnIaXoakw0+GLzEYP/gUl08LJ1FL
LWdSjogQEd9+ioq5RgrXsHiayb/7UXFdcplDDG9dWBhra5zF1ftf++KCnqDZ47BESDYwHoKzC4oG
dwKxUk8m3rm7ahDTZoikumayU13bsdt/cOC+HKTS30MPoWjssuTr876iU2jseokiPrMgR4UJ0j/J
vx7CkVVnGAG5sriSPw+z63ySuoNji364eMDFLNUHx8XLJsjyUfjebDnsAkIuj+IfPT5Hla1dxb3/
JPNu2NkEJt1jsi/XEetWw1g1j3ZwjozNEAj/a2rBVY3M2v6GTt08lXAevQ9+/L98IEWndRGW8Vsw
bT47UZJ7D+eP3fATeGBFJlEVfu3wFMCBVlMerklVizYVSiba79Y8XQcBRuRNQpzwF2WV4kfbg6d6
//G4eCs8RWvM1LTg+a3oS769Rchnvao2QxBZFQ65FQQD9zvK4+GbDGd1y9byMimgS0UnxFUSEdD8
wS05fzxNKgOL+sRdLq/Yxt5e3wNwrtIO2a1RRWV4nfhgOx+dkozrA65tqPlOqUL9wZJ9vgRxUd4K
GPC20rQnrbOfIQ/yKItT131MAPP/bFtOzfuGP7X2lqBi2OoRLM2OSMeqfnr/dp/3JNktLRpDyO8s
i0b6+XaFxBTJGpbjIzIW7wcpVGSaFrOJy8TyBm+r5tj4ikHZIIVco2/9YC240JksQk20DQJJKQJA
xB1v7zaKPSxlSgXHIq/G76Nl6C3JuFm5tvG4fE0Dp92TNGIcCY/F8orTD0ByP69cCvCPelcX6wSf
hR44wwcQqajL5NnCZFS+bNA6pEczi6ZrF7QWZnYrPoCzmm8A+qAC7jwvILuXQm7vu3Py3Nezbx/e
/0X+8jlYkDiDoizlttBif3tPcDTY3UCz+EjyaH5VT1N2L+vR4RyIROm1TlzzuyPH5glZv/GLBmWw
xaH+wZZ++Vho+lqCF5GuFmOgs3vhJUBS47RXx65nxLnWOQ7ZDacE8bkWONU2oSS5BugswYMrXC7d
R4LhyxeC0smRNC7R/FB6W2/vQZfOLZxZMR5b286OiTlmu9lZQiF93MepPRhX3KKPCoHlxv7ZXmPv
d02HHclEykhL7+wthDxo9yXR0cemnUG3aD8nqG9IlXFFZyf+YJ27WGe4DPeWUhmBC6/A2ToXoRqo
CdAyj4Sy4RnTtHBXYdb4vyOi7HaBLd0PypzzhXX5XhJJB4oxm/GDdXbBJhsbbGdIuuQ8e/A45vxO
hyjj75Fd9Fc8x8kzk2y1pYcLAs+d09Ddvv9k/+0rs6pTFjvCVup855cFJNKa5MojLrOAmC2/7qf7
AKT3zs8j07xKmbSlH4zHLx5kvrWCOkqHn+9Mjfr2QYrQl2RNMomjCjrU+AqHxYHWSge23+0d+5Yu
Erb+zPfByBZ++PP9b/yXe77sJSzpHMU4hp29RrqteGfANB3Z08juqeyw/lJKR+zAv2Ttgd0r3uch
XaoxzBwCnPz+6v0PcPFI24LXl1mXR8HBnG25PX8UHAwbSjEZFh5x5j/tRhJQKK9wURmr2vNJa3j/
av8cnN+8QfSsTcHCZfG1mR+ffd8mzC16SJ53zGMPgVZV9dgFN0Dzh1smei0hsU2CvzrzQ/BshE8g
yyxAlhg/EJPYNh3rvrcPHezxLVSqKNl1GFSxfPQyRLy0rmDcZDfY3kUJyq5Q4Y5ZGe6qIlacqUsH
pFVpkagCQG2emtWsUbRid4ky1LhYj2mJR2XZa5xjLiG3o1qOiK0n24eoH+P2o1pvKZzP7wUnMJMn
fZn1ybMnr+kjkj5mXx/TaaTl1BfH2JajXJG8ITcEWHP4C4Hb33SE524hsA17STj7d/jp04sXkNKC
dlR89KGWH+DsQy065YXh59oWg5q3z0MorV6FdjIfzZxm9x4fWO3dYt4j9Bu/dG6QA5SWdBl7s/K2
ZWtlxj5gFYtOsVnmxgePy8UiD5jfhSSFM1pYnnWurkT7FtYzaQ9Hy8pDQvaK0N9E0zj1a8cs1dZd
umNx4tub95/Sv13Ww7/DqYeaxz2vOdIycDppFeYRzqtQV8AHNFr1IqRrXVVlb9w2yKJ2TdW2Hwyq
/vIysp+xCiw7Gv2J5e//eBnHWlkhuj5xRIyW/Na1S0JBbYAFjIHuVR98y3/MGmc/NepFLsjJksr+
fDdjs8s9cjzE0ccz8jVg1A4DiXMZ2PUqDTcM9Of4Bvk+QSXAckhzDAYGFmYe11cmGuNb7PdT/xj1
Qr/0eBYxtxsz3tgxqMWm1m08bYeSacRTh0A7XLdhHTmbwnWqQzQr8myLpMy9jRxIajpMdb9o382p
hR8R2h6Osfd/0r+s8hxflsEYjgCGW2fvmkmkTFf3o30sYy/YLtyktbYrkrRQg5cHWswEc8xMeH8b
eSgP71/7n/np+Y1mpL7cZGp4fX6GkujmkqbxraPpIRCha+olfrVu3LmvryaE0vYT6I5hTyK9Le7o
duR3HkduYrA4rt4E4exOYNnaYSGEGiq7w5c4PCRJ7lofPBF/2X7pdi69KWa0DI3O9gIzUDMx6hQA
9eSIZ8ztRHslzditM9C/+aZ26+jp/Vtz+bMgnWXcbwv0FijGzq6YAT8ws7S2jpYWc/DQgbr/HFpG
Om1GpzdbDlfC/IrWPgyubKeRz+9f/XLzpQlHq5V/svViGXn7uk1tb6PzY+/rFqtQA7fk1fFVDxwX
EZVRkV5OJ/D/c3Yeu3Ej7Rq+IgLMYdtRyZIltSR7NoTlwByrGK/+PPTZuEmhCf3AzGw8M9VVrPCF
N3j4bFEfFwrWlJeHXy63hjYEJTGOHvGWN11D/5x2ZmlyuY7GY1BGct8ifIlXSqajPpJEGr0GU44r
8dXyfiFw1ejAe38hHvP2MADKBilHcHl+FEBxSByTJiAmDs4WG1f96+XpLW9RBoP2Q4bCIuN5ez69
YUB7W5S59SiHEG+k3pHKH3opUAFsQ+2/DGoSnjIpPx/QQCJxNf5ySBfd+RxZ0ljJ2Gv4rSjJu6K4
lANBtjg3GDHgKv35OU6QGaAMGsKn3mwH6bRqEItmsBIBGNS5e0V5tFtffQCBGpTbkFQIO3lMbi4P
u8wA2bNTTW56E217UZHUwwiIZeGbj4iM4DQ/mJDcoK+gmGNFuIbneSZ+CZqw1POVaJ+PVrAnOdK/
/y8/w5lSUcMgYNdmnxipK6SLFMd8bA1FAyhkJAcbSgRgHCTXbvFwgOcdD+XPIYzceyEKn6pMtPZa
L0sEdJS4XLnZOaY2tcPzjWZblUR+xNb4CKLBzHKgG36kxRR4e+5bUFttHdpfx6S3c4JCDKqgFiOf
woUSppNWTjU8Xl6XDw42SCoNtg74NTBzsx+EQkGeIphuok2fRDdqHYUHGCr6JMOc3Em0sVfu7eWx
Bi+lEjUDWOM9d6dA85+LJIwJdxOr8b+OFQ/zRtRZ+aam6MfkiKDWK3fI8tKcgHFMDJ6Wa6Fucz6Y
5ychLOUyedR65KcfZI2w8JHMsd2hVhfidoraubPLw6r6bttj+s1TW1Agnz53JIh0ybi8AUQuKrbS
GCylsIbisWhE9s7vaTC6Q3xlmxSZOx59P9BvEwTEVuLRxYflnma3T3BQckVKtOdz13iU2qCjYZb0
6HYfPIiUFB7BusrJrWdymfzkRjLpyxFx0YokJQfzeT5eAeNtGCPdx5gCT6lraTT5ySxLkQIhCND1
Tsx+XOGJLqfIkCyoa3Kl0YqcDZnDkQO34HqPwpJlc114VnTEl8dDic3K+w5vQFT8V5Z1UWTm+FpT
idHiEqWwO49EQzvFl7fIgqcURTeUkUY1r79NxinjqRe9GWM5o3niRq+89ItDJWDYD14A1wxCS9Zf
V7LCGK9F411ZOViLvU6fH8KkiuowlZ9lchwOVkny5T1mjmxekrrLvgGEcOnFi0iYDy2+4z+qLmzS
R8wW8z2s+2glH/vgc1DvRVpSpdpGaWQWILVaVqF8PQRPbax0N3oQ6d8xLSggeGGmizxaGpgre24R
kjFnGpMTthwqMhD+8z2HDwZW5SzHI8SjUbktjDS7TkvX5TT3CFcgbF+aO7ywUIwku4A+cnnLL+4y
k5I67Q/IZCR/tCnPh8d8VCY9KJSnsJJ45nXIah0FUmLh0WoRP7s82HKuNtcm86SUT3F9noG3hoyQ
rKqSp1hR5HVJ2e80WpXxHxntNw881QEIKhbRdBRpuV0eevmET98UlC1QW9pri+zfKICUI7/N2MAL
XoGxm0cNI7Br2Sn1dzu0CnBeUbSVvlIjNZZHf3oQHSuH/YODN+HbaSlQQJ3Apub5auNtoWC93TqP
hujh8mxKQ8rnqA8U68HFMW7cwC4ieomoN8O3B1juX5lKjvKRVnUxGnF6qN/Vkxj3yrb/2884S5lg
cUJVt4CcA/hfBDi5LPS8dROPKI6nfS81xap2INWcdpPW6hBBnnPRvyrDQEUjxhaoJkI1F8iE1UFw
5UJqBgeDH2+M946LVB22ItmbOriucQPUXzGBxwzQU2IwsYfG8fo/wAvbrxL61fiEvnmJS6WtVuU+
LGX8vvLlpxLKfG603z2N+xUXMXu26HGcjJojW04YbZN6HwWGs8WUM7iWXDPUk6MAnpxm0uKgd3+b
DvpwHJ06uXMQXF45bYsYnWXmh6BRYJu0NuxZCtLw7Dg2VUWUZQ0ru4IvGrzi4lc7e6F2waRs5aJ1
GeCC/Xx5ET4YmEcN+AGwXHKROWEXAc6m8LmCHj2r1iA062nwLQLH1x6hvfRbClDtKQxCZVw5dsvr
hYgMGrxFL8dg4rPy1l+tIHizwZOUlpZBHtOqLSjrSttYyOmtlJaXkelETwXkDJabJE+dZ3huWcu8
hR/z1ODb9zv0HZEcUUY25EOHcJ21H0BdTIxpW5F3mcQ+7xmYBIrIhpYghCfUSlk5Vx/dOqQr03M2
YaKpM50feAX5VLNq7fApQl/zpeQ1v28KlRaNZkwyhzKqNlma9NdZhqY/KN+23+BUJI+Xv/5fzMDs
CPxtH9FyAFVB6n/+MzBOAAaDn95jpzR5eW1GCsas8Bd1GPQApMZ9FhUtsDOUAkEato71LbAEyMAS
E/Tmqi+U3H/xcYfDbMpMh999Z0CPdb3KedDRmPg6amGIT0urttXWH/r8eYB8aG1dXMTlPWAnhP4a
Mwu+jEGY/nYaAg/4xblxV3uAoA9BYsTRs6tGTbhVbIHLHdz9gcHdBP4FPAHfvtFQVt9bTRDVB2wx
UA/yq9jVjlYhFcwbXVhAlg+LjMKW6ns7OsRF9DPWwuqqBtSA4i/aifFWoHOD9De6QO6BHYv2pecO
iXbbeB3ei8S3+ddqiNvhTsLc7hCJV8LqBjEZ1fhhWCm6TIj96cO+R8IClmno4u7jRtX4gBqj8V/p
5Zq3QZUsern88f5mdfOPB1GElwNkHNB24/zjYXmeWgj8+4/SzIdfQ95V4zF0FRvfVrDFCJhDccS4
aZDI3GbCzZp3nafsr8QREt2JkDX+vm0l702QzIghukXzE8BmFW3xfRflyhX3V9Zi9nMpQLj0a6eE
gZ98/nOjvG+RX/OUx3DMs3YXNBj1bovAH3D/oNYd3rZ6m1YPgRSqe1RojtVw2DsyGZFh67UpgRCT
VNWdgRy50jequWdrN1dNKmLw6Kg6vo++yj4wUrX8oXVx8uxgSYaSUTSqmNNJAF37YtSzB6vsbKCb
iW0xsMhiXARbnBLY5W2CgLBHD/M6rVivTRm2Q7WXSCGtnX+dyc4XA5wLOSKaAdPbf74YKgUZpAA8
/zHKKMr94KGDl7spwIMGm1oOpfktRywdx7xuyNV7p5beDR54SnEDBF7tkHBvZXlTUPVZy2GXge7E
4jchPqFRAqVwdjHb0jFRZTLypyTEmeQB85zxe2zWbXRfwy+7okcjVt7h5YhUYym7EdijPGXPazdh
b2AvlHjZUxQIXYXxrhPQZE5bbwIxPOJclKy8PR8NSMuc6w4cBbXo6c//SdNxe9Ac3RflEzL97hUv
IOzloUmjX6WP7dtRFX4pri6f1eUz68BIsihu0uZbVp7TQMm8UWvKJ0g3AivlzPkuUmPEYwXX5q2B
QF+1qeHxrwy7zJuIb8hZ+QdYv0VYkRUYUVuRkz91Hs6L97jQtcU29vrqFxx+kPi66Y4YAneQ+zej
pbR2vLGgETSfX3BOPNkbhDqAZN5sT7UONg41EcwTmBl43EK19tyH4Xfb9BFnqIpyJZz+4AMblHLp
m9Gvculhn39g2QedAuyhfipg1B+zwv/PwyTwDjS2OCLrEz5d/rgfPOZMjQ4O2wYQ50JfKqdD3w2D
UT35kPewcxowKMEOAbtPgmRjONTEG+GeGEfTb4F6o45rtQVmrFqP6OdKqvzR3D2qXjh4INyDBNn5
3LEkSKBtt/VT4PvdMdDH8s5INGMEJFE8IDlPp+7y7P/yAc+vModtTQzJKQaGMi8aiDg2Perz+ZMd
mWhJ+SF+wxTIeu9qLLGSR9VzEmccRMDQKrT7CFRxUDyoYOpyhMmNTuIxWbmQStRcMSBAaVhQe4CB
0e0xE1LsyjDLnQhybKPUZsSorOEaQeLRbQyIMUXSHkLUY/HJdSFo7JQYc7evXo+r8+WJfnCG2b9U
+DwT8BcwxfOV9cxYMXpbpk9V3aQnFdu1Q5opGQMa3U1Zjsk179715TE/SAxph5B/TaGi7XKHnA+a
6Rh31v7oPJkgpp/4nPUORVnjv6qr9aOtiPhND3G9Cr2GlQ4Cu7ypoO7rCCWi7onMjzZ8+mzRJdKh
nPNmTbDk2f4aPBk5GAY5T0GkJTnuPcj4ZehU9HtkO/W7MgH1tbLwyy09lZNVAMsOUG14FedrEEaY
/sVt4jylLV6ksJGAxrMIw0sUq4mGamndr4RWy+yEEQ2EhKaC30Q9OB+xQ7/ATSUjJv44fseVy9ym
4xhh6F3l7f7yJ6ahz//t7ABB/ATCOL1/XFvM83w030oqgrzQ45Z2xuZHaErR4iMSp2n8ThkGp99D
MIYohFaFjHSkbboEAgdqToH5wslOvW9grxShbjhRWJ6C0VWgHOLlkV5ZhZ1irVvTVKZBHLfurkg6
N/iBtwAiWRaqn9Y2RgCvvurDPLjpVTR77lRXEm/BPerh+2SdeQqkEZj3E8g62ZST+TwLocUNZo/E
eRoxiV4OxPmgdLR0h/CjMtxAZdW/6EEmrGYLvEGFqmZajU5GOXj6i0KOxkNQhj1wVjxwUQwyEauy
MsM/IFGBcKKl1rgtK3hHvDmt0d5PAX1yVduxdYB0FcpdhfRBvus4jylt8sBDCkZRQQpvOwR+1Jem
MqS6SQg5/W3Z1eOjq1Ses08tr30PTZSgdq5V4NwoO/VZ6y1twP4kN1v/Oo6L0r+zQ1z4COI16zFz
fZEDnUu1NytPxLCpCs3/Ghd9Z+6y0RD1Dsdr/TfxqGW85hzD4ha5bYTN2mSs3lHwrH/UDeWzY6Nq
4pbzrCibWA/w0UgSfMhPdUHD1eia9BsSStVjZAbVgBxq4j8hCmzBsSuTZJu1lOl2eK6LW/DHRbyN
qt55smG7vWIB0p4SJ/F/tomnpRuq7zmmOXoQfCu9zPtNaVLz9yDUq+A5L2hzbrOEPAD/CbiaW+jt
Mr3PsZXp7mOchN4d6ZBFDVpM+bcyEC3fKClE3U3Y6ChLDNQLy13kCVXCysrFO+4utXsbamGMWyc+
KxH2SpGHI12Ohv4Xd/Sl9+hAmEciRM3sW1cfuhfKnVh7CNPD2xT2rLet0atFYrUOUXgdoqF6tMcc
FwEAcoHcxLFdliRn0wWAfaZwNqrSeP+hkFD8aEq9S+6ZVLhDHN9t9mPnhzc+9DJ9Y3Zq0z0PLh6W
O9xfh35f+0n1u/QBjxLuqd2Il6XTpC8N3UMdbiE2q1uzFZpzQtTSf++wR1GeGwrbOLarCdaXTtn4
4THMkHijIDO0NRqyxTDiD5+ppsQ1wcJLqKTb9qOWtEOwH0Loex+jqDQdrwDtvCiSWC80tNvRoelD
jVzMK1t1g6szNhaxWsElsPVW+9bmEAS/a2Vl6g8BhKDm2WD5v1HBKdp3M8R/EottT+jFdRik3Z3a
anXxH7Z4RfNIK3YE1dHVaAwhySmcn40I4u6PCCPTvhcARsdDZmb5sCnR+b8p1MjrN4iilvjtqUB7
rUR4DyWmDdYtBshqf9uk7WRDUaNSuUV4maxp50OwvQcbaGU3/IvpXsJJ7e0tUETKkymx0sSnIVa4
wvtPi14zKwnR2FFLeZ2OFUZAo5QDHkmAbxA2DnAYwHvKrJwnQGdBwfdNhLvDIAhrCFlX3UONyaB2
TfqjHO02tjzsVEtsRiXiTxB/myFqD7knERPSq3QArR+4Iri2R28YT61Z4nrEfP3iJY7jnmwyrQGS
aZVufzWlDLS9mcnst1TgW3/2qQQ/BDua4qJN5dSZi6ZmhRajJ6qmz1rZVP5BjfX+t4IFB+4+aNyL
G1SV9JWAf1npmpBSRAz0ccg4CEjP3xJUexph8hmfhBEVm9SCvBrjlPWlEhWXN7Il5X2HSqK7G0Qq
3svCn7zZTBTA0efHyfDy07Z4uCdEMiQKglGiBW8uSBfjzZMFet4/4URpwQ3X5LZXpDQRYpfOoyeV
YKUfv3i3GRBJTW0Cc9D2nUtX5JHqjGljDE9WmY6brgqtq8xIutdBFv4aI2MRDk5j8S4DWQFUAcTh
fKUNimElspzDkxro1qMPDhtraW4XNMYR5L4xR1OLjn7qJ2twlQ8mSWqDiKtHMjVBFs8HVk0vcFvS
9yc7zZVfeDucJAWpaKejuCRWgvsPviBleAAFdLPJzucqLKqJHIWVGu5TnmN2X5Rj9h6SuFYbf7Cs
J13Ww0r6ssylaDexeaeZGSAf54zPkbphalc67HoIL3tw0up91Bf5rya0tXutFv2NagvjqI1Wi8Eb
8vaYP7Xmt8sbd543A2EAkERlmjd7aolOy/JPhSCih40BmpM964NR6BujpMepNUX0jpdAfKjVmER5
RG2nhzfeAWatMYxYqRDNt9f0E2jwUw6ZYJdIPZ//BDt2FcwRg+K5sWo92HmG9ABbVohMeU4s78Km
rtH4LrLfl2fu8r/9NxZlWCwy6ToCPqU2PRfLDrsSschaL59dGG3+g5/nXFd8KvE2GmFwLIO2CHZZ
Tr71xYB1/3Z59PnWnkafeL58euBv9Hznk7awlQKr+EwRCEpVlhfOY5Lq7bUtWjjdlweb720Ebihx
IfBCRA6fypgF+c6YoD6QJM6z3snJ8cD0wg24RZSz6KPp72aAxffKkIt2Gq180nLUdcB6wiqb10Dh
ZndFiC3cCYtwGBKbTB0sA8GA3IkJy6osuAId2WmvhdoTqxPPj94OwIzxXgQ6rc/aDfCu6UXijNhw
qSrOl33sxgefRbqzDN/mgTUwbkPI1u2/kGG3+NdPZiBbibZd8MyVpQ6b1oc7sUmbvrefLy/pctMy
PcilpE70cVne8+/XxH7Ukc3Ikwz67GlCK97VZAinRPbDVumFfYs9R/jn8qALWCcD0kNC6Rj8F0/t
ArzYBG45unlxQqizLrdZ7WNp2ThRcBtYjWNdh8he7lBzyoJDNtSWc+Mi43RVCqU2jhBU2nKj2c1Q
Hklo+ytsp9P+Ssfmp3+6/DunB+H8aE1QYl5C4ltoS/NyfWQBiUHbU3/GLraEWEC1RB4N3BZXXt3l
IWIcj2UlC6fYOEeOa7JA2ZLG/nNbiXg45KPzywJzhqVuq9Lm+PykeG2Zz6RexJ15/sXhG+I9hsbQ
s5IriDwkQR5eO8hLDCuBzUeT+necWY7cuFqcdipcVLKBChdODyQCNs1i8Cc7dKBkl6f10XBQQdB2
I49Ytr1ROXDK3h2N54j+N896Gd1aVpT+VLGBXquOLvcFpW9ojNPNy5Bz8EMU59IJI51cw0+67xiL
42rSUtd8+eyUqOtP4gLT+Zy4WudfqqpUvY7pIp+CvsJQS2vkSFxGt23yvNHfLw+2eEaoBvJsAerQ
2GrenDNlowKtuQgWnYwiaTCIzHLvndQPAo/bmMMdOLHoZEVx+Wc0XbNbOQCLW2gaHAiiSdaEbt0c
eQpcwBgTKhIn8iYkdjxdZMYuR+sIv+Yg9Y+yTPJrzbfHlWLdR5NGE5EoCTgcAejs9otcrHqFU8en
UNY+zRwEFfZY2QenEWHAU5FMiX3XqDa2L1Zlf/o5A8JAIQXMmAmQhJ9w/n0dRGFQbarSE1aidK67
JN/ieqX8MEVVXjehWKvKLY7INB7hF5sWeK81j39Bd/phBrDwBBPBVW5C/EfLQ4/jA/iZJB+8ladz
cUow1ZjAVygBQjZEgf18erpdOzqxPZJZdSAzaieZ+csbyzWS/YKMQTt+wttNmQt0P2Oes+BphSxv
lQ0nN6JA8h9Sl4azGyt8Y3dx3TZf7JRa2pXe2J6/N2hdUWXt7KqqjrnlDTepE1lYRtmdGK/QmJf2
Tlrl4O6RqBNdSN471ONNZVdpfXJdzF0KVa015AOUBrekdkSUrNYV8nqsj8np5VFP0ogiTZnbCC3W
8Y8wEsEauWfxIbFF4cVwiHMnmMS8W1ITyznSD5vTaCsOeIze+aYh1HSs7KZeyYiXQ1nEsmyYKcZb
oh6w/As6iwDoBBFFnsIw8XScrcUTUjhWc7h8BS1jrb98LnUC54Dvolh9vmNA3EakF3p9akakj49+
L9IrFIM9XMX8SNZ/MG7CmhSEy2gdQ6Mpn8H8j1TOx55yh+aLrAC4O45hvlOFozwOalZhrVSJHthA
G5io9JjB+DMOsAXboruk/7GI167oHgzlQZGTxlWshKJ6qKAzZiuIlsVVM7FDPYJW8hQC5UVpgY5s
gkF7c9Ic0eKgA7cY+lfZfO31ungbdGzBTUQkjwi+ayu36yJsnr6eRuYLTG9iwc8OouZl2CGjXnQq
Q6p5Ww3x92qDMpvZbOtIrcQxC7FnWhl0caVPp5H2IdQhDihQqfNv2VQujySGUyet0pr+iBtoDioF
X3pjR7jW3edwsQ+YmH36KWFcGoiokBINQMeZPZp1beF6ZdTtSUdVG0961OxukH+9dmHofG8pwKAi
aOtrWffimEzRIZLCNGxVhwhuFuy0ITr+0vKVU95Q1cRNCyDHxmuVNDv4nZOW+8snZVE0omvpAB+B
+crjwbU+myVoI3Bt+RC+DKDVb6OKZrQWdvEdtb4vUV0cbTPSHjCAF/eU6qyrhinfV3UnVj7yIvdH
z4EJ8zMm/UuesNnvwC0kY7sn8YsIxLg300jHoScUk7Mm6lz4z46huBvKqvQ3uNr2lOwBiUArsIW3
siSL/cYvAewIPo0aBGHg7DGVUVfSMOjjF4P3OoF356fHLhrDo1aO9TevHYw94fva9bjo9pGJcl1N
Zh5T8QP92fNtLlCha6PeSV+w/y4fKiQr402pZsZ13eELuvEVU4kQ6WtxdzQlDgC1WzpfXIBT4bYp
q2rPN6S9urI7FgfenGQFKMkgd005b/4+xL6ndWpQli8lLuISH3oXOwBhNPiWCtMVm7BqHIlkZOoE
uzIf6uqqx+Ug2acIhJ3cvop/Vabi/swUSb/XCEnFt3oaNkfRpd1K/e8v8P8sx+K/nt4xdhE3k/3X
x+qfwk2FSbkYq3B4BvNZ5XjVEKuB64nAsIGhEd2mjQKudeGnGtijzrUQwPOs9I/ZKtk3vo0Yboey
KF4xoNE/2zmlKc/5AoqBiAY1Q3OKcM5+G2fdaLwevXwHIxw0Yp50gQnLZHuaXSOVgnjj5U+3/HKM
OLUxXdJOmrWzFzA3PdHmStM/p5Gfedjbh/4dfj04kWbYw0WbsjcwhPhfxoS1QExoThTz81k2SZvp
rdP3zxH56ZNjuzjTyrJ70wb0aDj05p/L4y1eQlaVmgPfmwCG8GW6S/9Z1QkAIvmO/bM5WjeByEWx
jex0eNFLR6komyGRxw4WX6vaLj/7CDM0CHlKZdwzE3v3fGikXiIXXOTwTEFdXDWuYu3wfbZ+FqUq
DkljmddqG7gvWW7Kl8uTniY13+YkGiD0wQZMRazZyJnmu65gZC0bk0ezK6uaTrym7ZRANz4bswEx
BPAAiIjcxuZePB8rKCsPd9hhfE4aTXzTelfe+o4imx3e3+Za7eKDHctg8BVsMCWczdk7T0DeJui1
Dc+AWKirSlfUGhjYpik3Qm3CL3VSeWu04A/HhCA5Efgc/p6dkk62qFy1kgkG1s++drHOdmlOKoci
qU0dr0wEa1eSmQ++3+RVxO4hpKDSOVtTLbIx/4xrpkkg+lzqxUMuEuM1HYb3yxtl+Y5xKv4ZaHYa
3RpKi+eOwzPXMx6+BkRirx70bd1kzosPEuCqsmLr5+VBFwsKU4COCCk4YOsJ2He+Y6wKVwa0j/uT
helmvfHCDm9nP0Ej8hAVZdptbZ9a5dXlQf+Wtf49E/REJsL+BCrn1gORdD4qWe6ID7ZTvsQ9MEoM
O6kAAslNiR6iMsYQs6JIeo1MkH5VhZpQDu5Yaep1rsPFPQahIaqbUXtz7LJ+g+rtfDURvUfjqxzv
KrTdKononYPIKsK7TggTu7cH9ThUBtKBo2JR+yJSRJy2AUMQPgem319JP8AJ0Q4FyjtBGQfhlq6O
8dVAtqW7Avdav7ZRChOWR6f7Fnuh4f/qwj4Yf2COU/4qEMu96/XW8LYgQ0NxrErdTVYWbRH5TY0k
mN/USAjnkZ6cfSqzbB1/qOzypbaUJD2ECBZjqi2H3j9qZLvZpiwtpdnFxti+99LG3Ty1Ogfva0uX
VzWqlZ/FZpLdqyqBD5VEqDiIb55/RbUsQ+G4vnzRcoAc+OwWQLL9HPcZPxvHZJeJuls5jIuoaxqT
lAIgKMUxgNSznRNg5FR1RdG+dLnWdMj8Dhk0xtZM8TFGuNvcO1rS/vLiEr3yClvvLwG81f4wlq0J
Bl4bi3qL8wn2wStP6fyWmH4XDoqT0BFXPeC687Xoy07aht+VL45ssy/B2PhXpNeYaPOg4QN/+fzM
Dy2DUez8K+lGoOfOGUg1/TVwr4p4wXXAePf9xv1pBkYX7ATahihDO+hjr+y++eXEkLQUWW/Qg+jI
/QWM//N0C0MCeHOq5gWe+Litvbx6JeVVDwIu58+aG7G4Te226FY6a9MWOrso6MdTfeB9IUScDsD5
smYC7cqiNZWTEXuZOOrSdh6MxhXfNSdG9SXj0ue6yp3iFt2NYu2j/hWLPB+ejT11w6mKss7zOl3t
R/Sih9Y5qekkXGz1btp/H+MAf0Grth35IgyAMW7WWWy5wn+hnKJYVwO2xupWN2XyI0OT0zt2GLC4
xwGx1Gd3iBFqSHShif1otsCn5dCZ+Y4eq46ua1/jKT+Kxq2vTEyPlY7cwRNdf4SbgWf5HrRzg/tw
onXNri8d1z04jeq9uEOkxsfRz2uKUoEW7xWzDZNjUrATJnOxqtl3AQ6NR+STFfml70Ove9Bowfwm
jXPL3108DObzQK+qfLTEYDJuWyMsjE83pdD6i+3DCPz1yU3M/qXeDBd/KhIQQJx/2khtnModA++E
aA6e346pBCdgYtltqUelvac7hFL85SEXmxjEOhREthNpK1nF7Cmv9LHATbIqXvo8quyNREbqQQ55
2uyzwMbhWfONXn3SAlzBDv/DyJxVel9Ts1afXQ+oUY+a4rf5C69ex0kp1Y0q9ebByTWVgshAjT/F
W3Vlvn/hvP/uX8ivxPUWzSUa5FPT4nyNHbA5hsvr99ITENqHWmjWG9h2x7upaMc4BxLryWIdG/ND
HyvqLb05pdg2ninCGzrtdoSLOTZYGxXZpR+Z0hZrwdX8iyBlPCFAOOFk0/za2fnGm1wFylUoL01i
1yY2kHr5g0ZAXez9wUS60Br852rw3DWS8vy6/jsuhVRCOnxrCO3OFyasW+p1fR68KpZfvoClM3ZZ
3bqPURsW+8ufflEp+f+xaCPyaKEHO6cwDJ3mlpWmKC91X4pbKWT5A7WLbK9EOoolWoWlaYbghrXF
yE6NkSbU7GtpOWJNiG9+l06/gwIVecgkw0ed9XzOiTkoDnwC/wU3WNe4GoETfksFFOwCQku9MUVg
Rts8aEb9Lot4Klc24/zRog5JR4DyFa10yLtzpbwRm7nS8ev4tfdVbCbGTm22Leayb0ipYLXq6Yq/
svLLCU8jTkK8bC1WfzbhYNIBUbwwefWrrrkxE6vc4fHX3WepqzSb2uB1VgNczSng2+J4+atPG/fs
5E30RQgGUOBpUCCAfL7YUYbhnQSW/FoFqQpNpVPvirTxD64pJ8Xwumv3MjasB0CC9R70Q75Sn1tu
cOY9oYDIBLGbnccjCWbIrkSn/zVA6PhW0QrnaOVIQieNqaw9kx+tM3t7So6IAnV3VgrEyDKJfC1K
X/sRowYsQLLvwjE7lJ7r5AiXc/xO5RYSl0yTtRx0eX9M1V40kFSDJqI1/8TIN2PK0XvJqzva6SGr
vfhZDZtJ3z6zbkbhVW++onkrl/kHO5k2GupzcHAhk8xLvn2fpY0irPTVTDSt3Hi9WWebSDPpdUdR
PBG9zV77rLo+x2dK7JEcRFWWKHN2YymaMb3uRfaaeZF9I5tRnthZyNg4NBdIeQz7mxyVNVTgB9to
6l6wsFRrgITP7udYev7YGGP+6urZjRO56MN2VFf2egfbb+W4fnBkJiQT1ZlJQm+5ZWlpkada2Wvh
++1/md97QMqQp4BQUF6HbqXfltSlvgMg0b6kJWiZT59YhqfnjnQvKfEc7sPiB0olbb5qgw/qbQ8R
Jt+4RU0VN2sK56ka2mYTar5q7UIS1l1FS8peuSM/2M5wx6mnTPpek/Hl+a0ho55qtZ/kr77Qw1f+
DbFLnNrbSKw0IgwlhmDTIyD0ydrYtLXgUBDkQnqh/jj7yPileHVXRvkrFiLBlY31rr0HNSaORSns
ANNUWW3V3OvCbUWCdXnVPzpLpE5/MSkOaqKzbU3GGkPbzvJX/FkVddsVeR/scPD+7eODmsIBHaq1
q3GRSE/SMNyLHF2KEGSRs/mGkGdDJzLit1LRMRgqujqOj1Enw720sGXaFFHafUWUW7nvWyKFIwG0
dePUrh1v2T5xupLjLAOE6fcAhSJtVKndzzsJOr6mbS3D6G3wAyO7Louu9Y8RR4W7xYQRC0JMRP3e
S8rI2au9xFejBmjeIGKveGtysotTyC1q/X+gok/9lNniDGrku61uBMSJsfw5ZIVzB9DQ949N3A/9
EcIvbcO8Lmtr29h6HF/naImvbIoPfwPVYMClPOD4Cp4fA2OAPIQbdvRWC2vcdcSPVwpeij+SpP3R
qaPzEhkZ/uC5H47boErClZtgcQpZAjpaPNucCUQPZu9Z0ZVdYaVx8JargbPnvFTxhj5qvWul9L5r
jVLd6RTlP1vasKb3CwgYUtnUVUjxz2ddAPoeRVwrr0Ed4tEFWUvdIpaeHFPdi14ys3f2uVshFx+q
8s6si/hKDgl47UDtHjo25kot+aOPgIPCVKrnF/HinP+cnoSkBo8WvBl9q7WbMDe0XT8Uo3owcpj2
RjY4d4Gf1FfF4BY7zu2a8N4irGA9pt7E1CYiP5wn35qF1Udsj+FbYkfBKZeJ96p4uXmXOmb6YisA
2XZRVKU/+xHU+CdvJYaGDmBzLEmBFho3oz7AjrDYAVoviiuZm4IvUVFMqtAwt6CFrkSLH+w40lF6
VtREYYLOUwRjjLRWs5XojQirg8eSSlIxXUXhxFJ3I6oIX8OA3fDpSbK3kRqcssOJ7X/+gRMXpGff
6fGb1zj2g4pz3a6uNPt5UAUsDmVNN+ijOf6VXieagJLoTn/+TwVpIDWwBWXBt1gJ3DtDVcatTtUB
C66w9bZ2oGYHfMa8lct1EcDgv8FbPnFdwQktXnWl7CDu927yluMvfIB5Csi2GdWjhm7GWlnuoxmC
PyAQhcs75bTnMzQbwWOTlcpr68A66ilWPyN3b23bMXauRGslJLV4Alz+ih+cEnDRU4tygu/RBD8f
dAxtxUDjRnlVGgVh9cCLkzcDnZJdkFrtjmjdaLd5Xui3Tmw7K/f0By8psShVWBuRWIrT84ZeXnaq
Hlu2/xoUYNg2OlyHeiPRJg23pdD8/2xSAEAfVpptPOJXuS3B1VKG7Qc6nDLtjpfXYvGxqRDSkye/
5SNMEfr5WoQEjkMpjfDVxon12h5QMdpEAujHLpUAD1aCtUXoMo3GviIBmfa1PTs/NXLricDZ5NVV
Im/vt5l6rPzkpsnzptqE5eA9X57d2nizV9HXq16iABO+NkES/R4dH+0TROa7bDs09jteOnLNG/Oj
ESeRK1I6/qLgfL6eahaXQS3M8DWqyh+B0gyHVjrJCQ0PlQniK/f5CU69Pcua0ErEIOfD0RSG0JkE
8asqRfRk1l52kzlBfVBwL3GhkAs3vr484nLDkD6iBcADNzVXrHmWbqPO/H+cndeO40gTpZ+IAL25
pUxJZdpXUd03RPc/PfTe8+n3y17sokURImqAmcE4IJTJzMgwJ85p1TJ+MxlWdyunV1Q3hizGRbFA
3trNG/cgaI2YvWdSQ4jLL2uANrhahZpr/GbH+Dopllr/ERqxttyPNdzqe9vytbMSIstyvL/K28+I
YZwfE9nCVWiLl1yZ1MRoTCN6C8cWANpUOqm0l/QoUQ59bDWvg6LM5cbO3rglsVjaiYy2cUHAZV9/
SxnoxmwjTfvWtm3x6kcdM7TG5DgfLGm0v/lzOv3jazWqlXoaQmB1f8G3ETVVLjq2FFp1CnyAUK+t
M3rNXHWC9gLBjf8jq+3kc5aFWvAgZb7xCxFChLIor6ufNCskd2+mZjyoeVNt/I6V4wU2ygBtz8sO
XmIRSPoANbOuseI3GlNzf6hjIwkOcjJMNOkk69v9Rd/Ea2LNxKsigmSWYHm8ah7Tximl5I33ADUA
Jx+bX/VE3dambnWMHEoGcNa05Y88D3zaBEmZvN3/BSvnjNz5T8BOaRWivutdR3ZztpOZmhOUyZ36
uZzL8CEJaA3tpn4IjvKcpsp7g1RRzuQJojHOvbppuyk0NUZJM5K3uerqZs9sOfVr0y6Lr5ATFie7
bpz/BRNElA+MwDOgHDV+uIFjEqu6qvTxE3jvBdiKxJ1m6PWq0zFxIBiX0rfKp07NTLGVvvS11P9P
pqzsHGhGDLZnJkOxcatF7f7WLkkKCAwy+GUnNEHcIQG7nr5lehw3hzjv1elUQdG18VVX1kfLlcxE
TI7cniuzczozyxCHdVCCvhitnZ0FiJx5vt7+xnYEH8fUnDbe1ps+L3VqcY5J/2Q8JiWo612tmPMP
YCLM3kCtj8HPxNfRxOoDFZHBQdKCr4SStb6Xeda7X3KnD7AuJnVe73yl787NWEEDLkG3uJUUrdxo
ZLgFyobMxKS1cv2zzEJVgszxszdFY/77UI6q5dIWsfsnaJjqcSNCX7HGYIaYQqOKi8GlG9OBOnQl
X7QIIWn+HKSVZbnUPK3kH8NX9WjDZ6+ZI/knkmGUkdHOxf2lJ1YXcg2izmxbFFoljRxrR72r+VeC
2ez7fWexcnzZP84uOB6mjpeTsUrTJdJkVsVblhoaXGh+l4+Pfpwnr/ftrC4KNhKSeUYSuKbXXwzR
1yLGNRRvU5mU3xVHstxIa+iSF0q/4YFX3jzg3dRvGH5AT3x5OBBo7Bi5r/M30567HtWHqn+a4dI+
pXNK7t6YyrdBzSFInbVuQwRjxfXyzggxHrja+HPhhHI1QwVHm/I3ucpM2dXNmvOf+NZDMwfR1w5V
io2jueIV8HbilBD90pxfGBwnwKFaahVvFiPVX5zATPcNWdgpmNPkJfTLKjjQjwLKef9rrq2ToUWw
JqT3eCTxtf9KIpW2aqNJq8q3XJ2qHRQK0aHUkmKvTQ1sFtK8lVHc2ON7QssFzhrdUwaMF6cHifKG
kkuqvOm0hp8KtWgAt+h03t2UKikqOK2y1S+8ObBYEXedEhRFG3s5zyzpNmV2pqrfgjmIj2E6NR+T
sM3Q9xkbwNT39/M2UsLR0rQBFQmk3AFddL2hqdYWwLwV9S1WpuarlVfDJ3tgtuSYZUCQdkNSGtWp
V5T4qKRMiCpmZZ1BC7wXu0/UQvTCLQVPRJthCQbQaDtmvELaW0/mdnJmffQMCe0uPGt+thvjARra
uN5avFjc1RMqrAIH5b7QlNeWCqs5Ep1TkOjq22h3qReHffww2o31qZsaSDWDcax+MVI0uqPczl5e
1vF+ZFzzxZZ9SP3mymxdmDbG3/c/ye2R4+kjpgHmJOpBy7pbkTC3IHeG9iblafSrb6LU35vR4KgH
op0gO9Uotnb7+zZvzxw2DTGzAQUEXfHFMW9J1iHJMbU3FBmtnzFklB+qIRn3SERtadDd+H3xsou5
AeD6KDMuc0q1j2fxgOpvPaQ87a4Ngjzd14O0pQR346CwI2q3uESCQzjorw92YHcyIgWB8SanaflM
W1//EfR57TaB0vxjGGGSup2mbT0Bax8P0VmwUAAaAGktNtKUprFI+EVvbScnKBsacBoRdNZ9T3/d
uoydg1Dx+78dPWbGwlC2EfwW1wut24o2RlDDZxSV+rMUWHr1kA5jvauKHs6Y+8Zuvx4dExZGlIBz
wtq1saKldZ4xi//GvJYqwXUJ7uzQ1o1s/u++oZu3lKwJcIagHGbM9kaeARg5gJnZMN4iTQ58UFAi
H0cCSP4S4suOuR2q5n7QmPIYEQVPD/et3x4erOMXBZMZb9xyNp6qYZmHnWm8lZEyPjRSmZ7qoapO
RQ6nW9AAWHEdc6qO963eHp5rq+r15qZJFaWpKmFVnvqv4ezk56LTdeYyVOPfuJrmh/v21vaYKBZ3
S5gOUd7iY9atEg+KWZhv0jinh9RWwwOlxMitzKB5UQZYlGIfvufGibbm/dZWylopDqBbwGMnjtlf
z3jcQ6k1drP5FshGerBSXY5QEEa29FA4XfMlnIJhCwu1bpIbQtcPgpRlib0fIbZCbdp8q9JEP8Gq
6h+gnQSGD6TQBB+bmNWv+9u7dohoMspEhHT3uDfXi5QmIIoJzCNvbWnaXl+PanaEpb9Td3GgtsZB
yQqauvDHBe+W+oCQhf4mZkFNIkm1rL6MrKgyJt14A40fQpbm15/CBCmxA5ypzVkK+eYBGH37dH/F
wtVcvadCrEtk4gYFaUFIe73iZJrsPG7DzOurQD4Z8miOwNyK3zYttdZN08wgdRysvalAkJ455nvP
MyBC6tDocDBZrd3UnLq+lc1xlEqviwLVnfSm9ZRI6Q78O4jl+kx7VepJe7KyOtywfPOpxfyDBSaX
1gYbvkTbaMVoMHY6VF6MGDwquyj9VkNfwFgRRWd9LoPHCMWujUd7ZbcFvSMzpXxonORit6uytBm6
a2ovhD7Mq4ugejb8GPnBnqawk0bKwdTC8lCPU/VFH1ppw1vdho50z0V3kF4lkC4++/XXLvPAcPJE
qz1z7tTObS3J+W2Cyp0/yhoUYQ8WwRK0lqYhNYQuUZ6fJKVNzHMy+dKGvxZLvT54dGwhShAVeQ23
svBk5ZjofICk8ZiYajo3mDVXn6foZ6wMxsYLeDOqDDEwqiuwfMLzA1BlWU1FKsuh9K7XXhqHpbML
CGuhSrc65ZBrTvNcT50UHAhm/UObxSGUXcpMubxCcZryUxgxGqmPEsPMiQn13Q7fx2jJLKVBBIuk
ZH3SQkPyj1M9mqHbMTQ775yuQCC7h4293dlZlVi7sEjmr2lTx5/v39/bY4zbQDNFtH1FmXrhsea0
GKq28RtPTVtjj6pN4SamU++jUKrPbVd+IK4rX+7bvPHLbCeUMDSwmCejdbYIX4BEAsS0gtbTU8Ra
na4bj+NIL2me6+Yg2+X7a8PCoEDqi5kFMOWLawO2yKkRrGs9KC51r2xoPuL8pWNgydIjBUPALn1X
xQclhvp8F9roB8F+F3y5v+yVrWbFtEFFMwA6/8Wv6PvGL0a57DxwTeFHfikK8VHw0DOcfZC7Wj35
rboF5rp5720KVoA68M9QWzOefX1hxyBmdmzUOy+tHD/aFdxpMCRGrbndJOuPg5XZD5qa+AH8n9nl
/nr/jLktrijVHnIt/kDYwVgaV8sGeu8+9ahOh69DImcne6w7a1ehyM64cNVMxyIY08Rts3B4HhWn
/hG2SvivVJd9f+4apWNuDumVf2B8HT/Gvp8eO6MoTqaC0LNWfgqLoyypzilmru8h6oB6u/eXcOtv
BVCKvRMj2GTmi9uB3HFfZ2mUekYyxd9bZrOe27QMYa+E1viAAFC6VzoaC8wEh241a+r5vv2Vm8Lk
Cz0VShIAyZdTH07rN0UgF5lX2lr4qRrk8EMoKdU5U1sHIGtpbdSU1JXzAgc4GTklQRCsy0/WpQkc
HraSezTR6+dGtZJT0ee9G5kooLpSrRcfUW4Pv1WqBf++30+ytMuhb/icMLb6IVWt5us012PnDrAv
7MvZqt4o1c97sPfOPjXMdg9gUfpMDzPp3KJJu2Q3Mqt/qjU1+wrherqzptmEeEvjfYuySn9OEqh1
Nz6rKh6HxckU7T/SX6aR6ZEtruIoORDnl2rmOeCQTVf3J2vYl2Zd5G5rNMMP8IrO2ekSaEPp02nB
oW6hrDmPZpRrxykO0brI+jL61cyldIHeVK+PDKbphjuW1DwEUAbpDAjotEfgOhUYMjU0X0oVQsDd
/QPyZ2J6uRI+E3UUgZehs3l9wSt6PGhCDAlhT1SjyKDGGkSoEPrsVIrGp8lyimkv+Pw+0MuIxfui
WOdMC/xvgVFMn5tBH35qMs2zvekjqLmPs9k8qrKU7qow+/f+j11xgLgB8lbySd7tJfllT3MECEZd
emaqSJepyPoP4ELg+PAJU0O/SU6l4Wf/IWYRm0PYwsQ+77j4VX8lHqOa0OpEJ8rjfqXnsdKkU69F
3ZNIhJ5lLZ/fEnoRDFrKxuMYpNkumor4+7tX/sfl40GIlm/gw+2YyVDJdLUHQWLn0nenATzY6XdK
/eMHDYGWPbA8/70YT1h/qPJZkEeIostSFU/RU4pOFdSAPQTSh2HyR75xMZ3DUH0Np24+GzAAuHmG
TPT91d56LQzi76FaIgm6oed2CkNmFrkYPDZ3OLeNFpz9UZYOYyn/zEq72XCStz6LaFhkltCqsdBl
W0EN4qYNUS/xHOhvT5YZo7A82eO+sEJtH2hp/LlBf/vz4HT2xkJvwTACuYxx4CfIF92k03KMxxqj
dvJKVMgfuznL9pakO7u4SpVX2ZeTY4mGMs8FDOLQzdjTvgkH9TRK7+Yk4Y0VqDViYc441baFHwjH
ucqKoR09f5zU3y2Ys5Oh1bHXVJWxseo/YMhrn8M0KgkA4SI4Cp726xuV9JFkpsyMeU4/OsVOi+YZ
Z97T9t0ls2WHblqm+EIUJSKUdYxy/tVRTmbmlyGU5hwWTvhaK6aT7To/rj5qJY1lBOVHTXpMsiH7
YRg0jeHgVnIdBdKpDWDl8o3X+2dUePjlGigXUgXhkhAbLtZg21Olk5GPHnvKsOZUKlIB7wQ0g5T9
6x/3jd1eCKjWhFI0qF9bNIyvNwxCkGJueYc8y4p8qlkwXR/mbGZIHywIs0CVCgPvw32bt6ELfCC8
C7APMASG9WubRtBD9Kx1ipcxLr1TNanfK60VTGh5yTCC16HykFeAAtpEnYMdcxrjp/s/YGXRlLQB
GYodphu3KPikYhQH+I7qDYHQdFXN4jnLJtkdStn8N0K36t3hNZNWNgM4nH46p8usQvXrag4pjnhS
a/sH00pg+MbowVRq5ygFZbC3Q/Cs/2GRxLg0M4iYaFFd7zLT4yDB9Fb1Sl7fB9i003PWZe0HY27L
Q85x2rh7t8eWSQnKDYw4cZqofFzbA4wspTMRiRdMaXJp5qZFaSvolM/T2BvKRpi0doSoEwq46B/h
e+F4/3o5Cfngqk8azbPyWglPZee0yO6RS9Uuft8vD0XbD26gD3F1ALttfcoiyXr3EMwfGmWyTLhI
aOcuzzHpeElZVDO9Wq2gc9KBqT5MEGHsjKCALBUid3JUYzNHvXlUMGvTkPlTkSZ0WESImQSGwzAq
3ctnvyOh76HIj5gC38exZHgW1f0nq0Fx0Gaw/PTOM8XIP8M+ojkl6kpLuidutCRBYmV4wO3iH0zv
xo/O5Fuf9VLND0PEvNV/sCcGMumHiTrpwlPY02hPPOKGp8d6jtu2xjJ2gflHH+y+CB9q+CI2Viic
65XzZYUEJSR/QB2YLF+cYuqFpeJzVz10wIdXQRb/UQMMfZSUutqnYd6/1llubsXKK1ZJ44Cn0dgl
uzGEw/rrOCfZPKTM0UveFFmvThj4u0JRun3mm/CkVa32OwOEuKX3c3NhccE0aWh8A6vHHy/OEeCk
lLlsVfLstM9+lq3JO6hV5WvfW9br/e94e2SFKXCwBNhE10sCIzuR9RoRH8nzzUh+KoewfNDGUL/U
GiNyg65T5GiRKiVG9bewO6umwezTShRlyWUWUvRlp4xRGFw0mqvTlxTV3y+OkUGWkcq5X1Exk4wj
1HQMXuaDAif4/ZXfPDW0TAGPCsASSGC24PrLTlVMJ0Otw4sel8W/dj51j+NoVZ8nZZJR80Jq+71u
XxjUoQATTT+LWctrg/rooEtZquEF3YgshA6W8sZYtt/p1ufINCDEdn+BK6dI9OqxJLhTraVAZtrW
WjYHmuNNJSpsxE0EEzupY7wVYQBc0MZ+rplj/kJQjIMAo3pzvbzeZC590izfa2AQORgV9SxXVn35
pNZDWr1/L+kGCVohbidv6GIv0UyGhMCfg8sIwEo5oSypH1t4CJydQXHH2JtNWZ3fvZ2YJDEiFIMD
a4kBLhOzJICNUGAxugye0LCXviI9OY47qAL+uW9r5WzSZtepH4GoZj8XEUIIqZFmwXZ7qROn3McK
DPF5naJvOrXxMVO13//BHPvIZB/EYgygX386CTFqY8JtX6puBj3RxK3+qMZ1ewwUY5bccB63uJhX
F0i/nVFCOnv0968t0hnuUBtKw0uqFkm7Qzoj6h+bOLfUfT3nccIwS8Lw0P1lrpxQiOTIdpjF5Zlc
9jF7NILmpLIkT4pTSX6poA/Idww0Tu0RcI+x9SSvPB04Ny4f5SLGu5c1hBIcZJg5WXiBHaQNd2jo
SPkRFVTpYY7HqnyhpPySMHKxUY67XSWTisR74u7/mda83lolqyOy5yy62LUKmBq8l7Er6pGXWpm2
ruGqLXw31AxkdzQFrm2phZIwVFVFFyjC1bORt9oRaZDuBUBgsXHj100JOiiMCaTntam6tfVJK2uW
BVyw2I+FrB7AjZufHRlVrHefFPYQV/3/jImn669XXx4EU6Rsh5cS1YjKLax+giRRNWPpZMe5ueGo
bw8K1mARFOBvgps/9dW/rNWS0jmSxtJKp9enHdT3VDTRbsnhZLKLD3NtT0857uLbe68Dc04kPkRx
xDWUi68Xie5ECNzJjC5R3EcnJe2cC3wPxUEOpU15zpWvJzDBAr9JVYlyw7Wt0mxVcwjV6NKxrFen
RJYp9S0GV+Mi3dL0W7VFJMMsomgzL4n0KnUas3qYw8uUafozk3LSS9pC9zVMzVYmt2YKOkRa6H/m
iJawPwfIH6VRKbzMIRqubtU06FAZ3dAEOx4GK9w4lrdeU7QUmIIGUUPvbXlQ0PIqOxUu1UsN0PKT
ORSvA2NdorOhfIuGrvty/4DcBmjX5hbPwmQWoREEcXjJhxlxOhAMGY/PMDg/7MasPjpBKRffmqE0
bDfhBx3uW99Y7DKjkSLGhh1Uri5mH/XUA9Te9YmePkkovwHf1rfk2tfsiUYfATftLQrO10c09317
0Hn/Lg50gU+JE0tfA9vqGaeejJ/1mBnvngsjdgFzhrsCBAF2W702WLRqkfN8RJd+cvyv8qjmLwXs
QrsWya3zbPbdxgDC2ucExIMK8J/+2pLCz9E7repbg4CXgrLmNl3Uyy/dFFbDIUcvbT45XSVbSA2O
cwytnbGFCVvbYPpDAoEGdBO0yfV6e8lqIZkWHrzUB2TkSuKnyaq8LJeLf9gNacOtrl1OU4gwMOCH
2WW/Jk2lSAsbP7qkZd1/SYeOWoemR/HZDGaIUu+f1lVjDMDxTaliK+YiYhttp09GWw4vheQ33ce6
7auzWpRT+WFMtXijSH9bQoagB8wnpAQ8GpTEFmcVELcydIxwXjK4F/0d2IAMxcQxMlw4qOfWHYMq
/WEjPbhTwwFtYisbUGVXleR5JBHbCIxXni+Dkww6H6Q1lN6LQmWe52nfpyUXRylM46MWOGODkqXv
HAefk+0yaRFGJ0pr5Rak8Xb6g31gtFIz0fMQkA7xVf56Of02i7S0a5NLnCN+ua/8dnrVTR+GxiaB
aVDH7/NXBeZ7t4Gm0kNOPSd2aA3nwwT0/oWZvmJ3/yCID31dpgCJKIpOIoIQDYbrn6SVmSUUw+JL
nhnZtEPdFDZr5LeDh/t2Vm4TrAeWYLK2qRMv4ZzBCNTXCOf0ourlSIIug4yd5yYNXHvK5t9d1Vif
71tc8R94RRIPukLItizLiGrC8w4gNrukQeY/TZMZjTBOzPB5++r8T1Q50pfGVxo3SmxrYzp7ZbHk
r3hLgkzA/DfpghnmyTgDNtD6/FI1cgtHvRlVzC5L+ecpNDd988pXpP1HGZomOvHKkh+7l9GQ73qH
3Y2zbjgUlcPhrVBebTf8xsrKAGdREgDlQcK3TNLHVAl0OSyzS5noMiKCTQ0Jbx3ZlZsZFXQJZrPF
9b/mPIAmUGIyEC9nleI7/3VpOuik6rSas0sd+eoRqVYTIedZ/U11MXhs9Tw6UXxrd4xe6sZO9OV2
CRwfx1iRptf7J2rFcwiWZ+InsmqBlbr+JX2lBlDJhPklrFVHolQKlW1UcLdcExB0JFsMhWuJfLhv
dbnlgs1NgLIEifYfxYprq4ApO4tq6eRVvVKeh0KvH+Oow3eWQ//bSpzgvZBSYRAWUnps+CgCoYVL
mOuet4iV0lfT7KcxDtpzMQB4QCaz756V0YneGdkLg2Tyon8i8kBj8YWzNgkyBppUTwNNmJ9CMHG/
1Q583b5J5q3OnvhIfzs8YYy+HtEfBWigdWK7/zpOKZXBmgle2fPnJI33FFKz5ovkWEG416o8nTe8
0NrXE2NnIs2jY7wMuf28ECzFyuyFaWOjyw6bZ/qsj+Darc6x90GijVvkg+L7LFfIW0vRB7gqT/vi
+1V9qDhjzmgH8jEzNJm0NWrZyJ8GGAPCXTGTwsvKkH2nbDM/dJEQuL1/Ypf3RGwxWB7KzyJwIr64
3uLKKMuyL2PFU6lLZa7aqdqXzKAZJwWO/quXuvhTrzvp1/tWlz7w/1olL2VMmPro8nbCTWv0czsp
nlxVSu6WObkWSraGvr9vZ+WLCpEskYUSz9zU8iAib+yojGRvRsmleTBaxiD2HfjQ6CGKVflbrw7m
eyH0rE00LwgbuB7A/BYxi9Rm0OE4heplKkhydNuYNkH0B+ak+LHzqfC5lOUK6fv9ld5AYTHLfoI4
YOSEPV1KvMC4PFD5GjQvbubiUyjr2V72yy4HN1MN/G140Ac9/qL0kx4CyB3mp1StzY3oceXC0hz/
U+5njgcttOvTFGtA5BIGgKkLW2nNfK7pn+UQCK9rpOaW/scyaBArZvIaTlwSVoQSFhvNgNZYwcSh
eYk/zc6jrEDgzzTsU+sktXIYDYfaTaNZxTNK3ltFxpUDjIPgxgDvgLJsWeCIyswpaVTrXj9pXbYH
0xjrB6cNivP9z7pygHm7UfX8A4cFZn29oXmqVmQvmg5YyKgdINwxykRN6OuXYZrj7/THKud03+Tq
tjLwS0BEQcBZUmrXiUQvPPJZ2jAE00MTlIgxtnar6K6vadJzOzupsu9H3b+kw7wFYVlxiIKIDUiS
4Gy4GeAPxjmn6zDyviBP+bMEtlU/wMirJkeAy8MjdMT5dAYwO3wxEI1ErMFAyvn9rzjCBWQcYoKB
CTHx8f96dkJ/LPvOSBQPzG2cPE2SWpLeKVHpfMzAxSrPuWqPW6nO6sKp1cGEDx09OsHXRqOgrKwS
ZIJX1qGafJD8Mds3MjwdBy3tB2uHsNAsAuC8gPiZ/7ly0TFULve//dpxo/Hx/3/Eom4gqdEQzkqp
epWstB9BVGXfM8ojBzM3GoDfKMvct7fy+uAliF9og9JfXna1Kyuc0aN3VE+VQGLwKqf9nu6n+i1u
aRIepjSY/slGx/Q33oU1uzwnRMdiYFlf9njaKW1tpU80Lyzq5mdotKr/EmYIhh8jxMeRTZpi+4eK
qsuX++td218eeXJ56GAFq/j1R5aGxvezUtc8SszNQYo15+h30Ja6qjlHh9kYt+ar1hbK8KxQVgRt
DeL62iCYUDp0daN7dqE0z4kz9C+FVcQ21COJDQNMnofBLqBstTXYumoYaDsAQyZqyUCuDSdQrORW
XWieNBTKMWK03h2GpH5x5KFCSj7yYcH3JzVM/8OXBaTAAA61C+jsFtcIirpe0YNa88xCaz7AUDh+
6bOefo+KomXo0pQdQ9eMW3NLlnPt6QMGIzJIvBeA0usFK1VYREMkA07RgHSil67a7YM86ogIyTPT
Mf9lncBMqNPQy6ehf23OaNNgAO2jeyYC2F5SSvOnmdkn383VueSu1qF2KEKhxnX/BK8uE8cs6Kbg
gl2CG2c1CSEmLHgd7FBR98o003+KIicf9mNKGWej5LF2jBi2J4ziJQe/KbzmX644zfVpNOpM9+RI
/yBJNuQ9dt8d2eLmmGrz/LHQpOn7+5dIFkvhCcIcwvKFTSWQar/riaQceaxfNamCbxB8WnqkENdk
G99xbT9JVEGBkDFCgLf4jpaM6n3ZWxybSrJ+MxanpvBS9yBF9Ulux+P9pYmfvkg3RH4DNIzSA/i/
xe0IfFiQFLMxvVwx/Ce17IpsX4zFS1XXF6mM0wcFr2g/KggbupnvlxvmV74mnggKX144yuDLYXfw
Q0xoWYXpNRNi0g9S75sBcig6o2NwN9YnU6rlZK9n0bTFP7WycM4sdC4A8WCnWDaJ/HiwzD61sWyg
HztLCAH6sRqhQ1b6/xJkINAeIJkduMNYALofi0iXN7706uJNUcUEAEk2sjhWcdnEhZ7JlleYCCX0
mcIYtjTS2wgdY4ZGDVdxpI2abtyglSeHThVgZEQHSJCXaCrFptHXlrblVYMmR4fK0JLeVSrnXykO
OtUtzUHb+Mprey3QW8LxM1+ki434685O2izzmSPL66Qh6LpdOsbhr7KLs3Av950vQd45NdKDo88F
VDK1pX6r+TflRmK7tm4q2QIoKICJy4cA6sNJnurY8uI6q1FSHUwXhb6wdo3Y/wLhS7hFQb72ff82
uIidmANCNGnyTU/upCI+QDomf4lG5o1OPmgTBMXBkLlKDMPz4f6lXnEhJPBi1pbImdxxMRRUq0iM
pnnFF87DsoQLqFGe6Dbl8U4P2m5jVk6/9SCAZ2kpg/ck21zixzR1TDtT9w0vSGrdd+HPiXQ3t/st
Xbi1RZFgARyD6wj4yMJT5eQYMXELyZ2lVnPhllrefw7HkjGnaNSm2nv/HgrshuB4pRK9PC26nDYI
BmmGV0xh1z1GoW01O780aXzGVW5vDHCupFii1MIwBM8aAKql09eDWMbVG56ZFw4MuxGoJnVo5a85
nP2vhtPJH1Gez7/E6jBueKFV06DtIe2i4MNk1fXlNPOU+sBg6t7ImwuSXZObs57oeXxWARzVj2rV
I7vYh1P0j8Q/b5HnrH3WP6wYPOVczSVwBZbvvkna1vK0kDE7JqniH3Jf6bupsuoNvPftfQRMBdch
x4fnhpDweqVqOjJMFCmq58tBPezgLC//CQ2USI5pqhndwZajNHblKqcbe/8w3boeaOBYH48sBVLq
INeWbWns2oFEwstzM9hXCpQpe9R3dfVrg9TYaTbasP/3vsnbfcUkNKjcSgBclPSuTSoaKruD0YPR
rbLuOYBZMdtV5LA7WYrCre7yrQ8AgQ29lE2CTGi2DJBkZ4b2MI1MT+2L6H+KNSnNMUidqnv304Ud
iGwhtOUjEuheL2pUW8UMbOwY9lznxySxonkfT5ZkPJhaYe0TE1rdjcdr5dQAd6EYCqKSR2xZ37Y7
y2yMpHY8Oq5adWyqgqZUXEGzD1Kn8Z9KKOd+N5ZSbZUqb19NsmDKLaTD8Flxdq4XyyZO9HTBjPpF
YTi7ES3IY0R3MzraTaD9zBp73qPjglSyhLyEvs/GLtmqQawc3L9/w7I1VakN8ndBEF1yQ04+Bk0b
xYekhCNib3ddsUPVEb7Q+wf31h+J5B9suyi8Q4S0+Mb2YLddb4DU5cmZwycovXptV0VOorkmxEtP
DQSwtRtPWfvmx2234fbXrTOFjawYNbYlBDuayJwRSw4uqm8o3yYKAf6OcML8Vrc6mJsxjz8RohZf
oyDTNhzxyo3lthIhUfwnlVq2trWqMdNUNyVvpBrzpEuwqmeJJX1twQM93N/jtc/KeClYSAJZDtfC
E6ZJk875mASXQhlqdyiG4JMT+9O+m9Ov6ugY3+6bW7lCqGIyZU0+gyrKUlkRHIyc9VMieWkeQkUx
K904HTI2PzrokDyNgVtPYNECazQ3erkrjgkUCo0UOho4Q3kRgjVdgL6Q6YcX6uyTeUyg/LQeWisy
/sOGUvyF4YMsmPKK+B1/Rbi9VsZFFRrRRYHS44FHZnRnhVGt1J775iEyJErs9/d07RPypNALo7uK
AMvimtRZj1rkqEWXlqHF4RgBEMgfnKk2whNTBFZ9zgqz+nzf5tp3pDdEAE8/l7RF/Ka/VpklvpL7
OkhhtdWs52GWx10m+fLOKFrns9kZ9aHRsy0ClbVrQe2X6hi7S19+YVSaGS9RKzu4oBlpjUgXFsVZ
RWvhc1Mzsnh/gau24Kwi2RfMYzcUQNTnJFBFoObTofokJ3K584escfZFhwTpxplZO5uEXXw9Zj5A
zWvXu5lbSpBaThhdErXNfspKUgQPbRpV+f79iwIlQozO7jF9IFzeX1+tCSGt0JLM8ZBU7Y9JUVj+
TmvbQDsb09xsMf6ubSFHg1YBbB2EzYtzqRmlESGa4lAOGmTrUDWCbkRv5Tw6NLEW/nN/bWt7SDJL
g52lAQgR//2vtY1+aYUpkYZn0N7/UKk5ECBAUXVyuG9n7VngIf4DuMJtLoNkMb5lJ13qe3Q9jOzk
BFb0QqPEfpkVYKwILdl5DxIqraOfqIHK9Yb5tVCA6ohQHxF6bUsOI1mGNK2fK8lLZsfOXElr+kOp
VsVT0fQMpo9OdWSLoweoLJLmkOVN/np//Ws3n+kAsOWgQal+LGIRJQiT0o/x4GFX+i8+c20vCTnL
c27MKc0Hk65QnWkbt3Glg6mCqRPSRzRNhXL89dfVcwVqCT9yPCWY6uSlKGrfbWAq0B5SqjYqGpt+
Fthu3M+q+kS/LPvgG7DgXHJ5bn7f34A/DIfXhTJKZKCKyR9IBykDXv+WgLJrXzqF72Vpihuq2e4T
Q/Olv+tTpX2Ueyd4CJSkhUNiMh4kMMHZjrRUgYN/GCakf6tkX6F2drr/u9aeATQOuG1wloHNWjiR
oFEN2Fxjn5GqItP3Y5NWw7lM5IgR7ynoThKMF+f/YJIrLgjwRHq8+CqZInWBWuiWN7azrnEYq/aF
nzfYB00fNUKzMDPe7pu80YwUrypgBAG9A75KLnW9+yUkdHk2dCa0TqWteKHswMzCyZCUI0XmunGZ
sVBh5oylrN6FYR88W6kmf0/m0f/sO3LUIjsa5men8sf8okndYOzv/8IVB8HPEoNt5PBCeOH6B0ZW
4fiaEfj0ccq4clE875zdRB7ttb0qxYNbqkZ2MLTUNj4ZZaNtZfEr54CnkQIu5A1cmmWINc5TYjcQ
Nl2msTFeKL93exOtsJ0ekzpABz9twSFXXBJgKjEuZBPX3dCUWo3Syuoo+14HbjD7pedlf1GLwT9V
UyU7LzHDQ9kXZs8M85NC1cLZVXPwf0g7sx25cWVdP5EAzcOtMrOyBpft8lSybwR3t615oGbp6fdH
nw2cSpWQQnk3GquB9kIzSZHBYMQ/7N1sG1FJil6TU5LaSSncy0UveScO4bIozyAqwvgoSk8lRxeg
t/8bMzC/h6y0Rehbc9TUOxF5KzYBIyMuyfIx2hWrsRH5TPUB7FOQTsNwcvsoPdRIsN5Ucah4t46V
Ob8FlKT3rVk2Z7Xs4vS02M2extjmCrz4FattN7Tt2A4tPLjZqNrxNjeAO/heYizNk50k069xMVOS
tLQx9xiNcn6reMiFyArYnG3A8asaYx4WsCsyQ3nWZ6kfUc+m8dTWVDOxv4Y89vbTRcxle7t0319d
vxaOQ6KJxjgYILGrn1S91BV/0iAdHwczix7MtnOzX8gojOeyLlt9Z/itw0UHjy74/2qsXe4zZ7Hq
vGpEFIQNlDivLtIPS1mK75lXNp+hd5X2TjTZOlyo3Ui8MVioV8oEdLC8aKycCNTk6I7HhQzoJDDp
NI6d4irmeTEVByHcFOPmA1rJdYabTqaIHQz/1icGXc5LlAvYozx5Oe1F1L1WoRMYoMAc3o6GFx6R
tLaOwi73kDvbQ9HxAv2FJMP6JCtWzviLFQXaNGbfGl2+l3Rvsn2tG5w9LvDWYNACwCtih8omXr1+
DY0YaXfQrGFzTo8KL6ccFRRRo/GhJZa+U8/YHI2ALHVFaX2vV7HTvHFBrzt8jkWjKUc7M+L5ZlTa
aDm17Gnn5vpR2dqrkMeRtJDRGZT85UfT226KKvnWtgRdjtHRs2OGKOPHOUa9NArnt7d/yYck4pTl
pG69rlokKl6yg1orz2Zvh37tOZRQ8yEqv3hmnO/BiTfOhauiNoadiLx81res2dDCUaDLPTttER+Y
53IPIb+665f6tp0H70tpJM6NkSlI6bsVghM753LjW0qctrR2RXnhVUJaw0EM6QNEQafN6W3bz91D
HxeaL0wR7vGvXkGnySIYDFkomHqAr9Z8A6sxnK7oeoUbtmrK906kOP9hcNQkR/7/4lSMaZMclkyK
4/bLolYH4XpFfiod4QxH0dZvJi3JH0SnkqYpNAg0euXXefHYCiMsSBG+YWvV2njOG8dABi2mZVdP
XX+vsQZ7oLqt7y2tYyDtExperXeRJUrTYt0bmPrwG+HOpTiGsql5aIl9t86iJB9CJ8xPYWi4KLTt
Db/1uWXxVcpU/RHauJxwpBemlichwHwrNX7k7gikIl7MnyWB/7/rx3ZzKKD5lB3wF+SJdzmU7UR9
a3hNGvToWoYHXnwwMmnWjbU/qbnYKYttZKsANRC4QPpGvhtWjxlTn9KpayDb5UtvNJ+q2irUj3Zq
1+PXZkkc77B4w1D8G2pae24scL87haSNIIXUGe8o2k2UJdbsrBrQUxjlbhrUkYl9bEy7+7cJNveL
Y7TWcFPYU7zX9d5cYIiT7h9Lulf4TOqgYI/xbgzM0p6ngz1ZTk7GNuTLhzCdtB09pa3REEmjvuqA
rXiF/Qk7MOLIKmfwR6YQqbtJRIvzocBSXf8nGUfz7XcMjz9ZRELDUhaQL3dP3hd1TLUlDSoT0oo/
EiXLY9dWy61wqvjtLTtcvF+MJr/uyzige2GFdm4aGF2RLU+zWJrwIak86z+3i+fT2w/GH+YE5QdW
cz01K00Wc1BgmJd1FnafpjRP3cPSQ1F+QmIytHZqDlsng2IqjzgZc/C4uZxb0YlKmXGoCsDYDoVv
1Tyc9NLWKgQfIzs9R6PrVYavF0P7Hy3isfuLkwEllC2DTAphwLwcv0ZNrIpqB+WktnF+ts7snBFE
z06V0hpPSUmTeGfCWzsV9I0srVLURdPncsDOtPuE8moWjFqjLkcvUwrb13lCj4dCFc5bqYvyDvnj
fEB9hjLy+g4Z6njoatAJgR0bI0S5RluyQ6s6xaFzx2YHfC4Xa/VGAUIlve7BhSOEskr05rBryy5P
88DrR1c8qHOyGA/j2CZvb0t60uHGkJBKPt4qnOK4EA0NhtFBWEw4vmuJaaWTn4zNfGMJZVnuKxSV
90qSGzGUo85XgwYK4HydeI1G7IhB0hH7KSwpgk1m7PlKP43tsasyw77RaJHuEQ43dgt8Xmo/FMNg
Naz7HBHlbEsXahYoVhPDT9EQgAYpKkRYJ0crLlE2vH78N2fJXSUZa2Sza97yrDdTtLRVFlhiHr/j
H3c7R7pRH2qhFd0JFFe399jbeFJDV0OdCCoBxJ+1dqDWRW06J0MWLEVVfjIXou1hSha7P1iCKPvo
KZmtnVW1d4q338r0mOnLAdnhavRWZ3+ZbHThwjoPqCEV4saqu/mEfnhhPOZY1IpDPOnIgvpRHaru
oVGKwf12fbG3vq5mUuSV6GuQWvLPXwR2SoeDmkd2EehFVv3nDp7yaA+GHR6mUUw7b+qtsfQ/DDWZ
gYAduBzLU2jeJpg5ByIS1rtEK8uvPI3CEKvL7uf1aW2FAegSsv1BU5l08nIoxcRNwQP+FJRhpE3H
YkZl8NQ6pFbXx9mcEkIetGfpHRFyLsepGlsfzc4pgyh2rX/6vnGhFvblsUpLGNF/MZYjdwovIQZc
7ZUi72zkGbwicFsrv01Bzn2E3+84PjtsDyq5OS+iJ91bWf9ev5dxQRr7vjTzQGRwIO6ybGzP2E/r
9llr4vLL9YltHT/SC0mDpcyOks3lIi6LFkMDhaOaDakN/hN5LFeN8g/ZWJqAA6fpV4M2+931QTdn
SBkdBW3yfUr8l4M2TrZUfc7Gb7IWL+8u7/+brWZAl7hTMLu+PthWSONljlIA7zQHiYTLwYrJhIir
svPTvMydc4MJ9OwnWjOUB3XRI0QgSrXfMzfZmiGPdBxzaTjCRVudAY/OOzKQ8HBdzPQSH1VUzOaM
2X2oI8faiWObY5FMAC3VqAmYq7Eo/9l6uIRF4FnjWOJ8CfixskbIBZoRv1VJg4QC7inUK6YmsXqr
wRLTSVw7t6nq962FW/cg8HVOY5SmESeK3XvexHuCPVsf8OWQq93igpSoIeaUQdEqdv8uyY3hB7yF
RhxcofafRtG/nUXMJNkqqnQdoiqwykpT0Q3tmHdVYKuwM9rYm96HSqKl/oCqx92speXnt+9RAE+k
FVLxAHXWyz1qLeiGo4ZXBbETF+eRz+nbaPYd+qJpH7ielp1wtrmkL8ZbfcXRiorcjMoqGOGfdsyQ
j0jp0fxF7l3+zLXa3altykO2Tg0p21NtBE4Gp3gVq+eW7RK1TRU4atEUx8ae9PrQVq7YSQ23zgIZ
goSegJfgn5cLWWOu1YOqZiGbXnzPNbS926ionrrZezMOF4FnGaClyztM7NVISwc4TyuHKoAdluqn
vCvjnwKpyr0UcOtTSb0423AhtZAkXc4IYwSEN4kfQeo00VNRifBzurT9rTZMn0rRGDvBZG+41Yca
LUWAzUuroHElD2vAsNqvSqmFPCEhUB9tp/2LJyd4WCDycvdLJ4zLGZI3e5jHmCXKR8iRHZ3UMW7s
sGjEZ6vRM3fnOtjaiX8EEmgigapZM89ipRRZFI8VECXL+ZgqfdL4maitnStu42FLai49BeCoAp1c
r+OE6Vs7W2XQA4QKH/DVUvtzXtviXPNyeddZYBkPTRhX6mO51Hut/K2v+HL01Z2nOq1MV1xSo8VQ
nyIM1VvMHLXK8zPHm9SjV4PDvx7CttZVLijYGtCEKJdcfsWysXO84rUSf7siHc+6oo3iphxU56/G
4eUHhwZmwboRKLqCgj5PhaDQSqX+10u0sf7oUf5RdgbaXEPaCPS/kVFly1xOKHWmGc+dnpMgkkI5
x0Vzb04V2OXSeR9XVVieri/g9ngwyiSuDcUb+ecvXgNNvYQKr8AqMKdwEH4+htVxjpDabUTX24fY
woTn+oibexSrR6DZaC3QrrscsRRGhuWKUgWI7jb3brW0WHfoxu+FtuCZ09o+QRrBIUHn5rs+8lbW
ab0YeXXkm64cjTHP6mBpU/ekTON8myttgURKGZ8XaIvPXh0qO9PdHBSRYeTwZW17HWeqyK4jhCWq
IKRBPeFdErp+PbqZn5LKHFXCeH9AJmzvSto8GFA1JL4WrPZa3LDOxppOeUTAcemdnBFpddzT0prq
ztW3Ob0X46y+preoVCRSm6RlFCdbDMm/kMg0Fw80mvKnBKTKYxZ13RsVKWU+CDiF+wn1ZvLr1aiJ
Ofe1usj3w1Io0zmd+lK9EcZUG+8SNbXmnbC6db9jJQHmkzuRJ8vqUPJqaPup8bLAtDJd+QcuQ589
4pRa2yjI0S3e8+nY+nig6uDPSvDnK3GizsRnyIu7MnDzhkKdpuUkhKLx7D2e8Nbppz9AMYu54VMt
v+6L029rCBAhYZAHTlYl/3QV6jm3lc15uKndusVvxjL62+uHcHNI+fJDZUrqL62uqEWfDXX2uiKA
mFHEHzyrNorfQ6V17X3UASc8oIhrNDv5xRawS3adwWJ4kIteEUrpoQtHTRBqTZslsn62S6xXN2RT
hfZLM4dqOSKOmetnBJps9UM+5pqTHrSmM6yctt8Y975TTU5zbkQbJ+9mkr2v11dla4fxLkUFS9LS
KYJffoi2syP0tUJ2WB0tn8vZWwZ/TvP5Lio87/P1sbaOrER1IHlK0ZLa4uVYvH67MjGUPOiram6O
ahzX42e9M9PQV6nEH7ws/eG6S2HvjLu1q6UlAtx7QIZ0GS/HjTuKwgI1s2Bo+tz75nhmpyQHDbbt
tDPS1h6TKRBsSxvY+brEVU5Np6T1XASt21fhUU/C+Td0e/Why8Lyh9Vq8/n6km5NjZowrBUwALxw
VjeLk1dO0c0Jm1opuukp7pYmPzeVW+65VW/tE3l4sBIFpvwKM8INZi1Zyau0y3IDxW+tSfpbV537
9qaN59HduTE3FxK7No4qKBX0mC4/WVEPiILYeRWU3TSdE91QH9wFco6fdInjHNJ4msK/WUrUIWTz
nVLWGn7eZADLVF0pAy2FAXPCCpBuiNnn1a/rn2xzanA6ZELHnlzX1tAOnMq84/FrK11C+6eP4eAm
jZmMB72bYvuYll2xR6GS+2D9IJWLSQcGQfNX5fwiM6psHg3SVQcQqaWmJe5l9tIencWds8NARw49
xTC8LdKs/gh3ov7n+qy3zj6Fb4qxPFZ5qa4+KNh6ojsdg0BFUiTxw07V6pss7aIfIq2BW6mtLdIj
LF772/WBt5YbqT8mjtsTYW51QtI55Zrk8R+4laKeSNZ107eHzrOPNIPbry0ItmUnSdicKwkXjENU
wcHKXG5eta4NfG2UIuhKZ0xvMq9zvHtFqfvmp5IuMRDSpoNn4BfYv+0ludtjEwkklo2IsFpnkdfW
qEEpDxaDikBkpYXzAC5VonPcvPw+uXFr+IMBkm6nG7YVIGgq0POXZjdgaVeTtufWnpWWijs60wNa
EFk7Pbg2ge+Tt2AZt1ei3gKwgOiC0ArwiWO79rupWwQH3Cyl7t6M2jdriu/MUafqrvZT9C52muxH
kw7xfYr03jc9K8HsWnjsaf1sPV3fYa+X/I/aNdkZKjqoeK6uFy2ZKmcBNBgglypQiVCcB1f6oPqi
ScPGxxoLHHPrTe3H6+O+3tmM+0cViusGre1VQjOAvkgG7KYCwxnqs56bYXri4FrdIccLUn7qOtvJ
RzdwqXJM7KGlCJbxKiFVl0kZIPOnvLS7zPEHZ8lvdYqi41cp+934tJZs535KvDa/mcPsP54JrRfh
pjLV2k5q9Tqk8VN4AKDvQNPgFXPScSC8W72TBKngZbMk5fQL08YluS8EWOVTONlTd1YQLeGFoBTu
weoy0zlf/wQbm5Af4dJMl6kTHJj1e4DSQIk2ahI4KRmsrjRV929p9AgwZq19cpIkf4RjCWiNTTwH
iT3yL9EcTY+8Utol2rk1X2cDCBdCJpU0YMLOOvDU+tI16OOj4T25tuApVGvFDbU8AOLX5705EDi1
P21TyoKroFrNKrglaBuBiJUuh+KXJeNNjgTbHq5mZ6D1tdHojW2JVDCQ4YnbhCJFenIqK6l3PuTW
WQK1A3iA+iZPEvnnL94jbqOqWeZOSdBm2KWgmEe1/GwuijPeCNvKy/dZroo97q/cHJeXMrsGnRl0
homXcFAuBxW0apUyQjU7qsYqflhSY/rH0/Lo/VSVU34GVREjVT4uw7mchZ3tfMPNvctESAikOdsr
LUg9sXrNEDgedENffXMMLGiHuIusmyniHePnbWyY76MqtZdTSrXW9LVpGPEmdUNX+1XWavdWCwZK
Myo6OCh50Hnk79UV0pmI04Qe6svpaJXfcnVp6LXATDrZBefo7TtYh8sAf10Cm9aZegyYvNWWNAu6
sQunR6Sw9PJuaZrJ2yv+bG1h6KmySg9H9TXQMhnCrItbZhWZ9nysQc52v/NOqfe6Kq9vYIRLAVPz
SaUfo7aKRWmut8JRMsA9ev5eneLquzJ0/87L7PxNnIFWSwtfHgQqIZcbNw8V+m+w/QN+xpjjH+P1
CMrQF2h3kGdbMR55OKnxKIXI18aBhQ0OvnQ4lkkcO/Mnrxrz5GejW0nqQ82rk/eZGw+hr4+q6M+D
0kUf0F0J7cP1vbJ1wb/8FasLXjUGVQcykQZd16q3g5u787kgcT52Y2PeW7mlP4Cs6PdsRLeGlcEB
10Qer68AGylNXKuv4zRw4rHMjlEUmXclxNkv4KzgJKFpGioYuLbLns391kYyUcaW1Zk/CveXnzfp
R7RChJ4GCfj4B8CU5C+6M872wZrIDG6ur+7maJKTL0sQwHFXGasXz7aVjlMaDHDfTmKevM9eUs+U
8KZk53m+tZ2I7mC2JD6f/tLlxHByFqZVYzqB03wIwFvHs8rXSYbTQ9RGln5oHQMQbp1leeJHDU7d
qhab7qe3T9iSWDgpvShNrS5/RaP1/TKYZRy4oRXRlZ8SrX6qimR0fGOooD5fH27rakM5jd41ohY8
R1aT1uGnd7hWYQBDoefXYKnfxh4fkTTp7K9gutOd4bY+58vhZDh8cZNGwpw1BGghOdtG1pwmAeD3
qV4W4BU8bpO9W2zrkPwpKUnUuMx5Locr2s7VG62KArs3q/xdoWOhk1E0w9L53KSe8sMJxWidYqWx
99TFNmdKiQJAB/fHq9IZ1+A8QYsCrm/Z46cB0ymYeUqdH91Sdf8i17dQ1ZL8P87JGvzTzWh7Gw1j
xUIbD26kWQ+i7lUfmH58jJ3JeXMDW9ItkOThKWehL7iK8Oi5zKWdKVGwmGY5HePCjryjsvTRToDf
WkOSd8rpFCa4T1YlQWfswNsj+hy0nUg+pE1TyKKLkmH30OmIQ+9Ma+ssUHqRUrMI4FHxvNwtXjEU
YS9I1yf6T7M/Lab1U5kr4+RiQPttmdCA3bk7Nif4B9CI3zdST6vjYGQUQ7H6lR4K0XCTD7FXH5Ss
6n5Tkgn31L03B6OxLLtqXJhrHnkdxlHlAPEPYt1oipM9q9Xs64mSd36F6vdOArm5mECo6IjQx36F
1kS3pgubxImDkRbFY+K29aMGYvMICie1DomakCu+PZRRfgTZRITRefVefj4Nds6c9rxvnEqUH/CY
/W1hJfxUCnwNNEQMj/+n4dY3U2PbSo8wH0YoVjUey2XiGWdH2Yn3cfJ7oZrw62/Gk1w4C4j2qwZl
P2nKohhYMMWZY/8HEO7Rmm0tOZS9PWMYZA1/EaqlL5gE20rk1upmEDZufxqNhWCwS20+1GjCfEEt
K/TOZPp70rtbjx2OgEXCSG+J2szlt0ObvB1HKhZBrgn1pFPzu62B2T/YsYpfgmu01R1qhZ6/CF35
+fZ1pfgJkRh5ZfLW1bapRi9Xm0HJgrkzvufKpKa+jVn3g6lN+mMXqfnz9fG27iRqnSwsEYZa62q8
LCtaq1Qm6BmOLX5RWu3KY1Fl5WlAJPaWdNa79cJGX07Xh906/ZS8+AvEJozA1edsnQJmm9MDpOwn
/W4aKUQdGhsSU5nWytt1RKn+8MyQTH1UCNcE3c6pkjZS4xyU2tAGMKA5IZYz9KfGMfs9GdHNmYFF
5SUAaAYI8eXeydWk7FJc0YMsgirRdl7x5Co5DaPWiv8mofgD+UOOAnT/muFYTFGxDI2WBZPSi+XW
cbPlp13H5ccEjr3fzZmz+PoQ6XuM561oSkLoSg9b4ve6forFmoPNBdSMLhXNd7Ny3fcksst5SYxR
vy0orDs7+2Vzm74YcfVeXNwEj2fX5r2I4AYMztI7eIqIngAKmAdDirf4djHH5+u7dCsOeGgWS91i
TsfaN6CggOj28wxrggreU26l9mfDKBXlBAo40Q/L7CF8m9vq2WhSbI6uD765yJL6QgeLVr65esk5
wsraDIRckLbN/K7KjdJ9ct06fBcqbVje1Q0p1t77f3OZkfzh+mdKEMwvN6+Gb0lsd2oelCUvR4Sb
vOa/Mu6S78OSef4ca+MNnsBZtXNXbqwzOCyOjAM+CeufVeKBqiKlYJFkgS2mT0Wo1MfBzQTCUcOg
FSdUBeLnTKtwh5jbPPd2sh75H19VthhctiQhmFLdWgX7WZ/HJC3bDE9UEd8JHlrdfaU4+V5Pf2Nt
QTjLsjtZnST8Xa6t3eDUyDBMUrGLE7bh4WkEkCXQ/h66b6MHRKPMrPH79V20EY5IeGAayQAPaWz1
Rd1+KiHFwIdjk0+VH+ddOD8qiVTmMKuujt9eqmI4qstSTw0Iufw5L15UU5VZ+C3XRIYGjQtPS63n
GFDYHu9u42xgakE1R56P19ywQVvaaShEjiDgRMFaq9LGuemm2XdSRLn8SMR6eHN9Ibc+H4VUaUsF
VIitcjkzJVJwmUjg+ySjqSefACehF6cw0nyKxtqsfrgiUgd0dHEs3Hl4bO1Q4OMcEApm9E5WwQ9w
LqD8AfItym2u5DfFtThmSTTc/sUUX4yz2qHukC0utP+cJk0kDlMnos8QHMSpr5fstogT7YgwV/LP
9UE3J2eyRSXNR5I4LtcVPPMyzoYBusaruuFDlgl9eLLjtD3+zTiUxngCkFytTTxdr3HgbLs5IMjZ
UI9jqy7Rpwp8q7ezUTYnRGsRnANoqFfgRPi6dif6ssBIK7fOWWlN0QnZWmfPAGpzQ1IPxvhEsuLX
fY08t0J8/nDxsnMn+lpUXqydKLp6OULKraPfk3S12sl2KFDvhOut0yd12v535HWjgxg2oHPAyIBk
1A+aAxHeJ/Roqj+XhftP26XLTozemqsOUpeiG6juV8q8ioqsDTEaokiP6V6oJvFjhzfokxrP0anI
q+Ro98qQ7Yy6FTspKyI+T46DcfXqyCfCXOqxLcsgzFIagxlgun9wVql50rnpv9e359aavhxrdcaz
SVQkcQlfMzG6b57SidpHYNW6ndTIeRqKVnz6vw24OuyoqtCtxCYxKMDPMTnFTsqTNbj1Z63Vze+i
HMO/eBJLTIeEAJEbv3JAimGG6HXCEaQ0bp6z3rK6Rzf1gO0tiEEVx8VJ7T1+/9ZphCZiym435aj1
KQm9PAPLwUOjTpZWAOvGeflE3qzsLOfmDv3/46zPhFWmAiwOab+yxD/x9ZgP0FLhKbuZ5X4ps2pM
7sIkdPYSts0t+mLYVfTs1KaIB6fNg4Hqu3aw3CL0/FBUVXbGqsdMdmLb1nBcf3+gIvAr1s2UuEuH
eUmAcNUAcG6ybrbuyAyj+2Es9sz0thYUcBrtIcr6mK3KD/sik+CaqqMsVkl/dXP6N4vN9r40dIjo
uRudbVfcDrgH7nzErUNIeIELw19ScuhyTLvAx9OKuQBBH2XOwcLI6q4Ehf4w9nlU3nSQOnbKGlsg
BRDe4GYxBNAxv9Evh5wzu+psBXDphGLATyefzs0w3ClD5RywSSkO0VzjA+F589T5jeLW3Y01lv0e
QHnzu2JNBreK9BSRj8tfsXhdYxUGKhQK1oiVr5p5/xCBB3IPvDjqPYDX5qeFuoXxAGh6vu3laFaq
OHo00ywKbaO7W4q+tvzJXvRPdrGoB/SH3GeUI82dCLsVCaRytczfYAWpqwhrZtDqZyTpyIRj6Fvd
PODLmGjxdLweWLfWkkSGDNilFwal93J2Ob5yIjJgTZuKjigOwpz9zZQtQvO9QoQ7wJLtwcCUyB60
TIcvBxuqsS9jb8atGwXCn0qYK/cqaPqvIKb70/V5bR0O2LygAHhIoEOzGqozZruk5MdXQ/c8RReF
/5liMX9sxwzco2cNYueLbe0TlKlMqEDU/ICLXE5OFJVaOGUMr79rDBTxq2n8B+QWvuc9Gg7dUaEF
3pw7iLJ7mfDWsnIcpMAnT2/Ihpcjuy0WUIpNYSUB9dcd5qTWTgsVwPGIxomzk3b/EYJdv0BpT1MV
kWYkr16g3IhhOWddHlhJ2xxq04y/UJ7vbipHGGclLXFMwm3BPFBaHT+bfW8PhyS23Y+tQMrBW/hP
H9wZ8qefhdHyDfUz++76p9+CX+D6KTEPcGaBIqxO7Ny6Vd6H/MJ5ccd3Y2g7t4XSLL8yhJd+a5mW
fVBAwT8NqC7XftxrXX+oeffpN7E37vyWrWPM8/n/MdgR91p9mm4cVQ0v0jTIq7ao/CpWo+RQjWob
/8Vd93Kg1e7DA3Nqsxq9ha5Q2x9LveT1UQfIpt31VYuG4fUlltFnvQccti5of668V+AsFe56l7rI
5OTQQ6rDoreKAm0CKM6hnxAtkyXMRzGlyXsVAZTD2wfHDVheefJ5uwazgNsjWHuR++wU+mL7baoa
9ceuCk3lc53qc3oWYW+lj01bZt2X2MntPRX2jfNGes/+l3LTIG9Xsbmvx7hp+V3Plt5F2dHLMVK5
NTuQNXWFyO3bp0v4B77DTUdZZP2ezofM0Sihec+q0TefxaRVHa4/wltuLMw/k6NTtq56LKOxeac0
ebzrEbER1ySThB6pCtWCluJldNEnNP0zYSLm2wHyOjoRcIXykIfCe5o1r/RDM4mjT1a5L4C9FWrA
FCDpj+MTJZp1eyFMtU6kyDE82wO9gMPQA9DBznbxPtZF3do3jYdg3adFaT1CnTcis4wMwJOhYs53
UkKvaY5GN4zTu8ikJnBY6rk3HuepBDF0fUdu/1C6rBQ+aezCXrpcI6OhmNUkevjsTbpd4Uhbphh2
WMP8sTS5vgdlLjJfG6iJH9xuWvq7EF/Z8YwnxDT6eT1Y4TkSXFeRb3qZc2Y3uGctV/8CQcDrQkLx
uH7xM1kFxiYS3RjWqvsMbHO4Mb0QEjxmFf8a4dgv/vU12do2pMJ8kT8xeF1by3JFidSiCJ8NrAvF
0TIXC7dAMWoPylBGIvVFO8bmAalKL9kBTMtprKKTPJ00xLgReQivprlEyiRRcB5ObENuH/suzO/h
//DiN0s1bz60jVX9zkk/foBVyz9NuaKlO7fk1uzRa2CtQaLQrlqF41ytgBOJ0HuOhsx6zkplBu1Y
V+bXPlxyTCKRwfsxh2O2xxbeSHvIiunHSTdMCgGrqetR2Te5rqF3PqYICiEQJcpDCsSyuImWLDkX
lMfLnbnKcLde7j/wdK4Cl87DKtVazCxphzoMce+dmuS+HvCXTbNKR0eZ5+wJ37K+8bulBClvLPHw
/fo+2wrGf7Dqf7R38AlaHT1PL7VYG6CBFYo+H20vyRGR1F1hpLeD2TV7JPM/qJ7VdEFwsMogAQiI
aw28cWD3CEVBF5SKVeurwnXuljCrtG9ROqmfBlHNn9NuXg7lnIhb4U56eusqZa34hbBClqas1JPi
hupOMXsr7SHjkaBT3mivL2XTKTtlqFH2Rfgv+RY1y/CYsTa4sSa6nR6HdijeVwuaOkejzFvzuBDz
P+bxkBvnJJfLdf3DbGxFLmIVzgIVaKozq3sjhMlgjzMCo3lIy4BHoZWav5Y8WfySqhQkNcekmXp9
zI2tyCscpUup+E8wXm2Ggqaq2yWR99wLx7ivSh0jiBqlSffo2SKrT+ZYhO2Z4kcU+v2Y5OG36+Nv
pHtMlzoqlW/w4ms5XC1XihptZQev1Kz4PgvIxwf0TXGsuz7O1trStcBbg1Yfz8NVeAHJrAvDqaU1
BD5jfjlr6jsnHrTw3Hpxe++N1TA8XR9yI6IZxBSqN4xL7VuewxcVjkkbvCp2Fe/Zi+r2IYV2HZ+7
RM98KJ+VfSiaFJmRKkKl7Xh94M25/umdIJBIdJHf/MXAVj/YjTeO3jOGGFAQ6lA4vq6H5lmq9n4d
tKh5u3YZM6X0TjgD+oZa/uWIAyT2uU3K8DmPU+hFiR59nw2N5jRFW/VY98mk3Vyf40YQ46biCS77
Xlwaq+/Z9FUZx2HnPWcE0xtIs/lDpidfsmbaY6Vu7VAySSIXRxLdwNVntFEE6Mjg3OcZXtyxd3iJ
HxQcyPW/+GrYI5uSykKisY6SQ2RTZy8U99kULe65nSliOPGG/clQkiK/KSvl7dKdRD0A/8DOZVN2
feXak9YnFaXv57YyhXecCW82gLDaru7FYCbd22sZyB14LCP1RVmJutwkUxwnKUYGFH/SIjpCl1/m
Q4GYp09Bp9nTbtn6atzoNvg6skwSisvBUg2Xel3HUMNlM54smjTFIbPyZY/jtnXWXo6zqu8hwjSh
QrN4z2XqjJ8wgnOymwr/7tqnMuyFBxfHm//evPVltwUbQyk7Rc52OTVtxhtsxrzkWdH1n2aYec+L
sTzDGbWfrg+0VbxkJIlQhilJqr3KjYpympvE4DUB+yY7F12jPi5jEjm+pTTluVS64ZRbXl5jRJO4
z9ZopUe9rfNf13/GxhID6CP7lKouZKnrigBPuT6LJ/YNItEnI7W1r+OI8zLjFe+1uhx3pr0RWngk
UyilUgMZZc1lq+Ia7ZHQU56LKCUBX9zoKQtj7UkUurdn87exTWXeCQQbt09o9avA6WUCzVzdDJ+V
pbQ7P/TCWdyoiayYvnkRUf1wNQptJJzUIS43jZ44nTWmKFqbbttOB13rs95vCktpby3KU+1XtFcX
fedZsZFcEDLkccc+hQRrNTvHK8Ko6RbM10bbKD/HZeSeNH0anDtrbBfjqM2DHj/WcZTkt8Uk9jbO
Vn7H+PCnYYXxsFrv30UTdiOmEFn/xtGGG52N5PljM0Tewc1C70mzIv2OsgRIcLXshZ/hJft9Gpt8
OMce8NzD278BP4XGMQJIkmNw+Q3wEsj00gHInCizQSlgck40VVEWt7PJPaTWon25PuAfxYRV5i0t
WkgcKf9IL9DLEePIqeH44q5QuYpw7qiLWEHBI0jcYqcYO5g92+ijfHTcyAiPGOimZjDkw7Dcu0tZ
qDfqRHHoNqq62Gt8d9GS9z2KSZ0/0g1rbqBxjQnac2YUtgc4j+H4PHGDPkJZV7QPbpt0js/NomZf
Ya2NJpL8temcaiAd8F/TsGv+uT7brd1GKQtlC+SMwQOuljfKqNuNJirylU0Gm0HPF970odDm8ss0
lM5ToTnF3ZTbzrsBS8PT9cG3ggbPG6nvSSb7CmcpcCaRNnWYpHj/w9l57caNROv6iQgwh1uyg7Jt
WbbaviEkzwwzWQzF9PTnozfO3m6qIUIGPDAwvqguVlrhD1r7PUyQttKdsmz9DIDLxljLtbteVe7k
hW1MhYvk5XxVsTEf9dqawueyMUgRdTUKmyDsdSn8qBjuHXRdK1IYV2v3fTSogy8JE9ONzXwhuqXD
y63F7QV9ZO2XaeitbKZuSerMOOyBkuVG9DUsY/WRizwfdtLIu/ups8biv49/ad70pQHDB6CceD57
tPFVREw6fKA0Ue3t1o0in5t52KuIqx/fH+vSCwiFFSwShfuF7LB6Aeva8mpwAZSpong2/EQU4Z2q
TFEV2EM6ftaqpMsOrtsBoEUJmZJQAvPZOTR9M4qtVuJyW66XfVG2o+WE+N0bwewynSwtxmLpObXd
5E6OpvlZF559dCetwLFeKb8iEAecTrXTTxhTGd/t3MLFtVFmjl5HNJ7gl+FtvCuXtgGLgWQxBd5F
yvd8NST6JY3s3fBZ6IXrHmyjLdWrKhsS1e/RjtR81VGqYKI/+hf7DyaatTBtwP2uwRuR49WaQDzl
OcndOA6cdpSf1NgFZRBRvsfmHrTVHi5r626cvgvhCGLJZALoBkPcWBMb4hgJx24yvGcjs+adO1sq
NP98QTZr18ZkDBvLfnE411hq5/B7mOz5B1bnysYANma7e03xzR4pgPoiVfRgdPS5veHlS/oNZsql
+4ULlMiZJi7ArVXAVVXzILxUsqa93tR+EmJ3oipZnD0IWnGZ39QmlrAGLoHfGhOZJDPu3K/vH7xL
1ymzVS0ghrhercXhK0Ob2ma0vefEKuerniCp2xfS+UemcV/t3h/r0ruxPBcECNQH0Hs8/8JJRiXd
HpmuVQ7zlevhbYevSz/+U6jAWJDMiZQvNu6/LLYA5fkXVwykZ/ylFh1+yNerDGJSqrhvJS/H0FDd
ifOyfbQj20z35uQW5t7OBs5ON4WnyXAPUVz0QAQqsJ3X73+FC18cUBuYD1RQF/nk1UFucXfsmqJR
nlHlt76jEerUR2voXnoFWvbGF784FsUG5LcJsqGdn39xrBRiiS0njK6iSa4ztxh038lz+4DVz/AX
YPaly7AwSJEiJgg+H0z26ihdLMJOfe2mXxYImj+FRX7fl2LY6Uq11Ue/cHp+N1JBWyyk5DXiA80w
7Ah7qOzSyIw26JAQVQ5D0zX5nR1Ns4SaMNmvajFD18X2Ob4dVRnLv/jCSzFmqVk49C5WJSB3iJQM
P1JwA8rSWgf8Vj0NAD5PZqsaGzfU737W6mHCwOv/Blttna63DHB7aAfEZu79SsAkq0f0KOWxmZC3
JtSWIchd1RysO4sc/GtX9Sb45DFt0hSX26yk+ozMz4urVLMeaKacthQyL204+jfLMwVoA8j/+R4w
MhNYf8wvnFRznG8y5JLNY2F0OMVTBN/UvrhwZ6Om73GqIdQsFZ3z4aqktgDaeQyHcp1+yHXo04ex
cHCJzwH6xHdYUWwEv5cXAfbbEuhTbFz3FMI4jiJQKNGp1D2QVX7SWPajyKZJ9/MuGaqrXu0V7xo1
3vauLDw79TvPyZzYl7gdXavELpS16gwwkgLA+x9XmoO2gXO+tArUYpaHk6IdhcLzz4JdkywmMHJw
ymyZBhlY7qAqQnGlNHIyNwKTi4Mt/V+QnQsSabUGUWw4RQvj6KS5IVx8mOldd5jzvuiOcx2X/71/
ey431voILA0EqqA0kSBSn0+t7q3JiccoPRV1GeMT24JXfCzcad58Lpbn4M1IbGKgJBbytutEHlQ6
8hBFgd5BrThJkFHqfintwfT2+ryIOoN46lDvAjRLsTkdr0MjFXvwrFUwWFZ9VcVGf3h/7pd2uwXo
mpeTahHp9vnc805IHE7U9OT+TJOmv4FvVj9oYZyEvpma7dZ9fikm560ExPY/471xeTbbyLBLOzmZ
Zqr111M6yeIgUaFtAtWOb2uqLOHnwciiwLY7zbkiA/IS7LvqaouUeWmP2WBPKX6DdGP9z2e+vCVE
UHl60suinnw1jNPdXPbGP7BRt9RnLn1lSrU4IICPJhZc7ee5G7wZEyLIu6WVqn47OgU+nBJYn6/2
tWMGhGbqRmxyITKigMrFblA0Wq6W8/mNWoeMKWoAp8WCvbz3wjHrjhrMyXuJLVJ2SOohmo5SFJMR
wEMpN4lol95SDjDVR7rCWFKuIlFRJAA5TWIjpcVtwh+LXuwhNJpm0BnYpSPbyM/ejxQdv1mQ8HxH
Kc2/gOAisMrsqYNSBF2b0ykI34cqp/tkVEr/fRDTY1/mHu8UBO7T+yfp0n6iBEO8iQ0bV9dqPyHN
noAkhAQb1+Oc3titau4TMzMORVlJ9er9wS5VxwDHkMcslHAKyquPO4xCQr+iJOg1ir0TTaG9NDCo
jKNWVLwapaHON3GXxwq9aSfxXiXRi7uTqdfxf1omsRFHXNrh7G9ErAjVKCysnofEkKVTIRCMh5Hi
3EQzUZKsMT3YCzQd2x19mOLz+59g2b/ru5RyDaeJyJehV1/AGlHcSw3ezCLs+minh3pv3nhoQVd7
oViozSpun+9MJUqijfjs8sg0B/9n5LXUqRpmaqOBdD7NriuNPZ1dq3+ss9YDwj4qzn3hFQC1PAKi
La3riyMvSpbAHvGRWKuEmWYmFB4X7JMhMn0BcRjeIDFZmS89/+T34H7cGyTk6n8//ql/YzyXAAUv
0tXiaiAXKUR2MehcrTv0yIj7Cdf4VZx78fdeDGMXmEqabfGQL80WiUkK7IxKWL7KNOrMteQYUXKt
utn4imO6+7XN5/qmVofcOGRFlod+hP71VoZzCfPAZcErv1zZwJyWo/5HD7ZiYF7fBEtLVRumWxdD
nmtNhaAcRGrnPM6iLoLcTRrnFoitFbSOs1NqNgOCu3KeDp4q9G8d0Oq/ELlYOjm0wtn32CgsH+yP
32XMglCvYeMh7wmTrpzs4ac+5d0/LmT7H++v+aUDTXkQOw9wnAvN9Xwse2wAfNtmdIryQTODqndG
7Dob2ENOr8ldnoqtyujF5UZTeakawDu3V8tN0QvekpojgZdF1eM4uzTgEjH+h8tTb/ozVYWdii5e
8BfzNKnILlrCXN+rvT1SjuvSLo5P6ZzMJ/o5Uv08eLUxP4bAmpqd2WqbHfdLTwXR7SIzs1Qn1xRt
czIbI7J6BNMyr/3RpEiWUqF3ReAYhSs3YumLn9UicIfZTSNuPVilF2XSQB2EQhu3ul8IZ/5C1qBH
QTUaTY7aXjZTFkoq/eMOQjz9NP+oBFEqoPR5voWMOUUHfObxjXM1fOmz2L1zh6w3DjSOftbY3jUb
a3npu1Ls5UVccKos5/mAoZLrYZUa6GzAcNIDPXRb9SZrLdHtezLqZAOCdCHCoqGJrQdJIt2DdYeq
dg1BGYING5Omt3etMVSYszjR5AZFMbfTg5SZ3l45eZhofqJk018IB6FbiVAqCEewWW8M/eZ5rmak
U04y1vSd0MWi/Gu5/0ygHL9++JiQG7GFFlQ3bJjlW/xx9WgT7O7MRH5mRMZn3M2zqYkbhVpQv9Pc
Efjn4KEt+PGHlsoCduYLMdt+AzqwZV1TUTMT0qVe23leE3s7vNGc/9DBsW6bKM+PoQbOdWMbLRfN
KrJYlGDRVF40MKjdns/ViTTZKxZgDoC1iFIKNenFl0Lif7KRU184mot9GBAOm3wIouj5QBic6HaE
UuAzOXCoB3nuxB5JoeuEOzfCeeBLWxl2G9CvB93/8fXkXC7UJkoOmru6bM1Yrwt1yoFY4OB+Z8Nr
OPSp6G4h/+m7TlOmjVvo0jcFPrKwbhYniTVDG55WnadzB9CgD7XhWrMyQLKOyIcNnMqlUgoCCQAs
aDEZpLWrMNwyu1Lxcuk+g0ccrtNKiQOYMcP15ExKgNlt9qRjGJoco6baN/mg/EOpBwe8yO7s9gq+
W/NUzU5XHyppbOnwXbov4DliAbaoN7xpPtTFLOUoW/cZtJCn3tQ5ydGV7nSDfEqz3lb8WjHlI0AK
oz6adKei64+vOVED1TiIVvy9WnOn763EmUHLOnXhHsu4nXYTkL3DNNpWUM/hXxCDcQLg+icpgAO1
xrOTk8RG0TJeC7v8VRWGjorUYA/ZsEsEptg+RpLFcDvO+px8eX+ql7YbmAWe9eXlATZ4frLCCeqS
qhXKc+iAyAoMpZb9vuic9tdfjMMbB3FtQYGs4bih4VSFE4O9NuZkvMpEg1uzSYFuCwFy4WXDbgLr
euSpEV9fFwirWJvR2ACO2LX4jmHjU9yC2m0PEAKTb+9P6fJQFCIJM8kv1z2rsuiUCmgJU0IC9Kov
1NcsbIZvouUt/YuRwDUAgyKcpQxzvki6LOxUr5PwuUjibpeVVe83olfv2MPhxlN9aVJU3KhELEv1
RsgAR8geOwiOnpbYsz8VbTHtnESUyFEIb9h4Ky9d60QhoFXJTBeR+vN5lfmIbZseKc92HOE3m6jD
THVD9HMZZGZeXXu0Hecbz5irjaVb7rb1w4UfEdUWlfAZ48bzgY2ceqwFIPhEatK8cD7E19xRX4XU
vTstjcMj3UAMrMZE1Hdd1jWH99fzwrxdlXgE0Q8qAW/67UoIH7aLetKTwiu/4ks0TsHUe+JWt/r8
p117yVcsaDpt47m+kKmQrPGwLF1sntLVrLOayCNyM1ziHbf8sbzTQC9bK/RtJTMfiRrSjcvl4oBs
2eUKJyNe79suhGghLGzp42iuvtdzHH4e2+irVshM4yHJo40Jvr3MwEFRpFyQ7oy4hnnXuQXEsofH
Mrll+hhqJu8VQZjx8sHlgzrCyoEHoT67KHKtdk+qFqVixeLU2k3+1Ss1t/P70REo8k5Gd6tWhpv4
bWF9WCtjNe4qCkKlA2P7CAMv+N08CqFjfXGHoToWSjnsUydRJU7x4UffwmVQ6jcaGofAWdepdD6y
MWPTEKee1dyR+pm7rBGEsXasP3pCVh+96xiP9HKRcYPi9QYgrMGBpFKKPIUNh72HJyEM1e86Wyif
EgBHW164b47iMtxSF6Q0tmj+rkLYLCGdc4asPlm0FXYZvn07bFTLq6yxmmMlTDswMZPYOBdvB+X4
k71zP4P5BCl0voEQMRWFaY3VaSmfYH/m3WZh0sa+PVDtRvaYymO8aZ7+5mY3GJQs2ibt47a1VrsW
t7cmLnSnOmneoDq7mArVYz6l6rSru80s6OJggHZZSpgeNNvPZ5gJa0LtIxenmnjnO+5D4osj6PDP
naKOH42Yl4n9MdYqWusTtxn0qRSnfLKtcd9lkZn7gA2zrWbbm+tsGWgBMBCoLX3WpWn1R2qnzyKl
LTWgnCKE+2XIZHnARzwLQifSb9LRlRsh+qVtAgsdDUd7URhcBxgjr0EDZBEHIJKj647NcW045TT4
Iierc6pW+VIn3f79y+1N7M0k/xx0tU3Qiywp6uDPWTTVfMfOUGTgJLhN7t2pKb/LOo9eYw+5qr6w
wo2L9dKuQXIIbCMgQ/RUVx/YQK9tRK8BJzujbMFz5W6/G3vFsXe0tsfn9yf65rFYJkq4jfrfopSx
1hQL3Rw3lxQPXhxJ6y/ZqEzOrq7KcqsIfvGDLvZ1IBlhYa0Pu64YjoKfKv4wE+1Jr/A6P/Lmfxs1
fMXGRJ0CWVkxbTVR5htX95so5/cM///I9NPO92s993oUygbfU/brd7EYVNgzgFddRuIql733NBti
FH7plnm4gKWVp/c/8aUDozl8YJCiyP+uZTlNOXhCJAaOk4N1q+vCfNAbt93ruSx4MPXy5/vDXTgv
4Gwge3Cn0kBcl5mEx6XN2UfpqDI7qhFjMfvSpSjJ5ZE9OWrj3g1puKWmfmGS8OrIAH57672RkcxQ
Myk96ZYn4PrObaJW4RFyXXkD6VGPAVvb84cNH4Ev8RCDrgZ1gcDx6sKrxdC0S+R4KkWX7ce40eur
pmvz7sNP8fk4y3H9477D4ptuJ17Up0k2YR8sPPNjL3vd8bOO4sf7i3dhs5Jss24sBsjidawoi4SA
IKkwcjNErcHp9uS1Jpv214Kkxqk+hZrst8R8ut9kTes+psjKesf3f8TFtUQGmNCD+x3Y5fmMG1lr
CcVf1rIMJ0pL2XyMutC9IiBBF7QDN//+eBcuPHBorgYijzHfBDtSU2A790Z5Eple75WOW85vabte
zbNXlhvR8cXJgSlG0VCFwLaO5HSr7kIrxCd0nhIZTHE1P9JTV6+bNtYesimPNo7jxcmRYS14NE7I
GiKmOdGYDTOTq7K+uRulqbS+wOmgxHRs9IzD+5/y0uFHe5LyII0fmsrL7P/YrLbQnSZvk+rE6Rj9
NC0Q/gwd9YvmSvmZR33eh0br/Pf+oJemiOofaBi0PCjerKLHyFbLzI4nToipufee0KB5Dan1s3SK
LcWQS6sHpwL7JnpMKjz98/lplZHWwxRjcdal5XhXGGmi3FSj1KZ7YuQx/KlKhd7ixp65+FVhrYLv
ohjJf+ejWlVDuRr2zikVqvoEkgzj3k4ds1et1t2nOszuKzV2lI1RLzyZmCqZ3OO/ayvrcq/TmUAm
jbY4YS2QfPPSqfY7qQt35w6JlgdhaXmxH0+uXl3FSpHFGwHlxUnDBkMmYBF2WmNV6fVUoaYg2pXn
Ve7jxoH7Io5urq90jbaX8Yxdcd4bYqP0cmmFMangI3MRcPesrnWEC7pYxAgSsoMLEE3uHPBGiqu0
Rh4iAi/zF9NciBXAubjuyGPP1xZGm1HGAp8+2Dz5DyXT6l0DP/nzrHb9tdWBKA0yHNk3YNeX1pY9
vKg/0KegK3M+qquooQFSFakwPUyCcEIXiDAoetbUdjyMg1T20jC7Xxj4ZF/fP6yXlpUwGoMFzIGQ
Bljt5XLGQZzeeH6q+865b0utC6IUbyBfCDHt9KYQO88SW9poF941bpcFDcCoNG3XT0qvIuCRRMyX
YO8Ky6LhccBYZldOMCp3SSvswc9KybMWe6H1GDe98/r+vJd9c1bsWtRlAQUA1WRD0/E7/+Jz1mtq
WPMLSn1205ukx4uX/on7Yc3w3+MseQpdCxyNV+GmnsZmUztIDdWR4zaBzCcpr5u5yap90lRldvX+
tC7cvWwjvEAWs1IU/FfblxqMTjneTk/IXrCTKvhb+p0dmuEM16zKEfT7+K10NuDqsp+H2SZfRr1b
ctPuWs9RRl8qXvssGpLApm+rq3JMytesHubP78/1wtXA0ABpaKMudKDVXPEr17PMQVfJiDoXN00p
3exQzrr8XnuD90+WFtbGprlwWBhxAVWjpAdkfjUiKuVjZ7ZmdmrqJv6kGrEDSGus8peEysR/pdJj
V1bZfbzxjS+dlj+HXX1j2delouFGcvKi5qUSlXNbml2W+XbV1y8ibG4BEn2yulbelGpS1fu/+MyU
o4FVIGRGoHR+UtpyAhzVscJzL6IT2MPbuoiml041p6PZOcPH42vSBWA7pGj8We9gJLszJR2yHCed
7rVtqokQJdJO+D3iRf3+zC7cusD6KOij54801xrboEkZlt5iHoAxw01Yi+LGaMJR+q0SySMOvx3e
qHHo3ojo43jo5Vr4Y+jVknq1i1Vhi8q1hjsoRkG15+w9xbSesYQeN77opV3LOwkyHBgHN97qCQWP
Tu8/M9NTVci+DdJZ7/obvc779tAojrfLFL0O/b7WrPnq/Q986Tai0LUYeoOww1HvfOuUMvK6XAH1
Dbp1uh0t6GguxIBfpmzlRpxwcShiQLLA35Cv1VAhquBSi5X0BAS5uXbrub3uK5ifOWrij38xK9qo
TAlaFi/Y+ayUarIynGRRELSL9OjOdeKPmTQfEoeH5C+GsvE3BT9HEX9NXnBmNq62eCM0c933fp9N
5sGOTdkf4typxo175tJ5QPTlf0dbbRRMJUbkH5FG1LFsbX0pgHbda+FgBkmOR0DtjEXoIyHsHIXV
lhsh0FtsN0cCcCBCIqgbsF9Wn3UGfKlGPaNj6adBCoqHHBVPXR/QU4Am5oCxHvU7ynDW1yJpbTWY
Qfnf5JmSb/kKXtpLCJNx5cHMIodZxQZ6LSctrdPiVAztcOixwbmlMd/sbStTtnw+Lo4FkJkcbXGe
WydLdtbBttIwo29qLB+SQqZaIJIWUHXd0Xp+fztd+sbgcMxFixK9TxoY51s3t1qhTGWVnuibdhM4
Xy0b9pM6y32fN9I8GrYmhwBHSnu60TqtevDsGMsGUF/1l/d/yoVLifyQuxcDDFwT1gDByMM7vc0R
l0uq3Lkrk8HwAkcZfCv8FRbZsuaFvrW/LwQMNL9d3jKXd4z68fns6YTZ8yQAeNVgTl8toHnawWmK
xPkxpE2NMEDiltn+/XleHJOkiSyVg8orfj5mp1eors5YR7qyTG/CeawkzZNhvIJmqj5Evap8WIob
hM+SmsJURYobPdzzEZF0UOPRDhH8nRSskXXFvW6VNP8MddUN7DQatga8EEqDmWEhCRGQzlhTBYyh
q1SnZ8BUS+1AdvpY7TNt0NSNT3lpy6BMTQJM0s2Dttq8rRbZY6S5fEpMlL7oaSvq66Iyh+h2oMUZ
HWvhUlsM0ZgYPzoyJ4bW1IJfo0wEquH8kyYJaAldg+JTDh6JNeaFdox8kyFygLxZhB4JONomsLzS
+ef97fNmzsu+4VkjRUPcEUGH85ERH1KRGvbkKdJojweOlqLdgctIDKU7sUcj0Mq5O0y9tnVVvLmX
GHipGgFKAaJIdeV84LR03aQaiwFB/K65r6r+JpLoEPtTVQwfLYktQeWiyEuTQ6PZuNqwYzI1IUpc
zikz2+m5kOb4mERhHHj95GxEfG9nxVC0hLlxADhwSs5nVTeDNfZa6pwkrc9hXyngAfCNtcbbojSz
3ftr9+boL9OiCkbUDO4G3NT5YCLFMXxOzfyHC0t9j7Pn/J852NNz3KrVt2WfbcWzbzcLk9MpqlHt
h+q4lnCfhZG3TZeVP4bYKvZm0zaxP0MnuM09Mf9EhGy8RmrT+4tpkscDS1s8nN/gC8Kws8sRgvqP
2mvsXVmqiurDPQH56NnFlWjTTvurETH1XRAyCJ2ucmrBSUxphuc/CjEP/gjH975wZHQfT2l5EJU7
bIz3Ji5iIYmb3UVxY5HQXW3QybDFoIxu8WOED7SfZKLsO9Uav9FtkYcmjjDcLLIxJXHwwg9aGPFg
kMXDsAWPzL3+JuUsyjTWXSb2VWiNP5dz0G2ZF63JQIQ4xFz0GBYH5SXiWQ7NH0Vi5EQUabeG9qKN
9XSoGtH9oNQHNWBWISgb8Q8xtsohgyXwjbpDe5fK9gtwqO7p/ePyWxLoj5IMvwO43289wgXgyH17
/jvKqgMpos71T0vPbUX4hpKP/W1kQBi/ldJDaMqv4BQke7QwVHgSWRoZre+EbTp8mnNzNq8i6Vby
V9ehybErOs/97oR28+pkALvgt4xwEK6VpALIALbV6x+awcaJVrGsZ6l0autrZtE/GMKWya+NqS33
yvnUMFMDGQOZbrnq1vdOZ3eDSEIt+TkOwJ0fQDp0P9MpsfDB8kKw9ZOjRvsMlWjrKjFq09jX9qjm
xr5Myny+nVShaZ+dRIlzf46dId5NZRpNMD2TWRwxDs3CBw1IdXWdRhQ9ro0RjZ1rUeiF9iXL+EfH
7g1rQ+Bpdbvx1gOc4MAv3O9FsXIpWvyxa2YAfaHj1NMLUOPqUZdeIn1Pw1qh073oYJdbLpGQV9cf
0SVCJt+i5MMhVNcII5EMpZLDxPtp5Ymwjko7kYj5AONr+2YuRifa1z1S14EDLEa7byTEMQ+No2lv
hZVW+ku1pjg0aeT+VONY0XahNxWpD/yrd4M6wVzvkCpxUz4WbaZm/lDN0SdLwv24s9zOcIDbeEN5
jN1aK59bMwyj2wZVo7n+NI+dqLv7rpiKo2nQY3mcU0Qlr7JKFhYt7FQRhd+Yzdgf6cY0N2paFq3f
5KOWfJ61aLgv7UZ3ITDK9NVu4wRmtNnMT2aJBs+uVXrOZO7k9SGdprG/6golC49V2uttMOZRhX1c
XqfpQQpvlDejOzdU4AZjCu2HCivrXxllsd539LCp946hlMnLZE4IyrdZ7qRBXmRW5I9ocZrpwc6H
MPkKDyT/4U18stuSRrkT1FaRp/eiRq9bUiwwac37nVVbyq1Rh85Ph/Ao3hu1l3+qm1l2SCyEqX20
kFCL9q035eb16Caa2HU6uMn93DeD2Lts7M7v8tF7RF5VF746WK13BKmXhf5kQVUPxqg1ml0mjKk7
wOmRyXWjUKdB2WBWHlses/CqQnmg8IFfjfGTVw/C3ZeaHbu7VoJuvStVVeRIbtuF1+9R9lBxakRG
1bntzUpzaB6gLhfUdZhCD5pG97tBmdS+dSbdq5/Inkz5YFVWaYIBmLMbXaIj8FXEnNm7pmzGB9Vq
pPRzK048tGrnJrque330eACb2tqbRqUVR0V6TnqvZnpmPwiMrkH3Iq0/X7WJm3p+58ag2Iu5hKBv
jsptImnIBb2aDuXPCGU0GYw886+u3TpTUNuV+Mz1uXy11IzGvYl6+nRroC2RPzjVMP8TzV2MVnZX
OSLzU2RUEH/AcDR0dF/0yeAGvFn2dIwwjyke5kFVtNw3Mi5XsVMKJATuTQKT8AmrG01e13Xkafem
2ijldVhUzVgFhqzL4ikqCiU6jGgfxi9ab+N/26pO3lW7tstDfT+EukCLyikSNf0eKrGMdX/QWqfS
g2JICuurCvTQvi0qIFbXTl1FFU0jsoeAoye7J9VV9DI66LNhiCgYEsXp/aGwzfBmGOwRt5ImibIG
dnefu2nnYyeCzGMT6lm80+0ppLKOsdJJTHGkfoujRn2caQ5GfsO9kF4nXM3aAcl//d8QzzB8V1EK
2MEWn/q93jeq8TTHyjS8aIYwgKP0qky/DaK3HkzFiOs7S/I2+dxQCCe7bqQ2N3U4eGMQWXrX7HrP
Bpwz6FWhPqZ1kf4rgbpaD6pKXjRR2bP9UUmLOajS1DrOyDxrvto49qs9l8ZzjRyGxvaOtWZnTzO2
xaEwhhwSqNO2foXKURTodTSjA+60VYvilou0hFmIEcDRnGjI5s7yl6vFUxG0mVJ8bgEuun5sV+54
VdJsmfy+jcLRt5yyKm5qLKnagxp38fVs5Ia2a7puUnxv6qYOJTwlleqeoKoqdijUup967IBrvzVx
592ZoVXFR8NMdTPbY6ejoCsPYzS77mEutWARMHG0fiBMUvwKe5Nzncu8jXeI0vbmJ/h4nbzJG/Ro
71CkT/vikKqzad8kTRg/W3k6tbt8NqwYsX7dLAOnjqwnaOjpsFPmyeldH93Hvor82iWPDnR0sz9F
ZhZ2p9wDuRTQJtJTHALVZXaV6JUdvX1dHIgCEOkSkivqS9Xr/ZU6lDpJWwOXJCjGuJhv2yEP5Sf4
1wgm5DB0Tw3No/943szoW1RO02HUULf61WG8rAdWOwP1Quk/b4+WmMvPqpd5VlDZTWrtjdGU4jDR
cuoDYdfmeFBoboLgznDC9KcM5ONVTpck3pWh6TyXYDym26Fb2MZubpnyWnbeYoNaJZU/zF1X3jUZ
mK+9sJPRvi61gf0MS1u3ffqIVfNoJmUijmCZensfqiWY9FY4inbX9+gNabsWySrtdSqQqXpQoZlC
pbfGNNfvoqWQChog4nvCAh9lEJLNiGeZDqJKjvDUTcXZ5SKei2AjGjLfPOSgO383UkB3QJFd1WHa
JnItmgrpSxR3ymMKkaW758BX1U4DhO7urIjq27G0esv7VBRwdve12tX9volmXtLMSIGDQwSqr0OQ
1E8mEM6e2lzn9f+FQ+xW5g5+tUy+D0qsqgfIAYV6nXhN+09d2nbOZneL6nYGmdZf8UCXxgZA8W1g
RO9iUZOnrblg+FfFgj4d7RYdIOtlJsRplitYiz5netzcDkrfJD7lxarZKFCs8lqCMUSkeBwXutui
FrYKnRtZupNOle5luWqkD6h9SG6kQr7rV14kt6RLVw0pWreLoxWAJKqW1BPXdgXAH0LpTTgSp5HV
9ldV1OVPNTrh8lNohNzSLoGA5hMv2OOh6jpD+EUp3Q8KHS2/ghotkSf1LsR21nxN3Co0W41t7SU0
8oTv6tUnrfOyEpLQlpzomzVlKKov9DDYuNRElh39R7AL/SSNo07oL7xr5amduujWiZPmZyfmqT8K
zcm2LGpWOSeTs6lyA+pGSpNKzLrwkyF2lpGaxK9ebsaWrzhieND6QrvrFITuIoEnhFMJPDDGThMb
B/TNbvIW0XLKTb+zemsNkSytgd5eo6SvXSfGOsgmO/lRUFTc2WOeb2R91jo14pxRGlnq/rBgGXh1
XKIBudE5TtSXMcUJ7SCEVsrPo9IO861FIjPsrUabYfVwEVi7Us/dn6Azej2gOQNbakL6Y8z9FEZn
/jWuEeGzjzBJ5+ZBF6XUrvIpsr3HuSZET/x0cVcufWEYsfg3mURoEZ73sBNGv0LoI/kmeMmifYgO
R/HguXlRBDrQxWyvS137gcbkoPm2WddgJwVdNJIckbY3VRHP8ZPZCKv5HJV6JUvY5qOsdqC81ShQ
7EZR3AC5zjC9LkxApX6VhDqGx5A2lb2jZ1baB53da84BNeB5xnrLbB20c9hqFMj3RW/1Y7WTVVfS
RAtT0beP5swT9uyFUVG+OnFjtR+sXbHTF6Ig6R3u6uAI1hseFeI0GZph+kG/INonc4ljUZy4D85s
vGLxqGz0udYXig37jQQZLheFVJ2W1vn56pp41Ia4U38oFbnCwZ6y6DApmf5Zza08Oqru3O90NzdS
P4sR7fBbu8rMjTt0fcb5DSjzcsApgdBuW6uaDpGqRLlX6j8iOzICDNezp3KoYp8KvknIAZVtoxj5
pvDye0TeCOAaQJuoDJzPOhOatOq01X845v8j7bx240baMH1FBBiK6ZSd1JIcZFuy5RNCkmUWc45X
vw81u4CbLTSh/TGYgYGZQXUVK3zhDUQVYQN5P5FVuO9z3/eU3poOqHNomyxsHpRQiW60VgQbp0zW
BPXfmTkrz/uBYAWFJn1RT0tNmfJWJMaj34ThUYV5tRNdNd4BvFJv2qbtry4HANrZmQdLT42H621W
V+WuOZ14Ndptb/aWeBwjt/5jN4n12SXvsW6g09iqF7aR426bJp6SA/ZfCilupVS7Vu+Kaev34NP2
YC38lYLGonpKs4QfhaYsPAbqtWJJLAiw4GmhuolHYEByo6O1tHPyslW9qcv632mOFsF+qgxf/bmy
GvPy/lscmgemgwndhjv3XM60jkfwbdyMj1I6/gMYkyrdIq5ZXJWyMdydzOU4bWM/ko+xm1c/6Z5G
O4i3qvbBwOXtdzA+YCUq09QET7+KcMM8MvvBfGzrzvkaVbq98V1pNQSBpU3Q6eRxe7g893fWHMcf
Kv9UdGZK7eLypxupKhOqtY9FGP6NepHfqCLHfSqFdrWlXNc84ESkfww3NH9oBEJgFAuUhGcRjdN5
dholCTVtrcdu6NUroUp8OfppGr5R4BaeY8bBGhnnnesNEat5URF7ANayWFmXGDvpisx8zKp6qnbZ
WE03+L3Yk4cst/8ZfFYTb4zI7PoNfKB8o1bGuNJeX8YT86SZKgVsGgNst8UZb42yUZOaSauoARwa
wB/XRHj5ZiDJ2qox1MM0NLLtOJhrjkdndbt5aHCjILTAr+I1MV8//wRPrUGBDftC5zEc/Lj/FGXs
iG8yESZokNjU2x36YXH1Gaq3sRmt1jF2HRl8v4nQKf+cI3knj2nUK1ed5bfTX8zn9Tb0VLoO4b6u
bW14GUTftBFOOVL7NkGvcDYFZK5bqEF18eFHggokrSr09OkeAVA/nUtZ5QhU5QnLWPCER2bbRJ4c
RAJawo3jzxqIopVg7HzvMCLgNvpIDj2IpZC+FQhfa6hRP3Y9pKNJKM2vQWnGfSPT9NrFvuqqNtTx
UPC0HRIe0pVLYd6ap5cTX4+L0SZIm8/L4o3CkbAR5MbWo9vJ9qA7ebMNpDugRjtM+8uXwTvvIZcv
RxINWoCSNDxOF1dSTR39obAerb5C0a1Fv+nYuForvby0RLPtnDahitVqnzCUz9yrhuO20+lrAbsL
izz48OXEz+GZAsKuOnM3/fTnIIokumTUrMdy1Ls7afnlThZjsrdloXkTzNKDnYgPypVyOTEoCw4N
C4l3xOdOBx0cBfZl0ViPhIj2wcrV/jmybUAhNfydjzVe/+9YaHhQwEc4b5mHUyI26iqKrUct16OH
HjVFL0P1/1jnebbybc+vn3leCGvMLz748cWdW7rAshS+/GNiddhb8QJ7XaBXmzHOj6EZKJtgQslR
N4NwZf++PzAqXADn4bUt5ygNakKiM61Hpa/d7RB22RXeFLhAZS5i2m2+6/rqyTe1dOW+XSqJsLiI
6jAo6RsxJZKnpx/S7NrQFLJMfosBpZIf4ItdzTOcQKP126qJl5t0e/ZjavRiX6aitLfsrVjDHKfo
0xshtYYN3xdUkevOiHYGjitrZpnvHDh6ikT4M4YWQvOy8xfmTR7n6WD8lkXz2/eTeG92kdwYSaJv
4wALQrCYYiPqqfDKYEg29RC4h4jS3fbyyT+/ZLCqAoWJUQeCB9YyAG1CtW6l7JxHxLokwKNu+FqX
nfI09qayVn06DzlAQKIWQZFG0N1fQuoAmBepRQb2GNOBuPE1ozr60owA3avKw6Q1Mfqa1dqpnk/t
6S1Knwi8O5UDevMEAaebIZoCO5msLvxd6QbNC5rwjy0+FTVJlWjRX2yHP5dX9L0B0Z+bbRLmosXS
34kKVy8DoUa/u9ocfwLgrXdupasHCA3jr7ZRny8P9xYcLydIfAE1ZXZzo2V9OkG4t3bR2nbwuwyd
wvqep7FebKjG1OpNItXQUwpKowhs/akH6d9UBtaK3mg32qEg5t11Vh2DpOzDNtmbPU70vwqoritL
8s6HRwLc5R4nBoF8uYiARncYjdCvnUe/EsU2Nwm8oqFJqKXE/YtIW8erZMQDc3ll3tnaCLbCLyO3
gPK1pEcrdVJO2GszKhovwJVi/XZyB/OXqkT1mlzp+V3H3nqTlSTaJDiZf8s/gZaSmFEi0U37rdph
tCnrvDukVZ14GeH7jSXV9tuotcUmiCGVfHSWjAaRAuAZvmJntIMCk4K6b2XyG0kx2/BAKWWbvsYR
xItTsSa9+85mYzTQdEAzoSijh7yYJ35b7djX8W9sM1V9kzXlgHOhQIj3qxJh7LgTTW6O2yBB7WuX
xL1jP0HVHr4U9GB9z9R99a+KEKJ9MxZdOe7QoXSiH3FTs08/uCzkUmCrbUyQKFOelYJDbDFxK2nk
czjy6Gxy7Ea3RMmjv0OYeg0/cfb150gFWU9SWDJYwBynqzLFaYXNkyufU92PbzsrTg5OmtInZ3m8
LleM+8oKb426q1ae2LO7Zi4TUUAgPkWeCkbG6cAyG6iUUdh7ingfnijRTTddVwx3RVIOT1BD1uw/
3h8PEBdxONWps2JRZhu5GGL9ya/T7EpPsOvqhizZZQjmlV6AKvNKdeq9Aclg0I6nOcNTuZig7Sd9
GPqDeAKI4TxN3WB9zRK6Yyq+h1ujE9nKc3heH+F6wraJM/yWtdnLT6mpsmpNXXlx0qq1tnlfNmQ8
uqQF7rthdmNUMumeE220TeUoITzn30BEN833zBjLYB8aU1dWV6k2jPXKtyYe52ue3PQzBxiuBI+o
rZ3HNbUaRFWDGvMLqACJeLDu1pJICixvaG/6IXNM/9ahdnMIFCeZvoiKXgJtwZrkTolM6X4uAj3d
IkKT2dtBM9P+c1O0SMNktlDrqyqz++w4KAFCQwlEawQYAUWZV1MdivCqwrqz2/dqlyq/Gr8F/kih
0kh2TtvIF4NYQWLT0xCd950WZt/iBBl4uYEBmo3RziqMqiy9jM7xPf1bZfzlysZ+NEwS40+aCMUj
sXmUvEyiC9pd5GaJ3ABYSJ5l09ihV2Q2tnsFjqEHNyhR2e+7YZRfS72iVNEUBv/rxlRJRlDfowva
H/PAMsNvdhS139Cq9IcrJfPT7wI80+gpM45pO0Y2bUAlHoqbUW/0H5NbN9rvMZ2w3MrjOI2+dHST
biw0IUNvoqOYzJYgVnpfi0FVj85Qg3Xzphrc9La2jOjWhfLqXIvAMVrPDpQK45SkinFQDgu3OdJ0
k+VrnVI52tSlVlHPn/T8WwQfWdCkD+PkFj8hQ+Xzuf69abf4u9RaPlqeacUC+aBeKtswhxpwQKpZ
ufXTdHA3YW/n1Q+rHKXa71pRFnG2s3w0eSVeQIF09gOQ9l+TEqniJZZd1O/DlCrv3i0V468I/SlP
ITI5LgVzqwcS1a88wGfX4lzOmgHfxLfwVpdlPc0N1DAt1PGFK6I5yKRv96Fogv2cVXsV+DvEd7Hc
VsM+XkkBzka2IYkBoqWPSsmFZ+D0XswtpAHSsRN/rF5NKwQm4BVtQdBpd7Qq8/sKdA72E1Q/c/fQ
YBtP4+Dy83NWOiDwQJQFpSlwgzNR7vQHjOkQmmmaBX8bNPqCO8NpnF9Kr00EYmn1Bc55FN1MpV/t
Itmm97xO48pFdhZygbOldkAji8yLbvMiIKFzq2UkLvEz4b12CPG0CbZFNmaGh37JZwVDOYdmulus
gSaXFzbVRLRhCLgJueege5F7JU7ZDEWlWs8jEu77chrLY6E7xSFBfRSFxBIHjMsrLRaXIk1QVCeQ
aaBvB/526eXYJgF6w/bgPqPYZk9giLrEU+Y3ekUnfRlNzqh3kLa8Quh5WJQUT7+oqijFxCvrPlMp
Cj0x1N0PMw/SV0A35geF0ZB/QqBgjieJXvTZC+p0LH0U/hjqvf+s4gp1FdVTc12HpYouLvIsZbcq
pfwWgP/7srwNCCwJ8h+HhTDmdEAksZMkdHOXlqcp7+zO7b74DiTkTu2b44jxW+D5BTWDtCrE0SiL
J70plKvLH/IsJX77EXC6iKPYuXSWT39E1WkFbdHEfU7LVq+2vjU5XkiEdy+bbrzuR0fspBXFL/0Q
+K+6nPoviZmpqWemqrO//FuW98d/P4VSNf0hasZLknSSteowNZ37XLhOax3drssqr2sxJfXcHhWb
raGVE+3HPLrT2jG4uzz6+Zbm86Oj8v9GXywEQlzCbJH7fC77LNxatTMGG0Ouu/Wen1XGcQiroKBT
g1iSrUZDH3q3qVnwRI+/CxdOjjU15oGnsb+xQndaafO8Nx7YFfjPWAIByV3cSXnnWKPrjs7z0JsG
aq4Ddufj2G9wyBG/m7IKV96f944s5A0iYw4t8Ph5nf9JyroZyTukgfucBJX5VR+q4DGTznCcRJSs
kcnemxuddEoNM9mI6PF0rLgiIqxwPn7GqN4eDnlrJTe5ETqTpySKi21vYhr3H94mwE40shvKNogZ
LZZTaFnvKFHuPyu+1gabmu5VsFdjnvKVK/ad0zDbFvDR6FTSqF0kfQXeHyMOBf5zrRb5Js98F4BN
oewsDHuv9GpMNmXuVz+iqKoPl6f4zhecswzo+1ANqEsvvqDeIMApysp91rBxdw+TOkW4Vgkx7dQB
+N1K1LB8Mzn1yFGSwCOiiOLXktVuhXqjJFqgPCdCEfVckB0Tr9Yt+eIXSkIU0aReYLj+r8uTfGfr
cMkjAEFljF16VnfGTYUKs8ny+lWA0ETeXZEqDkcFI4OdGbdrVj7vjQdXBWIMKRxjzrHLP8eCZmCV
aOqoPM/4iGsFVs62y2FR7RQnjG4Fq7DWbn/vM846WMRBM0VGX3xG2k6R6yNh8hyguRlsYdX6G0W3
omyTychf2a3v3J6MRabE0X/rf51OLzF7WRey858zUbQ6jWQBOEkbJnXldnlvtxB3kO/TvWe7LE68
21WlEU+2/2ynQXuc9H7cxUkcXtO39m/tckqO1Tj5K4/ke4POBuQUteHhgdk4ndyQ+7kb123wopAp
bERS9Tt8pDH0kFp51Rat+FToYbRyCs8HRS+NYqZOAxU1jSXfoPc7NfRVK3hpQwk9NjXLjg4RpLS9
MwTlbaZXbuHBAhfbywfj/Esy7hwBUdeCBrQ05qFiXQ2BtDkTcWNUXsmHICShZPT38jjn25MLFI0m
lhO8DX3a00XFFc1K67yVL0Nvu7fGmI5e1NvWN6Er7u7jQ80sCvAe5Ab84NOh0iCMI4wHQ4bq09tR
0aMfeEuCbUbK4sPXypsBI+wX3twZVnM6VFDWsobWwaxcI/uUKrVyHEaNo9DJW0fW+f7yzN7ZJGhz
8Dhwh85iNotbRfiFnbYh/J1arc1taA/NL1cxkmPqRiHwS0NHgTZfE2ZfplksIh0UdMJpXVDmW84R
fEuViSwPX1S17w+GHvlbA5dULxxj4zMV5gae4aA/APIYdm6sWitXzXsbh9BiLoXN7K2lFr8flqNd
Gkr4QnWuO/JMRhthZ8k3e+rC4+XlPb+0yQqoZCONzllgt55+TTN3OnOyyvSlHhKj3KlpmMdfHSTz
9XsqVM1dUEC6XhOeem9QamEcNJJJQpvFN02LOAbCnucvWg/JV8XH+I66kHE7Dpm8QmRjWLnd3hmP
OgGJMwaepHLLQCNzrakC/pS/GJVtegBhQ7RF+7rZ9mMv/kaUiVde/PMPOL+CNKTQ2KOouaxnAgyK
sqAdkhd11Ke9kwf2fRcaGANp3aR/eLNAskOymG4EGE+qxadfkDAil31fxC+KT6fgxxhXpP++66fK
MYcu8OPyfjmb2ZzHaTMMei5+ny0lKpNB0Rth8zLLPP1u0D7yNAJUHl/F6P4/xiIzAyExlzoohp3O
DPRYYalT2L4Yam6CEkDWasebCMGjVsK1FsTZPUMSTm12zo2YGXni6WCdgLNc+vrw4g51fWv4obVB
gNL8MnTRsXOjXahn8crZO3uHQMuBKwefpnMM3CUiMy8cP0uCSH9RY5XwBU+8Ut3p1ApX8r7zbzaT
+jAbp1NPlc6Yj8c/gZkbd3VHnqa/NPQoYNfiMXItB79rNonqrkWB8zqdpPx8rxlrB/8U/WV6wKeD
abUJ56V1kz+J2RqAHzPzHl5otJmGxAYAGmYbiGzuLoj17M/lrXlWbUAmFImFWeUa/VkVhNLp0MZg
GWlbddVfSqbWU4jQ2Q2Z1fitjGAbJVXQ/ykQD/wRCW24xm3SedDTsV9Z66VV2Ix3tg20SimkE9fw
9+mPCDNl8PPJbF4NA5rAbrIiv/LMsA1K6mJji7xJqKJ9hNi/uFdEKgHFjYZ2lfZmFVMzTvWnJoZI
cUxULVf3Kyu03HEzwJ/nDKFasmQELBY/zggREGkSU39FrMj41gnfeFJAWv2i4l3hYKZBZxuoHu1K
MtGbMso6e+OaijZzGvM5mBDdQzXFw08w/O2aIsNZi2T+cQBIZ4c1dirw4dOV0yonaTpt0l/VqnE/
hXSefmn4QJaeXjvGlx6OYO+5DbJKXk+5PvXoTki57aqiv2qEhEIrRSnNle+5fDrmH0UiTCRAVjOz
tU9/lN0RJ3axpb1OYzK8mqWW/zUTqqqCr/YNsbI1z7N39g8HlBr1bIVJ9i2WkTjEolRqg/0a5ZWK
G0WfNagi2mnjlbIOvuR1kam3thxVTyRR62xznupvfiY6D35g+icbiWf2Um/SaHt585yvBKXfOVkn
AQLTvcxLnCRHV6LV/D9xaz4pseXT7s+6/ta30W5Mo+r18nDL+5hKL711uPlsNRKSZa3Sd9saVo0e
vAY8At6k4hFTK6VyUxV1c+yNrLsWvSN3lwddXl5vg+LdRYUf3C6V39OvDV1OwjFj0HwCstoYUhxo
ebkQAnPta4vu6WFAY+ZYBzB6L4/8zupyR1PXptA9g5UXn72fZGmarRK8olPUPxaNk29lFBo3oh3i
7eDIq8vDna0u/BM0R7mlee3QIFlMlEhJDcMoil45OHXqGQhrvQxGO9ZIdKS9R10LhV5TdGt55vIp
QgqEVZ0LIoAKzgvCGq41La4R8WuVcHRgb+XbwK18E69f3r2P7lgGo7UJs5xQbNauPv2aRWXrnZO1
8SvQinD0Sjityi4xqH6Av1d2CHdUxQeDMeZHHR/ikgEuiFhicYdBkoxolHfpqxkE2VXlO84NbGD/
OIVAWC9/wneWkqEA4PLQIGKzZGxNkLqLWC3SV5no4S51NWU/SF3PoCVSIFiZ19n2nOeF48icYWKO
sdQhoQoZaQq2Y6+gF+UmjAfjqqUZdRjHTvma4jn3/zMeQjUOQSbA3KVjjtqAaoq0MH8NIzNAEaLI
y+ao6oN5E1RZrnhFIYwV6OTZ2Z+nyGmYrxvwoctPF0t68kpsp69WFA13flQWuyqPLK9qYwA3aq03
t6UwZ5vkol8Lmt75ljwv6CCxd+bEb/73/0Roo0nCEED1fJXtkENn6sr8qi77KKTTnVpfL2+cd74l
g5GWcI8Tyy+pGllmhGli1PnrlMXGLse9fgekcDh0qDJuelicK3fNu+PxctI6nbFky4VNdb2VRTrk
r20VWVcUJGLcAqv0Kw9XdlXzzK+0A84XE3Uljbou+OjZfGixmOWQ2kGfavHrZPfqtzJoyy0F5vEr
hfw17Ph5yEkQBbeJxPlN90xd3KNaAb6TYCl5DZyywIRn0hM0Fxzrp1vr0R2O8XDGIrUEOdUZXyzo
q/u6m8qVFuL5AvMjaBDweqBDQmXrdPdQlRzVaMw5nPYUHcw4j5CbyIw/9lDEV7WbfxStw0h4dAGH
pWhAqWlZz0bXuCsaZcpe61E81W3ZXAUGD1cx2duQVGl/ebuef06gYXRiKUvO1uVL2SooQm1s+Er7
asTC/xyqE8I1kRsehdG9fnwkkISEHTT3aW8vYr3QxSazUaru1e/14nbSXbnruyDcYzZfHS4PtXh/
gXUhaQk6FgiDhgzY0o5nnGqkOpRU/xtkuYBtWus7qmrBQxHU1jF1zGDrS7VeI628O+oMKeOeMwiw
5430zzXTA9TsG9lofyE8CLFrnFJ/aETTHkDoGC9GoSc/W0RWtI9d5vNkKYbQ4iGZ5/lf5p90ZkFE
a43+d9RHDReuzDe+BWhy38m09jUviqtu5eWfn9l/ktD/RsSKi9bzfAcsy6HWgH+MHmTGXznQRQra
fHrQI1tZqfIszt1/o8yzIsaAHb6E56UNhcks04y/DTieI4IrwCR7BepnHme4TI46vqEfw60x5Ft1
nieKFJN4e3G3OUM7uEoqjL9ljsv2bv5neijHEApH2AKSmgg4Lu/UxfH7b0Rub7gLVAnJbU/3TFFm
qATqifgLBDHc1W5kHUOJWqnSCWV3eajz9STZog9Am4y/aMudDtX2bjg7c8nAU4OxGkGITeHWrHMf
EXE1hTphtM8fHhFlNRJiQwDd4O/TEbXAyXsT5Ezgiah2r1vHvYvIet1tVAmIvjUGbis78/wIIjnG
OvLM8+DDYTgdcfQxII0F0h1eq6Gr9qmFiIIQiDL+rZPB2eF3FjwZoOGyp8sznR+i0xPBeLPqIDks
1OwlkNiNTWm5SYWwKqhP9VMwtPKISpjjGWUR/AzSWPuK1g2OJ3YtbqxRtddcp8/3EbqVcJ14KRGa
YAlOJ97obmc1ah4FXmwKwCdYOn5hlaFwi3yNIXJ2/GcdVGAu81iUvZZmn0WW94pS211AvwX9FBDb
qPh0RRoUH/2aDATJhv0DjYrzOH/tfy5Uuy+HserUgR3rp1O8c9Hd17dJg4jXXcaVaHkg6prgutVR
4Fi5fd5AuCeflMGJ4+bKIX0K7rnTwf3Skn0xGWwlH/rSuJ+oIuo3MimCr2FqIESWOHajgg0HbLgd
lVJ1rzUfaTJYSFO+KaPAyrwyy8fG0+M+JQscNGKVyENjIxRf8xRdtQ2qHY3wQMpamOOiERE+mVGb
K3dWVcjs2oyUToVoj1meZ1jqSFysDYglFZ4PNzQcNsIInGeUirJfMpWoMVqTXRntzp8qx8i3FIEm
+EIVWg+/Lu/2s1PGYzN7IxFNUzZGZvl0aagol0YyGFrgWW5aH7PaTz8Zokw3UhbZbxLB4VftONUa
M2CRQtA1QmOBO4wTTnpNGnE6bGciNCPqVA88CYWoPvZlPlabvkOJ7yYpOju5hivV36DoVqS7kibI
Wh5xdoNCgZkVh+fOHNzUJfLGguYFvac3JEpUujt6AF8b6thg+dVN7mbtsyUCc+XWPps0YyJtiYoG
kdNc9j2dNEhxhHQ69JQ8YeZ/cqzcvmTok9O47d1rfRjEwQTdv7eGyVo5Ae/Mlqgbs2qe3pmOsbhL
SY9i043RUvTGKryym6CMrwJdn4JvTWjU4jYnCk5XYu2znUWPnGLULAAK0QrSyelstUC0UUuhMAKB
K4TXoETYbLTK1FIv7YNioxSK+6kCwOKvXDVv9bWT405GAwZyZvaBJIHyezoyYkm5mxoGFJNG7Zrs
eiCdrKtN0Rpa8rOB6w/CWLRac+XgCBg2G9sBvnM7WGHWfrKznid8T0aNxkWF7uOXtp0U6WmVDgw9
VdK22DpuIw6SYBUeX1GjH02QjeCbB5U3sP/IOLHarSA8Vo+2QbKK2BI9O//GbTjNuqdkthbil6XU
006kqRp+tmKKLFv0qatimwBy/KCkN9Eddx4u8GQ96FxSyD9dj5j4WSXv0X/2brs19Xs3kV46fv/Y
RbIcZLHocds3xqRJ/afxHbkMxRtGL/ziruyp5T5eDrJIIhuJ+7epBPpPUjfP0DaBcl2FR2dN/3e5
dRfDGIvbybKhZBfK21yCK/ub+n08rs1kGWUsh1hkUHlgmiQRfBOEBuSt1njKuLVegh/Nvf7t8odZ
3jrLkRa3TgmF3FYrRtK+xNeocJk785O8xo7l8jBra7Z4SHSw/jm8O/2n/ynbRlv1O071X/+3IRa3
WNiLxlf8UP/JRb0RW9+TO2V/eYg3F5N/747lai2CrxALIqMomUb5VH4uD/sQ1oHX3nfg9P+Eihf+
co/BVjkiFWeuVUSXWgHLc7rM/tJQKeOmZ35RcKjEVe1vxvSrWjdepZjXmu6hB/PZdHaBcdQMxVPM
EkDOUVFvpnrPb972aHZYPxBnqyEYX16WZUi6XJXFDaIC3o+SgT0k7ee0v6uzx7ZauT/ePRA8F3P9
md7JkrSpSyI/NDjYP7H3I73Wfru/g22wz68uz+TdbfrPMIvTkI9R6MqYYfK/8VX+Mv5SjuPhfxti
cRIUq2iMlHblz3YX7OZtOnofjabfvsc/s1ichMaATj4l8xDXxW1wrR/LY7x2EuYb6Owk/DPG4iRU
UhR2JRhD+5K5XncLJgvXteq5qLzW2MR/1Of/bdkW8UIduKrSpOz+/O90ozwY19lh7eMveen/nbB/
5rTYx3asyUJBVPqn/7u41Q/5b+trz7t93VX75kHei8lrfskVc5a1Hbd4GJs4HyoZMuY4bpSfVrlV
io37w7r/31Zv8TJmRZCg8Mjq9bvh6r9NZxwvD/Hu40vRlHgZ8S6O6WkYgcPOBEgv1n/a1XWufHfE
d7OfPKN//N+GWextNQ/8JJoYppA71zxE8XVRbEKxckjf2tH/bm9SfOhGpD4W3gJggRYPcGPDO68S
dXp0a0dmnhYO7Z0PvLGDJg4xfZ9nObp2KGGFVwpmHdk2RunvbxhXgrADK4SVqsNycQFkgLuaQaxA
XWgdL+6lsR8qI2p87dGJE+zf1CH7UhEhE66VhkcaOqxEUvMqnk5/FsOhw40YEEXVJTsJpTV+TuzK
34GZusLzozDB1dm318LC5ctB9E/SQx4AbhXgzFKuvh18ZLmF7j92te6UcgPWrVWvSYwnR9vQrKo/
6NgFoAaYHDEuSPmZ6/72yP5TaEiAq4ZBlRS/jTI1N5y7TN04Cm5WtjlhARw1xZr+5PKAkzfzZM11
YkQvDNxlTs9FQ50K7JURPtW6Et5MMg6/WHgafkLQ2Pky5VN+mwDYXyk2nn2/2R9Mc1hUhGlorSwO
Y2ok6qAgvIz+ow4KharDAWMAfXP5LJ59PVTx5047QG5qcKC9TqemFA6C66mWPVVK6RYbJLjz7+5s
qXwAYpKuvDjnU4IJM3tsgj8kTV1KWjoF9UCMb9Knwsra2wrbxrusNNcWbv4aJxsfAPwMI9MQFILS
sIQaKz5SRSK2rPtQ5t2+UCzzU2eH2lUUpA+901lXCrYVhacoWreZ2q5fycSXfTCAITQSHfJSODgc
vqUDtqkmcanIwLkvJc8CVNfBqZ7sQQU4nuWyRdnWqcIQrPUEi/cH4qaZ7npWEMTKa5zwn60s+hvA
crEe1P3R4ANiyh+WEG+eQx9hdhE8NArax0iBxLWdHcy26YK7FOkO+6ZqMqFt6UBX9SZACNn1VMHu
+16htlC84uHbjv6mRj0vbjwLQrZVem5SW/V1qtdmsSXdbbp0MwYUt65GUUfig9ZGLCl9EbiOIKLY
P6zp6S4tExdbgz4W92NnKZ9BCSMq3NGd/Vk5qdbtEcHJAUFdPhlnh96hqUdpiiNIkwjg0+mYFRtY
Olbq3Bcai0bR0/eQwrCv0Zg3jj444U8it8uVF/h873LmgRUxWzJ58Ping/p63yVTUfv3spY0vqpI
1AlOmrUBR7xtHPuQ9IY2HsO0UzOYAXrmb/UeDvPKrbDMKN8ch+H2AgbhRIKTPP0Z3ZyGCSjW99YU
1NNnFFWCaosDuWUcJaizcjtV1PN2VGgKEsEo9c2VYOfsWppVReYOC9U0SBjL0pIaFcIMVT1/mOIx
7GkKRMOwN0t/lF7WWsHaxXQ2HGsN3o7NBQIIwOvigneCysZtw44fkilJqPnUGQx4JYJW7sWs+4/L
O+tsdWdCCy8mkk28zcBDT1e3jyGRmbJV7rGbGu+S1mg3RWJkhyIOes+ZqC2NSTRsKdg5K3v6/G56
KxDinTP/BZRvsampUpnowyTVgyEr5XOVuu6t6CL3cz625oZJixsjTvU7zRfys9DkX11r0pW47Oxc
8aLNfMGZMMgfloxB10xjoQQl0TiPTTTr8sW7Qu/jP31vZteiDB5DdMt2H1tytL1p04OBIg7CvHuJ
2TFFP0cUrflQFXn2taYLetenvejukA6f/va63Vjb1JzK6LMvJ3+t37P84JSf6W+zseDX8NwunThR
Ri/jzumHByu3nVs/oQz5XBe6m2xCI6roGoDmSQ+jaPpDPiKK+9Gv/lb+5jmkCcA/z1AufhdQ+rTC
8aEnOdI2MtKd6yx22vja6DCh8XKw65+zWi++R2VtXWfdGD4buT+YK7fbMgSefwfQfMgVM5KRUvXp
xldMrXfHtlQfyrrxR48goagOvd4kFUJ4QQCyqE2LFQTM+ZgAj5EJYNj/Gm6nY7ZDissDUv0PLtYo
20Z07pepdJEeiZUtKJ817fDl7gYXhtMPuiYkHSqic4ubJDabSa/ronqIJgRDZNf0nxD3mPaK6wa6
V7LR0fhN6z+Xt/cysDJgIfBCIa/K7uKtXxzrIDaNAsS8+WC02ErPMpfRT1OMxtqb+N44HB5UAxmM
ftLiXUjb3gkrdH+4JzslvJ58JbE3qV5VYmXLLi9kJgQik7sYZMhMi5n//T8xft2MLjJtrfYQxEPt
xZqf73o04D2p+msWhueHk6GI6iEEAHUFbno6lNtCncRkSXtAKz+/NabKvml74dOaZYvCRoi2jcyn
56RD4ujyVzvfmjDuZh86ADB8syWKWKtdG81SXX3APM3eZ0llq9clEYfjlYSvP4wWG6UPjwj1n1Yw
W5SAcAmZ6ONMjetODR5sGdd737Kbvatl7s5B3sSzIVSuQDTOTgOAU5hbaDCCesHma7G2QUb3fsza
6SHK9eRQjZSVMuC9G5UzcgxS1doVefvr8hzP9iiY4Rm/IObnfNbaPP2eWhdDQK+y6SHOXeVLnBhi
b9RjvvKgvDuKAxoLIjoEuSWh2A/QxG+xDHxwtaHZjmUisBySw8qFyU/n1/4bvCM4NWPqcOPFIxHW
yiILNLtsapHKCO99pVIQ9KtGDEstIy/j58Eqw1r1ZAw7wvQAopVu5BlRKLNfU9WZ6awID4L6DziL
eryy+sTBZqVJJC63UYbbzCYBdOU+0wqxx9hzEWPwfxlu5HflRpFWX7kegOtW4YkeLGvaGFPvp19q
I2+hE2dD3VgHGt8tha4IBoq26cdKmvHWx9h1HBDetYv0Jih8LCg8OvNUfg91zSaRm6iZDItqu4Nl
0BFnF7D8HtzsxAH8UaUd/XgjEUVnXrWYAGPSMeZ6qVne/yHtTHfj1pJs/SqN+s9uzkOjq4FL5qAh
ZVvyJPsP4SPLnOeZT3+/rVNVR0kRyeu6OANgyMrIPcWOHbFirRCEdGKRmYR50u0HmjROToxCzTt6
OLR62EEoNFbJ3qgaO7mFlywsHqNYLYqP8MOFUXyNwJtON/Rgyj6qSlM+TkHoloqKjI8bQmVTSa6q
liniNIpW9LxzpNakHjgYVXVNZkOJv86xiqa9G/owVqjuPJSh2fFSIl9xlcnGNL9vG6iQjrzq7OQX
OC8H6QI9gOnxvW9MHWlPJAvjQ40wVvRET1We7yPUYniYol8IxkQGdN7fDNwg/oHHtxn/KsY2kQ8V
rD6DZ1Rzb37RIE+qXM1I1OwwRsUsf7ADPWxPapAaESo2WtklgZtqoaCJi1vkRF1LT7r0Xav4KYCX
sUPb+YoWaku6CgKt7R90cDAZ3MX4+70zOqnxIanRaPkmyyRaRk+JM2g4PLqWdK1mk+RFcK2oUvEM
a3YpmGvVMdr7qTYYByNA4eXoOLkk7ya1GZuP6Ao2+XEi1A2PJXn56To0y7TflaPmx7s+D4NmZ9lS
oHuDP6TDbRdotX5EpsUZvLrSkF3S/b6sb5CaNO2PiS119uPkT049e3EP3GU/SmkReFHdhcYR8pYs
pDvBtPsD8Rg9C4bdILKbznbduxOfHe16BXxK4jkRehcQzABztiZXNQc7qdnsSGjtIbSoEOdD6bCd
PkihJM03VKSC9v3Qd2r0rVcb3TgOPmiSz3OfaqjFB+k4uBk8fPOPIEZjb4+SRpflBHWNEHAj+dbI
n2jHAT5tmVpo2nvdKuHhhJ1U1w6mieT8HUBLXTS2mj3ELW7QGI2c09My0S7u2h00Uq6W+k39ia9g
D9cjr9b0Kq56R953ujZmDwUQ1PK54pmfILADtcmHyVYqQ/YiWLGAwqkDFF8q2w/RnWrWp8IrE8uY
ck9OlbqBp56oONuxdFqEEtyM9Ma7Ug8tNJTTyO/97xVfCWEeCWk139iljQ4Jx1Dl/vhD78fRpzVH
CyBtznIcwV2c+FlwTXtnZJteUbZxK1Sk5Fz5ZGchPJk6iAHCoCgP4tlw6ULtuFmVPJCUq74H0v4z
BzwRtVeJGjMfO7XiRfSTXgk72ud0IDl/XL4v3tzCUG78KfDJa4xs6SKmYTAxEm+p9ElJmxwMmAyk
0Evrerwz0wiHI+dltHEtLqMbWpWB1eK2eQPSPrpMZ4DyAR5US9m3OLSqducHqlMfOinSxifoVAzr
1+URLiMcXcSFQLIIusFpACY8vxHzGGEEp05qzA2O43V+WYfPtC3k9m1S9/gcNYmtPmfh57Y5hqox
Kt8uf4M3AwbxJMTPHYC2dK4v0SlA+ssSx5N+LZFt++qEWvhzlO3mXtUr5Px+29YLs4/gawTeu7yZ
tQYhw6m14q8drK1XRWmM6o68dNu7YVbZ1UYM92ZuUfXgLU3aW4cbC9qq87lV9UlCua1LvipDgVoa
oDfnAX3a9sMQZdkRQUL1G2Fuou5KKy2+Xh7pmwoHSHASCXA3AO2HEWD5nop0Q0I8OWu/wifvfyrN
mPTFoQnGskQ/Wcr1bp8GSNt7aGiqT0U9BSPtTfQfdJanzvqo3PeWL40beeuXwsLrkAXmRJ4GTAcN
Mmy35ZQ0WUSHZFDLX+Cc67XoGMIgBW98bhOZfMBnjWN6aAE/6yR04tkilxiHtf0Y5FYGFK/p06aA
DlxG+cZzqtwOrkgI5mawQ4INH6OVwyYD5pvtyZuYrD7UXILdFbDa+SI6UjEFmp+rjyOEgOYxs6pE
vRpKh0iICCncenG8ycIIpnkiR6JioPyix+XcXlSxE6PJkB+zeNa1d6Tf1XHn21pTHqKxysBPDQHu
4aiqUhsrroULCj4EpTFoh9qwUJ+8vI/e7GEgvwTLgCchjhZf6fzrjJWsBq1uRY9N41t7JU1GIHOw
6xqx0uzUOewP/mxU3igl+UaN6u3ECy4Q/oUOCOCosYhuWXwpKrkVHnmWEW9qcwh9cuk7OpSu9G9n
v5kLgL+ZMFr0T5iiv2j5OM/aoZkzQt9Ha7aSa/rJomuzcaSHKGzja7NT09+Es2AP4i8Fd48bIu2x
mNhcUurWT8fmUWkLH6kjs8++tFHm17u2KtTabWaDrjst8/WNGsTbeeUJJLj2xfkDHL/IQgyUcYWr
Hx+NCOGZmyp2pPwujPI53lk5dN0b87qyocWVBgE+Xe6wji9JLHIKZNnQD/WjROOT/CmKG+L2prJz
FE+mQI9vyBBAq1cgv5HtQAG34y6EJTLy7CJKtpIUywudp58ga+arQJ4M8llMzqvcQZZkdpj0Q/go
4Km7yTD960Z7V1uaF5DTurp8dt7ONK8L2gDJHBO3YPHc2OirMHw3k/NoQ5nwmRYE5UNcmvBsy7Bf
Ply29VI5OvOsgmCd2JXuAxgQwfWeG/PNvHXMrpYeszYPeFfBj2s1kQf9rEMltCjTbLoviO2zE5RW
soT6K+QDX8qKct6p1KQgaCn+CJELZGDqwf8sx9UoZKcRjLWv6rZvlLtkKsP0JgO6BpE6ImHG53C0
h4+XB/Jm0oD8ExCQDYUahCq1WMFXK9QGKMpauax8pZBjhTfsjeqbzaMwhKMgMaXd71qDygLeUaiq
X2oZi1nTslqGJzczv+pSYnxF0BZYmSkZ+6os7Y2DIM7V2QIJ1gx4zeiyEYyZy1r4BIcbkrSmITCo
iniNBbuompurDJr0HaUU3Y1Z1muu3XgfzHrxu3GlIFQWROxoQYADXlY+OwPUUBJV9lef90hExcjJ
k0MaoKVyGwSyI23EPm8OGu11giaZLiZhd9la0MF9SspHhsfZ6FpP72fNi7sguGEKGiDdebyBs1na
Y9cAcKZWTRGeZO4SQJZESFo7g6z+0avmB9vug5s6MbtPQ5F95UW0pcj9xhqlCZGxp1caqhywxueb
tGyGNqGmMD7ROEDtfa5ldHCtwomOqlVG5X6CnXgrI7jM9gBXMUWULhpi8KjL/r60b+uhS2b5yXH8
/ANtFvltF1vVxoFYGRnZaUF/Im58njznI0NuNcp1u5CfpM7vvxi9Me6RMkh3xQRpo6tK1fPvHUB0
mWSA2iTgyfkD31jY69ALJyT1kyekzGW3csJ03/dT5vZxNW8EFG+HRpWFReO4kz4mnDsfGoko5rZO
26d8NOujXM7DkUfJXUkAeQejUv+bb40X9Dt4HtHnILreFuYIYuNqMucJts1BKGvY7SHQg9QzC3NL
Z0p81GvXYhDkk58WZwDXCZ3o+cjGWGAaLDh5Gqsr0GnP5usIdoZTiEzyl8vr9WYSWSjkB6A24xIl
almEp7DQmpM2G93T1Drpow1Pix1YUYnuYxte1YG5ca2JKOh8ZOJ4kd0kH81Futz0hjyDT6BD5imw
SuvRiGWDHNooDwhbd9aY7+HZAPIqoEfBb/pLipDQElAW48gJ/ZxF3K8PpTzNdp49OQW3nEsU57sz
r2Bv7FGF3tgrb2cVf0Itm0oz3ovNeb6AtVn1yI4aE/7EdK6CIul/WXQefLVTquddUGz5rzdgY9pf
qLMKdgkQKWCXFqMjxRWmNDlJf0BwY49/mEDc5mvJiiNf8ey09vPGs+YpKdX9jIzGcF2OEUITeRUV
4fXkGzASun3EZnTLzm6zXdtHcd4iCjbkcXsbcy+oriJHstShNqT5meJ2EAlZXhpDcyyhPFp3FFCg
oSm3uLCWMymwIHAbcQNQwqaTbvFqkBslyyYT4u/JV6aHggzmVepM1R4yp+SboUzDxsotjx4dRKQs
XpR78GO8285XTu5KyVerWvsOmVHsgQsZXXTuk2NC9Wvr8by8AQRhE1e3wJnhUWhmO7dVRJwBnafw
H1A99uZzKTsxtGLBFHRSuuvQ2SkOwVyRRlZjg9vQ6yNAkKMbVaJZ1HNaIRXh0a4Wa/GuAdOlo8ei
152L+0WvYGNi3iQgTGhLgMbw0BfNuMCtzr8tN2fYp36ZPnW60w7PaoXQLA2qfTKg000uV9prYSMn
z30goTk/tjDT3weIXedeYOcRLUoxFbCq2IhLFg6FZIxg56EnicONRNAyTuh4Gc2SJLcPVkEgomq9
c6DdgzybbAf7BKqkY1MW2f6y01y+gV6s0sTqWHQHI3G2TCJkQR37Zmq0D5CCgc2Jh/AqzZ3qplBJ
ftTG0N8SQPQHHa/tmbTpvUcGdQuYvjgZ4jsAViLwBDrICVmS+3X2XBe+7lQP5ZCUsQfHmWJ7WTfZ
R6tu7HdtEIVbfX4rk01WT7AgAMvi1bXYsOB4h3IslOoh6SbtQz6M5VFCjeYxDJx2Z9u4nNnX1ePl
yV41CiqSyhuAhjdsolIEQKjNhvohQ4rnOqRWcZSVKrqDUs33aGbsXamIh40VXriBl8mFMsxgU5Hh
Ahp1vtkrwy7JvrTNAy3t9JrFNU5OA8JML+Xv8rT/acsknUj1CMXgZRyTxlJNlUOtH8JCMvPrjgSC
jLZHofu389w0wSGnsYzajmrHykOtxPq0C321jl3dltSWXjYlqH7vsoTXA+dHNCCwhCCklrDGmUa3
kapI8TB0sUbfm51etY5MMcUfk40DvHCCf5oSwQAWyY8tSTyg1WnVQc6RfUmj4E5ylH7fFeFWsL14
rL1Yof0bZ8v9TwCwuEZaJeKtUZX5w1hM4V1XNE9zJo0fwbqFEDEZ9V6DzgMFr7i6AkL5/fIOXm4m
MZvkjXVBA0GD6hIKG0uBFfeBHj1IsxPfc0tLnlPM/Q3seMXGYVmZTYEmFIEALydQQOf7lgLUmEpG
VjxIPSyEQTO271EASH5cHtDKbApUCLkJEK8opS2CxjRLfASDpPIhUejWQxWt9mLfN3eaE1r7vtOr
q37SKVNXQtc8K60tsril6xNsKHSfcyGB/BXPmvNRplUyaFY34PTlOnwv+yVValmL5HQHB3/5PTcC
f+uuFgf+VeDKBhLwUN7c0MAJZi3hpV6lMUB1lElYqd0D2qWQsTWKrO7UfEamB9xPHuxSaqfvcr/t
npyqzW5AsbRPnRNmTwqEfn+kjOMfilz/9TT+NzxrH/403vzv//Dnp6KkkzcI28Uf//cueqqLpvjV
/o/4tX/9tfNf+t/35XP+sa2fn9u7H+Xyb579Ip//D/u7H+2Psz/sc2hvp/vuuZ4enpsubV+M8E3F
3/x//eF/PL98yqepfP77357Qj2/FpwVRkf/tHz+6/vn3vwmQ5H+9/vh//Ozdj4xf+z9d09Y/0og9
++en/fNXnn80Lb9sOP9JhgK8Iy810d3Chw3PLz9R1P8EhEgXMb0S3GDibZoXdRv+/W8SvwNrp5D0
hZmbd5dYXyiqX36ma/9JnUAXuXsyEoiK23/755c7W6W/Vu0/8i77UER52/z9b+dnB0IpoXbCs1Vw
b5CxXHr7OfB1yrG9ekrgm4nkfRDdmKk7e4Xyrq5uJY7Nq8n5h/3X9s7Pyp/2yCTiW0H9g8Jc3Nkl
cbohVZNyQrN7F6ff1eyJO+QYFtqGoXMv9w9DVMcAHDFLbzrEM6uOxgkl1FPe2NdVVHI3h16y1Su3
YkVwDAi6Af6hjnF+DtOeQBqdEP0UjP3wqZ38EjLXyNolaaNtpHvPfenLgDCFnyPFIGCkC1PWWENm
nNb6qRpU27OQvdyNeuj/VqLrTyuCNRa1esFMtCT7RSmgFNww+ikfqmin9canLhjC/Vza5d3Uk0W8
vB1epM//cmR/2oNynhcbhSABnDqfwB65sEooip8oN3aqJ2UWeklDodA4F41BxGxy27uRUfeRaw89
qmVJUP8AMwMfY1M4jbEPBsMfwAfM8Ej0PGF+dPFQBuAwWtA1cxjHn8CyzMBd5fgXDFJDtItytf8W
RJbafeinwbmKIcI29snIDzeGt3il/Dk8E95MAT6FInD58u6aQdaDudNPXAfhvlWqd3oSBbtQsvUr
eba80ZfeZ3r3vfTb+SZtpMat4OTYyEwt3gcv38JBLwtImkxyltU9n2SzhKSk7ZlkNFKVnTpCWuq0
d7GN+FkzxQdJrvZG2bq5I1+H9byJARav/cUa0wTGEeGNQLizLNHQqyD79O8bJz1BYEQLyuk+Vx4a
FNvRk2zTUxTrO6CD1c4x4+tEqrX3hjWaGzHkylJARiy43AmfeZEuuTZh4oizNuqMk6ok1aPZ5f4V
ya5vCMElV5GqDvsplROIgObuKFVtuVd8GnegY5euL2/5N+eYSwCfj7AVm15IRJ8vRqk5jTbYhXRr
JpN5nBxr/DgbaNtdtvJ2zTEjgngeoQA93oSY5PMarVE7goNgZ/nzzWiVP52E1BJ4CWDYYYkwnR2z
3aK74ONl22sjFNUIbhMCMmiYz0fIkyyBUH6Wbm3lplZSdzA3IljhFM42FFxCmmjS4L0JWfGyP6ZI
LaitQfTdotyseEpkfNSl+hDVaryLYx/2ETvdoqR9c28tTC5WrbHrOmsSy7m13qfVN0X9bCefG+3z
5Yl7c5ssjCwCySEJg74vTOc2kL8P+Q9DuR7S+8smVsYhGu5ImpDw5zpZ3L9kkhuoaaLwBLzMA5bu
OWrnjcF9r/WHy5ZWdsGZJeEVXoWoQxPnChX88EQS9VAY9rGLxq+XTazsAxFUgRsghCEMFoN9ZaKy
4crKqjg8DWUXHmF0BGkZNPs8MG8Tv5zumjDa0rpZGxXXMKUykEvAKxejQra+aytUeU/AJGB8G77V
pvXh8qi2TCy2Gsw9UwXPaniqgbW6mgUtWmlsxWFv4j6hJczXxztQjXkDj1boNKlLvwtPqnrvB/2N
LR0nLtqWbZA7t3b1sbW13eVxrW09WNmJdGUansAUn69WJ0+VmmqYDNQ7OVDFrpOG+wjirMt2Vufv
LzvLLa6UDpAyZIJOZlIf9UEBfQVH7oYR8aZcuCAR84lkBHV+eVl+kVO/jgwq/SflvZnD3up2U/q+
jyeUgV1SnxvWVlfrlbXFRs+SxJojUgWnLACa08FgUcs/M+ROC0fb+eB06qb0jGGrdenlTrw0ykV0
pkxmT8M6duvwQSYj0cDxQ3anjKGVUh/7ahJi9q6i1G7UdV6WQHv2HIRX8El6kfR9qO+y6GnodXcO
2rtg6N2h2CNbfMic5Ehf4XEs2h0oK1cBEVxP/4ane71Ci6xAK1uVnaVyeCqH8KBw2zOFuxFySCP7
cXnDrbmh15YWGxvYtNkZE3sh7O5ruXyHCtbPoP5KxhNCpm6LP+hF2PzNolj0jKC4To/D8u3fO500
WLMWnnoD8Vr7ige503yHw82dp+6b1tufAl5xY/UoxTSWuX56H5dAx2HLL6CG7fKbuL8348nTLNpK
rUNgpBu7deUao7771xdczLwfd6RgbAfPX6TOQSb0e9eNcujp87R1La+dddFUIjjAQHcub4BIHk2l
7JTwlBZpvevAR4hSUHZ9eYHXPNdrK4tjQOdv6LfGyDGgD7+r7wbpezvptCBv4YdWh4O0C93SQJpo
XDl3kXHaGAnP1vCUgNsui12vbtVN1tbG/peFN2l6stfzUPcMBS08N0EO2a7v/504Bm4/ElMaTWHU
jhfuqivaaa6jOTz5yn0waVeFTF+HVm48iFeHQvqSchzgGuqp55NVRGWulTRbnMTWl/ov5fx9KDde
Das2aIomWyES/ksRRtUsZDOKzfAU53c+IBMUmmNjCxTx9mnCZQxk5l9WFvOlaTMjrMLoRFe17GYt
5JWNGYSUL4JyTyfJnamVjyXNyE1gfDOaFqC/hsj05U2+5sVef4nFJh8NcKgwmoSneWwkWPp1h2a+
SIhtjYZLp8ReLoat9MmqTcirIbYlCQCI73wJ/WiSq6RjCa+Rc3b7YqQHWfd09f30cHlwqyf4lSH1
3JAxgl1DfAeX1HeupP0wyNhwSc3TsDGLW4YWITz9SIbRIxRxKpyPbV+6o915hnZjl1uc56s7k85S
uHJ4RfJoOx8Rd5ujDaQ4Trn0OYitfT19lqKtAGB1NPR3QpyC7oDzQmj2KsDu1EobaimOTrH6ywpm
N4nfAczb6W3oXV6fBXkSKQpxBCgQ8GblfU5a9Hw4Y5dL1Amj6NRrpltN1O8gVB7u8j+SkMREfjV6
UKIiTQH3QONE7u8B9V7M2+S7aPoEBSJEmM7NJ0Mao2knBup8brXPIe+vLVey9iI/s7HYGioorpzu
2IhUl3QkCrZuzCnalwDS06upao5S+lOy1f3liV25Ueg7xxeLhgTyAQvX0lnqQKAaRCfbH+7jytgp
shm6l22sbEXe+exsCD6oiC5Lv77VwTeZZ9HJ74wDT2OJtvra32p3WB3JKysLX9GZEt08Wh6dQj+F
tAjsPvmzywNZM0F+SOgN8h931/kuKKo+HGWnjU6zfdfl9SHot9gtVg4UD1Xy3hCF0I+/hEk6fQgm
Mm+iU02Pgno3jMVDqN5pcrqR8ltbElwDcD4b9A0n+HwkkeY3YVoZ7GfzWc8epOFzm26FeSuPEuoG
f9lYnJmioWQQp3p00sO5uwkSrfK6Qi+PJNtvqLJ9jZ0muZft6n6IgfVfXqmt8S3OUjvLldQhFndq
7A9O/yU2vrXOr8smFhJQf/qE1+Nb7IbZjpRxbMzoJN02ink0rkyYfHvXh4xVe86gq7OUo94NLk8v
K9ua3LWN8tq4mIBXnrdVtaELUfg70UFJx+i+Mr5Gmew6ydPlUa7aoToipMKBQy/5wM1ckZArtLhG
wLfujSZ6MGt1cps60bxo1LfUctbNARQRNxYw+cWwLPg3skrFHVkh2ssQgZvtTVrlu0jdmsCV0IKM
t6DMokGWVM3ifhx1veqgVuGkKaFLHKrGg4ei9U4fazfrtuqxa57jtbXFeVMm36+6GGszQN2vmVS7
dXqvzC4Fk7ABSKu55fh5QLzNsdDcC9xp0jd81+pppCr00pQlaN7ONwytJYmvAMk/jQGvbIEb9bpp
sN1a7vVdrYA8Tytt3tVTAtOHXzYPl/fR6oF8ZX5xIJ1KVVpFTLcE33VHK6cvfd5MXr5EAYunr0DD
iXolYF4kgs4HSX3bluSuFm4NUlvpfUUfRzTexdljxKXg1F+tz0pxTSyxoz608RRYyfiItj46LqiL
qW8IDDrZJJUUdtHpy1Q0bhgVbtqHaEzcWqN20Kx/43VzZk6cpFcOoIjhDEtrzMlj6hrWfVo/z/GX
31+010NahPyBLo3AerFR9jdF8SPq7idjY9ZWox4h4+aQr9CAli/GgS54r9kT+7IJO48Azy2Ch6CU
d3En/USQ6CTns+/l/XWbJBudSOumVfYLXGjiPl+YLodUUwpxQWUltLbmDGrJGbpxFyklqDQ57d3A
R1JGqJ+ctLoZjmaWbeF8V28RonQqTuh6g79bJENiKaU7HLDqqVHvC3MqDii+7+Ze+5lF9R2EAidN
mq9FEkwr5X0qHfvhOsrljaru2ul8/SUWeQXQf3UQ6WN0qpQ7p65dubnfLMqsng+weHQIiTh+mXa1
jSbpkXYjHKiVxIOU0Lw2zAAMdTob10nZ6W49TbeyUeobV9iapwf0o4BwpiBkLEvW5qCjPJ1iuC1T
+Ubp9WOMwJ0H7r7fWYFh0wczTteXT876soLAIaQW5D4vSbpXx7Mrpz5Ouwp3a6AeUn1O+isVFa+2
PSjSDuCs19lf/ETfR0q6J0ey779d/gJrFw4tWaQAkTtQ6Po5dw8D+MqOnj5i7ti/s1p9R7Fl40ZZ
3TSvTCw2jR1HplkPBNwyXGhl5c3ynQb93uVxrO6av4wskzh1GIJuCjEiZeUjsVacfBwhpMia6L6P
ntJ0Y6+II//mAqFjgiYDoWq3jApm39frySkZU3YzT3AMpDfkTsNs4zZc3ZImQQ6CIBR7lxxyyKfa
lW+yJUd7clsHZlLje2rkOyXaPnerQ6K1XpA/iSzY4uJX0rhGExVb8Wh7UaR6bfGLFrq9MWy58tUN
QecwKEygDOAZzvecM6RlWza48iJt3NH/GU4HtTvYxu2c+t61Y4Pgd26jFvoI00OBBYWp/jBMPy9v
mK0vIX7+6uDlrcVlAuD2FMc/wjryWrigoj8u21jdlOQ8xJMWZNSSvzazy1AGKhCd6IVyDftqjGEu
qz4EUPaWNCRvWFsf0V/WFtdU4Ce0ONe8Oo2Qcny9yxrFLcP7y0Na9RevhrS86nOdtryUtWvVyjP9
70H5b53kVxYWHgk1ijIpGiYt77zWfAgyfx+G8yHt6aVHrjjY8E6LXv8/n2ekav61SAv31I1WXKOe
TcYo9j11fJ8klRs374voWhQ2uugGbDgcKPJDbGRHQ+t2Ic2nATsy2YKWbMzt0qkgSzzEESJkpzCN
vdgCUpu4l1dvdYvA1wicAyAPWZbzTT/PElDWdMJLRt2vBsbm69k0HvNR21IzWnUmrwwtTlc1VMaI
OA6OK/mhZImX5oS6Web6fbMxpC1Li12vwAUJFgtL+WxcVWqBaMQ9RftdXvy4PHerq/NqSIudb+d5
V2ooH5xoPof6xXxOIniMLtvYWp/F3p/0bCjqDhuz9TkLtX3e/KEkW20eW0YWGx7wpqWFMtvMZlES
/xf1880gbn1VUCyio0a8sxbrL0P6mukjGy1T0uOQz66U/Zrk8dRGG8H5+mD+MrRYfi3IQ0cPmDGr
Mm8z7dme7L1U2xvrsnoP089EhwjdQnQUnp+bsh2sYlIJvsfAsG5B4lsukNzCjRVjX6eRcmsHSrzh
mNZH9pfNxVkt0gqYIrrOlBp+yMq0Z8eVNLdd3nCrNxRoOqC0JiHG0iGUNArw4p55VSA1kWqu2V/p
0XMve7V5gGn1+rK1tSFBVPSCSYb4fLkr8hbuZgi6yFyHuXysCknflX48HJukSDdMvZQUlhEatQB4
FEDfwSyzyKQ0HRxgOtg7ADYzqqmKa3NpJem+CYtjUR6d9iAekUPS7JN+2lnzvWF1H9tOv2nk1ksk
OaGN8vd6m/68augrgGiZ0Ac528XxVu1+doqE7xRF445QTsl/5S0qRN3+8jyvuSoDLDH8iPSRAe0/
365DPJXtaKfxKQ0epuAXJZ3Ln7+2a15//sIVxqFPRkjK4lORg1MxETlK3CT4Wk6dV3NB5lsqi6sv
cDDEwADhcCPvvTAYojFYza0YkDNUh7pKdOTxTM2Nx8K6CkqVxuXUCbzKTBy3hCLocXLAgl4e9Nrm
FWgtgE6kA2lDOZ9UqJXbwjAZtBJ8UQPZo7AjmV8u21hbODgxECEA4o+bWZz5BKZEyFeL+JSn2Wea
MSIXsNOWhM+aM8Ml011HHgGB4YUzq6JqmuAij09Vk+teJ4e9J4Nt2fVl+dSUPZe1Y26xn6/tGAqM
tLoK7lxnWT4iX1tPMro2pwmxyuZzb6ReUnxT/MzLsrvJKTb8tViL5eG3BEIYSQfIkpfdAVHqkHEP
u/hkx9aXUnPV7lusXo35VTT6H5TyA+/Pjd2xahGaXigzAETyVDvfHYUmR6mUmvGpb/bEPIWd826Z
WpSbA1KZlhtU4yPtd4fL+2VBjC88CuxZIOyFuoLIKS69nFFmZTgGYBeerIOe7qrsVkm97g//mQzN
qHjOeKqmoz54IN775GY2Gy8ErBFspslXUqp8E9ok0EUQhOv6YlfBvlrRYwsqj2bKym2j3Xwl1f4H
c6quZePzMD5PeekNdeVpkv9uQkLg8ky83WCYpw4mOFLQlV5C06vSMqdwbsITd4EbwIU4UP/tldpr
963+jSrWhr23h4jeGe55/KsgvFjSPqVWmde0y4Snymq8qP/elKPXD0+peQiz+Hh5bGu2oJ0AokLt
lXaeRbY6LaUsLAJAB1pf7tXs4/xJsmaAt26m/3Z+D74Q2CeIK4Sc7RJw43QhrLrwg5wk/ReEekgk
3ChJtBFzvD0qcJXh3SjP0yP+pjUyU1opgsOKJ2REWSH7XI2x5/yYzB9S/qx+dYaNF+vKzsAcHMwC
2SuqmOcns87U0WjoQzsVQ0o1Qdpp/lfdP6jJtV0gWtH/vLxYawfhzJ56bk8C/xDlKE2cFDM9lBAV
9KVxnYbW0Vb6L0LeNRh/ze136TqNWncr47CSTxST+9doF8ewDu0RlmnSGhB/Xlm0+RdQsfpWedNE
N7Ba3jmdsW9K+wrl8IMqFztIaj1i9I3TsXJh8zVEYYWeFSis3jQZyb5d0AdKpOeM12qrerr8fYq/
TGl0hOrJ07RvsJm6vbZ1t729pDmUDjxW5I9F3CeO0qusjp/JSuAUaXhyUMSznd6l9EFVdWsLryQN
RFcz+Xbg7+T/lnco6dTImFKw1fP0Uz6G8q4MJy+BviDUFRdemM/GtXmc+6tccotmo0i44g5wsyTH
aVCmgvVyJ7wao3AQFUIlZJWsJwVq8TT+VNfPTvwhjp829rLwLOf3KGv4ytQi5rGtjmbsAVPV8COe
ngvjXZQVCL08WPNRN298+1BsMkKK83HB5jILos+WUlLs4Lwmjdu8C42rqLiN/eP4R0svuaG7/Ks7
ZLg2vOzangXfQuglkpI8goUjeTWvgV8z3SNHJ0xRlHiWqx/JcyNDuZZ0nt1+0u3ggLTq/vIUi1B8
OVp49QiKRKccwfq5Ub9Q6m4aeb+O9V4kXn3boWdy9tR8ww2uIKNA3b2ytIgt7aSZ1UDkubK58+hm
k5qvea3ueRJpDr2TXiGl3iTfhmX4QVUzpGMf/GlL0GvtePLOJHFOyzo4sMVNNjY+kl5itD3SRV4t
DUhLW8ARTC3eYtBYPaK8GYiQgCWwixczO/nNjCrUFNFSWXi61l6l5fsgowR6Vel6AsvAF0Wny9Ly
dxaMx6KKp6bJKYznfa36ny+v8sqVRyT613dZzL2p9rHWFdTNclJ6JeJEvvMjsWoXEg137jI3DiNv
M/u8Ptl/GRU/f7WfHZqAxHMbH6wkn53S3g25dbCH539jaLTk0wUEaItXxbmVpjQNWhYcjuusXNX2
UeucXYsUia3Xz7G9gxwURjX56rJRMV/LU2PBPmDQZ0SouazIFnnfmXKokBtJAeX3pS55aClvaZ6s
nc3XVhaXiVpIgV0NJEdUKT22oXrVVfcaJFmb9fNVQwqOW5DmQBkhfv5qpbLR6Dsf8uRTTqJrD3is
PBZQKOscwIPSBPZGlLc6ewTLEB8J+pFl71E7GzbSRzo9OxPIkvl+Krrd5fVZHZBorSM8NugvWGy9
pGvA7Un48KxyPM24U+RiLwU3m9m/VZ8tqlX/NLSYuW6S8hn+R4Kt0DhZWbhHFdeLx/6aLP5OaXrT
jebxAAPRE2mBb/9/g1xsj1Ezgho6Gs7XfBXPhyr9UBaxqwTTRjC1uly8q0gZUaeFaON8d9glnWm+
QZ8G8ZRHa4iWzfvLI1kJkekVoO9NPJ5ghllc81paDymNCeDs1XxHERMme9dUHtM2OpSUg61x46oV
y//m+MJbwrrxP2Cy5yOaJK2P6eiLTlP7EPfjrkE3R522+oVXN+ErK4t50+BshuUfUPjwq4Cs3rLu
QfbP5Y/Lcyc+5dJYFlFDSSRKWzhjGWHDTdJqX423yfhujFHEijfWaWtEi3XKnJxqKgjjU1c2d3Y8
3RTh81h9VeP64fKgVg3BDkGKEsANFDbnC9QlUq+0Mlu7kqedXn1RJu2ukXdjsCXIvboTXhla3B5g
kxBqFG/BRikJnBXxPHOM7z5CQBtXxuo60aoIhsgRTYPilL3ysXVWKlCJsk40b3uTdvN/STvTHreN
Zgv/IgLcl68ktYyk8Xhsj+P4C2E7Dvd956+/Dyd4E4lDiLBvkAABDLjU3dXF6qpT58S02D41ET0p
NQ/+vr99q/fpyta86itbEmjIYYoAVRhqPT31mSce0tF8agzpZ1Ub4SFLx++6OG2x5KyeGlweMBGS
Tb65VlItp2rQ0sE3xCbfGT5jA3nmfUSLgPnsIBp+Jy6hOaTNnOPEpcUq60kc1RKZg0tiUKjUZiXa
jmmuDZ9f8xDKvqguzKQn/M/tXk6VVxhFkfyDX+MON8rzdojdMrK4WGFspoib4YaxdGq0inHIRz3f
InFYi+Mzhh5KOeorZC23K/GKEpi2RSGiNpTyo9SVyLMLUb7xOlxpfMAqdmVmcSyR36oN0jB8Ei0r
P2ZRqQBUS74mVZTuk8SKgMpKo+tXU7sbrFbfeXIsIiMmBG6GAtyum2Cz7hNdOUrwDJOZTv4Jfo/N
KYa57LKMm9c/c3bmqzsy+LL+D4Kmkp1c72m5N7vBh01A0WDLP7XeWbFih6dYs1mAWgsFs4Ir2oUG
yphLMg1FgwwknKjQkCycgc+Zu0rNdrDXpJRGgid1Cg/348FqmjLndhCpQ57Jl/x2sf1IO8ofySS1
orB2RSvkbtqLuS2gCLqL5Sq2y9af9QV4EBVNXvxZaXnm3P8Rqz7ORSVbgmSKS3v7G5Ko11sI1vh4
SF+ZcrOiCt2l7/dtrAU+KtEM0gFsRQl34eKoL8q97MU0uAxXlE+lUrsCr+bsK914v95o/b5W7t64
0JW1xa5KVq6LmUJoCGVxb3iOOI5kmeMzDY5d1xR7ofqaKrDKpe3OlOuH+0tdvc0w2s5EqEyhL1Nc
rxtxLYRUL4OXupKc21O4lfjNUefN+q5MLE5MGCZhNHoCrFr2+1gO97J0rsf2GImfcuUzlJmbidnq
zbiyOP/51aVstD4SlIlFReqPZBBMG+UIF1Ybtx6Dn5G0v7+Fqx55ZW0R2lNRkM1+wlsigLMwgj7N
Mbf1q1+eYSEgAuec6XlhExEXbgJ/JAICr4j2+FsZfY+i0/aUwKovkp6DEp5rj29Ym1t66xDGUV1J
ovbc5LkTpZ8mHRRno9uJodqm0jMxHvAuDtvDmJpbFcm1vaR6NCtg86VUxcVeSnqphnnPE1KT/4bO
1KVy32L6/oGtXG/+dvaQrzHNnGUYU5Q0hNIQIxWyIopSQ6t7SCLF5aXs5gHCTNnGJVu5ARiE5xuI
AqFz+fEHSzAankSrElwUXHzRkyrypZChFxutz5oWnlrx1PwiufhrUw34I4PHM0c1PFmLKFYJelW2
ehkh703BSNeFT3UYPzZCCTGsCPXf/U1dOTmiCDhnUIJQMyyFL3M1HhJ1iF+b9Ql9sUJ67M2N4t/K
vb6xscjntSgDGe5F0aWhKzaq3gm9PDsYHvv2cxWa7v0FrXrJXByHqokK/LI15vUzjaPfRRd1em3u
po1damqwlxHE2edi/00o/ZxHpf7zvt21jcQm1Mozhcub9DcnsRetpI8uVm8++l5zpobaDRvg1ZWw
TxoKGxKYbYpPS7GMWu9a0fIxYsjgKn7mxtYE6xzUF0EfwiWaRLDy0UZeRqtBqjUGtIzoAh2IyYh4
uNfBzGXeh/ubteYR12YW35ZayTxeC/SrwwT6jGQvmw/yMaxSV42+3Le05g7XlhbfFAoxpVKNLMgY
90JXZXYiil8GraT9I9mZuUuUXx8OmyVG/tvC+RddfcUylboymtzRRbG+acajPkviBTajEf+/hc3B
68qMZYxNTQ4UXXzpQe1hbhHyy1xhiD/HZWUnRbURDFf9+79lLYvnUadojeEp+PdE387waqee2d/a
9O/761r7lrF/tJYYNaFAs4ROTbFmxZnggWXIwNQY6Z+Q7D+IffUuypsfZbfvxJ/VTy2gSDTl4hax
xKq70OsGNQgdE23o212tvA7pDUUAW2QCy6qLzNWljDFgZB0KQ94ht1AFP+4veMvkoggB0Y839Skm
e0l6StrAHTJo2yKYBJB4VZNiF/j5bwTkuaP/v1UuPjEw+WVFJ8fxJdYjBxFOf1+lSm7nvSTYVZAc
kSKKN0yuug850Pw6hEtj2WkqJqgkqxn2KSe7lsZrRE2s1jdKy6tG0BGax1mYllxyMw1CXTBaQGFe
bb+Bsgval81G1upp8ZiaJ1YgbNEXtzuBzRi6TN4xYS878cg4kPjdK3hLAUSTj7K38Xlevw1X9hbX
PBbyIMtK7BVh9OyXvT0VJ3N6lMI9Spo70ZPtVHmIkz+LrVfj6l7+Z3g5CGUJpcgguUKVVHrIVKbK
0N2kHfz+vvOvWwEMNn8yuW+L7UQWwatDtNUvDUVYIz9VSQX1zeG+kbWvJlRx6A/ApzVzd91e6plv
PmxSjESadImr5Nyp3rf7JtbWMUOgqPBBuwAZ7a0JXUYtjKc+JRxQzWP2TbVeYAX7DRsQuIAC5xe/
aV9mMFC3WhiSjjYngdmsdKzsiJLvfStrGQAI0X+tSLcrMX1UyATdJ85Xz5ky7YYGZqv0pAlbWvav
w13LXOPa0iLW6kPi+Wne8KEM/OpBSLTUHoAWHZs2GHZVWFSurzTGsyjA6Faqqf4+kpPnuu//NHoj
sAV/Gg65hAptgRSPG4yo94pTO9lDIEK4Wpl/mLrPwDKaPE6t+NZDGYVMZIVJcDCGpr00gK2hDuSV
0vn1FsvDqjuQfM7AZjrASxSBVyhQYVD0vExR5BhJsyOtDo2tj9UrnuTNDjKVyfgIQ6mgwW7PSvEm
Hks+wFQt2QNQPVnK6JhqOiP39d0oRy9y8lFGMmvIwf1Uz4EefZai0un090r2vY0Cd+rzh7p/B2Nq
aj4Dg96L8ouPvIKW7Zrk3awSYOPU+/setlYjRNwLAAloGdrjyxQ9jZjVF4OCJLM4R336HHbgMaf8
QQsiFz2ZyxgFj00KqjcrA8vuAghW8/ZQ1rWdG6ErG8ppDOWdV47iRrRdPbarH7a4xbGiRwU6vfyw
FgHuqLDDU616x/vLX41GDHoCfp25TJbzZ2U5lhxmReI2fIisyBHFjVi0eoOvDMyrvMoMg7qsRyHE
QJ+48CJy9rL8MfY/31/G2ocQvvh/l7FIrCvI+TkBbq+svTMEdwBkCotfJVhUeP/i2O5bW6thvqpf
zegNvGa5a+1kQvBdcjTkD4o8Ob3BmOCQghv5UNduVElnnq2dsJVlzzfozQ0D/fg/s4u9zD1Byif0
ekj7dibccypZIGrsyHoHhl0rlqMPyPZI5RaEeO2BNIt9/c/ufMZXZxj2oYmKKM9yxXsSAZCwMIm5
H83aVaSh9/d21RaDpPOswszZtoj4Yw2gftQ4yc44JU3s2bHE8HHSHWsvpLa4xdm5esmuzC3CfmQg
qalW1Dcs/xsdAOapX/J041O5mjaB94aPDIgc1OmLyGhVKRLYAxBs2Rt0RyqC02Q60vTNY7A0hUTC
R5ciFT7DdJlV0cvv7Oe/tpfBP5vKtBvQ+OD+vffG+tiotQOgwi7Mn1b4O/Wbq4W+alhdOUrQCVVe
GEDbBZ4O5PJJfmhBHz5n8ZT+BrwRyntYVubBjlmv7dYpVSnIq7yntHIuULOVC2hCxWGjrL7qjFc2
FiF4aqEES3sputRiazeN6YzpN72K3B6WZxoz909q1RWvjM1/frV5XIcxh/02uqRG8YckhDtPM/5C
Xsq9b2Y9eDHkCXUEw9TiUq5Tb0skJCsmbwqlskcteSo87Vykpy7PH4R4eldkp8Jy0u8bZueL+yZ4
mTNL08z7R+P5dnlDK6IIPWG29Go3R1ksLV7U8lPTfRqKxFa63FboBh2mcgu6tPqJM8nn+QjARvZ6
O6/2VeCrH02Q1kNSnhqOEQ7DQ4+4yeH++rasLJbnSYxzVvJsBZJJRzCK0fViwtd9K6tfU3r2M7ch
VODLPrNaAuBOB7JuJQrkuRKsOVMi8gEaA2dgLOK3zEGAQ7eOWuJSSjpuBy1QRr5zIrT6yt8aBEPN
pyhLf2Pv5poseB76goa5jPmofoV9TxBOmolu7MMYqLv7+7Z2t64tLE5H9iMlluWa3NT4kdc0db2n
stxMC9Z8AMQaQBFgADCNLuK8EA5CIvR8J6v6xKTi4LtmFLuWFLoquf/oDMmjlB4Fsdpn/oc0Q0ym
2jiwtYDFCAx9Akj3INKYf+GVr4/x1KE2wIGpcAfD1wxvUKvuWl1zs1B3Jy1++Y19vbK3iFlqYjVW
k2JPSM0HZlsdpS0e0V/fyFLXoPyM9igqU4xwktD+uF1X6Sdhkg4Mg7Vd4VbGo9WPdlGeKOE4ktFB
GxaYdsprQclcYYCM91O7xbS96kFXv2Dho2EkFl028gvM7HNbafsptRwz2mKgXPUgNKygsYMnAd68
23V2cidoccNjxPSU74Gvm05QSJP7O4f2n5HFoUVMPGfePPTG0z0s5ZOp/Wi8XxM4/adxhGzxvytZ
5IyxVmdKP82JVVgcPd90i0E6bqJFV0/lFUQCJRmzxsuKTVdGuSmScOR6yUR9C21U3SWDjWBgur+/
a6tXi4HVmeId6Km5cMFCQsHJjzAVSPrO+CKMsT3kR633d+pv7R14DNxt1iRakj8mQa5RgJjmVp/o
ZP7XGTJapxvlybVPyQz6+J+RhUMraqMR+Ek3LDnUbWnqUQzqR2OvqGkG746yBdhb3T9t1mbioT2j
e29dOzTMCkkXEdfWBYlSURM5oN+DvSDFlZtZKsXtcFOBeW0oUGEK8V+ri5Csoqc7NRWNgqmuTnI9
OWhfH0YJ2pg8202d9WCMnSt/U2dRydD6C2T3O0PzL3r0foqjkyI8z2iJma3hvjOt+i3za1SGgadJ
y0ojHdVSniyTXI86SWwcKtV3zE0+iC0ri8VrSV2PWmnxNRB5YNDTsl70caueuepHtGtfBbkYYVsY
6f1MTEmv4ksumy6MZ54IrZE1OlO34bDrq/mfIYRnbh3Iy5kqGAUheq1qxp16Eo3GRijqd6Ljv+uh
u39rhpeLGNUd6ymswZV966irsZtsklGuVSzmLvc/28ag6K0ZtY6EGT/A5LEn72mdvWck1YpCp20e
52Ef8Nobb5m17YOyjVlqJoEZQ1t8Woq+D8pJJKgE/cdg+jl2j224VQNctUG3lqozQHfaZreLkvMi
NiEtJc3KomOQq0cmGCMt2Dihta0DucVkHynpPNZ8a0UQjNpv4yi+hPVowye6i+mkUhWWhMwRysmO
oo2tWwtd2qwTNk+5Geg73hpUmKNTJq+JQda3oZ21o/eXP4WGY5ad6RQWFNGyJ/1OvAS8Aq/8DHSH
c/bWqDckltn1aXxR1S8FCrRdeRA+a4ETVsXhfjBa3c8rSwvPQAG6GjK/ii9e1+/n6a7A21dmx+A2
Eckqe/8oKlsBcN0mDwtmPBh9XdI/dGUv58rUx5e2BPBIgys/FI2SPExWjLZIPIg73nO7MI70DQTU
6vMXwoZ/LS/i1Zh7Q5FBrHcZK/SsLckHbzg+tq2EeJMDBCawZRQ5qug7sMzfqOiSOsxlLShRGCe8
PdIsYehMzrUYtur4jyEbxwd1jL+Eo+5vhMrVRTLRYkExgEqiri4XWQZmnoTkkUpf7HJP24eB08X5
XvteK/q5Kz6nveXW5l/3HWntnlxZXQ5ny6NndqlKYplLj0FzzgoBHOLHwT8huLixlWtfnWtTiyid
9jI0cBHpZUrrvQa3U1aPdejTXHm5v6ZXBOyybnFtaRGoBdYkxjPKpcrtLEx2ZQhQY0h/guKJPYoW
RrePxcRW0fVOvf5Lmx6i4ZT336a8e9dvXdX5Kr75MeARGCiGyYH28a0HtYafGkFONU+vChedkiEt
9vfXuxbCYYz/18JiY0NaDNAoYAG2PbeNjR0bu5m2r/snEza0W8gE30wgiJ5BxhcOZLiBdkiY9cxF
JgHICD3P7afOzpVBtpu2PQvJ1jDkqpNemV5cQrOSwtybyOOrZC8Rv/3BttIKOuPG6fVNUor5QN4e
2H8LXXyrTCPVSLTJegPrBZCeo/vhvqljNKhk8VCrh36Ays0Sn5pI2EgxV12FMSY6UApKAG9QkF5k
yL42Q2T8b6b3t+9vXIzVG3j19y9CTBGiLhBXIIvQMSiq6snIDlqQ7+BF3VjIuqFZkmxWVCWBufX5
aIxRPB4pwqpyvhuSCeEh6TBlewE08H3fX3UN8iO4UmaepGXfXFMj8r4ZxdSkolMn4axvugtrc1cq
mlttAcRXb9qVtYUjBkod07NiAwXr0TPpoMPurH+9v6LVvSN1oeuA/sMbmchJtrK6g9XvokYfG9FV
lK8R3AcbnjCf9Bsf/9cIJeXbA0LFWQ8KgccMniZAwAsHqKwzwf2TJtFRUCI7GbaK/2sT3LB00ZrE
J5jaXA4CRl4WVL0CLqsdPvXae0Gp3JmEFxTrXkFtEzaGAXkmo9hpuWI4QeOkWbkrYHk7FemvK3rg
llAsgHmGx1pawhQ9IZLipua3hLAhN1P4mL9GMqizzN+pZV+bWoSTYuzbuI150UVicKjFyq4laSMb
XL0EvElhQ+Jh+gZ0BpNr0OsD7x+lfpQD04XA2S71yUnCyN4keVo1Bg4LHDWjGOREt65jmW0nNAXG
qjr4jD5po1Z7wUctFEaSAh2A+7dh9ca9EmLgk4zBLz7lCt/qJgbGT7Xy2TNip8pOCQJE942sxl1k
s4D7Ai4DuXq7pKov6lgzwpjhOuGrFhnje5Fh3Kf7RtbuNZAv0O3MW0DRvPAD5kVLLVaK+CJOmR2l
jxSRGqAj4M6zdsPU2hFBVwWMGDlm6l+LN12vpYUQ9WV8MSRXnJRDlgSumYyngqIUEi/7+wtbOyKD
mgisIQCLeG/d7p5VJp2WtcSSQdTtNEdaNbKcLtt6fqwmINd2Fq6QiaMv0Fmm5ZBcoFi1A5jujPqP
EgQPTFx7yazsofhZx1uBa/XgeIHTJYBWG2qh2/V1SZKidEmsyLpT3cNAVf4RpH8lU+T+xj4yHgr/
FmO/9O5v7aDZCSg25I0M91URVztmIAJrS+Fn1TWujMx/ftVt6II8DuUSV48zml3gLJKPUqzXoH9P
fbPFt/76Olp+ZiDw+3dJC0f00qzv23GOFeM+E1Df06Ds9B3pz6I+6Ll8GSfzKRE/6snk+P1z0IC0
qssHZsymQHZD/2taPaftA0gNS+Lj/oGRs3auIA2l9uH+3q99D4H6oy+mQLaBLsfttoSZ5Om1yt5n
iWMJX2Vd2GnNXwgMIq/wwAPF/x0467XBxc6Yfa2GeguCVqw8t7EKd8azZuNGf3r1tK+WtXBdWizG
EIpYadqfGST0QnwUrU9a5CbFluLXWgylE867QGEGn2Lz7Q4q4OeEYSS8dYb3w4qPXT38uH9Gq3Hm
ysLiwxN5g9SYJVWAvsh3RZVGUGEVTtRo4e6+odULzwyUDukWNRZl/iFXdyRIazOsZWpHVvTVo74X
96feg3Rm68W/ejpXdhYXXszD3tcEijhUlIeuR/7hPIRnyC0ORdWhw+14yfdAfmnbzBmHs9UXj0bk
P8M9fszGgU5GvbHBW79ncQmqEurYBmHkC+yeQXTsNeNjPkuxl+3Bb8ItZNTqcZIYUS6jh0xaeLvL
MUB5XehyrpwFNr48Vd1k91tzums1qxnpSlWOsgrfqFsjKCNa/TRMMU3k/ksZqM9KWO/pCOq5SxVr
H4Hr3cgl1gjUFBPeYOrqLA5OmVuTUzzruzGGfPFNxemFY5eePERIDZq75VnPc1dVIWRiJqZ1dOPP
X/dc0hiTFhQv9Ddvh7y3xlRIMmwL74Wpe7ByppKT1snELamftTvyn6U3Dwi022qhEjk9aSpPQSbs
4a3uLe09mb/9/1kT6Pvb/aRk1Bi6jiUraRiqHp/AXj0KaeuIYbzF87nmk9erWvikFcdpGAjwKIUT
eu3C18p8P2TffmM9rwVUZr1A8yxtSFSDUkTUL01/UNXg7NePcV46yVRv5BOr6F7zytIiJGuVIPii
3HGfR9OhdGMBf91ZniswJyXV+l9+Pz4mQ3Ww0vT9GMlOamTPRpK/n0mkpEk81t/qNnmJo27v+xJl
e+MQ938G/XQcxdqymfp7CIRmssFb8oQSt9Ku9YsEy5ZmoFiJ+sAiPPaZn8Amz8/P+ukl0hTI7A/V
+EMyA8fUnFqIzwjdvtNS8xz4jc3I50Z8XnVxg04kmPy5/LsIh23eFj1c9Fym1IsPUmTqD12eKp+V
SSrfVcJvSFmSqc9C7ryqREZGF58dlC2GCMkJnI8moKuKrb5vMqYPISSVj/d9cDWXZkKKUX4YqBDO
XDhhp490iwVs5d77TigOk2HmTp4UHymEn0RzfDH9aqd73V5J6/f3ba8lCtemF17ZBM1QjKUUXxIm
4FEE6cApdfJW1XX1JpsGxa75jcq+3kYNGfAYuR51ew06V24yPbrtjsiah/DiBuVC9dXiA3NrZPKQ
9atzj/Q2ax4mI3sI4uoYt21tAzfaKHStbRsQBthRkKakjLLIfvJYqUsjE3gIy/FHg/KrnNfRRqhd
27RrGwsPlBsh04N+Xo8PK+zw2EyZu5mTrm7anFqZEOcwJ7owYpboRWuJRVRqhn3ify1oOQRhu48g
bP11T7OuLC2OZ7Q4Cs0zsaT8jf6BLXZ/3zewul9XBhZOVpSqFwcIl1xC8UA5y47BfmymMFv7tcgn
4LSNPCaV+V4Ij0pCkaV6HDvIT7P9bywGcAOQcQbkQZncOrPWo9okFiyGuZ2c3jmw6s0mwqoTX9lY
pGNgiuIxCXBi1Hq7GtUaVG3vr2J1t1BB59wB+vP2vF1FVzdM7qRxcinjfFfVzaFRnsu42fmM0d63
tMbQyFsHtubXwbM3PCxM7fhlZrWEmDrsbTkgoROEuHclrYOvv5X9+Nz5nggJTCW4qtd8UUbvsUWn
6Kx1cejmImychtbblSnov+6YNz9t4ZiGMAwR+kC8LrvK6YdTk+j25lT++gbM6Ny5agat/CIkCX6X
tkMLHgLWWtcHOhD5Lz2a2Ypv595nWrX6cBKMzlb9wgl16gsM64h28Bti7nygKZVrZBrA19RFhhga
UicaOVUGoxL2jbCzYtlR8pf7x71y12+MLL6YY+abr72Gyyx7GCoIWpix3Rhb1JAr/stEE6PLTFPw
WVYXJ5cEQ0iOAIRAiAwXBUdoDlwBV4Y179dvCoQf1DtmcCbvsMXpealWV7qAJX7HroQ/KWiLvWSc
NUh87m/d/JsXVSDVYp4W7DpEM/Aa395JNEeURmh4T1NRZvyqUU9GBnZ8Euo/qRzlThcW/sblXDut
a5OLMGAVetpoEtUI4J924Y0fEjVy/Uhy769s7bTmcU2IvWYimGUaFVeSn03SyGn1cm936GIey+4Y
tE+almwpm67EToa9yA9n4ieeUfNvuapKSFmXtBpTrpck0DM702TNGaxq6/m6snE3Vhb+JyYFMo30
zElp9kM72PEsYzVssXytWmHTmAaBEh4pp9u1oPNVok0YJRcUaYNm+kDD2mzKjURzdquF22mI6/5r
ZLEUOQnC1EQ99FLmRr8DuPIREgDNDaLGtEM1T3aN0JpuNEUbD7z1xVEqnlmCURBaJLhR0LagFClS
i9IQumJZo4fY967R/vr7hPX9Z2dxgRPB8kMd+cVLVkRHK/scGL1t5YNjdMf7Xr5yfzEEem+etQS8
tbhMfVXCKVZVyQX9gqMHT4krq+/kRD52ggTrYRw83Le3uoGMFrxKlkIUvrCnWG0VGFUGd1oq73m3
ugJqX4mx4R5rU6RwoKiE0xmUxv/cOiGT+JOc1CyrB/VPZ8G3EQffGbH4GDA6Orbeu9783kfGF7/x
nGY6BTqwEXgc4k+w3MIU8GJmWytfiSc3P2mxcs0KNI/yRjLTaXe8WGIkP/jMdNAe3N/i1SP9b+1L
2I+Ud+Y4dnVy6byXwVOPUo0stJE72bBP23zDf9Ze8jDBoJbI0O6cLi+ueyDXDVtbJJd8FJrPbZpE
D2UvAW8CcOUIaZo9m4XZfsig3dlNURy5SFZ+g5Mkei67zPpyf+mr3qVDFDszPtPWWVwbHbmAPJrw
LljgPgliyffBEBH98Te+DWsoJN5qECPxmkdZRV4cpjnJzWQJ7LE3Jb1Nraol8GhZZavFMxzdezCr
B09tDx0c0554UOO/U3qc8cc4eR6CDWdfW/TVb1mCkJSpi5NBxrGimkcXXfdgyHebU5NrXnVtZZGI
zXh/lHk4ZzH+Q8htVbVRoVW0P7eawmvX5NrOIsKqSp3WisnNFQtll1IvT6PaKdMXWnUbqcuq69JY
p3Y8R0DoV2+DRBPpli+IbFxXPhu1S/eP2DBpJyl6kGs3ED4Kxi6WnKj7eN9L1yo0pNb/GV7km4XS
82kLe1qdgwfx0Klvd5Ni58Neb15bZ+CH7K5MNpx21U+urC52tmirxA/Mlpsa6bYAlnQWcdx8Oaxa
gcrRoKYFnl5ZbKpfp2PdTSWpDFRAfg1PX7/NdrHqjLRsAXqIQO+WrNCM9gmVHnP9IIwMlOoQ8yao
YT9BsCzZAm6tjQvzaYRTa0Y7SfS/bt0E9HYqdGqWXky13TWy9AAe4+hP+0b/CDeC13c7v9xp5deo
+Y0DA+rIq4ehduA18y5cZYUhma5vhHV68Yp3vU+TCq37ZMvI2lbOFuZJ1xm6sDCiVVKq14aVXipD
/6vtxU/obO2HVP5UgBQa0Le47/vzh/cmcSNmghOC6YfODewUi8/FOFCTFSJ/OENWR3NPEKV9QCpa
S2dfUQ9+PWzs4Zo9lka8n8XZoEC83UMzRZpt6If+LLdW/iMzwsohsPsuakLRvsu0bzR6zGMeMYpy
f6Fv3YaVwinM04HxUPjRFysVS90bKrHvz03L+EqqBfGHIdb/CNXJOmZx/CQq5V9tI8oXJYu6S4BS
xIOlZPJGkHtzvPwKYhuzqfN1eYPW6zNYORshGM5pq1C5/Jplmp1Y5cEqziIt8ftrfhO7eWkCsdF4
dMJOiCT97WZXnRYXfmxwuMM7eNR3sao9Au04hpm+4UYrlqjdU2WkLkBV8803T5iGtEJD6DyC8Rr7
3LHMeCcLsZ0GW6iKNVMcH/z2tIvZyMU5jlNtthD4jecBKLxVnpDWmYkQs/jz/c2bN2dxM5igAB0+
63bNUK/bzTPSXJfGqB3PcvSHX36BQv3+37/mkLB6AbmbqSPEN3HMoh2UKrE5nvMq3AvG50jKHDBL
TpRnFzOBXT8j9S0MZ5K/gLw93Le+tjqAnHNWRlWCl+7t6hSxndCvt4YzL2BoFvwUCGBSbvF+r5wV
vIcUrSjQMX64zP+aQQqruKGhXovaTm/E5yoUH/O6iuyKcsv9Fa1EFvgjqOXgGhKSFQu/kOUJMofa
Zzv1onObDt2+ruiZncvl9HtohOIFXgcabWn9y7zjcLNRyCXbBpIFlnn+ZVffhWAywnFMteFcoAwT
SM3sjuUv06XNRpj/Jn5QkmAy8daIqAi5lMjBeBaZmq9LzcGILG88p1fPC/5UnqB8FuCnvTUywuSv
xG04ntvkZxw3tkTGbvWOubt/VCtBcNYSUUz1tXO+LK/ksq9WLXoB50T/YQh7jU5OkpxUC0RxtwV9
mB15cY25WvPbQzXgBFh2+jRFaLywCaczxfBDWvifuik9jcrfkSg7suxI1UurD8/31/cm5+KsFA3o
Ie0wcBxLLtqhz4SSnzKcGz2yPfU5MxOXAsKGw6/tIuGWgdt5mOwNgZ4FTibIQ2M8F4A6YmFX1MrP
ZCzetYVx7pNs48xWAsbcCoMF6ZVOb0kxl4tqVcXVNJ2zsK1+mmnSdjZYMvPD/a1b80CIbeCbIrpz
aot0tR4SPY9UbTyHQY3kr24RMxRNeepion0uNfIGAnwtaszUvfxHVZuy9q3HK43aW56hTGcpS49i
cVYC4UdX2ZUR7+ty2sOwupGHrPgjX+W5VAW3CKtchKk6ai0kTgPxPGnNLpCmXcY4Y6l81utDKu8G
1aWjsmFyZU8xCTQHklidELUw2bRRLcDjhWBXGewbK90JA2xdP5VyYy9XHBJ6PokRYYiy+KjN1+Iq
Do6TQWVHb8WzV0uodY2R+jWH9XZf6IF5EBI1eRInrzzcd5iVA5xL90BhZ7VYausLo7oW1pkhT+dw
eDbrdu8l51jSbMvTeMAFNsPa9+2tLfLanrywNyZm5eXqdO60ByN57pt+Z8kHPXksmmRjaSthhK76
3C8A8WtQy7k1lWmakeVjOp7B5RyEGpRq2u2q3tsY31xxDx4aRKoZRoW1xRVohrLJRrUYz+MgRXbo
Vc+MF0Ztd26KrV7ZmqlXYQO4N0zS0oWHpHFchVma8X0pnLiJXwQVRTetll2TofL757S2edemFk6f
G6OstBKmEu2DFEs2Ud+bNoLVii+A/6Kto3FKM5XD7QFpPHLEJhrGs97mtqQ+qT/ajv467FFbBa6V
6EvYpcI9k7LyKVt4Hfx6qFbFhEXYCm0BxKI8/by/X2+LIDysSJyYfeaDMuPpbhcjoFomDarEYvzi
OQ/fe/6RYddCfKj6f1iRQ+MUi5/uW107JYZUiEuz+pK4TEPxSYi/A5lwrwmjjdjrUVHi0Pb99tc/
yYx7UlfnvCDrWd6lSIkUvzdYHe7geyUkdLx3ra2h5PVN1DAxP/Gws7iypt5Xoy5wTuh7uaPwd+x9
6/fhU+a0D53wbtxCXawEP3oEM/8nJbqZiP72zBqfspUhJNOZjrnri4AfU1uALyGST9U4ngJF2N0/
r5ULPI/HzyI7zMCAK7k16In5FCR1MZ1VlHJR9MxfwoAGvMc05r6Y5B/3rb3ltWEOGcSUidoYOQE2
b81Zsh8Y7VBP57JU+5NioKg30OZyjLjvjwUjLDDUR6UdomV7jsNBOaKtnT3pRqJXdjhazTlOpy1x
lJWrSCuXBAUYLYQByykZWUJqQ24aEqE2EMkfYYXsymJrqm8lTWDye2blQi+JXHwOPVff0kY0fVXM
e/ISD/oLj0GPD2byIzFiyLkSEWB/Ez8oQ75xHVcCGorAMz8SBSgG/BavQqHlruvGyNr0wfbqzO1G
iJiI1fXkttP3jdNdXSP9d/7lXhJ8btfoDSXHXrPGymjOhSweGYI6lp7+aWx/JMmT5r0w+PGIMIwx
uWVxLsWdzJxxmZLD+E6qfUjFQDyGSmzf/11rPk5NzADORqglYNz+rGDSJ4YC2+msKB9U+THqI1ud
3kW/zviGSDdUTcyRMawMo+MipvsmvCuyxuXV+xfV+mjQly2Tx7z6W5Oaz1GoOqb15Oknwfv1JxGG
X/VdYXKmGrXwLR9V15mfk0tcfy8RPvbJ1szO0bWf1ddAswMIwO7v6NuDZlyOphQfFqhm3oD8RxH6
YIjup7MmZu8IKzTZWk6wuLQyiPf+ISqk3k20cSPvfftxmc1C5Yxz6cxnLb5ovQUZqNEQPfTkD0E5
NNbHKdyIUG8DMCYAPlrwXszl78VWVm3CiE+ACehyxjF0x16BNOGzhVqm2OV775ehlvjM3E5j/oua
jbrM1VojqQVN5YKKiSwfc5XuHgl58FUqwo2O99uW7asp+CeoUiKF8+bVME7qQPSdzsWPrMwOqdC6
rVpfqmawmzJwYZ3f137GjEtwHup3fVM+pxPMDYmTt35HS7d31ETaONE1R8JhTe4LOCj+ub2aMbUR
aaYsOkvpn8D+7XHf0veSj7V/aaibbaSQbyM9zzSuKEDgGdqwjE8U3SsvViV2oP+jm74rv57fMyzB
1AKNJyah3rBzwXKuZwh2imcQunsYXbgXQftZMMKNSuPbqI4dFgBUj6oDmcntrk0mqjlKGYpnOZDt
SGr3lhW6TEycRz9wPev/SDuP5bihJdt+ESLgzRQoS9BTEiVNELLw3uPre4EvopsF4hVC984lZh2D
PGl27r1xRmtfHYAYhhNJOWX6JJfWqlFLtcacdy2Ldl5S7Ap6JMO4SbY/u8fLwg6rghqFlBY8EC/l
pZ2h0CpeSBI/geuvh3avtEjQjRmc4uWuD35nVvUiDcVDH/tHRYAEY5PPcN63a79gcRu5h5nHY4lb
a6KDENS3swewfOtmjA8EsYnYfIFk5BB6O3iQ48YZxC0E2+peowXOPgMVkZYJiNfWat817IFY3Js0
ZHPtVmg2BlxXbUA9yZNIgYRe0eU+a0KXFE1Hwqv3P7LpmRGKzdrm2mdNSM465pE2UGuXJsRZuakp
PB4kXb4Tgukh8eI/jKd+UeST53WfoC8zEBzYKFesLYzMjavKxzGXpy+tRkLSxb0Yi24R105U3Qny
A/KbG1/D6tLeGVkEE1Bb0EDXItEdOutL4bf7fOgOTNc6hSk7ZixDEW0c0jw+Xn9x194lQlP6pCq4
L1Z3ubYQFcEg70tKPtUn3XjUYY1V1Ad2NkJoe6xer1tb20kmG6jm0kmg37T4EOSkGGmlYM1qhq+1
4LvCUN+iknL+D8zM4TBtC4CUy8bvWKo6vEj4MU2msBP4CK+8WjiY61Y+hn/zWDoyAHToaI0sG7BW
m5U1WFvRNcPTCOy/Ux4MyuBdvFF2Wds0+ANgRSBftJi7uTyiylP8qKo7vH9UOWoARZcf2FL0899X
897K4miqTEnLNuhFt39q6z/STMx4lLeA4GsPDA6YcibjGfQO5qW+S1YEzqUYR0VkSOg+46+rbe0M
vmN14367oL/yKs+ikUiD8OVS11zkhNkgk3sOQudO0LW5DbzrdgRD18v1ffs4Tk0pExltmNpwS7SU
Fh8uv12sotHr3DJ1S+Nrnx28HMqmW1P+JkhfqnLnRTfjH/URXsg0c0OmupPx1nwJhZvghMadGtue
o/5U2l2dHK7/tJWs+PKnLV7YKLYyzwz4aQ3DotNd70e2ku8Ma58p5wBKsm99/KQqp+AzF+q66Tdn
v3jyLnZl4aljjkTpO0xX+TkUz4p31DKqNbYs3Wj1KY1eVRhnvwrw7Y/ewUud8FMuPBYHpvkrIbGt
50mnQOHfxqdJ3cvWn0Y+VvptNd35/Ofclg/B5+i58O2sKU+1cJOZzM9NtpdtfOJvU8XXlrG4Q6bR
d5XSWZ1bM3oY3sAqb3qSLfefG0m3Y4qThmFH5JttcJh6J0C87a5O84MvPIfRMQYlGOVnc/iqFcFZ
dTX/q1Q+ZtlOUzO7KVSGEnbJFDtai2bZ50j4W/e+HTLYG228LW8F9WvLWDzNejAYVjn4vatmj9S6
BzivEO3T/dM8/z/ZnZN/Dn6ldnU2vN2Eh2kzO37QckfnFEo3oeUbnELjXnBi/3U0d9B9Nl2wi6Mv
ueiUuts8hE/D2b+R9yokNVa7Z9NsjqW6kdKX/JA/CoMjjw/qk2k9pdHnWLgfINK0+5fhSynZYfzQ
3euxncv2wOSFfCt6D1a6g3DACjY2YqWVzhdBox76Y3Q6mLW7dEDFaAr1QMrhQvoBlmRM671eldM5
LXOIQ4dMdqM8SW1f0R+SMe0/pXULmdYwbs36vU3eX56ILBFMS8QxtE8h37/8IVLSlW3Xh707cV0A
9ziS1n3qKBFVrexMVeOaf0okPiv6gnkp7RNL3yvi2Rq/I6RmR72yHzR7JMdqbAF+pQTJX2hSTnP5
JQlQ/hUh4xOc5tjq1cmci2GMKpmp29T6SdziRtpcy2JT5TaXy8IKAMwIN/CnG1+1k8BnkT8orh8j
wGwC7toPwwk6wBBBrTSA+5Fqfn6OpYfoQTFsVTiF+7A75rHjybsu/50fghsKDIbylLc2btzekila
cY3sP2gK4gMKlKQHl/sfKgGxcpL2rsewbAmTeCofGxPMYu7MNTpBure6ad+M6bdWua0L/27Sg63y
ytt44IdLAMgZknFiWkKwyx9hRlUkpm3U08McHwRReITVBL224DGPtZsMVtFCrgCu4WlyqmyjvBNL
x/OSYy5bz605vQTd+IsU+y6oTCQQu/quK70TtchnJJjYdyeUlJ3PhIdwsCCNzqZ+3ygHxXSN9rnP
gMIZuuMLG5/Yx6iIjQV7wHCJbNEGXrw5hah0aWJmvYs2OKibaJenHRXCvUeh8Pob8xabfti+d6YW
31BRSWpZ+VXPs6s/V37GaBNd0lx/Ynb6s6KFuyQTwPwhG62Md12ffO3iYpc9N8GfpG5sZvJPnSna
rfKjr26UVHVkbTjK6WnjV34MQ9iQuW9GfEC5f6lf7fmdmdfB1LtwrxuHUegOWSbVu9TX9V0mINCS
C949eEHccgzFvIA+Z6N20U6oR8suk0xyplpQ+Tba9lDSwjyoDOveBn7GiO6QZfuwNG0cWUr6OOlk
DY1+qGW1eb6+jI8E0MzTQMuF7MTsQZmsvbyrgF6ZW7bq3s2hljJkqKVa2MiEXDurU3estbNpHofx
hyo4VnAHV/LBtOxMggdVGs8FwUYf/5DLLQb2j0kT3O6M+TDqxig6CIfLHyUDyJq3tnd703vOrGOT
P0m+emjr9AQQquzcYGo2gqqV48Qk4zg6/LwzB/elyaFkKsuKRUzGlTNFN5BUbQQdq4tCAXymrkcq
cynIUjRGLzQJyMeMNzoIjo18b8iJU3fHhE5Ke5OPG5i8lVeRbaTgM8+YUs9egvIqSxj6ZGBNknGK
8uhEdHKn3fviff2r+tIl3sHfEsSY3evi04W6aSYIBEpFl2Sxi62vxlDVSr1rFp6djt8tTziE6bMS
dOc2/d5tFdBWnNKFuYWjHWV1LOORBXaop+XoL/u/DeEWTo6Ny/ExVZul7/53WUsoYFYOVq4aY0+h
59S19/WAwa2uw6oNps2oaIFUYnTj8gIKQ5ghpMr1AC53k9RcDMSqsi3M+fqdmFGw4jwhwjDipZmG
ycqY2UGWQhjeydOp/Wpp+d7IXDNGUV0EvVl8gy/B6VVv4wN4w+4sb8c8vApme0bpLYOjZGrqovE0
3sUyeFKTY62/Gkl3VLPbSXzQ0DRt/Z+VaqsRk/AyqpnogvhuWx/76tM4/zjrm2gdfPX07wRRCJQz
AEVFCRwmjaiFE/TCvIMeKgHAFz4X/V9h+j72X6472rXjBfXD6CK41Y+ylqKQGX4hYWIcftTy/ZAf
VePpuok1B/PexOJoNcaueXjiAfDei2HFth4JxymhH6EfK/FcN6d/H5ef940679z/gIh7Ce+slbQ3
oiYFRJr2zEqUD9LwMxC6e2a9jtfXtrp9VMjh2oHJBZDn5bWVI09t5BhLGkRm94mg2VKRbQQe8/4s
ryeoLPoqiNZxExa3IM6mJNStbHB7OPX6PQ07Jy0/xe3j9aVsmHmDELwrlqTikLW5jpnOPAnVSzc9
TOr9uJkbXl/M26zNOyujnzPc3JYsRv8qDscgkOy4GiCS2fioZxf7cdNmEhUgI/SlFk91asBP45F8
uYMV0Tm8l/Ry41jmv/DRAn8b0R4wXkstiNQXdLXSisE1ATXoX1L/pXyEvsXerGKt+iemjpjBBscO
V8tiLTDHy2VHCZO+KJm05d+Kyk6pz9HDoIiOiditOT5l1tlPXgP9pxUEthUfvP4cNr9iP3v1s8/R
0N03o3Iat3Aeq5/2u1+2SGtKBvpytWi5M9WrKgu2kuwnw5Z/ZeGTP8txjht7/nEUa/6y/8/g8sWT
PBVNMPRi3Kg8J4/V6AM6etWrg999qqTfZfK9kzpo6Z+azRLT6oV6Z3kRQjTo3IdeLw6ub+bSrhQG
0FSeoGzERqsf4TsrCpfu3ecRylKC5Go/MHRxqmRb6ubDvFG3vP7qc/t+H+fVvrOjjXkc+y1XivC/
O8vdt1R8aCVUXj1bKfS5NpILDwry4dd9zJq7BIAJQyDxrE7b/dJs6lVBhFjY4OYjnNrDsUOxrh+f
/wMjNPNBAzFYhqVLIwNqm1lUKzxp8o1VSE7ZPMnIAv93RhbfZJAzO6F58uAmyhe/NW1RPzfZxkLW
rpz2biGLrysqVFSFZWyY3osX/RRg8r2+iI90zHxOMz4ADBMVARKqy63qTdPsG0OCWDD8zFgJBWvv
pjFKp021nVkz+lP/YY4tG1+KsqJ0LjLBXrX26H/b+B0rvpRO8/wriHUs4ImXv6PyfLWJDJUjS0LE
/jpNKX6YZhjcRPKYoNSUaPpoh71IUVdKxPTFCwoVMHQkScM5rgzr1AGtS3aCWoox83apeaNp2XCL
VFLrU6YttnqPa7+XNGIOibnNHzAIZmQmQtNzMmoNsi1rU+FXXpbJEd2Z0ck8LXCNSRGO13dp1eh8
nyHWBGSwTJsGeRBDSG8Gt+w+y/0Pqz6Xhcrb9rtQX65bWvlMZ+gjQT+zcLMy3uVxdNDTJX2CpXhQ
1J1aBvopkisUZJvW2og6VhYFzRDEMZAKAItdnryvFEKrivSBoL8Tyxg81XQLL6kn3I16+un6slay
QJpAVIrQqAX1swR1jlaleugk0FjtxFeCXkqd1v0MiVHyezGaduCyN0LfFXcOigJW5BkojW6nvNhI
sjcQmZLoZpXlH9IptnYm/L7nltm+Goq3jRuyam7eSGJ5YGvL4CrIzCzvM5F+J7PQCvmn0KjHWDT/
+Ea15QBXDm7W56L/roC6/DDZHpoptLJ9Irlq7kHQUDnBMDnIxx10dfpUNVsJ4trZMZgDgwxXEt+6
cOplERh6QwuW0ZzpEI6npq6sXRgJe9M3bmoj+1rq0p/r12VtN+d5AXaSTiiT34vDM3xR9FJTdOO/
Sqr8TZsSxq1faBn//Q/scGRUlCTgm8ueeBNWBqT4reRm8edMjZ3J7RvJrv9dT55C2jyZyP1gFIJu
xOV6JLnUsrjpmKDNg6+GVRz6Sdsx175xCVewxjN6D3gbMGOFiHVxVHkd1zrVRsmVhWJ60rS02aVE
pQdpkIa9aXXGfhya+o9pRQJUBJ1/7jRza5x35XbOKgPzbJU2Tygsns5Wjgc/FGTJNWkPNXF3SMzi
YPr+XWPJ+yD+ff0E18KpC3OLd1RSEc2CwUtyjUhEP1k7Fka5U4efuFAriY86D5COVNyQ6YcArvSN
Z3z+64tMBOtQHdFhoAG95CcYRskrMwbt3VzKbcPjyZu8Y2+ZtCvviuKYiOrvRCg2QGgrHyTvNeMZ
M64CTsJFA9+EgKFm9yU3zYJPkPJnr1mnnAXxU64lB0UvNkAxaweq0bQAc41Bbfn9m1IWeFZHw4w5
oV0W0dz1ituwjA9p7cP5rnkb2LS15RF7gbKbeRbFJT2BHE+ymOup7PqBM4kUhKj1++Vd58POUd1G
FPWuX6HV9cEkRzwG2c2HJL8Zx1bPm05286m1Z0YL61ZLwlNKVzSVt2a9VjwbGJL/NbZM9fWpH8zS
qGW37UCrdFLpRhn5TBqGwWPTbVFKr4SxzJQD0wJUqDNZv3gEAz2RYwMJZFAKTK8RNdOwhvBpd30D
160ADudW8sgvvY4Y116LsI3s1n1DXyXU/+pZuKV4/JHubm5GwGMzW4BP4o1u913eBKhjahu15ZhQ
Wivsqommx0ysxkdS83pPVkDmnWp7v0CIoPAg+BVyeF+iATbdYOBRDvxSuSnESbd5WraYiz+yzbz9
OtgIZ54Gxt0XXs8Mh6kq5V52g2BiVFCGkNA6xrp17lHOTBPX09Ifbdi6dfUkmsesNGx/+lKlR8h7
GYjbAOqu3WgmdtFAJJSEGHDhEwVBjFJBw0HQ6m7rH1bKcHV+9FCZ0eMNU2tnT2cbTVT4C2TYFC5f
tsCftDqXBckFhNyeYu6ak8RALK/fsLX+qU6djw/0LV9aToklWVWkXetzxVKIr/JJVk+9F3QnbWB7
QzMTnyfSmF1u+q+5xzlr4JuOwD/PUIR+0lW9PbdmPxyq0ZD2UlOWh0GefKfqO8VR+ct2VHmgZDKY
Is0mkQ9j7+W72pOSvWmC3EHLUD91WqHZWVZKu6ZHVlCJ03PQSR7bKn6t20E9xG0a7K+ve80VmtB6
vVFVo326+H5LI4+7flJlt/Si4NSaoueqRRH/UoP6W59SLdSlytwNSaVsBEarhil7zvhLelPL7DSI
LSVvfEt2J0E/VJCbZEF2KGo0q+CKUPzxJk+kjcxn7SbRZwP+RuhCbW8RIwnMEA+BmihuQMRr++HN
UAMxuL6fa1k3xOyzOiSxCfjthZE6U4cB+DX3CLVvgFIRRKD9XhNfzWiPCradW2QkXyJRsJPoL5CY
DfNr3t/CQcKuQjmRxsfl1zLkHq9b78muIJgTEAS1evWS0pgcFaa8c5oX/aET9Wk/mRINOV8oD6Vv
5De5r5o7zSpfMgGaNF1q4n0fZtVtvYlxW0k/YcAGnwC2F8qZpRsLLUHUZSFSXKkwp+ccUMxeVhrt
mCv9Vv1+7Yr9n6kPoxjxOGaWkviKOyl7HbFFXT1bsgdmLj/zbt3KWyq1awXMd2sjCr7c/D4e9UqO
WVurFjdj2d2NqXjohfKevOIQkWMXsispyUHQRyfoS7SOflw//tUVv4GaZ3Y9xAgvfwDglA51v1Ch
dGHmTEzUXwtR3MnG9L3QYVaIJv+YhVtNxLWXaU65EYqmSwIoflFR0EVvEPyIXCpUbuLBPHqa76ij
fG9Nv5tX/6lsqGgPd75RuMgz7SZ+SGn0xxHWhWqLyGjtDUdah3eCZ5KpsmU53fMtVMgmMldjRjFo
n7xacMtQd8J90t2PrWjLhXgjFg++fqrSZz3zHn3zu+j5G95t5X3kuWaijTNg0N9YbElg+HWiqL3k
evk9J/3YBd5+nDxgiH9i5iCun/rqAcwkm8wdzQ/yEpGfDX3ZF96cEBEuaxIUf9l4NIv4tdc1AIYg
Jotd2CT7RG6Jpl3D8HdZ6j8NVf0YZs1e2CwFr+VMBkQKOnQUDIiCBr+8iN2oB2kukLVUYvllkj8H
qmd7SfpideleG+GeHkzftvzh3CivcraFCFjbfagw5ioXLSJuwqX1Ntb11qJU7HaCcEjHG6mO9xma
pDRYJet5Y/NXXhWqPwRkyGzP3aLFCxpxHGZSxLKrKh01/dFhgNQOfj9FFTDU1O4RktWb0RmbwGGE
uvSeRsaVrv+GtZ8w8/lQE6clChPS5XotvY1itbW49L7Z7OB49xzLSPzDdStvswmLVBToEcECjVeQ
HcsaJdi5kAnRkFi/846S/1MytE8KpWO9opevBDf5ULmdt0PP7SyWme1RzGynQ1EUf4NROlp4haQP
ndD/nWedM0zpWSqCY1eK58jf6hB+dIQUrmbaXrJmSEqWWXOiFjAVxyRBTdX2BOv70v8cNvtaOYse
ulPGn+tbs2KOEIaxIMYNUSdfTlUqdL2laiA2L/xubnpYpV1pp4r8LuyQsmjmXpbeb6narQAP8XD0
walhUcmi+nN57pIVZLgfSXYTHxy2/jNFLim1dpYWoZ18o8PuNP1Kyt8qQwspatFxs1WJ+f/8Ao2M
hOkretiLFw9AuCX0jCaja9RHTj3ljFV6t63o/R3Nn6n0NxCiF7+HtEKo/3ihzNubOd3QHa9v/8ca
ybwPzFuCFLSgill870OQZD7FfNnVP6easQ+A343poUXxpLW0Uxk/jVth84qDuzS5cPBZlfspusoy
kJYWKGqslAdjmpRnuYn6vTka6U6N1Ox3rbbpoUqUxGnS0LSFtvj3aazLHzIHhO+S1hzVkhBHK7uW
EAmHIQnKx9GakoNadeLT9W1ecQDYoqvEbAKfPyd+aUsXqOjlOouuAvUQqSrgJzX8Elm7rNMcoX4I
rSdIK3PU3wsPwHcOZsKevjS6o3sP6XAwh18GDSbINEHiziBt6Nqu/8KVl/DyFy52w/eDuKkamcpO
7v1WAQf7zUGx0NoC8+oNN0XyIkvqIRRfPfOcQneYO750H1qT3UpbP2X1UoJapZBOECAu0SNBkVgN
MvKyKyp1b/f9A5rqU39bFaYdadJZNn+XUXGS8uOgoRDZHCrp0xiWxyYwCNwOIyCk2DH9jRb0Gxb5
0ocrxGlUolBwmyWkFkdYykWZCwU5UN12ySd5DOt95nfDThynO6aDhIdJixBMBbj5HHW1hTvJxL3f
SE9QAiQ2jCTfjLbpd5anm06ZB8kutEwI0a36B//IhaxSRCFK/io1RkyzMcme8lhO79smaXcDTWNH
ndLx3LX1lkLq2m6DxNfmYGsen1nkPfMDrHed8JbH9p1NkWd8yiWrckw1F5zc1B8VyzcyOxclyzYo
Su+u37y1F4CZqrkcPRePlkxpKhyTsjJhX+/UXUnDBLylWYQ2AxDCqNuVlW4hvldQtLClUfMHOMSj
z3kuvkZDMLwyyBQ31VumPjqxehnAB+/aMAl+aZkx3ipqN0KuU8MyreVi7BSTcuvHUnWSk3DcVZVv
/eiLRnL8sEz+WDnseFlSBrdC6SkbX8P83S2uHQ8xqTf0JPMA1eKdoGCfRKXUKa7oT8dSlaGsK1t5
1w5x68hAL/65ZgQ9DrcbwWiGw4hDL7cmGzopapkfpUf2VVZDeoH//uLQjaW7B2QLHp4lAqkL/Ur1
k151vaxmOqHclaZpK/qTHnqOn7SnJLbr1+s37GNQCyEH0kCzWBZg4SVWM0/zziiaSHURkNZOqSJG
d0nLbIwSmJIjtlG0L1p9S3l+pd8DJsmEe2qefSfCWOykjhNr1CTU3GrKv+q+ei6V4JMXWqepbR8A
Rfv+cKyn8Ab5kw1XtfJFkcnRYCWLoiSwLKQMVmaVWmeqrlXJzAipU7CPcm3YW92gH8JYAPPVCeGf
KvOrjcOdfeDiss6PHEKwNCUJ6hYRvWforemR07lJZzEukXJXv1TjxmP6MWZHTYKcYcb48l0sYYxm
IVGqoRjtxpUQ7f0xNGxLKJWNetDaJtLnoG4Oyp7u4MLdD6mQR9Goaa7YdG4PD7kR/Bi8c+AH+4Jh
uaKeXv75lhIa0OcALgkf5pJqFwddt0We6jPoJEsPYnwMgfSPfupk8bBRs135IuhAgsunJq4xIjIv
/l3oIw+l31KU15lBkY8hiq5SKcEBKxwVtImt4Ov1la19Cm+Bj67OnBtAAy/NtVJd0nJHQAWdJnW6
gUkvC495rgS2HD91rXlrqTuGqp3rZj+eIDw17ChYegaEoW25tFqVIGW00TPc1Ov3fiZ1AGgIpC29
ssWh3+kKuuZWNWyJH328npjVkFUjgmHIbUk4VFvBlJPIma5cxeOhkECsxZF/vr62lWrNpZXFEzYK
YEZyNTPdtgy+Kj7E61L4zPew88z8oNQeULzysX9VfIbWAhfMJ2QVv7so3BfDxjf/8S7xS3CvlE8g
vqOAe7nNhlBGgtj6plswgZmGd9Rni5F5McYGA3/jSD8+hpe25ljm3b31rLrsdNy2mwXR42QO5KdM
5CUPBcLnG9//yqWdbVELJDZheHnJDcboh1pqVWVC6cSWCl34I4zrwRHjIt61fkVrN6/kGz/VB0g5
DONOL+P+9fopr10lhYiIUgx4bQA6l8sd4pyJ5r424czowNI1TQ8MUVU3DnB1pTCFMqPPdYXpdXGX
mHdVEV5vTdePXoaisIMUkmvlIS0zsG3pMfJKe/KRg9li41k7TaohELaQiGuAPC6XJxvQNhU+O5yX
aXmm+zo8ab54ZwSDeKfovbjxzayZUzX86xu7/ge11FiorayLJ/PtcRKEh776HgbkEdJWdWHt2N4b
WryC1qDkY1mOptulhUMuGZlbIOs1C5zVPAQB4w29oMudC82qT8dEN9009hoHqFHlFBIkw9ev38fX
HAwWXT1G62n7fODq7Bq9HaqqNlwk6fJBdEaEMJMtXu0tI4u3oYgtCNLCxnAjWCLqTpzZmP9rI8sT
UdrM9IqWlSS+Ixf3oGN24VZnd2UlFE3JKmYiHRndy8tDsSTSQXmEH2gM/VOfeMzNxE6pVrvrp7Ly
rBGZ881QonubCro0U8l9r4VCKro6EzeWnz8UDOiruypRX+fxEb0eNiAtK98NE9Lg64HC8u0sVSnH
bEonXA/4QOOoa58MJ1cq24o2gta13WM6BW4lwp+PPESZ6A/tmE6iSzzWncww2cUM4RyC4d/B1uj/
4Qb+HwKRSPJy/ww0S8RGZv8iLf9e6aWTBdZjV/UbXnVtPfTpZj5APMiHyhqwJF3OPcwocW4Hxl0Q
vbTa53+/CvOg4Fwj4S6os5t49xwGRSwWqlWLblo29ljB29Dtu+JPl72ajb3VE5y98WVsD435DDVU
5sIp8fWlsYxAG3QM18C/b7y7psx3pa7DCnezpZ+94tygTJ/pU3E75OjzfXy3qkj2JzEyGtEV9J+q
97fP/znFZSHv/v7i2aklGULnnr8/jfdm/uM/+/sEDLRp5/jz7bl99/sVaHkTvYQppkUCF6fJ7GFs
VafrR792vWYc2UytRi69DA1KLQ2qIgJCG+d/EqV0BnrmUvbrupHVI39nZOGbPbRG6PPLrKQLUcfu
HrjHvhb8UMTvOSQZ142tuZn3K1r4aLn2/bhrQOkCtToq8o9saO1Yj3faFmB8zYHiojWe6DeG2cX9
UkYdtUqOzoX0JWco/sswPauY1A/pVj68epVnDCusfHwySzIuD8ZXS6ktfHVNz2ey9f+A/fKNgYt7
Rt+WKfzFEalaL016y2XO0vSH3KjP4ljeID2T+FtTtWvnQ8FmrpfNKhjLFn0gaJMR0NpydeWQqrZW
klfZOTpI16/B2unM3pkmKPRhtB4uv34TUE2QEvm4WmvZ7X2DqAZ1RwkpbFEM7F7dCArXviP6nTMQ
ndyFssmluSKMg1whF3YNT3iI6EXyb/Z5/O36olbwDW9IP14bUnu6ugtPnUaANzQjnPuq5V2Gfk8I
OzRzJeah0W50q7Wb0Lelqn1ucv92EJMdFLLXf8LavsLTb82ikvQ7l/xVHjMYYQUvtTvCVqK2X3Lz
cRaaFkcofXZ58vTfWVtcy0kvdPSSU6BnaWBXarGvfbG3qdSY/gFC3j3IhnwjWl1zVtQWkFCeSwwA
iC5PUszipJIajTDFO6rMBJl9d4SzaGaO7sAc//v6IDomM+Q+gNxYBOBI48Udw/PwdBUc42C5LcUE
0x930BsDzrK1cAvNvLq8mfqBVjWVvaVFPfIVaci5qDKIQTlF+TArbSU9UckkyNzqi6906XjrQb0w
yjOLfizR9+kU5pYW05gYCMuBwPBtqE5jfuolaTeqsq0iv1jvu/BX025c1LWF4jLJCxELYrmLpJfn
rpXrvpLmYtEEN2Tu/+p1wRnGI7Hg4foxrn39M8etAWvGPKy6eAqkoFPa0ceWXnp7L9a+ZGXhNHW6
cTXXzSCCRgMHkptlRDPrgYyxxCiDlT8prV1zen1SbBhZ888c1My+je8kjb+8/1S7SoEoUXJ7v3T6
+OjD0F6Zj9OwAQFfedMgSwIJOJN4fuSAz/QCIpQ5UIckeLIH+jMnOa/l/fWTWVnN/A3PJQnqEgws
XK5mUqVxyLMBWr82Hfa+otZ7ZZLszh+gQi2EDXe1ckAkHpSwALK+AcAvreV9rilBT6CjRi+RcTfV
z8V0vL6gdRMwRXCzIRZYPp8e2UzrtTyfCQgbW/T1uwylPyco643z2TK0eEAHs46LksW6evG3Dd0i
eBq1jQh61QSl97k0hZ7CslTd0OSUw3kt45QxZX3D42JnWxu2es+Yl4E+gCL1h7G0VAiFMOgDyVUk
r7lLR0s90yZ7vX4qq9dsHohRFdyAKC42qweVrsVSIbmJ2je7wtNiR1A179RMDBCGFmjD6/bW/Ooc
CkLxwrjRR9TwVFu9lreZ5IpT2Z57QZh2qlZGDnUYkUKOEOyNMNWOUlxy0bsIMLQkF7tO6LcAKGsr
n6uaUCbD4Ep98fLKN1ZIQCJExAPIgPvyXW15X7pspwvt8/Ulz1/qIm+EWmvG2NBYpKe/CH0Gasad
0ZeSCxbG1oqTN/Igo/BhFMVBVT9fN7YS5cxdXfBcyqx4vxTvLfx+HMSa7c1TJnBcwQQ4qH+f2mJn
Kl9ac8NtrO0h3hzvBGJvRkst9rCJ8JIpS+skWzB+Fun3XkMsOPsPPrd3ZpahW9JbTPT1PP21+drp
lSMGP1JrYylrp0Q4A/HQTAkKG9vlUibLLDv4zXgJlQJ9l3rK9ipqj2fCn9bJEOJ6mFAc2V8/rXl/
Lq4GCCsiGZB39P5pmiyuRh1GIpNhpuXK02TLnn/u/e5r0x4Gyzp3amGH0+8+Dr5cN/rBeVHCmL0K
TySAG2C3lysVq1Dtqk4WXCHNH4TyDPnbs6XVG3SxH4vqsxmQdHOne05mluFoUqSCpXqCm6TlTrI+
6b/V0i4B5zPv4R/asDwP2UahbmVleDK6XcggApRf5oJZPAFTVsXgNgYygYJy003IwW1clC0ji3XB
7ywrKYy+SG7Wtk55hktfbDxha5tHBxdUNONRVFCWinNdmFhiZrCSPrun3mprr5bxLRkO/nDT5H/9
dER57t+vxVxTBQaHbh+TrfO631VtSl0t8iadgttZDjO0KpuxLGfoNj7lDx6D3I9uB8SXc/GBJ/TS
Su8HlOkbPbglxHIEMbYL5MQkFO66v9dv+Yfv+dLQMooWM1MXalkJbrvIIzF5TcNbD2IhYI7iFqLj
440gS2cqZIYRsqYPDh66j1yvtPQ25NqV07FJ4E/9Zx/IH35vZHE8Xa2SvE4YEQLvRrSwINQHRMGv
79rqUhjanKMaJBuWcEhv1KKui9T0djJ/qEPtZMlNFmyczMfW7byUd0YWS4GzNaaUo6S3hg9AIu33
XWrsqiL+OprdnRWlkt17lS236j4YQR0pVQt7UnkLLskZqgJ4/lZqubZqfU5/3kTuqK1cXkp1QpUn
kILwdrC+V6LlzN9Xybjsv+/teyvSwkocWEiJhuFtpX/W6sJOpZdW3tLh2VrKIqqZ9XqLcDZi+c+h
WDjS2Oy00N/wT2/0C5cPF8VDeqU0+bn41FQu11LLYZhXqZje1h1ajmZwGlF9iVWbjqnZxndiW+xz
NMYYtbyV8tdQ/6Mk1aGr04MElixO/nCwJ7FWz3JY2FPV767v9EcnQ+pEu45fSN2RMd3LX2eJQV8A
5MhvC7UGxofM36GVdNidG4h2R6UNj9ftfYjU6RG+t7c4WQPVYik2gvy2BH+gTvXOa/9LC4tjjZMW
Csk+zm+H2Hd0/U+4FTd+jEQul7B41TrRGwNNYwn0gbp25lDBjvBH0p+q/yHtvHrjRqJt/YsIMIdX
spNalBU8cnohxh6ZOWf++vvRFwdWs3masM88DAYYQLurarNqh7XXyvUd5aS9PmzExVu7tgx+4pho
v0hyV8k1OKgfOkPc2LWVj+HiXBYXjdXnVd566Ky00nGYLCQsz1ocbkCJVo1AnaujqENZYDkGOWph
4CdDkbsjtWiHhteXruAO8bLq7c+9bH6byZ744OhGXnp1HKIeYkxl7qbBNLOYh6H6gbmJLTTEysdj
8DQrSMhQe4DB49JM3cCcHRILuEi0poX4XObiT7W+A9m51V5fcQD2jFEPuDepyi4HrrKegbZOz3LX
mrL83tMD+WCF9afbu7ZyPHMDB84JaqIzZ+LlckRw1IWaqrkbiX59N0iV/x2a0chuqHlsXb5rW/fe
1mLrevQxqKdhK5xexbK607SvAy+ZCnnu7UWtxIdzp4jiA3ccDdAlPU7TjXBmdjrfDnrECe+oM8Xt
sagqR1GSXSemTl76j0mgw6P4dNv2yk1xYXqxoWTiCCDKFv4+y2/ilfIuIYAL8n2T/GdFlY3An4sm
81b9fvUgkV5k4JEQi5rz5UF6isxEc4f7i72584rXNgpgsjC6rTL6mleS0VKmZPqLeuVifaCrUCRq
RxymCdSzkufDbtxWGr8OTzlAGGRmnCOa5kvfl81Ki1XPLwg5aEII6f1gtB8oI/wImZKyLVXeSMdW
dw80M64CKQc8BZe7p+StmikGp2aGSH/F45TvhaQyD7mIxtJtB1nbQMQx56KyPpMiL2ODuNX0SokL
1yq9Yy3XTFF5WktD/raZtRWBYeC7BrgFyHeRSVBNTvkFeeHW5tOIeHpAaF8jOHvbyspiyCZnnAmg
DLKx+RzfZUVNmJiTUjaFq4pHWRKx8BfBCpkycRQ8awyWL9+PoEHYJ6i60o3D4snMk/s8mN5UOXjT
MuWP30OGp0GBE+pCKkSr6HIxbZLGmWSFqRtF/wr5ZyScVeP59n5dn8qlicXhN2nbt10epS7Ni6EL
bVDCUvZ628b1DYQNUMJUueA4vuJ8mYLQ61AkSF3UC+48/b4MXsv+wfRfUDwT0UYS/9jTgHbyncLE
RGWIvbvcNjnmHyqFqVvUkIn7+n0SPqjMxd5e1fXO8bZrDOIyBPLL0KUVM8p9XciG1B0GdT+ML52a
7TYLC9dbhxEEgNGwpbLAw3tppCy51EqdLLIvJycf0DxAlWHqfobB4DDFkx/rfIuh6/pRvDS5uE+b
UW6MtiOljDTBkfpPBlAdDqrfqkWu7p+FChKU1GACl+8D6IJQH0QZO726T4HeWwyUbgLpVlZD+5Eu
MsEe/RJt4d9jweMQ60bqykXiIANGipGSnYofN4/q+ubh9nxnaXG/jVMqFo2GJav9HA4PVr9F+HBt
AFiGwoXD0BGqnstqmWwKEpWL0UMx6ISo+2EMtzA615s1g+tnBBiVVRBgi0cnzgJFKurcukeodR8L
n1DyZIYvO2dysfGJXk/vzYAMEAyMzQOvJ5e5dOxxkopKUUqPdu1/WbOzxE/Uiw+T4dkyOs2TfOqE
M1N0gjl+L0iLi8b1qzulCfeILfzpd/xL65LqKnQwcCQuFl1EVjsp3QQZymj2bmF0cN/21HMrS9wS
dbhGVZAG4IhMElGB11FDv1x1UEUA4OLGo2jdHAvzrQmivdLkp0GQz0OaPOkInJRjbXfJ97CYXnM5
+uPkZ4aNzMVkdDeZ71y8KD1ELDWJgXBfKN1OVtzQf82QV7q9o/MfuSw2sEwmDwlbeItpbVyucsgt
RekbSnml6h0sqJS5Hf3ROozBN1Qzbtu6vkWAR88V67lPCRnW4oI0tapUis4PXRidvifGt0x6jjPt
020jK18eFwhPGG8XM0JLCiT02pq41GLfDYey3U2dITParm71w1e2zSKyBHADXomx28VS5KQtp5Eq
KJCbB4bvPyj1h0h9ltLurI7fby9ovvUuT4hEkU4aknpQ69KuvDwhOQ3gKPAEqk5mt0sDGEino6fU
B1RvnKT4uSnAeH1K2GNacz4lvrAlsVMbEMpOgRW6qjee1GBytUK4t5iXvr2s5Q7OZVBybcYBZ7FH
/vNyWaE6TEYYt1TswhRhtVood4qZZgcxF4hpYRVzInbjDz8pBkmoIgAzBl/Av3/JHL2LONPIT1QS
t8its7Mgvc7thebn7XUt/Q8Ts67BzM9Hu+uqA1R7oZHJcRi7gdH60Jv6H30t3Zr/u948tNVmSgkc
HR3OZT8h7M3Iiscmdj2gMiY9XM+Q92PX/8hDD+moLW9fusS8JmadYG4BlGGwrMVZdUomalDouEZN
vTGyqcSFxtfb+7aMnn7ZQDtnFhbC1ZfNC6M1w6iyhtjN0BgfIfQHPasPTwzJ2kP7T1rZXfXtzy0y
p8ZbQthJUrUoy01w/KWFGSduUUk/qjacnqJc7R9NLvZdWVfRXeDp43Eo+/oYl/UWGcrys57Xy6sC
cQcZP6PoC/+H+V+sKjFKXNViMDpqzFPRal8as9+1/XBUpvNm0LO2w2CR4Kvk64Zpa/GgDVWjhjIs
L645yfWO+TXF8frmoIqlYSdCHDlaouT7tBKRa2HIfON7v4oiWDD5MQBFrjHKX0sIndAKrTloCQIf
rUmwGpbVUUMjDblLSpRG3RdHsSnKfSwX7UkqrGiw/SGy7rJhaBU707NxD61295I3XnIfplX+kqRi
+HTbJVY+XgY/jRmy+Qt7srhrO1/zolSREndIjHifCGr1LdGEaqNecEXP8WsrZl0XJuPBbC2nd2GL
yUypNBPXe82Ln9EjuKr8qP8DB5b3EMtOMTjFmyKcbq9t5c6YsbWAqwhn+MQWH7GleKY8SRx/If2s
urfggyyc04/R620rK259YWURoamtkac0LxI3zu59gqO4sCXjH2hPSi2xxS02B33xNv7/jfy9psUn
rCkNSiqRkrhNqg1OL1c+pAiauPcSBerQuvF3t1e3chHS1GeunE8XNoFlcNH5cQwIRU7cMYcoi/f+
nKobTdy1Y2JZEHrMA/n8tcu7VkvituYLSty8LQIHzWDrgaQoOGdSYjzlcoJiXLUVaa4dGmgCLkPC
agrGC5tUdsImTvHH1nsa95Y92dL0Iyh/Rm+3t2/lBoLdnHoMGYtKXWlhZzSDUjQq0vC6E5gs8331
Bd2C+qHwsnI/9oJ2R4Uy+DDmwnfQeVt9nlXrMwnfnDMzur5wFiFm1hK+hdQth/gA2fpoF+VXowQH
Wu071FemOviWxRses+ahBNfUBS1KWAT0l8fZq30JXk6n8uAhUU8jD75zr/po7m/v7Jpj8kKjUUww
D8PZ/P/fBTZZqCEpVmEmac41LAeK/1Bs9ZZ/4cjfR6Lz14aENFiaOV8APXlpJOx8tbfSInPH4ikM
UXj0RQfizKh+VkRbzKA7yg9pS1P5W+UhWlk85hak8ta+0n27j5CE8RRAlo3hZEP4WPdfpODkdcG5
mLYy1rXdeP9D52/s3W60BT+/i+rMVeAVpCtqT8phitONPb8+WpIMiD6MeWwBfvuFN4ttOfZjDNBG
7l7jF4VceJKSE4SiW8/F9XJmYnleBUjTmKlffp5N2QLSKsTMHdDFlSDpEKTvZRvZ4pQ78+S51gMo
aYJXKf5oigL5dwwUDsnXVjsEwn+3HW3lGZ+5oJGYx2uJm5ZJXNYzqTHqHoCM6tBme+9Dgibf9F+Y
nnm4D0HTn9JJjhnxvTeH/wotfC6Vyhn1n314uP1Lri8tfgihL9s/h/JLwYRyqKIS6rPMLeO4OsTK
hMuZRuVISdseRS1S9nWge/ssa7bC4ZWDx/KcLs+i0HAdXLqXMiWRLkdR5saTgMjvsWydKrHr5u72
AtfMwBABjnOeA6D2dWkmFXghxKHMXFFLEoJg6IXV/KFKAifcyszX9lInENWA54G8luar890HY420
AqyCD2aoIATSAHi1nat497C1gDMov2pbgucrIRAwfB7SmR0PeOwS3TiZyQg0JMjcpLzTxPIg9G8G
C4u+IRWhoL+cHBN44XxXk079xjDoFUyWe/i97WXyznCM14BkyxCb/mEFx1qilul/Tcpm54V2mT+3
w4+8O/hbYl+bdhcXhjcVURzl2LVM/WD01i6tn/LgTjpb+FGuOFMLx9T4LYdE+rYnrV0gKGfSNZqb
LVQML483kvMp68aKT0WoIieIs4g2JuUDqc632iBrnkQHDXwgVN1s88KTAnXsGaBBxi/UIPZDgkA4
toz/Q5HfT4fcaqJ9pBstlEdZufG5XEl2zcf6zvRSp6pPyykBe5q5vq45Sqy+Wvq3pj9ICJV2anMn
NboN7GmCy+ujNe5INfrhHMqfhyp58PTqODZP1GxP8pNeknDcPoCrYuLyty2O3lBDxWAOnaO3zrKx
q6WTH4CMnklKDv74ZKGd7KCUOVjObcPzdl8+2ewJCTslzBnyqC3ukKZqdEuIe66q7NiGuZOPj1N6
yJPsGNhlZNnVVG9YvPa1WYWCowCHRp1l2TqEXnuQWwhg3CiZkHeu/HvPEpEMC8rT7aVdX4/vDVEn
XTh1pdSyGjcAgzrz3ouNzz6MIJVqOpW4v23pOiucLc0gRJR55tbEpSVY43tSV7rWVht8J6VvnS5J
g41AccVFLq0sXKRu9TZo9A4IimHxwjdQCbxZZekQRjtjPtmBVu2lFjJfYQ+NcG0XmrpREFk9OkqN
M28qsP1fv/DdK6Cp/SQM844a1ivVsUp6EOXX21t5nd2wSOg4536CRt42b/U7E2OsqGXUiphoNJzv
sxR9tOrWCauzCQvcbVurDvLO1rzcd7YCrynNwsdWA42Bsh+lwPHL/V8kbJdLWgSbpm9WaTpKuauH
P80gop7xklA2EPTNIfnrj/nS0uIaH9s4zYpEBqXR5sfWyB4iY6hsxMpsGcRflx28UXocFX8D+b11
Zosrve4h4U90FlhN6kPiqScj6nZafyK1Qb59A/24vkauDQN1KkD086G+O7RaGnwwhBrGhp9e+J+G
siM6cviHlIaO8TRI/YaXrK/ut8HF8WUTbemxZFMl7TtKfLVZOvWdpz7qL7e9cf37hu7rf1a2OD29
4xkOYG9xo9BtP2mC+c/Y7Pvo21h1x6k/WcR4VtzekUZ0SKxsGF+9wt4ZX5whfHGJRIpQuMA3Mzss
6tgWtJgCYAXAyfb18YshjdQ4QTsZ+yi2YHRSyvCzp+vRTk+j7Gw2AjxXAsySG79svjwvXyiceh7z
mon56S0ubgRNSWsrHLl0AvMYql9Q/lW8wdE/1r3TiF9lVO/N4vhXNlGmhhJYnUdSLp3MSpB8rbWB
m+Ewitres7505UfZPOrKi9C/+tPbUG7ce2v7D2sLkr9UARg5WFzuhSTVXpdyF01F9hRY1kMjjfvb
q1r7cihl06ady0dX46a9mAxtn5n4l3Fq+DT79D5oe6cXn1IvsYPmW6ludFNWXfq9ycW3o0xQRkap
xz62X8RmcKTKI9KTIJS3oJ1ORTgk651qwaMavpj1SzB6f8pXA0UFsjC/F734qCy/DJtQFUChqgej
OcexFsDrUNuxkd5TrthNW/wO86OxdFcZBCcJP5xZ2jK8UUXKi7rHktXk1HaeE6Qn6qobMdTay8Xw
K/xgAKypBC6itmHKMnPowNYO2n9oanqouaBe42tb38HsdcvF/FoIaTRjsMsMU+z8YKKNRGDjJztT
/mI5iZQ7EoLKsKUf5e9d/rGBrPe2n65UEMhCSF15mum7MMh0+fWJo1pUwqTmrv9JEM704lI7+keE
ICPLdspxlAa7/M8LD2V5LEdnUHd1u3Ebzk6xXLY6l3AZ5p/LrIs3RmkHpUdusXAT4u8meQxb1UZU
10nDo6w8FP6Wgu6aPahBSeKpVXCsi+NM+1rrBF8pXHNoXvPqVc3Dhyz5khUBeE7rNNTN8+0tXnNS
on4irV+F/iU2RCq0IrfyoHRlFJM+9PLY3iW9cU6qUTrdtnQFlp0/QHRb5hSDlgkDVZeHKVVTnJmQ
yAI0/5oLkeOZXyLvIfIMFN2FQ1Fq5yhreNE27tNVJ3pvd/Fs1Ko5zQM1JYiu4aCmuy41HcGC3P6V
XZWgaC5R7/G/+MlBeoH8X88fK79x2i1Xmm+4hSvR7YXejmlya2Yuulx+p0confb8jNjqdwx3R+hq
S3DLKLPWRr4RG63dt7AxIV4B+vPXkPyltXjs0rEesKZSDCJuplIffp00uqTGdCdGcCNOD4LJ5G88
7kctOTWlsfETVtY786MCBeK1plG7+HZjNclSs09rt+1fZvdFK2S8C6THCGrP25618tHQpOKbAd40
s0LJl2sN1UCcUDqq3d780AjDTkkearFxsulcDacmuLtt7dqPZx4tkP9g3OiRUpe6NIeWVRDXaRG4
if9NTrpdfDJNx4IeO5ENO0SwuSg+eNKGF1892bNRSSYGAWhBurzYzVCIM0tr+sAVYzHeT52cucII
2NvoqvghS+XcYcoudlqlfqzjKdyog12dJZW3uWAC/drMkbgElgSJp0/5MA8lJmnk9kwVOrGaenur
NKqz3/u6HY9tuhHvXQVCxEAI/DECQcAHtGrxwURDoZpJBt4ol0Wn9KSvQ91tjQqsLAwQ9ozgB/5N
r3n+/+9yCCU2zcksmIPk/D6GSmnr4xOdY6FUn6Qtveg1xwE6BeebROBF0rK4ALtWHE0tk9jF6HPV
6qR/H4zymNz78S65T5vpNBRvG746/8mLS2few3cmF3efL3cCU7LzHhbDC9O6NF4aJxy0nT42jGOS
TofNofWGZ3FA38JwJvUtjePj7V8xH9TVj+Ahn6cGELVaTjN2dTQVo8wm18FoJ+nkhMbzBGfHbSvX
V9681ndmFv4yxk2WUbjmLOujnFfQFue2hcyzFD6Huwep3WX5SzXZEAHdNnwVgi3sLu6DXE57ATZ9
JpHlt8BEmGtQnT6002qLT/t/WSFD3ECh4BDXFiu0JtFvsompwthEESQs4EUnBgoda8o/SpEUOgDL
v0rF+CNvwtRRcgt4TJD9A6+U/vTna6Y4Y0BMC8Xk1WhfXAVDNpasGQzGWQv3ptntrX6yhQ07a3cA
BIUwYynG/Hgu9ra1UH6qczNwtbioj20ufzZ6tdy4aK7eDw7wvZHFJRCluRQpo8ZiqvhN7538R4HO
ry/BhhEWO71oI+cvdo8SITnezGSoLB6sto6VcJBZlSU+xeNXyygcQ3ca+eNtM9ddBBb2i4mHoS5e
4iVwyNR8HfRXH7p5twuMI2VtJ4rOnYiEx8eptEfZEZ5kpgNum13bThLYGfPIlAMDqpd3qq+GWabB
Z+3G4ikYDpSSje+V54i53ed/SkBLr5O+6m9bC//o28CLwxRbUl44PTS3m1CoNQ98b2HhHL43yOMw
YsFizEpgrippN2Aca9fj3BueOSbBGiwnTxIUHsxxPiVm1ZxB/6ZphZPVf1qw/bVRv40sHgJRrjRB
FFhG4L+qLfmSWNrMw+xvH/36Zv22sjj6xLOSbFTH0J1izQ7b580K6paBxXl7qp4zoTFBIiD7EKY+
18jE/9+WsDhvpWoa1sASWoMvxGJCMdxo0s+/cfkcygRzXJ68hgRWl9+HIElBLJscRSkZTimP+ywy
91b9rSw2TmP1Q5wzZ1R3gXss54w6DbaCMp1nv031DlGYT5byWCsv3OpkN9JDF4+n23u36snvDC5W
1oujEemkrK5kvPqAKMrqode3BgOveAvmb56YUESDBIwpVL2X+weHfzrItR66yXjon6cf6U4v7y3v
PBXPWqK6o/KJ/nr8KPzwg4Kq8+72GufzX57ee+sLF6+DBG4fOnSuWP+rdCbD7CJUFg9m/5aOf3O7
UXQh8AYOBD/NwpYV5IGWeers7bpl53Gf7piP0zdWtPZN8YTPfC06nqAvSpwaUBtJK5TQRQrqZFnR
eUQE+Pamrbk8Iy5MCAJTm4tVl0eWNXWrISwRuqEo2ioC01/08RM067etrORIwE0UQIsqFE8g7i+t
9KYSyo3vYQWNyswmRjkgBu3QPkLnxZ7GzlGCTYLCeXeW/vDe6GJpyIZphapjNB2/Ub7sPdEGrfpZ
l950fzzQqLvztihiVhOJuYKgg/CB+m4J4Yo1lADyOohcYxgIc49IshljCKtrQPP0mc6BHUHj2W9V
MK70iuYvjxFPZt6pYpCNLu7GvK5LVNDxfYV7MVTpDLSp7BioX1HDKP0P42dBeiy98izPGomO/D29
68pD9Rbp/9At3fCptdOeWXkgDWMi8AqIItd1HYolGy/3r+UsHaKYtAmdChpA6LoBlEI9u2Fy7UKd
h0/5VsA/XqF5Cj+KQ9A8kYvMw1lHm85oH+AqKwPr4D+l329782r0xujSPJM6L3N5fYdS2wp5m0Ru
p0DkmeqOpjc/fa+zRxWR8rh8mp9zxYoffO9rWG9N+6wmG9Q9pbmKBAZziS4N6iIWBr+O3KoZTmL/
zGjnjxA9jRwRvP61qRxt97pFub26wewrFDAUXWm6XH7BTGRmRRf1katpn6zJOyFcnVmuqv4r3HXV
ph772nM1I7jhWSBKpUp1aQ02eQs6xC5y8zRxhuBQQvDklMEpNPf6XfdpUI7AI/NPtfEgUxGFQeD2
Aa868Dvz82a8qz3EhuVNGqKLrvygjsjBMCqZPRjGP4QCha7Z5ZY/rd1U75e7eJ2jweylmF6Bm9XK
WxQZx6xI7xrzyct1x9PuvOGDr9hyshWFbOyyKV8uU+66YupqlunHoS0K37rusSo3ottVv+F1oUw1
k1otRSxFNZ9lTcfIjfNjqj5P4Dit+kXpH7TxESD0Rvq29mDO0+7/Y21xcFNf6llisiJPTdt9rBkV
92C7VdVcszJjn2f2sdk/F8dVFwGtB9Q3XcTgnHmq/o8Js+brnK4GdASoPs80t5cnoyFyoqqhxXWm
vrXJk1L8TLeipdUn472N5ZOhVJDB1h6nbyJC1BYOmuSH3EuOjT+eCm86C219CvvmGR25R9MKPnQ9
olbJsBOm8ahI5d6XzNepfRS24vw1t2R4Q6G4AEHjFQNaHdfiKKR+zLx/taukY2rkTrQ1hHol1vhr
i39b+fWSv/vG1c6rNeh1Yleq7sLopzQEJ8M8WXzvw9g9DdAuBbrlyF3hRBlYIaU/BZKTeiNio4Wd
TOk/vWDYWdscFS8/TEVD3qae4lLY+1G1bwzl0RKrB69MPlqxZ3d1ub99Ra3EbcyeMN1HXEgSseQ3
KaSe1lDaQBNXTICF4VBRAkdmuHSLzW8tpGFymB4f7zmt0mWomzaDOgyQN7liU55yM3msKyTi9hZ0
D/Frq+zqDsGUxNjdXt+KE+D/TOIza8TE2tU3NiaVrKd16PpUtKsuOCg6iI582qhibZhZRtijr8Z1
mzZkLM056KLdjC9qIFf/88XQlyDPg/wGoZz5QnnnaxxkK0XAnN0a/9m34ttm9r3iDrQ9fluY1/nO
QilYeaPW5MbJlN3DVXxOzeFQVeOnqRUPtxezcqMjWggnKzVdQt0lI7ZXTUzNyiT6crKPu3BnjpKy
T4Zp10b7Qa+TY4f61m2TK5kdJkkt55lCwq1FHhT2MO5JFvvXD/sMpFQV9/uoBZtlZSeKPxuPyJa1
xbNI9wSdPUEO3caYhqPnG9ZOSC0Q+unw1mpIyKLOu5U6r0Qc8xwyeD0C2JnM+PL86kItZD8ncy4r
+SXrg4Pke47QCKdhkvZlIYRzeVAYtog7Vt2GiVBemnmmb8n9lMhp5Wm1RlUo6n8M2nS05GDXx0nu
xPTybx/i2qfGhDBT4zgP1ZVFDihSeVTNmExTi8RjlJ+bKd6n5UZrcy02ZqDjt5XFp9aXHVDZiY0M
1PbIpOQh/zfojrrpSsq3JD1mBqpBemD79ejUf6rlwZMCycLMuIIuKk/Lwk0RDRF0raQNp0xvk//8
5/ijxd9fxOCG4tVN1/P3/fCnJn7bvETmvVkkzHzVADqBmfP6Lql8OrM2rBEtbbcuyn/TgPHVQba2
CPXXXO69kUWI1mhpkmsF8LlQuqOkGgcq39OT2f687W1rHzHdUJh8ILhjDH5hZkQrM0ta1jJErl6N
R9EXbBlAFdN+QrQVsfzCt13t3Dtri4gwiI3WM2PKa1HQwxcjeXmzGwNfYoaxQea0lbt9KsbNPzlj
VpNRdTOyof/Qtpm266W03vVZ/2rGKIvf3oTVA/39s5YQOXOqcgOoIFW/0BecnmHIQ1yJ1YaVtbsL
ZAwczdxcbPbCLbs2G5qmLTnRQv2YJ/FBGDw7lHtbb+FoVu1CVs/NFqPkyvki/MD0EnEi1HjLaXap
CaS5BMHNhfJD08X3dV08tS3jEM0MaQj80+2tXLm9LuwtHgXDTIeyLLHHKdsB3W7DfxjLv7iPL6ws
7siAgcY8kLBSWA/qgAbxT5iUWn0jJ1tdC1cUaKZ555b8Yyosr7FYUrxE8u6UaNGdbIvmhlNczwZJ
kFsjBgSztQhPnLXYsBYWcT1WuYjrqI0OmR/e1ULgP9VNvh+jULLDOMsPuZH/jLs4diO9pFKs+J/H
Spnu6qHdwhj+wgssPlF+D9yQUIkxBLAsYOi+FqppwvPjW8l9ppdn0f+3iL3PYRgfrEC39UI5xkp2
x8wd4z02SZFtJgcU1o9GHM/k/1/FSP9+26lWnZgaLprq2jyLubg2kM0sGnG0eKyK/Nwl8kmcOrsM
tDsJKvcqyo+3zenX9zuv0sydBUxl7j1cBhlSpDUeahxEbsjQMzfT7xLli9Jt1HpXLh2sEKeBKgNV
sJTvLmtVjdqJEiiy3S3KN5rhMGC5VWNciUIvrCzud4ApZqbKEKpU1tkwe0etlaM3PdViZGvwcDbh
RmCxflS/V7U4KsWoI2LskBKN1txHevEaJ9+K5EnUoYAOqo0I9ObiGNVdBBKpVKkk5lQzI0Vm8j62
Q3Dl4pc2f4zlwNlM8X6xBlx9G4BfePqRnqISdekYnWoOeVViz2r8cB+lRomESpA7YxkL9thl0T8t
3CFoQsXJvowAtvtm+WVQ6h5Z7VCF3av24Nxl69Wm/DkOVDz9AGKKKexSB6eznGno/9WSGhErKfsU
BGO8M9LIu6dcZNp1oECIFI8elbYpHD9ZbeE5neQHj1PvSztEoGOnKBOoLMuO4RlryB110AdXCsC8
qpDA7yW/F+xMrXSwpoqycZGtfjSgOih6ApOBN+Byb/iYzJYyQcQA57Pku8p4SsQO9aa/+TbfmVn4
s941lZ6PmPEjb18pr1VvOL78NESfbt8Bq3f/bztL0QHZV0bFk7FjoCMyhGg+P+TU5G4bWf1YqElo
XGwADJd3rVr3bcNAL2W46sVKRAQ2WiYVTNt407fglKumDGbm57watqPF8STAAIUQeRQXzhUFpEFW
G3ZqIANXnEv9b242UiXyUGbGQaVduoI8damn9pT925aotY5VA5ln7/X23q0e0DsjC0dApj6tDJEg
Pxs+NNqblp+LMNi4X1Y3DX2mWeLSZKB0sWk+mTaBAZExA2rBVNlTItmMJNu56PZbOm9r9SNEp4AV
I4JCQKAtXh2/gDNm4nZhwj5S4TeaPhh9KR59NFh2/tiGDo3wB9Uc1d3YDoU9mFLxFz4/1xKB9VBM
pZ50eW66GRRZXNEvKf1ml8W6bWTfS2Xj3Naa38w6sZtIUtH4Wza/lRJUbQBhnlv094nIzB/Zrts0
T0Ob2KlcwsTL7FOuOgobHqfPUWseeq2xB+3JQIvuz52IC5feM8DU+du4XHGbR7o3BPwWCSrIHWFx
6eRJ8tjVW8wYa97KED14Iou5c9LGS0NQF3oyU+Ch203y2+Rl1l4JhXYX8l3sby9pJcvgcZoJISz4
2q5htnkzBIUB1ZiXx69d0brF+JiJd8EkO3X9JQ+ehGlLlG3tGWYHf4kaz4Sgi13UhjYeqnogsYn9
Q3qqrMxmNHD0ZccbfdvbAhGuvTTvzS3cNEibXK4kiRQjNO4kK/0HgRiq01JpV2J49xe7+XtpSwGA
Ts7B1XUszcw/AXqzgx72CQuxNigwnpVg2olbDcS1pingWmIMCkAAlZc+mTVlGE2hSNYxHDQpRtKd
1t2LKQ1700rtJNoF6FU/luHWbOBaPMrgNDSCNBRmrN2li2aSrHeokhBkl6H/k4JB48xSSX9xx7y3
skiCYfiZ+q5ndXCWnAplVwTRYWq2KOPWXOS9lUVSlSaQPLSIobuGPH6Ta1uRpzMjGk6obvVH1j5s
Ov+MKPCokjUt3roa5whUkXjXIyY+1Wn6HdCS6ECD+xdFCiYRiK8AuPBaL0kkhtJMO2+OfPTJbPbp
FAe7pC63hvdXveC3lWUJWR59Q1BUshJBeYOszDE0YePOXc0waVkA/6VRYl4xiDeZF0tKQ2VLK/eW
efSbQ/4qCh9KH1qIe6t5a4e78T+Qcdr4JfIzJ5mcNL+T66fbX/ba2w4xO5ckzQa8fXahd50AZRLa
xigLUFDxXdj7hyC/K8MPnT4elGALn7TmjiA8uCEZHQICvLixBKOqmqKiFdB56bGrna9p4jthp2/s
7OqSYJhm4pwJU2nJ+VSVjZ6gNA2Qh1r/JLqG9iWuqMBoXyvvdHv31tweOUmYL2B+nKPXy91LUfwK
4hlxlQ3Vi15qL0HenDTh7S+sUIcAwgEsiuG1SytjwF9tQIW7aQN/BIlV/9EYt1TsVyswTDfSdfpF
Xmwtnq+2j8V6SOhjDNW+pKShQKWqWf/EuumkmWUn48lKj3pwBPpqZ8pZEI3D7WWuuQcsKDCQAs0x
IR6+XGYsVpHcjWymUUUtoC/rgNzMuGMAvrJ9wQ82Rtyvzc2sVoQiMyaPvvxiV6dW8NLCInJuhtLp
Gma4yh4J2gdRKzZez1VL3MM0Gkwkp4zZi959Y1NrGX5ZgdfoeiopSQv2WAyr/QAQxvtTtRGqQyKS
JozCgCpjHHB55ZtCkdUasXrc05OOJCU6ZXkKKZ8eWrZpxObxTw/t0t4ioptmTu+6a2liCIDIrJ9K
9hP/34TaXn9osxmI3JgfIDdYUqo1VennnQouhPX9S4f9KauTD4KfbEHeVxpCkNVRJeYd4wpRl3NE
XmamZuazHinJbNkPHCMVbZ1AuPQjYkaokazolNSAOOp/2+KuKYz97Q1dCXz4BTMrE+zPunLFpiNm
tYrQGt6ShPumKpBDJdyKdn6Z8kkGtqcGTodcjVrutc3m/do2I8tApjdv8pVIs2aw2mJoqCS1wl6r
TubXAnAcVR3gq7tg/DGMu1LrHIasFXaijZmr8M5RKn/e2IM5yLqsMFEFJtEEFznPHS71YEUrzXsv
4xT8rAESpzo1JNVDvJ+bgLp3bjuUqls3mDYS3dXTp9IJYQNEvqAyF5ku4u2gJQW+HlXQbLH6AfnL
PgiGo2wNhzbIH6Ime0rCgyx1GE++adm4pcJx/XixclKkGStI/3qJCK2KziujQCT5HPsPsMUeZKv+
zov2Gbbkh7pTv27s9HzLXe005Ql6oBC1KvLi0m0nGJQsdB7dSsx34CvOodD79liYL9qrGTm1+Lka
7jTGA+1Y/H7b9upS5w4oiD2+6+VYoMGV7nmGxKcW7Mz/R9qZ7chtNFH6iQhwX27JWrpb1VK3Vls3
hPxb4r7vfPr5UsDYVVSiONYYvhPQUcmMjIyMOHEOCtYwjiAM7ivJEDR7bcRf8znRVvjXlgjRVyG4
sFcjWhyTwfPB/V/vmX6iKe/vL0d8qV++JEhHQZPIx9yWlpayHXnGsnMrF6TRK0d3Plcj0xPa90R5
dpXBr6r/nH6wKj4fUlnMneCwt6sy7HVR49XmYrE4H/ZX4OuaPhzur0u6TVdGxL9ffbq0rerVrB1S
4cKrjqlnR8fRU/21y1K/dvrYb5tdYiTZjUlPXP0JWdVBgN/abFNE75TCSi+z/rlUY9/NPjvz14r+
539fG4O41HkMWPfIGG/tJIyH1HqL98+s5ECDeLwsoTWiOTcmgT5lfwMt1XZsSipclLeoDTNfIW6a
X9KBMB6XwgN1OCG18mVeXuwYjEoSBUbpBXP+5DavhbMzmiT7oCYNTvSKcBO883ahsL+No+Hq6QVq
B0UJwpTikvJiVntCWjJnubazcZY1s6F7hijxMs7tX2r1ocvis/eF4a7TooTeTqIvvGB74hhCpZUs
Cj22u9k9dIX1uZyK7NKsX6cohCR39mvlw6A86X0cLPP3+84iuxyvzW2+Yc2dSGO8BAI4WX41vbqM
iexOqcmiyLWRzQfsPPRk8la0OEcPMP5LOOUHbX615oPnHjP0PdVdDIzssr02uTlspdLPc1tiMqrO
ZfuQRp+ZCvVHyjtK+6Xvzpr1R7qar/c/ptQhr/Zuc+/UTJjNRZ9nPNIYOtDeO9zwmvZuHfaaC7+y
RgjJZI8urmBCJNPfFHSGTs/Cfq0yRlbOrc1wRZ/70eQ1Ppf7u0VJzollH2c0etvsEdnGk1asx+qD
xTzEqlZv1HDYSTJkbsRkFnrtAhT3i9bCrOW9pVhtdlnUZ8f8RMK8i/yRfdyfr3mq2MiubZdsohOd
zLmVXXg/+dr4Q4xqR53t69re15W5K1VsatgO6qXM69zGFUjNPaVZ7exS5b4ZP0aj9qYvIySqc78t
n4w1+7hL4S/+5PbUi0Fi8Z+Qdti8OEbHWNTOMLNLa8x+Soa+2+CU4HPE/Ka4y3kYEi83gaVtvXBK
GurxbvTORuc0VZ4Fsnc6IB6xvtHqPlANqoKfgDweu+k02DvdY+kSudh/0jQIoObtV21iZa6LiBsi
G9zyFNfKp9IL98DvMj/kffGPkc0JNONkiRgCItcPy5PRZn7rzMH+GOaOmZ+34VX6EHWN17sGqXze
6Y/R/Eod5WHfD6VWaOKLiXrAaNvkq669ydUKg8WsgLhKzYVQqNS+Kd6wN+whu3R4WANwZspX4C9v
96b2BnoOLqlJreTBBBFy7NGGMq2YJ5mnnYcuUv2ojndot6QnGqoARghxR4gab61GiUV1WBX3d/u4
KA7aKa/rwHY1v7U8waLBKJzKYMSmfmCwXW0plgfk5yE1nAcmaqyUp0FinIpqgepiLx+Sbt2Vxc15
VoE6owZBEttky6PRnIcFXhtrJ/+R7prDC4ABAUHdvbkEhApR2I/4R2b/Aa6uO1nhozZ9bmoun/bl
/tUmPb2iqGtQTXMJi7d71cd5W1BxpSXrTP1LVOjKu6pohuN9K1KPAP2FkAiu+At//2jBt9rELuUr
vQko7AcA76GWeqn2JMwNWYxnRBeRO0g/xBDL7XpUHH7VScgvbje5f/ZKZh2WENZaOrLxUyhQxuka
8V6N1kvapHrAMErsm+Zgv6lH5UiJzT6oeWE+NLP2KVY0h+koPT+h9pE/aovBaEBYrwe0V9CZ6Wfr
xDyJ6rsJpZZqzd+PRTv5TjbEBzPW63djyu+I5kGD36VOHuZ8SoLKBpigVvZypKecnceqiN9E/GXf
SGm5ewzL7tzg4rBtbyDB/sTji1kzUorbD8JgdONW1ip0RrMPS29+4A1tv+YZSrFNHcV/xkq7J+0r
NykEBXg3ANHc+G9SaJlqpCjl1IfK655m58+o/a4Y0eNkfbrvVzLvhS/AA9FLxY1BjtvFZRZQ9q5i
cWbjJrQSs49t2Ox8QOkTiK7DzxEEBlK25TyqHK02KAvCP67+MPdfMq99Uelue/O58R6KcvLVvPGH
5OP9tUlq3MTmK7ubOy/hryqjR+4QV0rtT2r2aUWU5l1twUBezFH5GpVRCovitBwm11IeQ137o4w0
4zAvRf1Ix+m/U87wg2BeAeBOtQ1uwduvrXSd1qO+hU+nwFDbx7wADV4cB1Z/f+mycEG6jQS1igg1
T6ZbQ0lsLpnXOdkFbiCVMqLW977zLf5+34o0cxIoESZ/hI7Ylhout5wsHacxu4zO/9ojhZDcHP5U
yv4B3QdYfCjvLO6zNUL4CVOCk/tjucceJIv0PNSp5xNjQVttDudojMy96CHRCkXOlOGrFl6Uuvm8
IGLZ2SSL1c6Xld1f3Mo8rBmMJxHehHtKC4mpFYg6aQlcGZ6a/A169W2R7T2tJXY0bmTUF2hroTm7
sdOZo1Pa3phfivoHMB8mBupp55aUOAktJlDwGADvu+WGjJIscxVbyAXlzmkZnwXQtVO/74N8xJWx
iaCiAYgGHEJmtHE33kh1ZDTijo5Wmn5ypidjWoKVrr4HE6waH0r7kCdBWx2nHAna//1G4ntjXHzo
q4wUXpA1rTn3l3wKz611nFT97K6n+ydBErBvjGx2ax6g17RrjFj1R8J2obxX5y+Qens772hZu4Dm
I37OY8NCmXDzKeNQHZxcYXq+BqBs+DC9hxn41v5zlx+jxq9z37GLd4WzAwqXucq12U1SoNtKl1sJ
DXIndU79DBosm/WLZg/f7DHeI5CTnGnWCJmmeMOLIe/bHbPZsMiwWGOm249pdybX1srolD941qlz
zv9957hnSe051LADbPqCZhKGVi0QnB3q7ykSN7xwj131mqgzI8k7J066sitjm90rcugAwhHchBEv
by2ne46GP21nPCRtg3JWdprMPWYf6cZBWwlsX/QXtkUzNyLzr0tQiWlHM3Kpm/482AD6ytbU/BRw
1sP9zym3x7MMVVxw5FsUpJcquemN4Pki7fHrY5oSIuc9cRbZvU6Vh26nKKeSE29Om5rMkd45FY8y
7bNa12g/ILKQfNCbP2LzcRoeIz328zwkkfzemA9F++X+GmWh+dr8JmdaymRZ87CG7QBRCR/UHtIX
6wd6vu/v25Fk4ixT6N/w+CRx3Ry6GgnyCCwA2EjjT1O13hhp/9AWsFh/a7SXPC2OY/+fpR00SCqv
TG6OXgS+gT4NYEgAS92BMb/vZk/fs7CbnbXJAua1oU1UjoxCWbWCLVzS9oyCxaFGbK130UMz7MZX
4DW4/y3FD99eQdf2Ni6zJkoIKlP4JbNOifl+cP++b0DuFP9u1sYp1GnwtFAYqD9aQxzU1QfT2gnC
e/4gosvVTdakYKTGBr8rBwiS8uTVHLqDqr4w/GlkORQyP4x4r+InXRaPEF6cNqQD1sYhwkbNwlUT
ZaPO+WsJxywItfB5nveGoKX7Y5CFiOlIAQ6/XZvV5JZb9qIVO3+yhwfF+vAb28P4ApqP8CXBTnr7
95N4qEj2addNjKEVFo0fGu3qWJ3um5GVn4EM/mtnk+GH6pIp9kTlQdEwFZ6KjPFgsPo/eGCcJ0en
69SYQd66fwI77P2ye7Ey8CH6fCnE6Caw7vs/SBaPKTqLsoGYPN12XRXIJBVr5fek3qeu/qsnxTOn
FzPbyUukbnJlZnO8isieegarKLiURzCxAZppQZ7vdcv3rGzOmDObSxlXLMaAfO+QKPbrkJSjvzse
Kj1okPrhK7xpKD7fOgseGq4rZwmCmdB7ky6eGxgF5KtNhkJFNUztufU697HSm4OitXurlCUJ3G1U
NYE9QsW8SRLSmA6GUdClzPPl2Dr9Y2L1wdSNp6L+qHfn6r8P/IkK2b/2NteMNzOv4yjYc+ArMpUs
qCiT2fWX+44ovtk2AF9b2QSSqu60Ego9LjN75ht6z2vnvbP7/mn06oc0++9FOTrzzDBAWyvAvZtw
AnbPW1L+v7TmqgZVEc2BMWvr4f6aZIUN6kLMQ8By7CE8tTFTVxVNLZWo0lgVKrsPSnVo9aB1p/Nq
l4clzw/M1R8YDtsJM7JTfW13c9xqOGYU4ACgYou33njui+7kMeBKYe3+AmUH7trOJmoq3lT2o1if
3uV+qnxTI/XoZpr/G1YgVBV89hBlb980Uw3J+2wpdJG9+jwBXLYLc7/VKnXAKytbN/cgZ1BXiGMs
7bMNLU+PhOGUq8dq+d4Zn+6vSGoLHlUI1xg8AiB9G0AUoJXmQjHtQlvQgikekhcjS9QD6rXpmbTH
IhPPuvN9o7LNYkpUBC1uIG0LZY/KUMMRkCXXzO9UmYJ8ZBbudwK9SWov+AAh599CtUKWi6I2XfHZ
1N6Olvo26q238+LtpIfStQCJE/RGVK+2r7JoMuah7mt6/WohkDUwVML1v9N3kxqBe57BI+jgWdLt
LhmjScdSnVgLtavmbVqUaH0kwf1d+cm1sw188KFz+UKdAEHOxhfUpTM7x0jyi9oieZ6P6xS0q/an
tlRq56+hHZIgFJSS7S4+zuHgBiC066AyQRCpffhEF6YODGcpz6k5KUAEbc+PeAAdRmOFdWQemZpa
jPXj/V8tu4OYAwYnpnINAk+7/TT9mKbR2JL2RfabYfjEOPg7vRt9bxSsRt8noz3etyfbCoacmaIU
dPVE0lt7jRpV1aDRAi3QDzyMKLC8MQAp+F6b7kmiyE0xHizGWVVgs7em1nwaNJDpXK9o1nWFE8Rw
JHl72EpZhIYv/h8rIkJc5eqtQX8kN7HS6eXBzSDbXvLAG76t9vDhNz4dO2Xz8TC4BU91ugZzuGDD
65NvFgTt0etuAU+6GEYGqN3BYkKv/HYxdj40S95zm1rppwVKTgeWTtt73c1EZHkXHIL/2NkcSNPr
MkVfudaKwThadRKYShM0CmQssxvEixp4EDDN8c4HlN7izLEAoWAyQ2ho3i5vSSKrWyZuuQUG5zh/
N0ErFtXBPE4PdpnA4fY/PXICaH/26FXFH/4lNJDiAT8lPUcb69ZwXekpOjVE7DxNUUr4gaDLb1yt
QiHm/1oQh+HKDUE9m23ckcnO4Sdm+kOUd6bh830HlF12IFxoVwPsBGKwWUVH/X9JFBCDWe2e1mry
Z/NdGJ0dEzQrivD3jUk/GTgaah/MYABivV1QbDMEHi3cP26kokhdlC9Vle+MCvxkVtjuC3+alI5W
K1FpY8SZ7Xbq25Q2jfXqocMIhWSXPJ1m95uiH/vqs/khNQM1/xK2x3TxrY7eI+4yH2rYXTK9PN1f
suz7MqSJg0IHj6rG5vQNSr8ucw7ubVTLY1m86mN1WLzMd4vXaVdNVBYd4XMzQAcieEFH8Pb7ViGk
KtCz4pKP6Kj7jffMWM3OHsqOuThsQioJ9rZtcr5oXh3OjLNfhh5xqBSge5Ef61b1s1FrWVZ+MAra
wZYy7xiWOQ/wJaHPxnek6nu7uN7Oeq2hsXpRp/JDyZ5Nc/b4G5t1ZWITwrIBNjcl5CGsugGEtB80
6zk12lOJgPTsGMH/n7HNyStchrwUC/SGkZ+yqb60kW+0ySky5wusDTvGZCnB9cfbhBJlmLUuDQVU
hNlaK18PNuQO+VQcnfBtl5fHXNeP95f30xF+OYcU5akl/5yp32QhReW1oAA6+ikdzzi/XIpqCDql
ID9SY135Utplm/q5i6yYrw4aIL9U6/pDtVT6X2bRQwSfQINYM9ARD/9jcL57KZYsSZmkWJJTvTJj
V4Xt9D3y2iLxnS5UP8azk4Ri1CF8GXLNDTncY5s8K1k+77xQpQcNrXdQz6C57W0aAmQpywbUoi8R
gvI8qaL+YdL2SglSIyZkXTT3QVdvmbXDaI3UZSF0KGHm6ysA9cZXzW/3t0l6qgA3i+odufTPJvHV
HVMoeWlbGYBSfQqTN4mzLsdqtv47QRzwOEfFjMswKMJCt2c3db0sQbmT55v3KUvfOnHr9/HOTSZd
yZWNTfBTURk0y4RXRzcVEOtWpeI3idsd7n8vWTwXLHeIiAAE+IVfYV6WeLFzQJR5UiwIoA9dkDvl
+qiMa/VGmdSLbjEpf9+mzBGubYp/v9ojbVDLtOtBQjTldFrV+rmgttS1828tjRFupv1pJGyb1lrS
de00ATuITeMQuumhSc2DrpYv3qAirLND/ChbFJUXpOVBo8ImslmUM5dRlPe8rJrqBRQ6BQrrqKTV
8f6nk20XTDO04UFEcQFvrNSJUVrFqPDpLKYTGZZBzLD03oxqcamrPUFj6ZJArNE6E+DlX67fNeG9
sAIQCRHg1dAxnxx/sH9nRVdGNtegYtshT1Kd+7eag3REGiU5rQbTiaF7MIbX+59PviLaV2AMxcyF
eFtceV61MIvQxLjEqLYCRj8nrT/Ov/GSZ4rtHyNiD6+MpJWXTXD9QAoMnUa6hudktA6Wmuy4995a
NvfRWKxLF7UArScrDWqGfdyiOyd7wxuyKHS1mF9ZZy0EkhsW41pdMA4d7Pg7jSTpOgRHDYdH1Tmq
t5/LmkKrCh3h0il0J95faZrBfLKX5kmt2MxGMWAsEDObN71WNj0yXqzDUn+U7XPEoBf5+k5Kt2dk
syV1ksOtmLvA/QX23XoWYh67UxrCR7d5CDhjJvXAOOm/6tAj5eF2BSCjIv5iDD9K44ygX7Onzb5n
ZXP7aIubxPEUE8605/LQphqZzcs47pxHuRWGrYDhUAHZzkG3I48JtBDyS2eVD3r8lPXeycjPXvXt
/rkXH/7Xb/avnY2PRW4CUVid5Reh5qZ7gVqj7DBBm+cgQWH8lUMXsXt/ywY6BasBF48m7lZ1kyT0
BSSrCKPml3J9WQXWEIY0pXvM++DnAKvqd+b3ev3YQLLTGObx/oqldQQe2sCZAOgC2hS+ehWF7EzV
Oi+l6lubIXTban42k+WtM3bHAmTT8m6wIh8oBjlluROYJJtKyxRlIq4oYDPbCvoaa/Eyz01+SSfr
gXe+OTSnPHso0/P9JcrtuDSCof6Ar3qzwmZV6rTR2vzimsqn2ey+jZPzWC7RU0Weu3OyJfcua/rX
1iam601mLZWDrbEhDhZJP/q6kb60efaazWCBmj1CH0ncBSEg5sFF1ZmG2O32FYbRdJXJ9qnxl9UZ
fDc93f96kiNxY2CzotzNO2PuudxXyOGHIxJS56h4dF9AXZzstjubeyro8hVR5GH8iMrdlrK3bntL
y3VxX0X2d0W3XhjA/Hh/TVITzE8DJES8h37l7UebOzVsFJVjXs7Fw+hap3jewUztWRD/fnWq0E70
wgaKw4tL75oCZx/WO54muUMIhf+uYePVcWIbBYie/GLrrw3twrz9m4r9jhHZ5lM7BdhGFVXA62+X
obbqaFLKB8+pjmKABL3vxXsQ0rNCAsicXrVF/WDp8cP9/ZGd2GuzG5+blz6fSgBglzh8Vrvvikk9
B0q3aK+UKQt+pK3/rm9z28+Ue1JbZ32poFENSx3i3Z5pxtFKXnLrXb5o75bE+1pOpk3DIyx23gKS
6sSN+U0eEGnjYOo15tvw3Zp/HKfJX/1hqRFJRmI33LEm/6oUyHi/CSqYjdcnYxfntYE1E3KstfN1
86DkT6W1B+OWeSYBHekmwMY8qDarymOncyIR15mvICBlzheH4otb7gUKqR0x1Sdma1nP1jlrmthQ
luSX3v3kRu5h8B6nem8MQHaQhQQ94stMlTCafHsCtEVpQ6VnMYailIeioVqlpNaebI3s2oBXlnwT
+RKK+ZvDvPSlXmkwgl46zT6E02uovjTaU1uMB30PWylbEIGDIpujIsayJegtlKl0il7LL15dtQfw
7fBLV9myU3eT7Q0ADbSHgRVxwja+pqy6NSYhKO00yWffCP9c9eSQe4zJ348Usg8Hkt/4WclB43CT
Oy1Gbse9zmoK7alu0wcA4XZ01lQn8LK9N7XsyzFsCfiBfSJP2/q1kWTNao3FpWuiE+1dUY24vxqp
Bd7rfDNdZy5gs5pcV8hAY2K6IKpR6sUv97rHshiAMPI/FjbpelGPs2VkBX3d7luXFU/l8EPNP0VO
vhPBZft/bWez/+lgeFMrbiexEtHDaeEL2HkQytYCghSUGJraONrma7nZsAwZk9IXPTTOSosseBef
1v5rWO0NHEotQfQJgJ2ap/lTeOfqNm+KqnUGjUhjqJ+r5sUjL0+MxPcKZ8edZZ8NkDwQ+Z9c5tuO
cuz1IRqec35x+qcuMR7Zm2w3bsq87NrIxo+rts/qtOdsRrZFav/U9XvsZtJlGPCn8R/i0Vv2iNQc
wnEYsTDB6tQz/9lZ33fHJfeMbMK/EWmKrRd8KzNBqXL4Ic6LN02H+0dyz8omFZnMMco6BtUvdRlV
h3x0nWB2mw52itTbiZmyWMb0kyV0DwUPjPgpV16Wq6GnlGtaXLx2tdGUbKe/u6h2/ThWldelLL+N
9qDvOJzUs8EvwNgmqE63dUJophl9y7OCOI1oMtO6bQYFYzke7On7/Q8pswTZnY5XoO70ixJHosRK
U5XMjmkWYhwlbJKvELpA37AzhSy8d/OEB/soBhBB5Ao9n81XHJe5rK2iEA+ieXqTfaumN6BCgsEQ
mqnBbplFdprAutP/h5gOQqRNRIWJYSkNtylww8VfbdMf9lrVsiyRziNxh6YSd90mzukdhK1Ry4qy
JvSHrDmW9h/Jn9AuuaiI7c9wSZNiemaiewVJJof49gsWKzlBXVTYC7uXrohfK0o6kQpHfGor/pz/
FZU/puSkwU3/313k2vDmU7Yjo4xFh+Eubs9IsvlLMp7C4jXfw7nIDjX0DAJZDHUC33SzQrVe5w4Y
JNBlVpIEy/A0Rj/uL0ZuQ/R8KHEY2Lm1YVhp7AKzLZiDiNaTkBEMWsP5YS1adLxvSebxgjMHD6GQ
Ao/IrSWIN2utHLHkzv0EJkwbyRwtcB9eO6tQ6ET98xDazcPa9NrXddT3KvPSlQpGA1yGhHLrL32k
5C4VVbbNrQMXjpJqDcw9AJQsfDDG/I+RjW8o7kTMRLLkkkTTOYrmwzS+Jq7+sjtfKIvCNqpVjK7A
761tYUN5BuFeY4XMuMaI67bPnQuNsKr4x52LRWaHmCHKmVDp2Vv8jtXbXemOJnFKjw5x+Slsfpj5
eOo7OILGnWxMQuSt6/BviVaGA0BiC4Aci2RM0MoQg7vDxRltmCfaKnBLNEL6+LiAIQLCMJ8n73vW
Zad40p/6wfrD0+egyfaIQ6QLh53C5dJh0NnaHAw1HKdBT+PyMqhPU2ycBpQWnPJNb30IJ/Px/tGQ
2CINoa4KSzJ9qW2XN7HmxW1U+GuV2rPfNYsK61lUFGjKgmp0uqKCRavKd86jJrUKBkcET4bTrc2b
0SqcPjGiNrmAcAvCz5V1Kmx/9vxGf8cs29Ezkhctfc6VkQnyr/PEk1/7olXDsWcWptzTUZYcHIPK
IMpBsD0wTrc5OPbkKYM1Qp6re/2pPFld7NvKOWn2RozldkQxlwhEbN3cGqVlxWqpQ2Y+h2lzAnrX
+eh9zkdwk9MDWNFm5/xI7l24K5jxgZWYF+b2VlSUblo9PvRlGUD+r1lYHobZ0nesSGLbjZXN12M6
MXGYYEP6ePkwISYaJ6fSzne8VGoERmrRPwPUu62yTbXTxWY7oc7XlmdHfylqpvr3WEOl+3NlRDjt
VXZZFyV5vjtS5QKUnH4Mje+IIxj//UlGzUfwuwJzg9V44/nw4a215rCSUTeeMvX4fV0Ct812Clk/
c6pNjndjZhNCksVCrTGE6j3K4iDTnjL7XWIq59pagqk3P8CJAy3qq1Z+WtRHj4F6r5sPYdMdTP0t
7Jx+e/RmZoK/oTyPPmprPHCWL0rWPVZTChjnnfUI2OE41Mox7J7dPXkP2W5DBSdkaYBXwy9xuxFF
pUdjb0IhrAxnLvUgy8gZe/O/PyYMMRsMcQOouF8KI3OhUd8WVkojCPMnb4Vd6yXsv5jOx/8eYgnk
4ECpqtAwEX535Vfa7MDOPVA9tawVRIMb/d32iX5Yw0I5W9CkHFwhpXPfpvQTXtnc+PIaK1PeDSyO
YB7YxbdZe0p+g7uGAVYoPwXruAXq73ZdVj9Pup4z9UyZ0e+LZyYJK+ccne6vRBbFQC4SmnkpU8oQ
uf/V1xsXaAcThxH1pAz9vPsrNs73Dci6i8a1hU12qMxjl+uhmN62szPV1JM99/6ofsz15jgXBg2j
p9Z6NceD41R+Of73PgjW3Z9jBADGtpWTyGxHNc2ZmHWaiDmCvKwPMYQuO/4gEX4Wf5w3H9ETaJq3
CdN2WDbcES0Dg8rJSr/CjHZkru+hHvzMN7sEwSnHp6ZaLgdoAN6b0wNlXDsbTyCLkXU6LLv1L1kK
cP2DNt7jFXPYRRFIegcegBZk1KwFs+4EJpJQ67xzf8iXL2Zb8CGYXe3NGbTiuFDjoWSP0QCtw+yw
MkuehX/ELkKNz8Zz+desQ2cynqBsPs3P2nt1OUWaoGHKkbO673DSlV/9ls3ZbNJFQfWVHbftg7P+
b1IY4K8eKtuvs73ulIzJBWQvPC4UzaEc2Q4P5QYlbmtiACNUX8vUBVvX+5n2rDRP4eKcwihB0eTg
eB/r5DjXD4sYuJ/GnXqDLBZd/4bNTsd0pcxCcMctUXEQ/LaWHezKsIpDur3weN2B7Kb+7AHpuA0T
XtIuzbwyLgH7DtmOrj915dNU/KUal3H8Zod7TQLx936xR85MjBWPui1BjbXWpVdafFjqkE1CmThH
7hKFCSYb7nuLrNgAFR7CAaK+QS5o3K4sSutQoeXLeHg2Ijv3vtGcQNRyw6QOvBFkF8GKl8H7HbMi
IPyyQMgJePvzKiCPvDVbGFnqIG0kSHW9U7PmAUKlYfv31PraJUu9Z2/9pJXrU7qTH8lIIOAog/zB
FikAVbdbu5oa10Y+wZHn6f9LkX1OjOpoWUgXVm/KODq0sUmHdfH7CFaidfXtpHsgsd55Dkp39+pH
bLxpDssk7SxGR1TnC23kYGJABWDxY7rHEy+73aiIAXET1Chwb25WO9sQJgjl4jCxvld1OwWxkjo7
LiQpj1E9odKs8dISHHC3Rpy0clM3SgkCjvq4mKKk7c+v0awx8TP6Ybfz8WTnHYJ/RwADcaBt+ua4
SSraZxzFyUiCsgmfvTz/EbbhXlCXBVKY5SG/pCbMqd/caYsdRV6mMr/UG+2DpY2HonizQoTSBFr8
Jl8uUVP6if1W9z7DV9JOp1y1H7oR8bOPkbbXzpNtJPorVKX5RUTajdvO1aS2kN4w7GrU2aPr9Okx
iTptJ6+XRTncBPk2mO3BQm38sqxWY6lnE3byMTzHuXIsExBBcXdAJ93vy6euGV9Tp/6NAA46Dik1
xkDJwjb+w2gdkCzKdZd4dAMmVZw6g+nvfD/gyD7gtRHx71d5nqZVpjaBBLqs7Wu9fjbjPUqxnxw1
24h2bWGzReHK28+q+Hix966yh0PIkIFVVE8qAzGls/pFJN4BBcTTcfEuzZ4VMhG4wJC+PNdFP4HX
NH2eJfBZJU9W5bxNp2OUryfTOHcQ72jtQ6+fnGQP6y9z8utfvdnybGkVwOtiy+Earo7R7Pph/jXJ
gz77jd4azxMok2CWAPWzhSUw4GJllUfoZYrhIHIDhepErp1+Y6PBFVGr5G4BlnW70SuzH2MW/iRB
dcHkJIGS7VTJZQEITs1/LGw2Wum0dZ57Plmlga6Y7MCNLxXyM/fXIbcCtTBPR5HAb9YxRGZeDB2n
wpmdw8jUuXgOz8vOsZDFbmiv/7GyWUuRhE3sWRyLYn3WQ+vgTd8pT4+ILOj6oVSj/84rgtAe2Hua
69DvORtvq6ZlNguPOaekfEtpoJiz5wECBJrx0e98Plq1VMJgw6THcOsGSRtmZRfCDCM4CBbuPG/6
tM8oLH7vL2f+yspmPSx1rRxBuhEP9TEflld3FPX+p7Xbg0XLQrOoVlA6FrS7pjjHV/HLsbO2d0I2
KoedvKTv1FiBlf8Bqq02s6M2Him23HdAaWS4sihc58piUjqREiccpK4aD6GunxYP2TF3jB6qPv7S
hntVW6krIg6H8KrQ9vxlx6qsaDLBOZOVrefPcWs9zHb3WJZZ7Td5lBwm/Omcz+leCiw9aVeGN5sY
Q4EwJyX3vC2mGYZn3fwOXPR3/BFSZvgShVzPFmub0IgP1xAik9AzzoA+Ml7Hnf36G1vGJDJNE6Lf
L8o0URh3IF6JGfQ2/MFIH+cv3rhyq1RnL9ujqJf1NOBJpvILv60pwPq3DmKW4dj1CnHQrZGv19YH
OBc88veR9lDuo4cXP6tPhQ9PaX527KOzRwYmOXygT0A3sVLeZT8pFK4cNI4MRbNy1AFSJedxHdV/
NHEDhRYqx2FU7SQpUmNAtgCrUmVD/Od2sc7QznmmMK42qUt5mNt8DKq+MA4ug9ioW6MMdn8rpfZg
bARbK/Zzm/AlmWtN1tQzbTMbwM5H7alYukBdy6OexP+7b0tyAABTIbn3U8jd/dlOufqQRePqtcrh
oxMGsC7KZ8oFTHoczDpMd94Ke6Y2QaVbqjRWGPu7aCHvymTwtTn1Wy073l+RcL1NXEY0RWQbTJcL
Tsjb3VLyZSwGB1B2O40LxTb31MTTn/dtSCIykZ+BKNPjOYIOwK2NeIpKp7aASZsN0izMZb1Ro+y4
Vkej045VUvzJdGiv/LhvVPb96FhCYg+xPDMlmzO3oBSNeLlLugZUNWu/5tQSFeXxvhFJJBbSM+Jd
TkkP2NXtygq7ddKed8alj7og8/STGr23nmI4gZVP616BUnLNgKsQZ4oBTdhxN5+xWAZbUVeMVeXn
AqrO5KuRhv6UFgHAg/vrkn48cKSA1QRDyS+D3HXdqgx8sa60MvwoVNQzXf0iqNtlOdw3JV3VlanN
m0ZZc54CNX6e0IZT+6/T9H5x37WD4zf13v0lc3YgmEKQDDoFatm32zWM9ZAXE8vyovejDSIFasn7
q5EViYjwgmTDRcWbGfhbE2k2xc5kEGoZGfAjryE1XOhgL0GWK37Sreek+Nui9uepeyh7WRxEbBoK
EVzjVx0kelkxalKMvXZL/jEfZvSxqqck9Y7Jb7SF6NL+a0n8kqsoOCJ1MaQ2w65R39aBltgoI4az
HrhWru54h8wRr01twpOxuulcVcy4NfGPuviB+olrPt3fMvl343bmYFG33JJRtHbh5ZXDalQzDSrI
BJ3qqayiUzLsBAuZ9zFcLaiQYIpFzOD2s7VGNqRZCXvxCCsWfBdKWpzvL+UnLn4bzSH34dXoUfIh
fbo14dWTAle3GEjJ/c7ojvqxqgIwLtGDs36Ykh9r+ZjST0GSZ0KApf7SwzOzBk3+FQUtP31Ko0cI
8WNg4zs/TLaNkOeA4gYsSJd6s43LovRt5/K7HBcGD+X7/P/Ati37vNRlKQUzO0Xg2njl1BizMzoe
gaRcqOBrAHv2SqKycH9tYrOMMNLRbEMm89IX6UOkPy/pFNhISZXFuzCNnkIjVH0NzMbcfOxb128+
ZNXBWpxzpWUHI35vJW/aeq/5J/1NhBt2nY4SCd7tli9GPWYo5QGRdapn3f4QL39rafNGL423rWE+
wt+3B+ISq/zFyWgCilxLYGY3HzpXV31kiJ9xnupF05pT7fw9iCpY8cYuPt13aFnbxBRQMZyZYjTX
+O3qZqXQ7Chj/DTU8VczfSBdCJAceEhU95wt3aGvKfwMz/NiBm6SvJbd/OL27hcwQaf7P0UWJlgu
iGqmK6BV2ZxeM8xqfVYIr4PxasWTr89fxhrOn/f3zcgIyE3qe1R/eLoS+sRRugquWmuiq+JQiB4a
84NntX97Uf/GzFFzWJOPrnnIsmMZ+UnYOof/Q9qZLceNLFv2i2CGeXgFciKZpEhJVEl8gakkEfM8
4+t7hW6fezIhdMKq2uqtaCbPCHh4eLhv31upzdNt62vnlOyWJEOMrxNDro03nZSpFRQd50Q7+rPl
VW14GIts45Jcc6DfjNnknQavdPXaSqBNmgHZLtCLpHfNuJLANuRg1IHMlb3+I2ykjWrt6rJghIB3
h+9HkL82qKhDAAWKThOeSqKY+K6cN9XecJDbRoxle8iREp/IY0R0Ex/k7H4wT4q9UU9bC3Eghf/v
Oti663VI5twNqQATSP094hPutrzU6qe5sLDwvjn0Q8oZeJ+JmITGxDc0SD+T7h7e3Q0n2FrLIpbG
so+6DH2J82w/FlCYT+FGtF57dVxs1m+0wcVB0vsQtKfPUubOpVZbRIfGcPtdPr1r9qew27C28fWX
xdQxlPQxUsWnkXZVWB5Qr9lX5gZEYbWQAH5WwJUoJPxBX1GHeWgGMedTlqg+j6rrzCpKvtaxdyiR
1xOkTl8RAAzT7CXqLJra6RGdx6NtZr3bJlvN/NVPePFrFufYHtWwnWw83op6pOFH66Nealud8y0j
C48shkRxRpklF7myn6rXKZP2t4PeloXFfdbpRltlDhac/C0bHgp5qyK5HtMvNmrh68CKQmPosCBp
X+JO3/vx3RR3cFfvqbVGw70S9rsiiz0b3vHba/t/eMzv3pxobC5PQR0hi+4IAe5BTVrZyzvDVL2o
S7rIK8csV3a2XEwGUTiZBhfG5+ElVmw4iqvZmqF3KrTy1KlKHh39HJL6vdNGFKKdXNuajlu7XoEN
UIDm+cLIz+KiN5VZNTWB/akT3wOI4/rTwR+qXS/92tgR4ZXL9OXS0uIil/tIs4MpoKXcpF5sgq5x
HmPp8/ixBWP3qjuuYnJY4J3TlE+3Ta+uEcJrBI1BglIMuQ7fRuOkUq4JGnI1c6NYU9zedhDg1u7Z
/mCjfrSWF5oXxsTfL8Kfhtpm342AW8JofpuGQLuz8lE8Q0PZq3pYPCao/g72VG/l+qtxF95dOHIp
9+jGwjBqC7URZnSdW/9vh8Q3Gj5M6jkYDnXwIaY4TY3z9raurvTC4OLJnRqKhAYwBqdmOEIBQPn7
aWS6JVR4zxnGLpw3Xoyrsd4GC0LtGDjW8jvOFZxFVIo5U++xlt9PSvPFVIAN3V7WaikBgmOxk4Cz
4dm+/oIDfaHJKjCTA4JHiCZUfxTRcZJSV6mfQUy6RUXLdKv3uOakjELz3QBkUtlaHES/Vv0scXBS
pjLq9qUs75UicLvhy8bqxLtkeQwv7SzeLfGMLHsdY2fKv9RUhx91rwzdKIUCyoue8p1s/Q03vMm9
dtvw6voA8YjHi8GzYrGrzhzJsTWzq079AgbKGd9gp7a6jZtaHOU/VgdGWocbFJDbEpU0AUEI/Kyl
JWSgnNl5JkSMzm4OkLjcKNWtRnjgJAAKAYGypkVUKZhQyzON/p32yYKDwD4M9KTt6MuoKIfeVj1e
T25HV9TqdIYJPD95NLLvGTDj2/u6+lSzmJajXgg2QbFF3L0IOLGcmWPss2QFNv3yZ2AeqnLfd17+
NZLfauYlzHl0HVRVMuM8a/dbpdg19Cj0eHRXoOZGauSPt0sWpbYxir5RqXtd8kOfRldnjC4fTsN7
Fh8GCA6HO2W8H52fG0tf/dqM4QhID+Xt5bi1bIeIAIX0d1S7d3HmsfgWIQoHSkDST0UnH9rsCHBG
wCk56F6rv8ht5c5T6Qr2lS3KprUADEZNsH8yPA1c9/pD5I6WGmUqUCJJbrtpjYR34XyKWkjVnCQZ
9nGKON5AX4Y5muTbxlaI2/MPx78wvrhdk7asa6mkFwrf1S6slc+69q0PznSf7+ZYf2q6yg2zYF+8
h1tcDqsHm4kEJEmBkzN/eL1s8qugaDs65lDLtPZjZKMP8mHcmpVb21zRWkaSj/Iuz8lrK3kR1SZy
OoTHun8IovxeLTtWVn2uQpWLp/0+18pXSct+3N7XNQ+7NLuIln4z0/mfMaseW1qGQZntJT93fat6
bKdu4yiv3W+00/Bk2LsFeuN6jZOpSWU7s5NJ+Q6jXAG3pRVtxP+1S5vhBqZQxZlVl1lCo6dhKJFq
4xmBV2jfuGr0It8l8X6Coj0ptjQQ1oRjGIoHcwwMV0yyLcKkrFbF/zTNS6PyouZ7UMFYUTUIdb04
py6VDmXIk7faQ2vuNlN0qlSeV+28t0v7exnKGy/51S2mxw3cHaoOykrXW9xJcqpLId9T02tXUl4T
DayctYWMWX14MBiA5g/oP6LjIjUaprhU0SDkTER0ue+6NnHlxAKx1O/6eA/MXS+9KEd7e+OSXV0e
CHcxaExrbMnfgrqLkYUt5KtZbwuSEGM0d4O/4aarqwNhjIIz82tYWaxOVVo11cqOhlgUFQ92jop4
osHy7/hyfNfOanvg5aU9TCX/q7C/aUMF2T5v4k+3z+baEB01StoHosBNa05Epoubr6372JF4U537
6TlIdnU0oKdXIUtxsqx9Me8NSXuEiKqam12Qh99U/eTrjxJ0voVgyG2D0+3fs7b5lz9n4ekw7ho1
rXBosKz41AGzn8fXXNryrbVAyEgo4FIgwqBZF4F+bqV8GCpumayx9pbzNo31Q2EB2zOZ1GyCJ0ut
3Kr4FwPmYhD1f60uwm+amumUwA55Lq33TO09G3TB/MUaNTfLZo8I6d3ey7VLBWwSJTeoALhWFnfp
1Ix2G6hwrzvJK9PZB6TA7Cr0Onsji1v9ZjC1gFn9DWFbfLMgavzAnogHkv4eShAEweLXqluVjlUr
lJUBrkLBRvp77agBBbe2b+l/Fk36aHS/KCUdgvnX7S1bu6oQO/1fI+JHXJyGqcqqqhNtat1qvKl6
l+GH0p/nbJcP9UYEWPXBC1OLXcubJOrkuECFd9D+UhiCzsxuP9b6nZUiNCDrd7Y/7qN4M66uesWF
3cUFCbk6ok7Arc5B4/9sKcQa0fhzNqWHWSaO397O1Yvrf/QeLRiXAABc72fNQJYVCEWYvt3r4Ys8
erL5nGcHu/+QB99t2OPt+dGyQtSAHwP5a0CpryDPH9Oth/2q9/AsBGf5+4csTrxROuqgi+55GcWe
or6qZuKW8/H2coULLvNHjgCDbLxpDJ7X16t1ElBJQY/3KEGwY+6BWqa54TWrX+/CxOLrTXM/mVKP
1wRN+FSbxs6qm0No6T+FoPHt1axu2YWpxQ3lV4U+9GI1UfMulyAQw1/l1uTCug1G/eExY7JxOV1s
lMC1ZYF/quXcs6VftV243On/ZiH/NbL49qnTZmXHeTvb84vgOpf7x37aGo9YjRzmf40sgvuQTZMe
oVFyps2KSNqxlD4r9K9ndJaK4Nu/WRD8WDzaqLAsAfyq3E+gF3CCWgE0Vr+Wlu7WyYanrX4aGy4U
QYcCQk04+0Uo7KNs6EORoMB9P7hMKfUneyz8A8JLzv+nKfFTLkwNRaoofsHe+fmXvMt2Q/UygZm/
vWni9/5xOOmug6ExAXItR4KmOso7XxuAmNTW6zDbv6TNednVcoYjOr2/+VYZ5LheSGaFpp41iFdk
VsBMZNg/KXr2kCNaEbTdIcra55ZjynTgo1RSpu73JvrgwCnCXaIF58H0Nyo5q9/w4vcsviFI6N4P
TVAbjWivDC/wQ5XJl9v7uhKR6KdrvNfRT6PYtwh6dd6zzg4/ybvuNMp2fITpsdiFqTW5g7xF5bg2
2XVlbhEAS9Up+mDkM2blcMhrwsXwtzLLr7Y8/CUEH8L0LrHupAbZlSzbw265i5SNeCJMLDyJiQNG
WBhLMkHELL6yNPq6mU8I2xcx6pwwvhtS59XyvEec8TkeX8Lxn98rVwYXnzExQ3mCrApEG3zdADSs
aa/7ub1hZSWCXVlZnMIGoRU911nWVLzDzl8eFERJaTGUW7DNtWrXlSXhUhfnnTyji1uaY3BKfAzN
lzIadp32OJ8S4xnOvJ1eIKrz2IK/7fqNIPD/MA1+SbxcIWJefDtIuGw5aaDZjcxPCbdzUDJtw7vy
mCjR3obYAPLzR3v6OJrqU1ZtwX1XziMLN5k1AwLp/DHUlo8xsOIEcv25z3ZJe5+AdJPSj7cP5Epi
SQMfYDgQX4iltMW9bZcpYGqbrln0Dh9K/eLrD6mB5vV8Vsn2MvPXbXO/caJ/HIf/2tMXOR68yEEt
9wzNhtlhyO/Cc3IKX7p01w0f5DpxkYO3qFOrnycGBhVmj8DdNz8V44OfermxCwa3HPfKB+mobM25
rUR8YAYcVNGSE4WEazcbgbeiSTfx3tLfqZYX9sbKVw8Mcxp0GlR0VP6Qz407vnUoykCj8hAOXyJI
qMNdYLwDVd7Apa+NnrMWUlfgO4xVOQu/LdWAgkHE21FRwKD9NWQ7Rf+itrM71RDJZZ/hbtmlunW2
i8DrzUM+fgiNQ1V3O4ls2zTfthRq1n+QwZy04G+i47L4QRE/NBwdfhD0QqiMmuUueWL09BCob13+
MU0fKsuhRbiDVjHSX9Vd2b3N+imE4dzJ/oXuF70DdDj4Eg6TnOJDXcQTSw6TeYqYzxnBxRrGN2er
4Ld6pC4MLC6dudaU3BnxJL/50tnTcajGO82+N6oftW5/G7UvKRMRt4/Vaqi4MLk4xUqMH5Q9JvP0
VY/ug7inv6TtbhtZa9NxNBC7smg70OQXv+Ji5whRhRJnAM3zEm2UlMLpPnEc66DKSOjITtsewAXN
biCP9EJ1yT/2StRv3DurmwsvIlRV9Pjhs7n+DZk5VAP1VOJV+V37Cy/a80zMZRBC2uzZ1svtJa9e
3pwjWi0oyv7BO9bLmh9kqM+cGWH+kBjdDskdtxlORp/fJ8+j3HYbH3I1Cl0YXBwUXy7CWhupjvTt
YyC0BZQt91/dQFHQZ0qGCt6yUJpEpWIkNkqBggQ2Tr9nnac0Xv63mez9vPQQAdtY0rpBAxQ6pSUw
lIuIH5cx7xIxymsZKMmW+jke570ep/sgk7zY2OnyPtS3MAFrFVOU5lVqsox8Mgm0OOVVG4ddHITo
Bwnq8CpTIs8aS3PXqal/zDqIv9pZm+Hato614cQn1Zrqj5MTRBv+unpoAKnDHwtWl/tlkb5YctrQ
hWK/uVXNo1LIe0V7743hkNUvdfem+Ocw3Uiy15wIjn7xEqO0AOX39RkZfKfVRwhEz9B8u2H1rprf
bh+LtQ4oFA3/sQC7y7WFdpK72m4YZSh7N9bz7+qwHx/krv+WF/3d2H5QadyMX4L8NWDUYZYBgZsb
J3M1N2NklKo4CHCqJ4ufoFcNsUjo+ppt+Svp89K1JuXAKIwnteOH1EoR3twZIbO+wakJ1Hs1V08b
uyBizTKXAbvKdDqqa9TDFz42xelYBg0lU0kJv+SoDwJu2fuz5GWmelJr2ZMhkzByaE5hwBkhQbht
f+1gXZpffGZ0T9gAm1gBFwscNiXjn5Wr/lSgq6A/INc7zYo3roC1e+bSpPhJFzeAEsdGNZYi+nbf
88jaiYZZsAmYXF0YJxcMF8pVgHSvrUR5W8iT4oMemlO3lZljDff18FUL3uTinBnVgVbSxtt39Zhq
DJiKeQVY+JeoxiRxEiNsZI6p1XCXfG1Hhxbd1yjzIf2dPZ4Y/jC/ZP3g3f6Ia2dVjFMJJDSzaUu7
Vtir1WQx9hEkpmB7jPStZ8TakxsuMMFlRfYlL6tm/aBMiOESDUrnUZNiN4u+dGPlbvaLhbcvT8Ol
neXNHKptKAUUTXN93KWtH3laqpFhqd28nwjFJJ7JVvdt7X6+tKlee0o7M71ll9S25uRgV1/Gn3bx
1qGNPrhp3/yLL8U9gnoC80485xcBB7JfTR5imk1d8S75lWtuDV2sHS4SZP5D1YMxxcVinHGsJWum
vDl/iptHCWHuqG02YsaahjigPBAcIBcUlJsWQSOWUbpzUh6VbdSqp8i3p90UFe0ud3oJQUxNOYGg
g1QgjxxP69NuZw0tJLlGZbiqXZdvaY9ojmPvisD3PQbAxLU61fuxqG3PR1DTc9JgS5x0bWO4PEke
+NV06hcbk3RaGEcyImOM1HowAtq2a/ZbILS1g8htwgFhzpyxtoX7Rp0PyCmM0nNKmVTp3/Nia9x7
zVl5i3HMmdnBfxbXxdg0pR7K6EnwwPYkMsisCbzGfCSWCtTSJmnu6rZd2Ft8aj3nFWLzjgaE+VJn
+qEvBm+zoLe2KPI36CWpykMRszgVodEbuWo1aEqopjslnHeFNrA87h25PnRFfNKb4vTPQ+alycWX
MnqpKdAahP09+E5xbydDb3zbwmpycWli4XGOzBRK7Q8poym9dTTrASSxHA4PTlUFx5z8HD7ldj6W
MhN0UlTyhNZwlyxMlRek6uStCek137z8OYtXQTqnUmcZrDgkZxcot+FfdGVFCwoSAofJyT/I6iAh
9dOsR4bG6B9U9UXpYGWTXm/v6tpFBBEByDmapqiQiFVeJA9JaNS1r4hNLRyvzwc3BqehOGhdb1zm
a/kDWBvYThn05mmx+HpdrZVTn+voaSA5Mo/zUZffYuMtzI17Pyx29WTtw2TrXbXqMwRW5uG5aeEz
WSwPiLAkwbOK8gXsIvJgvBT54EWpjqLZ56Gf99r0V2YlnoVEQREOO98BN3d7g9duYAcwq0PNELrF
JR8Bgbv3ldkX64bKSBS+mXnMY68d7fvJyvfSplrcyuk34WkTak020sD2IsTM+lAU6ogqcC2J4coH
q9z1+odpTjwTwqCtC3JlfbBlMAAIZBeytuUEv593TOynfNdQPavJX/n4o/5eFk/zVpNizY4lkBcK
xSoTqMLCUfPEoqFlopSRP+j+OTGND1PTvBod3G+q8v32R1t7qXIVgx0SWn9/0nglTmRbvbDWWJnq
zr1S7soGuamkjh0adc7n1Mn6+yG1Wq8AhYtetT4cE8COx9s/ZOV4wrMCjBcIlUgMFquuSqWWlQ5F
A6muvL78MXc7m/yt25qJWzmdoPUpsgrOJ0rrizdEi7BRPo5ldq516kdD6zb2XXWnOZ4yQ079K0/+
RQIMRBSRUgKc6MEswkEZR9kYCfGJ2CQJlT9JZbRTHDH5sMX3tXYcbAr1QpnNIsQtthD1k8HKeyM9
F/5ekuNDEqu5a5jhYSgcJBSrjCqZuuU/Ivgv8u7fvFYUF0CiAMK+9lY1l8LA9lEasJQhfkJG75vi
M7zpO37ouENaQP9fJtnBBzP81AVzeVTtMX8dkzyEcnqY96Wm8Iq77UsrqQczEYL/Bfyo0Jq6/k36
gGqb7aNgkgd9dpiztPOikHNq9epWv37tsJJQ/Y4J9GqXMIo6QWEKOgDUeeZfZj3d9xDY73gVHHtp
q/O8BlAhtArFIQNgiKMvllUqWqT0UY5cSl0PT31o+XsfgDjYnzDYG6oSnYq8sPcRLT9vUgaaugTP
/TgIIqihbvbKgIhLmMrDwzjn40FuNgnfV3cDlCCTn44gIBF/v7hjWy3PkGmvM9orRXFMilI7Gnno
HJLCTPezoUfPuu/nd7e/9lrkAGglADOAE/94OzcQ688taChgeN1TYGnP0/S1NuXClf0tQvuVTMjk
ioM1D0CyoJ+4Xp+SRkhN5Dh7Wd8b5ktabB3hlbUgXQfS8rcMJTnEtYFcC+x2DvjEpfGxjz5K0I4o
ilfpp9tbtvKdLKpXpg7FIV23JdSpjZjYTJSJ7xRyzdhPqT27xii5k9reVeOP28ZWNg2GPZId2k4w
EsgLt1XyzAnMUOE05h/i9jHLtwRW1wwgZ8ALjfuPSLvYtLHJk1SJWU1TlPY+0RTJbZvWOt5exkpQ
sTRIAn9L7kA1v/DtiS8/waeWnbsmcbVx9pTxleLRRuhaXQvtUHpEkM/QDrx2AObFGGvLGdB2dNpP
Ne3CPaVhdcPKmpuhYE6tiRYUY4CLS7DJxq6gB1Uwmud/d/xnP7QOQ2KfgvRfCDLS2qXyQ4IGJety
Cgie0kirZiRNpLKyHmq9aVwr1LNTpAfa/vYHWlkUbTVMCGAnxbTFM6Wq7THMJQfNGyndMcAKjYkG
6R1UJrftrKXadDBA4lJ1FUTFC38zsry0ICnIzqJG8lHSv3Tm3/V8zg3ZHaQH25uhz22fpXa3YVc8
ZhdXLbNHQuhc4OtJXq59Ixx9cYFpyMMU7WkKk73ef3Ty4WFQmK0cg8fCqHnQP1imtGF5bWeFgBZ9
egR9IOa4Nhx0jk+5HacUb4tWh6io+DZCMKW+3l7hyhEj84NFFwAwAuXLsBQ04O7KLsrPqfpeDY+M
jCnhPx8pxAQdNQcuWeMPVc1uJleRrSw/j9Jbbr2FNP03J8VWzjCQfEEhDUvsnz2XMBvtMDaL38sw
6EU0W2wdq9/jwsAiFBWlPNbQOeTn2nkEvjejX1HVj5sl1TUzPHhQhkXFzASUcP3ZIVTqa1OJ87PS
P5Q22r7J333wNSq+3v7qq2YoFFFioy4FZuDajDSpcl11XY4Wt3bM9k3AatTWc7bmltbGB5gm+l9D
v4vwF9nJZCVJLRU9375zXM1u9xhEXTx64Spv+geRjUZD5abG5zjdRYc5MM9249zPEJr1v2Tn8z9e
Nm3d30kL/Wyux+tlG7NSTm1IYTzP3/T+m29+lMznaEsja+VIXVlZvAmCshsKJadPlTrDvbM3ErQG
yi3yqLX2BUN5AEq5TISS6CL0grdXI0unOE2XsZgsdziyl5UsC3phwzjOkemqWn6+vYGrS6Mma1At
pTu+nEqJs1KpYph1z5F8DMvKjaVnpd2I9Su+CTUmpOzc5LAsLnnn6MZYVt4BktT1adcPgTcVxSEB
5+4n4UaQFW6+iO5XphanzalBBVY2pib50Yz7hyhtuf/veKB7Uv4rbPJTsEXpL1zslkmx+osD4Wu5
3IwtkEt7fIVArXiwLNNtjHmnMDF5+2NtrW7h7WE9y6pkYao09v6XqSqeY/Mh795q87lKvvlOubGb
a3UNyOeAt5LoOg6okeu1cSj8elLAIc7NSyyrbi0xJ4rS1qxruykMXV0Q7HuqFdCSquwNUuE117w0
vjgPvBwyRS35lipigqriKtqL2f28vaP6yse7tLHwF14QwTTk2FD6Ygfh3i4wq41lrJvgNia31gDn
LRKOGLbnctB5zQtWsacm8Ju9r0jW3e2FrLmGwNIgCAOpGPP311+KYpuW150Bl5oQJHEGLwhtKJeo
kqhfm/Yu6T7m09ZDbsum+PuF50vyVNdNhc2CNgFE+TTz3To+NFN3Ynq3k385W2PTa2cNuDWvRni2
eHgtDoAakVFKugNgQP2mFI9oF5xg8SL3SOPnf7GfF5YWayPz6HEJH8+PRm8YSm80HubmIUhe1VwB
rSoaJf/82cIDj365QeJDkracMs3VILIlg/ZVQ8fioCjDy1DL0T8/08IKD1ZIPUSjbOGP5pRWo5ai
IF1XI2IY0iHuvUozjmqvuE3wY+rA/o/RQ//FN+5u7+mf9wCWqS38fmFSbF70mcymjLhpaFDo6uOQ
piLdarRXpgtvm1kB5V/bWawwHSM5nVWaZmkln4rgawxRjQ4TWQKeom7/UqtXhRQcqbLpM6SGfW7R
xlCQsZHKDSavP48+P4TnIaV19HKYtr8+ILZUa2adsWAze9La0DPm19tL3TCwROJqmVMjbl/QjrEq
18/f4i0g+kpSwhLEMKHANojq9vUSElvrstpiL9VQPyWNcSib51x+7PPneOoQYLpPR5hDpy0SIhGu
ri9VzArkE21c4tkynE0G6nK9gjq0mu5JTuqfqvScRdm+le3dZtN+dRfRjRGdH3EyFv4yxgoaOaMw
FlquJT2TZm5c3H9eZSxHFIuA8pJsLSeMY99QwznEQhIilAnYpgOYXRRbyfmWGbHQi4DMow98gzCT
0b4UE1xN/jgZ3b9ajIBsCMpd3rPXVuJaUY3On/9HhJwZE/DdUOPfduyVqQ/IlXA5QzyV6eAsLv84
pUyry9A2Zk965k4c14aE6inujrr6ZjSaF/itF04JA5MBGK2Nc7UaQi7NL3YyAXET+RkHy548sten
zPykomdsy49SqrhZv5NK5je7Nzs29q1anSx4SDMJRntzc8bwzztP0ExR/uFtB03qkr/Hbgrbz3RO
oH6s6h9BVDPf8itm1GV70/+sjVybWiQRY5AaUlyx6hi9TL86hMHTFCUH5B28LNoVduYqg5f/uP2p
107f5foWEab0zbafpiwVxQRLfy36rWtV/APLWEIfB3gfKQPX62JVVS0XsjzTeZdlvqC1r6KPQfAa
6CfzOL5K0sbpWItcTPcT79EyYjB0sZx0lstcn7AWBX14UErGAf1JQq3TapI7s7OgbeiYGLKsdHd7
HzcML8GUVq3lhh1gOBPFs1Mw7FLlx2gcjeRTCMLitrG1q/xilUucU5wComgycDB9YbuG/hoYgTvl
OUwCh9uG1gOBSj9cPFJhE1ykfBbjrpY89ul54v07tO9Z0D6V4WPzo5DuVe2HpKH16e9lVM16mMm2
cCprEZUuBS9Xyq+wZC/igFpZcamV4B3G7I2Jkqh5zMP32ytcNUGplYuHRgJ+eh1O5RmGG21S07Nm
3MXtkzwc5OrTbROrrkHPQExKUBBfJpZmLAdqUGlcPzAehI/a8F4zVZaftOonbWvvtrHV9VwYWxyA
eazt2RfIDWMM3NZHDSD0hi093HUjTBDASmKgA7/YNN2HnM7uMGKFr4KUxJS+NHW/5XvieftH5IDW
9j9WFr4HObISxSpwEAsluajbdf5J08+D8a233jRrV7W2xwR9kn4UWpe3d1Es4A/TyE5CtASCgTGJ
a6/QCrTkJJ9PFindeAxmTXcnu1Z2SlZDwVTZ2laHfQUPTvCnoEue+vukLVwd5uV2iHKbrFmfdxAf
Kb0LvVm3M7THAb1P7gUP+SDHeEkCCg4JxfItad1VN734BeKjX6QvCvPUgdTxC2RvMP6qk8CN82N6
T43eirfC9Pr+/ne1CwdyzHDgjvd5Bc3MV4W/xuST5DO/FH+5/R3XLh+GlOBABWBOLrM8DZZBl7CN
s7PxNazuCmvXWH/l0fRsBB/Utt2rlXS4bfB3o27pOVCA8DEBQYoB3etdHFWDkco0pM/g1Pp9M2iZ
22pCV67vByaPk4xRUnM+kHxHd91UhHvwpNLJaZvuw5CUmqcUfXk/tL70uXD877mVdZR4KSYYFUIl
OVBnN2coZS+EOI5m3tn3SVjDcK2PzqOtRM4DDfHg7vaa1j4WFM+ieGLxJl+2NNKgkBqa0elZspuD
pYGzbCOvlZN9bf/zKSx49WF9/A2iI/8UIeHCB3sjGhIT3paz0YyuWsM6VLmSvPGNVl9VDBAKHnTY
aOgKXFuRdUTlAgFnmQPV9+ZhCnal3X/T8znynGL4HiddelDq1NP1DKKHftrf3tD1H0CjnzElQMTo
S1z/gEg3y6YaJNy/3jFXPD+02SHVH0Ptxf4ryd3+2217azmswBX8x9wikMZjGgE64LRRs/xZp6+K
j5iQWu7NLN617cbopNi8Pw4AjBwKMEUZir+FsbGF1c2xAK5okjfnB+lH2oxPsX1n2PGHKfP/Gost
tvXV5YE7pspGq4e7/Ho3J4jN+ibss3OStbugehAqgQ44pXwnhcm/uF4hqhJkjUwFyb9fLhcOWneJ
OikJQI2iqg+VVO7lwrkvyq3rYH1J/zWzcBBr5imSxZ0wA7qrCI89o040WnaqP99Hs72lV7hSaqbb
LPANNBQtUdy73kM59GGcsICUqcWXsT3F0CjUeX3SA0AVslfnxZEyX1h9bZstFZS1a+fS8uLaUdOQ
wqlZZOc+2DVGupOznRGMx7aR7nE7BOZebh+GtdyF0V6VQi13rbrUVVVSKVYrHXyP0rzkJlKn0WNU
bBHxrH2/SyOL7TRH6lKWj5uk1imEny6Oi93QeU5y7LJ/Dk/g0xGZdXCWwGGWkCrFrAu9Cw0wA2am
e70y5d4sQcIA2ePWslb3zoTm7zcZwx9T0dbcKFbXD7il1psPsTJPu0K279Tc2Er+1u4csDYCPUr6
B03ntT8WGozDU+mDE7BLV+rGXRd+kZnMTcqNWLzmfjg9a8EXiFoL94sTuWewH2RPZBykOdkN/UdZ
d6tX28/3dtd/vu18q8u6sLY41yFMWJDKASUhOx/3c6QBDu0sbyyt8KBb5Li3za0sjv1TqDIDaEZk
aGHOjAcjj3VicYOW1jSjM/A3FAVqe59XT1mycbBW1kaFhDYwLUDe+cuZSafoinLoxEGuTlNzBgMf
mtBz2xsfbMUHKXtxa9Km/X2Krz0jAXgU5DSnzjIIcMP2qu7e2NTvXjm/IFCJhqQgrGiphqxNxjw5
Ce5H9TMM9L00vplwKXfmG1iCjY+0gokU9RHAp0hAYXBZIemkiuGgOsnPmUoxV/ts28Uh63QCv1Wc
nUY/a827BKZXpoYd6PZ7IuvH8OhTygiVBy2ftn7PyruL4SlaIEzTCcXDRRLW5lOb6wAtqUPtwzF0
bZvGqlQ/Cm7nMHjWU09zdl3/NXAgFU2VX7d99vf81CKBwDydatrxwKkN/foD61I7jUEDxCFPomPp
3w/DXSU91KFEqa9/IfAcgmbi9dd49djJnpG/DnIFjdnjaDIT8WBIv3zr0CXHoXvK6XIPyn2v/cp5
MknqQ6Qes/bO3hpsW5kJYxpDNBlAcEKCutShrDNZ6sK5yc+VtUsjajJmcEod3QMlFnrWz8xwy2Da
S8qMjmnv8qt6GZGJp2R4FEp9zWwdSYY/DM1WPi326o+9RAACyL+OONsSTi2PZk9GDWxBUotgP5In
HUu9arfKxStxhvqMyNcJMvS2xHG6yIo6xW90o2aIwfkUDvd9+MPKv6Gt7BZa7CHzVQ/zw9gEH5zv
cf2rzX6FUf+pU2uX8Iqa4Kmv/Y0sbSUUiXoRkGb6bGD2Fr9n4BNZgB4EYVfitWn33s3qcY6tj0O5
dSWumYLvETwtJTLB6nm99N6PZr8SZGdZlOzs8E41YrcYY8/Jt7oYv+XgFh+T+X+STlBfRIpl65By
p5QPHYKSkWrvUt/xpPRvyc49IzCerPFnc4wNnixTf7C19lPoN7vQP7Vafwio0LDVNDQlNPqebx/X
tfX/RqxSnRPgp8VWx5Jt1uUMwc9cf1X8AwIVZvlt3MINrgR9Dha4aDJTcKvLeszEkBxVZGZ8KQTa
c+nSNXT9j7dXsmqDAAwNrWYz5qBdf0mzBm0BVSM1H/WzMZ+zIIM6eSO2ru2WAMX+x8Yitk1ymvlV
jQ2KFa5OuhYnB7zYjaYtpP3KybcBIHL10zukg7f4LhyBvjRDevVR8aRHMPrCBH17v9YO/aUF8feL
Q+87gDeyDAvTfJJHWnfOgVk+TXYBp6Ck8C+M0byjCkFlBQaVa2NWTpJodaIR+ibRJ3dNJJoN+bNs
fWy2gvnKA5ZQDlGmaIvQLV98o0LNA3vOwVXkafPB0ptPTiA/pSZFODs2PyvIWwIFB3mTje+317ji
HFeGhYNebChyu2UalRwlNRh3ja5S5GkQGDFcXa43AuTaGsk2ICBGe1dgSa9NBfqMDHUP78LM1T4r
d87ws/wACZnyqsmNl5rq4fbSVuiLGKX4r8FlQsWrp0vSlhvCLyrl2bDa4IAcRvIUjC0k/3UXH+pU
bd0uUSRvQtrF02g6eM6IGGbEuKU79FF/mPwm/JwNaWSCrDTy4qAyvH6AQ3bcQA6sPYevfu7i+aFB
CoHwC8QQdqadQ+c1rKLn2Hf2mv8Q/R/SzqxJahz725/IEd6XWzuXqiILKKDohhsHdIP3ffenfx/x
j2kqhd90NB3TMX3BDCclS0dHR78FyW8aeGkRHYZ58V3r35fRiAhTdoFXZU3LqIUMSGWmx8yUlZXH
XsODTPvqqvTYbWUn4ekio0kHilCb5IR0UYkAUHy9CsKybJxa5+xCCPs0N0c37f3Zcg+IONwZ3Suj
eBUhLUxjOOjc8owRgOacyuavMrnrQ++g1mfPDqqZRg8qO0vvp179pzHswZw2oOosnX9+5S+qAf3S
RXlYIXjYFcex+8Td1l+WN6MxnBTEO4DQ/BFP659le9+Nr40h2znfNrIcaCAMeEDboUEjv+vpa600
cQYsNBf8zCc7RAEdH1P8j6PQOIA6+I/xpJWX11OmrBPfpE8uYa77BmYYkXdf94U/0gFWfiscj6VI
/NBE+HE3eZFzEiXG18FhcpFO8BX3WTE63waRoyASp+gfhqjbSeQ/DJx/WXQ/eDQCis9heL3oapJZ
aS2IEVoTrf8xA0uZYnRu9A+tYh9qSM1GebeUz23a3uWTekpCJ3Cb9blYwvtQe1esF3zDEGtJ3/TV
qfJOkeF+vJ2stvKwsJXi9BQCQPJ7nWs3kdMmJnl4HHmkU3DH1Z3+VOvL0V6NZQeguJWKmXox/VR3
vBBez0dcO4Neofd1yarqaOYG0q9s9uJbYURvGxxhuk7/tpb23e0xbhQ74puDHxEKMXyH66h9X0Lu
A8ABD++D4pS4jdw565+3Y2zOI3hjAYoEuiTfayu1AeLfULQ56Ze+twXgTKg0JHsSY1txqD0h3orH
QkRCr8cSFlH7f+IWevpQ4wGkGhHeZSc72rupb+WCl4GkfKnonVFGNtVbF2PI1kQfZvcJCb7R7M9z
Gx6NLjrfnkFRpMl7BU4qZmz0BcBHSWuDF85q7H+AM8LnOTIfS/NRHYPadR4KXMF+IxYCFFDqhNeR
LKNTqdMY9RpoOTcx0Z6ahmOFUkPtve6z5A6l1z0dlc0zlrf9fwJKS7AN+3wpbOAuuFyvyimPzWdN
/Yrk2KEaAkx/sYA5hGxzVFJuj3QL1ICpGm/++GXRrJIvUqi3WF1qAtRqHS+6GxUBKOqaFQvEwaRH
6yrn0g7zV2XWRK9su5mPqTs+xVqEMU6jW48afIudrLi1HfFGMAXbBnkcueXSOWPsNfkEyqgDneZ9
d/GbivaKvs0Zp+ct2gH8CyTv9UZpesceB0PjhdecXk9oS1ezc7DG4kGLbP7dn/XEO3SK+WANT1m/
nn5n2sUzA8g1Ep0pXUnK1SideXKo4aMcEd9QHw/NkuRHFcsU35yaMSAr9YGZleEhHWYXtOhcBr3N
RWwcauUivIR3lsLmvAMLpxtgo70t35LUYq7yxBLv/EPuZ6mDz9LnbNgTxtnaxnxZzNZZ7eg2SzcK
1yu7oZqE6kLXHFbeG49qWnt+mAzpuRmK112xU0NuBaQdwToSOhYcstcf2rORUBlHQMZdaj8W0ydN
faA/Zq7tg51k97c/q/jxco56GUtaVKtnh/MqIKpdLDT+9VA5Rovp7JxXm2vXUXmBRloFIWGZsFiZ
bj5FHns29Zr6BD0tPcaxG55g/yLKv0zznaUOy9GYtfJo56un+WUZtpfFLezz7QFvnQICTIrkGC1o
vuf15BpVu9hjDtLLXGuESIQnV4Rcz2mMsjnIjbhH9cz7MCX9uJMkts45KjR4qEDvHS4I14HLqME2
LGSmR+N7S8vTMx+7IT24/94BmbMGcRkhMK4Jh+frOLgAdbMZMsCxX6k/XDO7o9PaHPol2rtrbw4J
/ik2S+iicqm6DrWMqKR2NYeOZSS+1faPGWahcfadm/lO9tna6bTOoEEJ6VOy/nUkszbDqRtYP0X7
DiqIn6AgqxfLb+QTREENpE9YGXQFr6PAxujKZuTBpaKAfqSSf+6N2LlbvSjcOa63Zo7yja6j/gMy
IW1xvYq9yHJ5bUlFOm98p3o9539Z8c5NeHPaXoSRdveyliNWeZD5ec7Rk+/RZPneHtp4cyiiX0v7
XLiISZ9mroys/4EvwWUxDuuD6d47aBbHxZfbG3dzLD/jyFc5njvK1i05/pKuFZ4kMXqBdbaTHbbS
IbdpHo+EDpQlk8VJTHXGQUI61Azol8UhZLHdHsf2fP0MIf78xZ1tWpRS6UtAMnV4LkP3YOpvgWCr
vwHyo2b/GUZayy6lWau3jCQP70vtefDu2/Db7ZHsTZaUSue2HaoILO5Fi11faZogUp2dpLn90X+O
QlpcYR4PitkIbSDNqYKkjQ8uMF2Es34nwXgUNxy5OCbxcHb9VUAHepETEmgws5OhfzGy+l5zv9+e
sK1Pz6sn1H2EFehIiAl98ekrOy6jbAJXwHb0nM+dpfjxXB/mtN9ZxmJa5FNdMJm5l3og2eR0mdj1
Eq4ePH2byjB/SsYvmscbWxHEyh/tHB21+V+XLOD0gBWAPuEfSpfrkTUZT77OxObMZvveWd6ubuer
mM41enY/tZ/+7TTCqUHW7IdyBH0d6VtlcwNXr+TFtSsRUf++VJd6+hzBv70d5tdJRLyHShsEKYqU
vxiCqZVTeF7LE/JknhJbxT67OLVjzdmzBE5kByR3vCyWu9tRN0oloRmE1gFCH7jmyqRiy5iWqYhp
YKMfkiZny/huTGHqA94IFDiQmZn5c1IF2bpc1D2fvV+3G7Fp17Hh0M+BinL9GZNcpXeS8yjAuXdf
G2j1TDN4+L3l+es+uA4jpUCzSnrTreEHImLspwWeqbSttHe2e7o9lyLHXW+D6zhSDrStRitXmCUX
dyqOWQO8bHqcjD6Ylw+TuqcOvz13vOsBe8G8S3az0Zo1TZUpphgq3+T5G63roXb9a8K5GBBO28As
xTVQSoeL2q61q0WcHan6zmg83+2bR33a6/JtD+WfMLZUnTSjEhaqShibe1XePdbak+38ffvbbK0B
0i2Cpia4E6rH66U22I46xQhjXdT0Tv3SffaGCOL+t/8WRJqvvpvMMTcIUhijb0/vtAJhPjMLdt/r
tnKFDUefjj9PMkg3X4+mYTj1KLiEk1jK2f0MiGD8NmnWg6NA+yv0IC+KnbNxawbB+3Eh14F6/CI6
pLW2M69CstJJVZ9TvnajUzKmBxRVb8/i1nJ4GUjaRoY96ZNedPSWujzIuIwmf/MosTOazSA8DzvI
5FMVy57SnrVClhNB9BiV/OJbr593S9WNGDgu0UBx+W8Bu7v+Sp2Bz4vaqSjFmSlPIQ+AhPyCS9Lt
6dr4Lhpv6kJFUOUIlnUwW0y5oWCCEisn5cmeq4PbucD5Pu3yS0W5IKU3AgnrGvAhcLqlRReO7lAq
DliqfpjFcHgO2qkjNhKogDVBYuU+iYiBtH9QqmnTqQZeB9oyg8dN7RXkyWPjRaduT9xy6+P8E0tM
3fXHmRc7G1OVj1Pm3nFKj71p7iujbgcRJjTigRBVmesgUR5rY1hTGHW2018Qrc1PSjuqNO7GaOfw
2QxFpgasQgsHWPx1qLSEGaCPeSnEQfq+OFCBJ+3eZWIrCJBpOP3iEQgG7nWQBLqS0ZcI5ETJU9+g
29z3PlJo//pezHsKsmNCiAf/GrmR3TupuWRC7QdNFZPHuvzBHb7f3jSbA6FbgZgVNi7cwK8HkqWK
qtYGIZJ6DRTsTAqh9GntZLKtrWmJFhTHM6BK+U0jLbUizGn5cJ3ApTgxAJU94YDjpMnOjG1tHLS5
ABSxf4Rk1fVwnLFrzDzTy4sXvYPh1yERICRoVNjLiOQeb8/d1qjEkKj4+UCenHByh9uL03qoCiXl
fWqmAUtNw2E7XvdwvRvD0gU7hn4rwwIFfT0suN5IhNcwH9YcF+DhXivvVjW5K3ILEYCd3sXGqK5i
SStCXWxXiRViTQ/mkhx6NeiQJt/7UFtRSHB0WUnYyClKI2r1TqmQIgeP2peR3yhR4vfNXyt1+cFR
i3DnS20gDdEuexFOGtS6pHHmCLi8+rmL8Vno3nVFezLpL/Xt2Ww+WPPfvB8ai1+kJzeCtYySWjdd
PN7E2CEHdblT9mZgY+dd/SSpECuiKi1SjxmIx1dIYK3Tm3jvuXLjoCIEgrC88HGYyC8Xa94a3uoK
esJS+Fn0Tmufb++A7TH8DCCdhFWOn0wsAjiYV6CqXbZvJ+/032KIQb64vDdwhJdOgXkwuO/H6Hly
Q78rdvLTBo9QrI+fAxEDfRFEG8wxha/ITFn2ECCo2r9HAEzINsxRMEMneWPUEfpPNo4ga55ViJSr
2ikx++y+n73cT2PdCgZMJt/dHvzeF5S2SVRErpOJCXbd9+XytzJ+/W9/v7QvErVfzBCHiQvN/6Nn
da8GnIt+IwTdAsolikxV7r+PACUiJRNacrxX6fHD3O3tpM1JehFBmqTRSEonXBAPrIYWzr+KM8T5
9hg21zllGGBJUb/K5YuxRkNkKytalumXZH5Qy8+Ict0OIX6kVFTimPQzhDSIxZhx62wJMdToUtXB
oJ/U9wvtnNthtuaKHg68Thod3i/qLqbajWkzCOLG8EXtP3e7lNytqXoRQFZ3WcJh0tSEKtwz67My
DY+FrT6mUfb99jj2wshXCjuL0gkb24s5On7vPGqxEuw1QXfmytSvk8IymYYyrzpDwSZXcz/o7t+3
B7H1zVGwEwwkXZjwSLuvHAdLHcVclZN+h5DZN1t5XTuQx/p1D0K7ORbejwE+QjD8xS5DK00njlXG
0tUfZzxMKmtPelucV/ICFuzd/0WQvohSW94sBF4v4dp8L1Fc9KEgVE33wTH/nLPH1Yn3Iu6NSfo+
bTGug6OLMeXYZefP+bB3LIjf/OuYDCHnY9LV96RNORSp1hiTI1h2+Xhotfibp7eHNRO+vXaAqxBy
LId0tf7EN+peDX+jjwYLAVA1mGTs5GRwSbnU6zJDaaTsqyc/jOOHZjQfnPLjOpnnVuWZ//Z63J7Q
n/GkUxCNdkp3m1NwtJ7T+ts4Pt3++zc3rdD459KMO54MZbAGFGRpBiCfq5wsZEUX9VW+63YjNs0v
30xc/NB/EoY60qowIgr+yongBS3p1yZf/RXOmN3d5bp52GumbQB0TTS7wZ3CF6M1KDeNtWyIpj7h
sjnlI+Qic4nAG0br3eouY6BZShioUK/euz38htio0lPaNU91mn4aXaUPoABAPYyiCFuA1LvLwPbA
zKrR7PGGee8OsTn53Ihd8Ys5aKR6c84r02mLknM4CrE8EG/wlj/vSQfcigLiQKb0IDhtKlFMlGb4
utTPY/t6aH/jMIbjiwAzzTfgt1KiMcuqSt24LS+hG76Gc5Ygf6XGaD3sAdc207NH5Qx6Fk6MfJkE
qdqsSkltPpntSZsTv4w1AMXhEfTu7Y2x0cbUxT1IENu5HssHgZr2MBJ6lpHTA5SNTu50cMO/leWv
yU3veNFdnL0Xh62t/jKitBpyd5nWukMN2VUVP/M+hruOAHtjkntYYz21hUIEBZRJO75tEJ/q7YfG
1f2uvZj9MUs/3Z7FrTGJtxsoVTym8B/pvC4KdCtXs7zUzjcjhS2WHm8H2FrcXMDRQiMp2578WNkN
mp06NakFufHik5M3bWA7RXxJRxxabofaEDsA4gfcDvul/1N5ux6MY/Rhr6xsJGuFlV89daV6itLk
qOqXWtWeVqERa30r3L1iemuMDI73WHpOyB6KP39xE2rSyqm7GBqj0yzHOo0DL/mWrjvUt40g0FDh
iqA5RTEim3c5cTrNegx617Fy+31bR/PJmI35oe7HcO8M36hLOMDB/4iWEKaO0h21TtphioS6bpWE
pyZO3hgxqCO9P6zNeXYewmomUasTeiPPOlxIxxufwPv55aOLDnWfaYWvewlvJOGwI/mwkV6ufphY
zi9m2p5G1EA83jk1zfsU4wuT8JRqJ+ld6uyklw3oJjCNF3MgfdR+KZ3YGsCrZ8NywoWhiZFDeB5c
xLCNN5pxF9YXe84PdnKcs/RhXfeAmttDBUWExjcbSNbDqqxRzUNugpes7Pwl+q5nEDmtez3/8/au
2VxX9Pj/F0fKajSyFzQYecMtpiV8009FcW8lywdosXvSD5uRELOAJS4M0mQ4m2utijXViAwb4KUt
PL5woq5m+3R7PBskZz7cizBSShsbELW1jmuivQYQ/BIcXlV/LcPTqo1fs9EkBzRHcECPY2S+Vqvp
5Hj92dTn2i/U9ehGQ6BOe6q9GwUWSDfA74JqA5RP2lB4wlUL7yNsKNVN7tC7OOTW/Gy3zVOhDh9n
d94TGd8MCNKfw150qGX/tjmcmthWYHhFkFYq66CufvVpyKZDtscl28wVLyJJ+wSzaLrXDZGW5YOu
fVDSzNdwLrVdOoHLSZk+7HzejRMLQDEKVoBSaC3II0szL42blIfyKVXXQG2K9GjVU3zIDTUK+jkP
/bnJ+oMWh7OPus54X45Rc2fWqPmucfY1rPv5ELe1u3P4bC5uqFqC3gIBWhaQcyd9Hi3he9mVD2Bz
/WZtfX14f3vwGzkB2DZbB0cj5JFkfSREu8Y61eA5pEvrHczlaRC37Kh+iunWH2/H2pjnH4YMdEKF
wY4MWC5Dws81ecEqjc9t29/FQ7dDCdrwGODKwVsphGL6OIS5TudpNY6qUwKu6NfmHh8XPxwp9200
QLOg1HnAbT5W2ce1qHxwVZ/0KQ2ieT44NA8nrQrKhZZzv/ebNj7k1W+S7kLA7mmyuy4M88z4c03W
u5yXMLNI0E72p/l9oVt+qY2HsX/dth1rTf2S6tVnkzyTmcnOQbyxi69+i5Q2+jDVFzUC3BDFuXkP
Ftjx1WypH5yhDv18VYrTXKzTzl1h88NjwCYwGyQPV/ooZRLXUz/xURor7YI67ih2NXW9v728too1
DJV+hpHGNiWdl7s1YyumZ4yifJ2iQm2/u9H3UHWDFgZa7Bh3SrPLydgenwv+k2JKheF7vejqKm7W
1UTWVkksnVe1uT/meQLyuO41nCxGbcUUxmv/SDEQvq+HWXnNfTQ7KkoTBZoSpoGbdoNfpWG4U3Js
rjz95w+TZsQeuiVkfwMzUUuMBZrDMn/7DQoTW+5FEDE7LyqoycyMrnWZ9iGKjlHk+MPyvYvB2rrx
v8+IV5FEMnsRqe+yCYoNKufz8NDAb7fDezffU8na3CGU3HgUAmXiinsdJBsaui8C/tOnYWANJzZp
2n318oey+nJ7wW4um5+RZPkFvehXvgsJXnOmh3V4lyb2zpYQv1XqwtCA+Wcs8tNTVIxp2qeMRQP7
nGkPBaajhfM2VT+Iw0RoK0B9vT2o7emDDwQ3G/yH3PixK5zb4wUkywoD/Lx2YfTUFeE58kK/GKaE
smhIn2+H3FzlFtcKemYep5i0/Sq9LflelGeN+SlDRdBOQSbuYQ02CMcs8xdRpCy+2u4yF7PNbWmK
L+YcVOlhKnN/NlWIIzMsRLPzlbV7P1A0TG4b+1PW+XhdIvgw1w9e0R0Ri/InKwrMdj4YvFD31qEc
Qi6vw3tHK/e4xxtVFL9XvPeA6YeNLc3KOI/ieZffm9Sxb6M6M8V/GcZDrv7ZP9rO3t1i8xvYFBCY
wQjsj5QEkj5lKIOoodz2US2H6dwPOsZ5k7fzML4XSPz5ixwwOrPaFxWHKW9NgeU8OT3VYbTsrOIt
HKoJBpXjClMFjYFdh8Er1/XSljBN+aA1ZaCV91k5BAjAsHnKxD5E/fG9U+4V2ZspgUv/D/ouuCOx
u16MrsqLuqNagL6rP5lO9OiM3s6RsLksXkSQLme5A43NhBdxGbzKnw3H1xP1cxK9wh8u9934Mpt7
5Y9YaL8koRcRpYS6lGFSLwK2mcfKHboeMOLGI3oY1GOR38XenT3dp5p6WOP8j64JP9xODrdnFPG3
6xlNTT1XM4fxtnZ5r/fFXdXstFE2S+h/xocd8nUE2KWUBEJ7pZkMf1ijt5BQ3/Sm7ZvpHkxwe1mC
D0TNmj7lLw4cY6JU05oRq2qGoE3H81jZh3hZ7xHCwBnMmALa1+9bb3gft/ElHvZgapuziR4bvRjk
bBxZe8OdFEfRBNKzW/LO18Ffviubdv56+5ttAUXoe/FqhCCTUICTdp+HhoSRp7DF6JgEK28Uc6Ed
VouKOdKDqn7F03+PcYT5YE4fkn49ZqOKw21812eGz0P3adGa+zbV0IVILlNsf7n987Ym4eWvk8qQ
ui+LNJn5dSpeIFHnQsT5eDvC1rmtYVIgYOgu5YaUBowBpdq6Adxa5PcRzrFp0pzGCXb4HYcgd5nx
rjTTw+2YWwf3y5hSYshst6xg0zPn0Zd0NIMoG4Ki/hAynVn3/XaszXUMDw7wHk8IcMSlwnQ08zZ1
sFK5OMbHAuBD0Xj3VTR/ykYL4VX70RyPWovoV2x9TrJqr0bZUKMCKvYivPjCL9KsW6Vx4UYLwumj
j3BPduZRBvx1cx4b9bHv30VKfJhtAEftq4bOcjnFo99ycULJ8RAP7QnwycmjxFjDNTBLZSdFb15k
0OuAXy6sGwA2Xv+8LLONtvK4T1RNHuRhHIzdO82qgiJS33WuFrRheEQHLkSObee7iHmXc/XLyFIu
0/IOZrOuQjObVj+Bzx1Pr8v+21x/a+ZvhrH6asm7ePNKobbRQvPY7W39/8/YAZOj54osnSy2o+oR
ugHQMC6DWgdO81S5pYD5BOOyBqsOEs4rHqL+VZuMd7fHvrn+uZsKJQZe5+WGWl9Y0zhGk3Dv1i+F
VZ5NrEKGqvUdtzs3kMtvh9uqY8RV+H/hpCWYazDUEmG4kkfvYEWdlfjJ+x0gJs9LP4NIeXRNWltD
YJWLqYHMTeM9ttoXrXgoPOhdqHnfHtHmBAL5/SH4AJhC2tNuNTWAslk7eusFyXRsrTRI1c81LYY1
2Tkh9mJJswdx2S1bceNOymPacanovi6KP1CC22az5523dcDja/zPwKRZrLOZjC+CxcV4UpwHV9NP
gJSCnL1wewq38+KLUNLRYiSjGqmKzuUTtdO2epXpr0ILUnpaBYvzlfJsTEHgNZe6HneqmM31CG2a
S6+wZZXlVlcFDTmvJCVqbhz02DwkTTDVO0E2zzWuCICCqR94hbhObG7uVVo/MJNwJs9u9NClxSEb
SbXhqR8/DHrr95oa3J7Tza/3IqZYSi9yvWPXWA5MxPTa+0L/jL2EDynmDAft3W8EYup4KXQ4XX5k
theBQIm7SEA0HKD5vJyrZRwpUuoVRarI8/uh2qmrNz8YXrr43IpHJVnyL+6jtuknjtAcjQkYwWOC
9M6ePM2PSuuXAwHIDRWnScUpa9fZajpWvXAxmbz80LvdcB86PLJYtRYUg4uaWI7YEV7v619pl6O4
EvujdkIB7G5FCmVx93rimx/T42jEC46y4Uf798Uct72aD4PHKm2H101XrL5bDb5prkcj5Yi+/T23
JhiJbZoKQq+St9jrhRNZCHeFujAK0b+bhBrH53F3x4tEJc/vyyDS6kRyo++S2YJsFtcHPNEKwA23
h7GVKl9GkOo6bUonvY/h9k5VHujD39p4tmPD73kg0gHk3w629X0QgBN+NzxYAC+6nrPF4zYZUVzx
pFwFTYmm0bzcdzHaZuyG26E2Pw+sewPBS3BZun4dquZhmCLAhXRrp0GrH8rOPSDA9d+CSGda4aBg
FNtMnuU9l2PnJ8kxh97/34JIh5kZapOTGA68xvHBVbTALh+Vdm/niM/8y0IDPyd85CisZGXidUhT
y1shFIx284EmXNCu2fMwmA+zrp67qv4rir2dcW2uPABmPzRzMDKRFsOoj0pmcJW7JElzsWxetI37
pObRAXgWrbDbk7i5kWBDIznFmxn5XloOhhk2XY96hab2HJaqM53d1Kh3DpPNRYeCrdDcAUYtL7qx
MMpYmQvoAplXBkKMPzDtQePAnMrz7QFtbiW4tEJ4R/CPpLbJrKSe1aowEzwY2LX5sY2j0zxkvpPu
iLhtj+mfQPITYA+2ygkr0O01ttztOB+96Tnb1RHaGY7MPkTymkvNCvvfckL0R92vrfs2zptjYUfH
2xO3tRIQMwbZQhsNRQ759rRUeWcivHSJ+hWgg20O2V+VrewtuK3VbXL2/lC0AXErhclHwxwGm+Nh
WsZXi8IZWEf1t3jQ3plYZMGeeX97WFsTSEpF0gDyFng4aYFD4o6iRoU807RtULrfUpztI6U7ldPT
7UBbNAwG9TOSlI8KB+zkpHbIs7iVG+gLgrGO11lPnemiX666WVAvbX9vRtkIeNT7NthhFAyGqgSo
HF1SpbGDDgXA39gPL3+VlE2UJE1w2mQ/1MZHx/1bU7/wJhMXw2/scNzihEw11EWc06/ziD6VBf5O
PXkEuwa7fxDpfuqjnWy1lY2hLAqzXhvrF7kQtnMXGy4dnoFeIQjsYh49VJ+dvnnodOWYDjRGkz2z
8a31w54ADopUGKtIutq3VtSX7gJOuxpWw4/Ht7rhBtqQq/487KXJvVj69SQCFeldS6DQeaj/s0yO
Q54eIm7sYbgebi/WrV1IlwwyHm/9OopP15EobSpVWTAQMfT5klraJUyVI+oD5zy3T3We7Tyfb11g
QIkgFg/20NTlctjUWrMuerCHS+EVvj3Yr7sZ3VjvVWwJN4Mz/68Hb7Z3MvSGjCxYbWFrAGgbUUr5
am3GuT0rMewdK6btE/dPYdK9KbnFF65xNiwanmsZFFX6qDbTK3sN/WTqfiP9ePhS4j4DhQ8JwuuJ
1pc0WXQHeo+3NA9T4/xRpEZQZ+Od0+w9UWyuHhq/YAX5tKBFrkOxJrNKs8Dhlqh8zN702gH2My7W
o7tbHG+EEv49JpqR6DBg/3EdqkSKyPNwn7y45Ue3XYMWt5amdHj0fb69TjcDcVUDaYnkA9D760C6
VlsIFvMFG+0RH4a3ZfG9XB4U2/n3t0J0JcAq0jVHk1VGS1udm9G3Au9rKup9BGCpULvz7zCxrqJI
u64x57hzxwqML32l1HlK8PBMqz1Vz40keRVFyiLG2sd1LMC346i8GUFb2cp7XenFK1XZJ4fQ6Xdy
/9Y+IyI8IPw7xBkgfaV6mSYrqQXW3LEHHy83FDWfbOvjgtiNWh+rtvKraPQb9Y9oinyg5Pe3V8lG
KWaxOOiIQzBmv0srv/JKZZwqlX1uzn5dfOcmYFY7PZi9GNJ9sLN5WNAHYhQmMvTOk+GavvXv5cqE
dhDPCVzTOXNkFECS5zyI1TDAU/27U9IraJ9SROtuz9bWntJR1CchYz0JbP96Tw1ro45NlVeXNTGr
87DYtR8Wxrdabd6gsNDunDSb0bBjhzzJAxzhpGiIrlroqwLJjtb7Fr33qGneD0Z8KMthZ2Bbn0jn
eKHLQevFk4HZjarXtR0q5cVuqmMZ9g/0VR+z0Xh3e/7EapauhDCafoaR9pfudnNpGWl1mcYcz87v
Q7MnIrU9EBQghK4gtyYxpy/aNUMXoyM1ZBUD+UgA23tWx++3B7FxIgta1j8hpEXgzL27JtBqLhpM
I7woxtb3+pV35WOWzK+c2TwoTf1KKeyPt+NuVck0MoGzY+sA7kvGCdUlBVXvWPBdq9Y4ezXeaHVi
DH4S9iVZ1yVdUZyc51m3Pk6GA9eodoKsTA2k6h3zntc2YbS+IPxz+4dtrVM4V+jC8qME+ed6zut2
iiePVuRFb5YzIv0U8OtpMR6rda/ZswW2RI8SHRFRCnGsic//4vPO2thRRLNOtdS6X9zmtGb3RuMe
nckL3D5Qeb2bEu8OUnwQvfV66xQ602GpkreTOwd6+94292AoW0sajiBWnwyf9qB0MLULRM4oqapL
2ViN77ZmFMRm+O+Vd7lbvogibZx2mvRqNFhz89y15JzWCnTsSnw3XOrT7a+5eSRxJsF3MXBwp7tx
PcdGVemJtpYVDZTvTqMFEwCeOhEvb5MK2f9Vrd3N+qulBFfpOfcIPu+kva0tzD0F7VZoypRI0owu
U9kU/dAwo51ySPLz2oaHeN4pq/eCSBNqzQUMS6etLhWgHuoJd2l8xKpvT+VmEC7P+A8hS0T3+Hom
PTXsjNyZCRI/cccNmvaxHP+9uznHneAjcHwL03ipoPSmYq04wutLHXWV7+SP9Zh+0y2ILfnvHH/A
TpCf5bKIPKxIBC92X5dGg933TY3VGfZJpfJ10f/SiuQVG+v2xIklJp0TZG8T1iD5BIVD4zrQkqqJ
0mU9fm4mptxerZyUPnpwHUrldDpYxR+3w218p6twYo+/GJfThwV9na66uMPih9UXLeNhY9flcisK
5njiZcOlUJFBg+FcNBiHqqxrkJBl352ju8TKdshFW5QfTNO5w/B9TAgx4le8GEuoxqzoua4vneKe
J898G0fP9ZA82rCg1q4+VNUXAIRBmbZ+FxZnsAR4gvc7C38jKTLKHy5qcE5BFFz/CFDLZZ4MXX1x
q/q+atuHck8Fd2OFQEVRhU08HVgev64j0CYf8iHN60uL6UMTvo7Nc4T+pVHEfojPzO31sTEcmq8c
+TzMGNgCS8Nx8EZwnXypueprxnpg9TefrTjmCnI7ztageMbFUAuqAhgkKSlN5hCu66KTL7w+xzJB
L+/tqUxPIwaDfljDSHHXeM/IfGNw1JY8aTA6hAFdaVMXPDRNI1ojFyuvj5nQ9O9S/TcYlEwdTt+m
IPLAbb/+XL3mWoo3ezWIbc8997WSPSSxpzyY1dzt7ICNSRRfCQ0oambHknXAylYdaFLS/0/4H5xm
azQezGZIfHu1jVNZYkjkVL2xcwnemkQC0hVCyhN9bmkS594blCIsG9R/2y9KLIC5Xni+vTo28gdQ
Y3iTdJ7g6MjQ6iS01HaOzQZd/EcX0nPr1XCGf0MwAp4rirJYhOgeboDSlxoXvXOnpOU4Se/ctf1W
pL9DokPaAOaCy5cSj//XMYxes9rBqNtLMtrnyFEOWhMdhyG8uz1hYtKvTxEGgeY3D0LUywipXYcp
q7ZDlDfitmZHl9b8bOOx2Ba9PyZ7gkt7keRJS+ucYzGuQGq/d9JPRQgVxH6TKZ9uD+jXVcaA2EB8
Gm4g7NfrAdXIBkQDZ/1FyXCicA5lZh9uR/h1jVHDIibJ2U7GQ3HsOgLPs0tf20Row7ODYWnff3Tj
nQ26GYPGlzAR5uPI6FW1KemyRQ6He/vkJh8RT0OP+/YwtiYKwOg/IaQFZultFzWzzZd3F78chRfy
7QC/fnAUFdjtYmmRreWlZZZqvOSmVl2yDieo2FYHzDNrnjjrOg1mZVp3+kR78aQvH5WlOau8xVzs
KjQC12zC+7lQPpUqqDijLdqdjs2vV1wxPIilEBCwkNDF/L4oIopQicvBWFkGijEdSoxFfJMzQZva
oz7+3Rj9YdYqxQ+XaWfL/pq8RWAh0s9Ri8eBWDsvAo/hmjhGSMUMZqDAuKKMMIh9xMguSLKn259w
a4yiNyoUEKEQyNqEkCfSodQ5bD2nvRTIkWDHGKJT6hYnHf3nynV8e++A/3VdCrFz4RRBAQ2aWZrX
KqsMDjy1uxjGt9587Pb8Bzam7+rvl6av1FMH/1r+/mlOuCC+Dv00elMlfubuTN7GeiR3M22cRgBV
ZAKrUDXyjFXvKPD+nvLXrAUcXdB23au8NgckwqAXyJkn6/wWRWc56xx2l9i27moHqvWHQamCtRkf
cmvnzUNMzvVxwcehc4i2J74pv2BgK2TAV11Neo6LxK9gypsxleVOCt8Mguau6E8J+rhUSraVskau
SZCI+arSj+NwyruP/3pl40TwM4ZUGysaMhUYmPZw1NXAzdOHBmQdzpGHJVGP8f/j7Mx25DaWbv1E
BDgPt2QNPbBb6pYs2bohJFniPM98+vNlH+DfKhZRRHvD2xcWoKhMRkZGRqy1ovqljUiad2q8k71u
OjeTEZHffMtTVs7XDHpgznPewZl+LYqXcdyr7W06HS8bjb+eWsh60lxml7BVyrbz5fpjNgW816cD
EWlS1ePtDdxYCb0vi5aTqOgg/HYZhZqiljVm5PR+DLP1qDFr6b7tYmcnpm881Wj1CLw9XT3QHetL
pJO6KHB6vffnYvEyJ/tSRvbToCinMe2YaTe+zn3+qi/FgxGfzfRBsb+Yw7fbK70OgkBKgC4IAS/e
AOtAz3VF18bUBhjfQXGM6JqeEkmleqeOgduoaXaMQtqOyPjeG9Oc39+2fv1BsQ6ChqGBCnWF9enu
KjKdrrYHH0aLNziLm8lnblu3MnfS8w2MN8097hMaHKiukQ5eftE2Dhq7NYfR78akTpEjzOoHWSvs
Y4EEmBcvnXNynDzwQKQ2bjWFykmS2/J8e7nCyGWA4UeAsOdNQt5Lq+LyR8RKbiYdjuXnS3CYQni7
yeRKjb5zDjd2ldIZzST8lz7Fun43BUExGyNaRfZ4TD62oaAI+VFV7Ji5dh3xvEJXCn1a0mxD/Iw/
ruqW0nNmpY3sK0YtP1ZavzxFEuwEbci+dxb6guYst3d6Nn8CnKrt5AkbczFtPIc+qig5a9Z6kdUy
LPZUWopvoIIw6+ixL5+r7Cn7d0wO6aOzvM5q4jL9L+hPRvrQvfIXnefg8/C70D+lwb1sxt6e2sr1
vtuCvufwYbkWOdiXG5KrhQGTLlL9eGqr49zIjfXiFMlQe0ZklFBpKgriO5Fqw7GR0UF2QICo+dTr
jtTQq9nQZQuK2tbgapBFcqeHkGS7yHG5eu0cysw6zktybMz3R0lgkKgTQxaiVgGv5nK9oZJkZZsp
iq/lEpMRUtPw27irP98+NBu7Cv4A8AhJthi1uDq5ddYMYGJDdrWIlXt5MBvJLSHQuL3Gk26EI7sT
K65PKVfLWyZAo48VipTkD7+uk2WyrWpWffhQKuI8JsIcP7LGaPKnZCpje8eT3ypVl1GB5oHzJj5C
U/Gqe1I2lJ6TslV82TzktadbDBRwK+2AECgzBpznHGj+9O7Ae2lzlSHISWA0o10qbyztavzYH0qj
9lBTvP3tNkIEEmp4JfAf2O22ermVaU2uTzFG8a1cHxpvMTol97KyKXhOZGldekAEUSi2q245hNEC
LSWXEGm6/SOuU0hSYuWt7Ao5mVbq5Y9AO9+WJmngR0iKeqaaYR8mBFROStJY98YSn8Zej3eO5ZZN
kRqj8MJLHQr3pU0kP5dJoyngT7Ptz2b0NNNAcUvNaRAVln1GZe8scmunaRA7JBIgdq5Gn2YMItY7
VIv8ohh/RhEEJnSl1BxUFwJTd0WSelLZunXa7HjvxmHhFuD4c7vSeV9DBJUmUpt4IuYBTJKO9jR2
30s1d7wuaYd5J1/aiAQwy8XgO0Ugvdcqkk6ek/+hy+rrcvjaDRBP0/rYm8hLkDLc9pnrBJBbTQez
TA1dXKUrn0lHqWoG5GvQNNWj77XZDCdVauSdzdu2Qi0PHBnnfg0FCo24XBQikA+UM3bzuerv0mrc
A6dufSIe1fxFuAW9G7Gtf8SzcezKMbMSzbczpkHLWv9bj8LOqwFv7USVbUuCPgjaj+r1atcqTlqa
pJnGJG7jxzQan2aje5aGvTFom2a49Uk+yJxReLlcEB1DOlwZk+bbRUVZYgqdsyhi3FW1vOyUqsQV
torNrEVMBSU75mJflcOWSDakNjRV3xiyB7AYnlZ/rRvZy4ePmiSd+ee2320sjaYJUUOBycBQxNXS
astSox6Wst9P/xRL5joQXtQ9PYNrt6NRiMcB+qLCZ9krI7LODFfUM03kEpm95lTzP4k5pTsBadMI
aBJq4ULy1V7dMGXc4M9TiBG97eVDXZd0Zka7suP/YgjlTA65QcF/jcJ3+rQqC6M2hVJX7alFTt4T
LkX373u/DJ+flhaizYR1uECXTicvjZ4wZ8ZkJk+by8fWsYb6bphJgdy+qJXk9f3m8DuZdgk1eN67
l+b6LmjaMoosP7Oa3h2s4ZMe2Xfm+8n1wBb+f/IhGGTayszS1yNyk7HlR1LtCyvo6ry7quIAL6Pg
he64GMW38jYnE0OrpdBiPGr8F4+WgEaM9W+d2XvsnOvrQRhCWvKtdkjQvtwynSmSc2CnFn2fb20q
fS4Ra8+ZJKfsvdu3DBm0HLkZmBtnr4f0NGMvB1WEWKNZOl44osUXQnWV0XDc+zy3LV1NmxlBhcm9
zOdBz+Wodt80uzqMPdpd9t7dep2wkKj835quZnxHXe3wIMWSFjwpZfOMBkkltc9KWPNI3dFT2V4V
QYGhHghzrt/iY80xXmr2T03iyCtCNTo1VfyxzMvisbDbnYO7EYjA5oh5QAD3KCmvDm6PRGufyyNZ
Q0Tz1JWU8IsFuPLn7fO6aUX0ZMgzycDWTMw4VY2gUGsVRY6kqt1CU5uzQvL367YZcVgu7yPG2r8h
Rdk+csuVj9eV0oVVjhRsZ2XZIXFgCmSSrHm1qUzH26Y2VwTqHLEEoOfAey+PUxmrSjG2HZmdHg8e
goMDmgCWvdNo2LYi5o8RHgjg4s//SE4QCVxsOxqgvye584r8SHIyi8g+3F7LlXejM0jQRsmZMbP8
f1V0lUYUokJkSvw+D90m0F9bGmetxnVu6Z+0st3ZuisHxxwPVkR8wUSTpYiv+MeijHLppjnoej9F
Yzkj/jiF4+VMndk7tVe7B2ZXKCk6wOHeeImXhoIJMFyiqD0DyYYvaN3mFLGkvWFUb/HswumEFZGj
og5BUrx2ul6dqzLs28VvhKqgZ2pzFsJEH/QfGSKl3cFIpEJ7niR7yB6TJOlfHS2ynXM6mJn1VAal
bgCL0+zFJd+J+kOrT+a/WlcZ1TEwrPibjfjm5zKQFUZ0TwJIObW9/qyNY9ofakmpX/OmSFHkrUrn
SzlF2u9yLuufRqcuH7LETj8Xqdq8ZN0sHbMwyBMe0Fr1aUDJkroX88bKQ7X042tCLfXDmCdLB3rc
kfrjQFn3p1qU6Y98DuLPSRBlhWsUVfkSpIueedVimE8ayN7oCMIz4owhnvB3lKoE+mAYZXoR0Tif
1KUdnDM4usw45UOZxp/1sohKV8uc+anRG0k/RbEqwXk0tB9mkMidGwE/kJ+UOs5ehhyp5+cilngX
L/KMwlNUBzQGsnyUPodynP69WEP5bbRa6z6R6/lvvDzNXJnOVelpzGf+XiQZlLY2LwflIAVlBlt0
6PtPIaUL+TTZWqIcckOpE6/rCh4ZWdS1uVv3qvlXu2hTf2yLpAxcjr/zPYoZDnHXT3PiUDZbpJdB
Turc7eO6Kw9OGylId9cJqmoL03/+iYuwXO579s5k9OKodffzFObKzpvv7VG3cj4a0RQYTd61gl5w
6eKxmkStOk6jzyyzAsXmeeAdq5fmGJ3kxRmzQ5BY8mvfoK/i5pkTf+rKzorZEK3Q3aEv+RRK7Qyt
p81K/j2osgn8R5qoYFUTNt1QiiZhVyivHVSmIAzHTLYN6GZmnFuuklrdEymFnAPzhQPhBRppn4di
oPxEeTI/IuRf/wS009QHR1m6XxIi4emhGGy0IO0RIMxRSdXocayc4JMV57l0B9Uk709WOzTTuXOa
fj5oINcLFzyL9Tq1oywfIBeF2XGYlrkMXaNlOoPb15oVe0VDrWgnPduIVTylKFEIVLHINS/3N5mH
KipMatKjWcEpPZtadBrqX1K2J6p/3e0AUArTAZIIvRuaeavXoS0Vw4RSHWXpJFReUX+YXAfR5tOc
VPKxyNHQiPupS9y6sJnkIxEp+sCSTqUFMpMnZ3gc9TrZ0+XZiKC26D9wOfAYAi9wuXy0x1Oz0/PJ
5/Ewcx1IqN+Y5u/3Xj+Q+theZlLQlLuqlE9935Z9rC8+T9oTJBZEQbuHvjVzMYDVQWzn/eaoI/Jo
oDIsVPEv17Qs5qCXSyj7JUDBD73oaVsVzpuDVSbLWixPiyf53XceVxBMLaiFdFes9SWR2a01tpO0
oP2XOEc0x/O7tin7B6PVS4qLxp7GgLhDL+OCsMcnIwvn5bJGiA7tVPJRI9mPktjywlCvnpxBGg7G
PEg7OcpVEQDGAm0OZlpQquFGX+coo0bdTk1kXzaC+d4wi+9qZ4/nKXa4bADsPRem0nmZItWn2x9y
48gIBCzFU254QL5rapUsFXFYqtoC6rv2nFo9yvZwN/bOSy/UWdDjUqfPQ5cyMfo+LtvJjcXIgCpI
Xm7/jrePt9psgEckMggUwgpcexQ4mNYZukLxddIsbygpnLvWaA5uMhX1MaKHeuyrxvQIlZM3L3Hl
OcnQnvK4Z+Q0k9TcfBx+1bGle73SFY95L0tPsrwsf6EmMp7g6zcHOr4ZY+Qm566oo+pTMdedOxdz
cEL5rH62w7L7dHtR1ydfg8FDcgsxlUqfKb76H0maXMVq1cJK8rVpfq7U+mtXaXuduA0nhc8LGFfm
2wH7WJ3EamYGARnN5C8QN55UdQoO+HP8w1J7Z6eWeG1KzL0xeJUy0pPm4iqQMW85LiOtUv0yrXXX
Mbr5DrGS3NOnbto5D+KvuvQG1sNlDICFOw/N68udo2wVsWZH8xs5rh/Vrp2P8mCYr0WutY9c16Zg
qXaeMZmh5yzzsKfJe01Q4BYhdDGKmX9AiK9uksahG6MFmuYrE809ROoCB2XU9IfEBFtnPrZ2ddaX
1q3k8TSEQmL7/rbrbP8Ah6oWx5PlrklGNhxYJ6dWBKiQObNTeEz7ycvkGtH05Ysi/1UjBlhYGsR0
+4M8tgAO954YG59bdLJxXvrJYhLR5Teoe+zPg0JMKvPhr0aBs0f9w9a9KAhAOd5e78YHF1c3L3Xh
y/RxLo1BJULSV+9kP5dRiSN/XlDBGXT9ZKXt+GWU4uDYqkN6Kqwk97TFKY+37V/nKBSOxPw9Zgjj
dGtymh1NUoA3yf7QKs6jMcfD0SyTloTTzL4VhVTuhIbrgI89Q4j9MDyEN+cqJwoUSV5qegO0HBPz
DqHc4iEM7IwBoerwMUuD/FkKRv2DXSIWd3ul1+1clf1ln+l4wm+6ShXULLBHe2CpmRp5Qem8zMn8
pUT3L+lHz0icl6iMPrcJkoX6HrpmY9WYFkrTtrht1tdcHOrRZEusupYLcWN7wfBPmfi6mbqVVXlx
e/5Pa/2fQeHjf0RgLQ4oD/UYdOrRlep/Ujs9QST+YFcSQqYtAPH4oajrwh0tZcf2xvEBMwB+gHVy
r6+nVS00KZgsQbnGzO38oKah4qX5QCdyMNIdU9fKolCvAUVRGBJdGDzqcpmQe82JJ7PqTyUaopVb
ICVuIzi5BNm/ctw+M6TlIKX1fVXHr+MSHdUf4zh8TZz2iC7bMWBiSsTgiyX5DbvuGI570JiNwwUi
hdIISAoxYngVSWxqYVUCGsw3NFQfzdKL629JQXOt2Qsje5bEn//xvelxmXJtUIlLEWCTh6fO7E6B
QYt7b37jpiEaUMRHoRuwvguhGzvtFDQqBDLneWy+JV3FZC3DNd49MplPy/WDVg6ETGYnrQKjkUyT
wEeofpZkh8L8XlbmnaaNR+DZOzn9dbaCJTpDBH3RVdZWIckJLGsw9FDzjaQr7kIr/4tbeE+PcuNe
o1nNeiz2jeWsuw5KKpmoJqcgOhBRR1K8H+8BeDCXEvAI0wJiYzma5tTeNQAk7mlX9seZDOtptJ3u
L/q1w06h+HrR0F1FHBTzSITG46XDdJGkD1GTyn7bqoihtUt7VushPdyOQ9exgGE2QEwE+YUy5Pp2
SwHLaBof0ke6/n4xA9RY+/vQ3EmarqMruRmBRoP7woN7jUJA1EtK5WhR/FRtj8iJn+rKEMCsx1me
vge1+qLtza69PgU0LWlUCS4RWeWaCJbrzugMEKd8Hbz9i1K1wyEtAvPBNoGDSaM5vdtFeSCQ+Ahs
m5heuUoLJWoZdrk0JEWdWjxGpdki/BWhZnr7c107BYxAAHTUe+jHXr1FAG2UeixPul/munHo9LQ9
j2X4/vNGd58k1xBnzsEvLl0vk5p0iFqsICljMG+IYkXZ5/bOll27HlYcbAiwPbnsqri1WHkRTJ2m
+/YU1MjPSsoPzr7zUretdry9bSInvkzacWOsUb1Ct+aK2NHmyhInWWL4UtUlZ6PKuUvkQmaUvKqd
52SYv0RSv3f3ba1P4wFLmKSAjG7k5S5OgRXkRdkZftzoQ46OcZIAg6N4qrt6W4Z7+ljXrgH+DTAc
MZ8gydPg0lxZzH21jLXhL3lteDZTYk9920mn2zu5tSgqd0IPi6cwYORLKw4KNEuNKCeqDIVbLh+c
NLxTEnUnKm19Lx6moMQ5SrC+Vm0rlDI6A+1404/tGGzsoGf3ZqaNd3ZQRndOR50b3Oy7oSKcWvaN
zJdmIBTs1dJK3ZwGAMkGAofVcLCjaHrkfVW5s+J0O/64kekKWwAdWJ1gtK0+ljYbaaMHjuHXUCvP
ZT5Ljxl8pjtIWr3fW014X2RRfzdLpubpo5o85tOs7MlebNx4NAfRjlRoUcNOXCPU4mkI5SEoQA/I
BTn19NDp4VEv/kF/0UT+Be1YNzQpykMs/WTtptwbrkThgVIoFViBlBB//kdGVDWOHAaLbKDtZ8XM
fImmgx7NkUvmWu3s96YpXqq0psDCkeFfmgonZPT73ga/YEa2/GhosPk/JnOcqa4jDZO2Iyh+fRRt
UknQUwyxQ5x2DZzJsyyqUQUyfakMgs9NZrW/qimQd3Lr60UJK2QHQmNMkEQuF9UupkR0lU30n+3m
uzo42inT6OS4cdr2Owdyc0XkeXBdEL+lYHlpq7QkI8ukzPKdLhobl5LYWJ7GEkL+zqWwaYgmshBh
5I1irQ6hUttG0Q58KS7r4ksWWPmdLMnVDkP7GkAtsBii5C3I4hzB1XrahF5GCSncN0Kn/BsxESC8
SSt9aMZmeOhHQ34Mp0V5KCZpPiaQo09pIufnNs/711rJ7vUkyZhxHGRHK6mDsy0N+je5S7uvSTVX
H6xoNA9D06X/WnTNdjKAja+OQhB6gXwKQQAXofOPU2ONDQ/nuA1AlTLRuAypFJq58cnI5p1PvhGj
OJx4lyDsG7zKV1l3b000Fw018DuuL8VV5Cj62+Suzo5UHeKfdSmETaO+Hg6aOUTFyU7H8suQGsre
kq9FkVWbBJV0GI+g27vuU5QZ6oFyEtnMPk6SQ5XI0+dGipzuYIfpCSxFcDcw1uuQ5qR1zSg1x24O
nuPcaT6gzZI+Zan9RW/Q7sgI/B/fex8yroYqHHVHoZC8VoWWlX5wuj60EU8w589mSMetzMPqZaFU
sXM0ri9FXnOAsMCqiEEOa95w14saUVGlT6OTe2b+U0MlsUGgtKwc6PHvDi6gTHmxo7pK3s6/L91s
1sK2N0orfyrtZ8EKURbErr+9d+9ENZ3aGgVi4tS6lMpSaBylavq0FDQd80n5V1eGxTPD3WFSV68B
9KdovaEQwrm5lpbWEI/VorDMngIu0w9ZGovCZWQx68FIHjg6e1PHr2qGvFJpBonnt5DHXTMdI9nK
y57G8VORy/qnmQLIYdB7dPmj8dcSdIY36oC+lUhzXlUG2u/kaCJGXmS7WCdxp0xMfKDwvroY+jro
tKYbyqchDfWnpFiWIxOzpnMbdb9SiVnAZSQ3HgI6yqfbH/TKQ4VhIZBONsFdsW5LaT0qpEvulE9T
LfhMmhZWyEEFQai4s0or5JQvXfMrqaZ3sxYwTICiTstbTyi2XnprLAG4LpSoeuoXFMOhxMlH3Cl2
7Wzsdg7GdVgUtkBSgbckAkOevbSVGAVKsFpePRn1GByKpnJgKJCmKaWifAQzG/22h0R/CLopyVwr
jNWPijMVd7d3+u1dvv7GXO4URFDmgFuwOp+jHUZ06avqaVEa8xM0NgTzjEk05i2NDYCOlIxzcZLl
sv+UGz2COHGWzi9z2WXu4qTmQycZ1qkLnB8qeNHT4synCXKJF6Rd9f32b726scSGCYYfbQuKbevo
XcWD4TCPunpKg0Q/Zqr9XJBln6vC1n7ctnSVPGBJEJq5GDUxEG9VbKRpkioID5dPi6PEh5ppm+jl
TvlOHL4OJuJ0Cd67baiiw3XpALHdBnVs1hrNvaBLD/VQqNROGzN/6Vo5GZET74w9ysr1HgK91UB4
ksCKssbqrcxbfM441SYj95Zw+VTU6RS5yHlI9YdqKpM9YtW1OUhcILhIXXXbdtYUUKPXxgWJGdtn
ACQYIouGpP0kO4CQ3ViOwvbdQASBrOJE8Tc43GLrWlelN20tzbblh2qqxS7jQ5PhhFRoFO5k5lsL
o20lOHvUe68AH7jM0qRFbPsT6DUP4V60lkFBpZ/GIGLc1XvdEXznH8aEu/6RqlHBiwxGF9t+D3TF
5UVVuuaU2O+O9jzdwKdREgJYggrbpRUbpPSSDxLI33pQz9rSIBKNF8Hd0qPEHUeLZMHo9NJtNDPd
wc9cB3zSUCpetDEESGANb24DphiPRuSgNDEdqiF4jKeYxnf7eRmUcy19fvd+MujQBC8J9BgdkNXb
IOzmckzIEP2+zmbLnQ05k7zONlPnvTk203R44yA1Dr5QlIwut1S3a4U3SFVCSkvvYov7Wu0V6eio
e12nK3dcGVrd1GZta0FhIJ+XmcNBLX6X44tVxTt3xVVUxAgvRNjcQjIQN7lcTRDMbRQLVYnS7CA4
l+XnQu7znQrvppE3JBGFcwYCrHy9iaRMCmxkTfohBqNnhH38LCPcUbz3TInFIPTGtxE6PVeRycko
GTk2UoBhHNyPOUOb6cq2O1bWfs2tjk+TxoBXkmlarcJt1OV20/M0ejRnr1JSr+8TN4BFas3nKby/
7dVrH8AWCDS4KG+z96CSXX6e0ZwtozIC4zGTP9rd5NUHq+sOt21cpQtvRuB+06+nAAJC4tLIDHeD
SoVjPsqJKQHPjJIvi24VXwaeRA/17IR/d7xVHxbgZ+dQW2LPhlL3Ve7N8MWcmuzcS4wFQ92xfSiq
DBpfrv8sS0dD7T/Rw715f29h48/khl9L/ZmMAZEzdmb9Oq+0ZW7sPLMfgZTlXqAX5b2CXpZHO6Y5
IzQ1HYq5qY/dVNuHxI7TZ7Ntp7PUmUVIta4PHkrVro+BVUbPVtsGT5YUl58buexes1yQCOZROi9L
FCQHlHLkQ9dB1ISw3RvtUbdAFbuRAo50J6is0wYWBc9VsEFBGlLSXJ11IL35Mi2m/QgpnDfbWVHb
e6n/llJ6uP2x9wytUsNKngEsAFZ/HJZHevaeNmpuHn9Ihy//wQ43nMD9i0t75biLWnRdzES9R8uY
mcRrHp0i/lbp9XFarNNtUxvnkZfb/0ytAvJs9qWcR7b9iNLYxwBtWas+dfNTZ8iuqo47oWxr/xyu
EWid5NcUdy7Pipr1sQa3yXnMBlTeR8S971t4ynf23D/r1qzsbKPYppWzw2AXA/jYRXKSlTl50KJA
KTE3Ns7kpmbRHxo13tMreOMSXJihYi+QxAqcbnxwjZlJqRQljlVH/qjGVe2hIB5UxyHqhq9tOFjM
VrFG9XsL54EINGfR5E3t3PeePKnd7KWl03/ubbmIDg1K3KFLNVpDWmEuU11ztXBefgxmnr2Yhaxo
xyLVVcYsG6Gm/JSrRgOyPffNaB9olfAIjNWw3uslXakDc68hlc/jXgykFtJXlx9Nmfs4sJQp9J0E
yMRgv4CGvtMbI2KCosSUs29DzYAsjRmmbf514T8lOK3eD8dZ2sO9XTnr5U+xVq+QnHqAUsZj6HfS
Qy4n5A71OVPP1mi7aPee33ky3owh2GMAsHWu4K7QW2cj6ubQj7OvsSYdh/n3EH1mYuzjMP1929TV
RSVMic4I3ExUiNf9cYlhr0B5lxD14fqgBg8TGPF5Tx7t6vAhiMKzmiDJA0vkLJff0THKQUXDOvab
3H7qgy+Bkp5HRhjr/U7qeoVMwWOwJHimVCrA14tf8kd2PjhOEET5BMZHkR4NqxyPGolsV2vlp7HW
5nM6ldMxUxj2YIZK+nGK7PY0R0gvjJE9nOEyqC/yCOS3VMjdaq7GjwF544e+0F7LwbFeAXeiWX/7
E1x1bPjRgrMosl+hEbbm8swxoNhaSxK/Tv6NwprxTvNBXfQzhKmThVRNPT+iZnkovnIYM2vZKXZu
mqcnB7aYJgwNupVr1xAKmlk2EsS/GeRawx1i5MFDZwwu5AdYgBNxxfhoGP+Ezde+1Q9RAqzo9hZs
nC5oqP/7CSsHKZU0NVLDZCzj/D1MYLN1biAdhk72tD2Ai3hPrEImmaxAe9JeEa+rSw+JJktH3ZvV
BvPdWP+egsUNh285Y0rV8C+Dcb23V3bt+pA32VlReOXqWTP8x0JDs1jtI1+JfTogXmPHh8Ixjkb+
47ah64NMBYEWLnVJGuLUki/XBb1ftktdi3jdqwJY7ebSX3m7A1/ZWo2IF+JZSr1CFt/xj+OVZAW0
rCyM/br8JUle+FI4j13z/f0rAS1og7jgcmN04KWRtJ4NNenbmEPYell1yBiVqMx71ZCNywWQKSkp
Zw4+PBSqSzOSFWpWYBoxaOmvlpZ/lMPyXFrRq92kp2ph+Cpq4I3+txNWk2t3zYdlln4LSqzU7zzl
tjaVz2bzZKC5yI+6/CHLNFeOADIgWPVQqW8zSpu6d8dpT7tky0XwDkIjSQm5qjgaf3y9LK4jSMpj
4ptS4hVj7PbG5IbJjsDA1nLAA8F/BPMJzXJ9wPRSihZdT/xQ7l2JaAlZzeUZMug7wf4qx6LDDLgJ
9D6tLEqgq6AhK4MahQF4zjbpPpZKProiwh5uO+PWav40ol7uGSB4xVymJvGFNLJZdR8qrXRT5yVs
7P+yHDGm3CHnEarnl5ZUvZ4cJ+0TP7HyxG2k5IMsjXs1uatCN5QLGB/AmhTElSi6rKxMdVk1TYYP
zOownZtIGY+TsxiHBjgXxST75yxpMhVuIzt2xeQcg9FJ3h3suewAZAjdZCEXuLpvSCMnFAvlxLdi
IzpIjv3YwIc7RrL2e24r4zDpXNS3v+KW5zNNk/o+HRRi4+qIIXnSTEEqfDJxzjwSljsyydRLmIa2
s7gNfyH+0pQCfQEpbN20MCu5r8ciTJEQ+12yfwRILW08weh595IuDK0+ZBj1faUnUuIbanYEUfgQ
jIYPM/d428y66YW/iMQNpC9qK4KLcemVIXTBIY/TlFnmTn2sgiIc3XlxfphJ3nqUjiM3sQPFZSra
GEI3HHcb1huf7uIHrD7dIsXMbKzL1G8V+W9mmJ972fiQzdJdIJujO9n6c2JqX+uwvpt7psBRkAbt
kjDyPU+QDpuyXHZR09EOt7dl61fxtiPs0JSARLT6VUUJcgKaaepHjeFaU3LMllerMt77aGXzKY7S
I6DMoBprQFGdaFEP4kCsvX2q6++R9kFR4zuHV8/7l/M2/gUiPm+tNR0hrlozlp2M5WjNUdHhKVk/
2vrdBTixHF41uNOblXXA7jVrDNo89fujSccqKv5S2l8lZK+/bq9G+ORlisf0KcIbICigtnAOLn12
1AYnGRuGVUsq80WboSrJZMfjbSNbHsDIM1IUIZp8Nek+DxutbY2KcN3+rWZfEvWuSX7fNrEVS4T+
FSwrcBLU+S7XodR5APO0xkT4nAevU3rfBwdzT7Fya7eAFHEZ0KKB5b/6KnWPcNpkELG0cql+AdJv
PWYdmOVOYLxi/olI8qed1U3atFWJakGU+tXfWVq4ElMNlALeeeDKaDc1tXwO8uwhq2qXgXWZFT0X
ir5znq6fGfwEchMhhEVvZZ0AtXEZt8aYpH4p+XOcf5iyzjPbuzGN0JDdg55vOAjvd7J/IbxHHXiV
bfUNQ3SsREn9fFrczvwdtoWbWcaOG274CBBl0EH0NMTjceUjg1RHY9DM7Kr9Q846VwpPUMjZ1j28
zuZyqEWAfqcjb66VvZLQ7ut2UrnY+sZVy9Bbloe5eC8UGichzHFuddyRzVstZ6yLuE0si0Bkm/hH
6Mlt8x92jE9PTZ7eJFPqVn6Yjcx8YY5uygjYn/HyMgwxF1rtps2nd59eQTyAVIWrkeqsildmEujg
nhyWQuaojREU/9DTsjMqGztHa+vTcHQFNoXKLIMvLuMEJblmAq7EfO0c6Sb9qwPJ3nqvxI34MqK7
yr8FR3mN4UuHegjyocUIUtKhfXTCD0r0VGd73bONhAP0uOhUiyYBCKLVYkDNTm2OnTZlAmecHpsm
vk/N+tABvi/Dh6i3HwB6nm9/rOuqwBuyh9SYD8VJWh3W1FjkPB/mzF+Uj+nkMu+rovF/+levvt42
tHVeiec8nsH7XasLFnJVS7zi2cYhBO/1g+kH7iC33u5TfcsphHI1sG0B+193Jga5iXpnznK/7ZJ/
SyCd7QJG1mzfnzlwn//PzOrASq08RbPELO+qNe6KIrpfsvmbpSd718fWcrgK3yBQZENr96OBGmjF
wmTyEW6N2wPaPKVjKOooRr9T5Ni4EFHgo2oP4gRfXw8loeFBW00RM8O1xPSUAPqHae1VvDb8ACAX
mSPoBB6w67g9hY3jjAsO17axFxmWK7WqRz2UTutOdNgqdMAvEZBl1G7EtI3LE2XZtZ319pT5Sf/A
MEEXBUM1+1oz7LGiM/FTHh7m+EcefqfeXCuGN3d7QX1zrYJYzaNTcJtXGUYSNKU2jVrml/KdRXJZ
IVAaxF74H64oxP+g6zjkSxSnxIf9o76hKKXhDGgBItaYn0u0BSiBSdFOuVQ49Cq5hE6qCyEKsZQ1
Ubo3K4B2XZD5qYb86XJeMsVrtJcu+CLtjf3ZCErcs5AYGc1MnWoNxOhqWjtGiiMWcHXdIQ8T5EWS
/JzP+nRf9aScOaD3pxjI+/tPtQC/otJAZYVsfRUOeW+pas7/fEtnbuyv3k+G9zdUwPcCEELkSchX
rcsd2hCUVRRGkd93PypwT7IB9rx/yOEKOLvyVRvRg6IKjRS6mgLPuzoC6CG0prTMsb9ElVcwIDxE
4m5+eXdo57p6U9YEXUC2e+l+CAblamroMRL7L/nSH2Tjt8m8mf/QTRHA2v/ZEYv9w81jK5qXUadw
aRmvZmAdeul7Ur6CotkJHBueTvijQiqiBj64SmAQppwaJLBiFH+To00Gc4gNhaK8krpznn5bhuq9
09XJMf6wCEjjcmV6q2gV2KsYGc/M03khqMkrkxNdU8521rbpEP+3tisJvSirkkIpAoq/bUBrcZRZ
oPl96q2du2TPjnq5IqdnZA87G/s50tCzljDoj7x2j4m5cWNxx/OC0+Fv8cZeeR6A4SA17IL2SWNM
Z0dJ7waNKRK33XvbCE1t0JE0tNcfJ/1/nF1bc5w8tv1FVIk7vAJ9s7vt+BLbyQuVxIkACSQEEoJf
fxY5DxO3Xe6aeZj5Zso1s1tC2tqXtdeahpCACbBZ6+VLRP/EbH793MIH/g7L+I+Fs3fCUMo0d2GB
kWHDgx9gA8sVifeOe8KgWIFYM//c4EdLQmiOPsPfnON8Ik2nDWYuIhhEVf62wygamdXT5ybeHwAf
mkMuIForDgCb9/YAYMi6tG4LH+7IJBcVy8bxp71U3ny/casRMFkgOcNxehfrDTFE7lDqOgpZbnka
3jT+1zoKritrb6t2xHxsvP98We+fdGCp8ECg1YorC5/6dlmqdIIUyJz2iKmYzOAhsl9o8mguaexd
MnPmt2tZjpXqJF7AaMN5WGf1gPJA2/NMpb8/X9F7b4cVrVVblMZjDFqe3VQvdXjSkKlFl+62rOXT
iDFfaYebRQIYUV0SJfvoi2HqCtUpRH/rSNnb/SuJdlCFQ/hXNWjF1MijHfvUB+CwVuMfQD8v52/v
DuJ6r1CPRgi24rXPuWRBVztaskh9DHijigFgggKkBWLva3tpbPoDU3jVMcSGRtMqEXuWE8Tod4q5
cs2R1WVwai1/sQ31tksc6t3nH+3dBUYnA32sddpxRXWeFyVUGXlO3xtzRL+icGJZVPzwuYV36ehb
C3/7Kf88tm3Jo0FJrAX3yMm0JnoDi2q7dGzco6He5A5R3jYIh7SwzLpfPzf/7lSu5qG/CMwEGk0o
OL89J6YvK4DEPQO6rC2FGHPsPdJC+TdQTv/c0LubthoCbxwSb5T5waX91pCQDYh/EqxziK45GHFK
aJA2MZivfn1u58Oz8Y+dswUtY8/cysWCRvLE/FNAn7h/YQ7wkomzuyXKmsx1E+CT+V+M/TklJ+F/
/3wVH507MFZgYGAlaMYRfLtbIGhrfDDLmCOpbUYgjWh9eeGDXDKxepB/Dh54Gruh8mFibL57421j
7j9fwke79M8SzonY+EjnoY7pdORdXwi3zwUawl10oan5zs/hWGGcFW4H+IcY835vV4FxvYkPI5uO
3Sv6DnkTPg7tzpiNqnfBJRzNByvCxCBiEyBo4DzPPXii4wn4NaxIqruueeSQqGgeP9+0D5bzxsTZ
eySElDEDK8jRc78J/orv0ovbAUD5L6648H0+uJBvTK3n45/v72kJeC5oPo8tHxCg/vCTbxYsku6l
2OFjO6gaoqb3l+fwrR0MVTST8Wvsmp+nU5J3CRIwsIMG6VJ8vnkf+DKs6D+Wzk70OirizjHOwiia
nIGzFULNG+bnTglhpQu798HtATURVAlBU7tKPnpvV0XJ7M2J5NOxBvigC5ZsQtby+XI+3Djwt/4N
fzD4f+bJQsgmjyDqB80ouWp7ugW3QBZE+8C2+88NfbRvKDRgQGIdT8Jj8HYtSW/DKeDaAh2vs9oe
uHxOum9rXuTqC6/dR9uWAj30l0MQZdAzU14j6ESCwR5Bd4dBSr+pcq26/zr4wbT5OvCKf6F0CEqX
twuakjYWjsWCKp9dR6+OR4t6fvboxnV3gEH8l9NBqOW9sXZ2Z2dkXallxqLi2hStgKRjeWcujdJ/
ECbACCIrVN9xxs/BRMpFOXcYlT3O/TWE2SDQCrbc/psCy0L5Cp61QF8qdn3wqVA2QUkDo7wg4jqv
WIOIwDhObe1x8k8CbXh1SWr4gyW9MbD+/R8H5IuEk0BPOAvMbibW5CgXluAFBMcP9+KsyeRFoeYP
PPi/Js+DLTv1C9MOTLo9nFF4qhAbI1/+/Dq9h8CsBApQAET5HbWNdxIEDfhoEomo98iag5lptvgR
wu5hY3SUsaYguGUxNN9I9HTB8Mef7D+Gz849oFINBmlxu5LhyIcC1B/eVK9R+Pdev/i12BAbZiL9
GbAwm02SJV42sUusGe/nMM6Wf3bHS9EpL4lw+6gXAJ+VnALmFdBzGvFzGoxjYKptiYuyvQdNuG8f
MUc6yAxdWZ7mhBe93pl+K0x5CJhED3CXLNsxvRlc+z99JkwHoGoMDARIMd+ev8SlOgAg1x5rtIkt
l5lCYZqjGNmGeWwzU94041ZD+/zzr/SBWwei/j9mz449Khtz2FYzvC15SKnI+DMNSrRVLzj1d/QH
cEv/2MEo19vlVWCxICqAHT/9kfAd/+KY3fwV2sfrR6i+Gfp9KKTxs2X08M86ny6s88PrvVK4ouIG
vNJ5/OfJkDY8wvYmNQhja2czyT+QqtouzpB7tdk69qtTHj7f2/cYgHXR/xg9KxtwPYFphMMopmvv
EqjehphJaMQVpgnC8JqaPPGegpgfCI5cBfHORVyox70HiK+/ABcc/MPxWsc6O/3ukvSTt7i4/GHb
7fzxUftsM5bDd7ffBsRsdDwf+qnPqF9UbAQ/ubzGRL2pHGgPiwOj12r5Hqcnzcurll5yEOvy3/QW
zn7cWUgxqQbKcj5+HI3CbVi2xZh+KfXOt0WpTiAtqu7d+SDLS5i19Sa9MwsWjhURgd05n23oWtGW
y7SaBUXeQnejn/OWnpST/lhsuEkS50JW8Dc/+szi2VeAlgKDKDYsyi48LIve0z73Qy8Lj1Gzq6rT
ELj405NPQHWLwI06mWIHs5DdoP5rJNe652jCYfVr1y84O5JQ7nGEpB5+it555hR6j9K/sNz3Vw3g
OTToweuN/wC6vLdXfZkHv56lO6/0Wo+Oygfk8u2CUd4NNKQQnX7zpHn9/Ka992KwtAJwQYsGEqFz
mpe07Icu4tF8BMFbiWgHk3NuUwwXIcXvj85bO2cfkmGkfFFBOB+bRxJlndo5QJE+K3KnAWT+fEnv
g4O3ptYl/xOP9CwVzG2T+W8YDFHfMhqgb/4/GQEKF04K2ap/bsQa7tMJRqJgC2LTfl6waRcHN1ff
/vb4r0v5j5U14v9nKekiehk5sBI0zx2GSnYdpFTgd7n/HVp5KcYjfRteWNn7LALDHaCHRScHXWcQ
hb+1Camg2XgQVDnGbNukv6ZmF483EkIurX/hZfngQ2E0GbPjwG2uzJBnL9voJnPKBrYcwemDxehb
kGksdb/5/Di8ExmFJB+6h2DHw8VdERtnD7WW42inpVmOsbgV9+ooS5a1EvVMsBnc2iQbIezC8d8+
N/v+wMMqFIjR/EUpFTRnb7cxasUyyRCLGwIMkIvrDsNnNg/9R4pC7ljvP7f2wYP51tzZIjGyhfLT
CHML25bVKVA8m9Sjma7Ke4YB3tjZBP7GCeb9XFkkHT8/N//+zLyxfj6yO/ZolwpQbR478N8H5KWP
nucX9Fjzafrzv1hCkyQAlA057tm9g6AehydxZqDLHhrnKym/V+qPX/5Guva5oY93FKAYQARCfMHz
XlmSGo35qmoBGiIu+qaGAEydwTc7yDoGs0WbTpYg9gFA0HXu5HcD2NHnv+D9a4BNXfmDgApEQffc
xXgtGUlK8UlnsMpHmfZ27rINAjSGeN7HV9795+Y+SHfe2jtzNl6rx1YluCczOTnLw/ADMjsvPimi
OsFoxsFimPhzi+u3euvdYBDJMHjVV02U87H0eAYOkRGcmnHBSCoYBodFZWiwVRdJ6997mreWvLeX
0Uuj0Q0FLAVkF6CKELVLES5bRh4Ff+nKR1mFG2V2HqG5lO4BBfZ8Hg6jvnBN1kfuswX7b3+GGiDx
ZlOxHNPyW53+ZPbCJ/zwGv6zoWePbLL4zVhV/QLcdCvvkxIl81uvL1hQ7T7/cu9HAeFT0QUD2cLK
uIMU5O1K5NDxmQ8LNFUpP0H4u81Hf0j2DiEcbFOLc2onPWQ+yPxyEckNj0V/aJVukLlSf/v5j/lo
V4GEWwdsANaFn3/7W0Zi3LmvPciv9L/i6ra71Nl578kxNwS9OfCBBEgJorN7kVRuWUovKo+0ZUXi
4K3/EjpfGgaJpGz6b4XFUevCVUcICz4IlKbPQ+y0WlgsGC2PVddnwQiRqf/6jKysawAkgV4BxOfn
DILJJDH2msBtWQ9zXf1Nu/HZXQCWi0tUWeeHcaWlXKudEagKgZ497/y6bWRsL33n6KBOQuvXTpqM
QwoecPhc9BcO5EfGgHxCJIbeHtpTZ0FLiTJuJJaGnsbh0H3BCdy3oO5O0LGolgvY8PPjsK7rX1Nn
vmSclfIkZ/Tkl+Whtglm13pn2w8IxihtswZ03QSzL5+f8XfO+f+tohEMiCZK7eeHMIIuXKO14wBr
aDNNH6NlN017eqoPVv6hiwus3OvnJs+fn78WwWq4cqrhwIRnV3wWXhkPDrbUHXdeWPSWZOQFdd8s
Lu/nQ1xfSLj/MtP/6xz/2sOBR5EB5x837u01FhhH5QvDvi41f+BWrNRamTtQxEwH/2vVPnj1V1pi
kOcarZRmHXCW+WB2pquyas6M/O0tlxCR5w8UfhL6/Cim+6gMw8utz8o/4bcIcID1FNAT7Xatvh2q
O1t+QW/iwsc9d2B/zQB2uRbTMW9wrkOGlm7dwcng8CbmW1mrA4V20Ocf828r/Wx3EcsDnIWMBdP1
0dmp5V3S68jVyJjVk0m+Ix0EqXcxzr/Ut6T/Og9FWIE8c+Oo1+HIgDTus7r9Gl5k/f3g8rz5GWcv
YJLWYGPxTHXiZZmlGKlO/bvAKZi+8tmuuYR3fxf6Y2fBTAKwRgBP5AfntasJsrgQu5jqU2ofPGjH
+jcTVXmMXmy1Z7cIa07hJYqid2Q7q020YICxx0AccMhnS3QtBthtOtendjjG296KLN6q+KqBHO8d
mAD9dBv0RVQ+8vqVbtsMvKakLERy4Uy9C1/Pf8ZZLODwFrDnaKlPPv0xYT4aUhzo1d+2IFB5mey1
lo+eLGS3iQKdO+Hz58ftA9+BKYC14wDgyjpH8/biWEziMYmhlhOLnpMqzsoQaoNlxr6LuMlqt9x0
YC743OR5iIe3H5RQyCQx3A7+rvOBkEViJFajZn4y8rGGDrZUqBnuP7fx7qKuNlaKdXRuVtrgs2Xx
qjKYIzb2pGOZTRjTYc2ltPHdzsEE2ChWjqBVV+N8GCRRxDPTTOfTvFuGx9ApyC/bDdkAXcz4kHaX
cuML5s4JbE0V1U06wdyoDuCLgwzo/Ef/dn5FeiParKty77Bshuvgltd3jsxI0b1cbMe/901v13ze
txySpHbRGJ1PQn4hqHBv48xjGfQO0wq8TI/Vq1NeC2C6BueaonaE9BJjYVpeeNffX1zMyAEVsAqd
I2R5p0hQGpPOoKvkp9ZDdeUwDF8H0RX997p7diFXOKApSI4UrAzzaSoxb4QWx5CNQ4YOTQqyz8+P
2ge/BtNToCFDRAvmbQzIv71CiCm6we0qoLY7gQK36OkJx5sVpQSVeOqV48YLab9zZztuRrWMv4LO
Sw9dKtobtgok87mrtl3i1ZgsntvdNAjozsUR3Sw1IRfuxfu7h98aYCpwDZGh5nDma6wXLLHwmuEk
xTftD4VpHxp7aSgUvPir63zziK3hPahnQIKAjByf6+2eWOGJ3leOffTjuAoyjoLikumy9u4CTd0f
NDDNr6WynOSYczCn0nHG3/OcRHw3tgGo0ae57Y5qwvR/UavW/a6gXn8zz079R3AWhRma9OnV4kMb
dsulrUG1LMrbZRrjJ9VNgPexKWReZpSBMJNRjqF7HznNbkJj2u5csM8+VtqHQFUTVdbP+pKjChMS
pnfzgk+cgYXPcQ88NBiqMFPSFRzzWJiLnoLxtQc15JMSfeUfZOf4OndHU0PkMObLE+mHYWB53Ldi
lsdQDranWVe7pPlTgZqCooOclGlsMtsM07KF6DAo02rIpM3bmiXQD8gwA978nLUDomXmgx24aEKz
oHdYzw4GG+kIxrVsBvemQhzFgiFzowqDVHyom/AmEIloD0PaoZ/rylqyrPS1nooo5EsJ3FeDWjEz
g08gKwzHlvs9S9qdt0S63uOnoCDkQMHwdaSI3VGgDwTPw3Jw0RkhqChiqKALM9NE47NIStsULBzr
6DoAtw7okwe3OlTQvr3vOVOQ4xWhPFY8Gk0BTPlwZ1tCn5emHX8Ck+YRIJNUePIalo4ocS3JA6Qq
0n7XgAYXWtRzME4FNHTDIhTMsJzKoRl2ViaM5o2e1G/rYua1ABeQ4kWSkB7u0J+bZjvXPgO9OMbJ
D3Jsvd99mJbOrgMo5SpsOodtapHYBQpw6+e2vo6h+czbscoH7Yx0B+am9rGMCbqgHni3vAxgCeUU
Yx0PEBfy2RTkY9qRdrM2xE58SBOK0h2TtxiS4g/hCABmRoPaB7WmAswVQ69c3QG75jbXSxUorElW
466eZOnmwiHevI/7dLyeLJnd3KI7+ptFonYOvihbJCxq9IYtVLpxKmZBwtdGQFUmGyfB043n+NzP
lCX+nfKnsskrA1TyXisdg5mjH4gLDUdW/RJton+lvplApOUMY7/yg6ADKrpkxHCLa5rMRgu+F6Wj
JjmNPFUjbl9Mu+Gy0ksRBSZFEhgw9ZUxwIazHpOec+G0Q+0XKo2oySaDDAMczO6cz7OpoVy9ciuH
6PJj1FPNIBBuoL2Z+04sYJKgNJfU+Bpb0HsI0HvXIO/N/MXV89UEIUrnFAN5kZwGJ4Rwk9vVQm3H
cAlAgBNH5ocF+dojJBqiuwnbeKfJmO54p2C7a4x9NUDANZlXI/vMXUh3IoSBjDUoFOvmawtG7a80
jKoy8yxUWDNtKNYvShyxLLY6eibtFOOLunH/25+rbsoa5S9XtKlx9UdUOVnmj2gzo3E1DjxfSiHG
DHlHCvpogG/R5rUTe3I1w/i7nan6aTtrD67TzpiubMPquourlXAhMTTNgS6P9lakdsiwi2LCL5gZ
DghpvUwnMn5xemDlIdmiuUEe15RLsZRttSG9Wp84ETqAwkGmNGOs7b9KGbYaMGePY7dY7cClpV77
ysepr0GKqfFD6yXiST6GrVvnDmRFaR4Iks6oqSflI0g9epIFJfpmAMSGCMpiKAq9hqqchqKbqhSL
jkAcl2Ew2f0aA9gwFwjZo58qhhRJtgyCLXkFJfDHrm7tDzn1DDAj2cRy31brRwU3B7mB8qIcoLIK
nfL1kMEhpN6orpxSAdHFuggOa/R42G2WeCH+viGK/dRWppikoyUJN77bg6cIbYrhirC5LPcVAr8p
m4jP3DwIZnwIM6VTBNBRM4cFKv4TiC+DZZQ5KVv/JXJHEWCySwuTpeDHApWHpZ7CSOqQQKy2Q0TT
MKoPXQTazartY2cX6659Bim9ow5JOojdQqyWuzbshZvhmzhsy0WbJqeqAt/PHTC/1CucoV11yJZm
uraaguZuntF9zxSP+GlYIMewW6wzPkCix7lBOZnxh8lzhuboEC1c1K4Df4dmNwUyAl7/BXOL0A71
odv9c9AxFG5QqK1/WPQsHmbIS/qZZ5LwTut47POki9XjMnLWZL60EEdMZeCj5Ry3xOwSRE3Lhqd6
8bc1tbo9BMEKCbYJld3OqUFtmzUYE3sE84hP9m6knWg3hHN5a128NHkEaLmbOUEb/7QDiK1vl7A3
Yw76T99/IKFCtSPwy16e7CCTk8QMBvqGPbg9C+jbewxCbf2oC28K6XztjFNVFRVxTZQNs991m46O
qQuef/z63MX5lHmEAim2EQoe5RcNkaZHRBqTm3E4jOW6rfoZ9lSQzIAujVTmrof0P698NXxDuyq+
B7Nf9a1pp6nBA+2CrDpMa6uOw1T2es9ax94xtA2abV8TVM15mIoog5i5syFEj6CLWo0VqkoAy7Ys
CQ8eHeWU+1BYTp8WUK862Sq0SYuwU9pkiTMu3ymYum1WYqNB8u5MmHYx0vEBv4z9U2Vk622rrgo8
DMGT0h7CXqUmR+WtrhGi6pk+SElTVrQY6JxyU4GkBE5BRPyKzozGd6ZOcYpkS+IxN5KYIaNrD62A
Pw/Ldaim6gCwwOHOy3SQTwmNiAQmE2rXW5dTyGkFowy6DaGK/rEhs3LTNmF8C16hNUUCjwcr+OSA
b2CIph4XtEYxuijRE1SFMwlPcwhsOmTMqQ8rO017MLp5DkIaq1Q1XuFbkFsnaubyenB1W+1Djb/u
bJmaaGdcMT7GNeaZclPKgWz7qGX9Na1r59opqXztmpDfz6GZbTFWHBXbiEpdYyJ9nBJk4SIYDikY
qDAOA/pxYO9oF6c4kRalAuF7xt1S65o7HoyGPgif9Qr6nENFH8Nx9L62o0jSDBL17nAdjd5s8JrP
YEMDMKIn9VOHKQqRTUGJMhUiD7gbENbOUxFA2K/B7OwyjhkZpX4Wk0v+LIbLLp/Rp5/26AfVNEM8
nbrbcuw5Yj3EoCikQ+gYtO9QlzNbzdwazHukSzdQYk0keHXGKdxTz+vp/dKlXlUkEhwJRce0yx9K
C4qEgsxl83UkIDssKCl5cIxNvDTFMmhJd0ulRHgAK1iXHpBnIOVyAYbsfjg0jelDiTvUZo4DUF8x
6WQiiLAY4idEC0k8zQ+CgbnxpsOvEoWJrf884nR898rIldtywb9N1UjbO1EjxwJqeCQvvuvYKvfR
/r8fHLr8CkeSVBu3TNq7FpXHK2ESpBCm5uyBQqejPyjdknuA6VFfXR9dhJUQE3hF+lp91xWb5/u2
ZAmFZjbtET5gwK3akqpbZF5pt6rzUAragKvN9FUmEDGcUkrsr4CbJMkmTAulBRvrctg4kcI3VHjE
/AxiMgH+6tH2FSytgLNB10P9abkov/axcYdND9fIISkfJmPmJ4CqoEyoaL0p29ivMgNm9qM3d6bd
wpFhdr9uYnrT1N6AwIX03he8IRHPWDJ338SMMCeD1DiSirmecI8sW5Y5ayl2OUumukqRf3Az/3bH
uLlzWbkA5zK2vyCuIMtNPxg4xrrpK2DAUdN99rowQtThgFAWfWd/PqX1UCF3If7SbrwGr4EcK4ip
27h9ktYtd6zz+CmFptSOLSR5pg5G6I3TmTuiSFnmPCjdYOMb5X5PK4I6AaR/GnyOMQkK0oQB2yd+
FeODCh1Vu5iSfoR0mLbdlaeJNJs6nEqSYbAI+FaU0KFWPQSjmm6wRYi/60ShDMVT5fCrtJfOFQ2R
r25Cy/qn0tMoGlUJwvwMM9RpCEYYO9lsGL3EggWapfGGKQFQ9dS3xkMwUgZ1EYIzWBRIZpYOofuC
eiYKUMCcgC9GVrnTxGn/e55i7Lk/gCIrV03dNjsDVpsRbgvPzwnpl1A71YTtIaSqZnvMWARe4REl
h7t46JcWFxNvFseAggPEMCB6ZjvE3Oc5GNabW2EC1BIIXSMNz+eI0YgFgX8eKxTMoK6W2DrD2xm9
6K4Ln/2xQcIhgwks807S9CzrRjPdOFqB13OKQHuJmhk6XehAG6vyWdCEZ4LKZRPCU7u5p1CwzyJI
DpCcTT0IrsBEpK9pCJBcG7ZYVRpM4uhpTFogsnKTq77Wts7TaOAqWxJHLhkjqUUNuo5fqFeDvW6A
qKDFbNvcunkYdOmt9UUgM97TCDJjOmTRyqfLWJ7w2gM0P9Dzr5LGnGQgVuJNUY2REUDtye4OIgvO
K8HkBSo6qWlnTAcr3uU6SroUh5J3Ik/runqwoQruBui2JJtgUPGQ9Q61EDpqIbUKzSeINMwBCosZ
cHaoJ/ZjjUh0Guj0R6HUCfRpYILrHn9bcmJCfguIDtL21mftb+NN7MZlFe02iVS4kk3UJXXOETXR
nNfMjwvqxSG6+k2H3xQGZv5CSNWoLfHgaOBR+vgRJ696MKCAFRn+Rp3CTbmoUDbz1K21girQe1W9
LSw4YJH6B2L60lIw2G1oz2qkUCZprvzFY5APiySEhqNJdzc6QhWRug1UWhC4LRRprDVhVkErEhwM
6Mo/jz5v7iGZFqH8A6aTRyIYETtMYUVeVknSz5mH2wDljAAcyFnrSfa7aZVLMG1G4QYrk0AaPo2W
6heoz5b7sZ6CufBLlDjwP2maa+ysAvWMG4kbsGQ4I3Y9dh5mD6O1rvAF2RDVRECFucyPCg+8CjRz
DYXce5nYtmC0wYhbiWnzqEiQ2X1LeBmQzdRE7W1bLxbU4A6vvs3IVpMs0uEYZj3Y78aMVzwBW+bQ
AUQKSQcQqyqnTu8nCJCIXVCzihcAZ2CQbtJhvQEdoGv2LQr+aNwrwd0M1KD0mxsEprtCMiFchIQa
hbs6cZCudtDN9ZCH8V5sQNtN3Q31oecgp2aON9PEq189N+0Xgepntfd65vf7vh16+SBTyvFYazKI
fDIdmlC8b1v6KNxO1RjeWMagSAQksw+j26oXy0SCl3EI0yfatnLJ1yc0zoKFSKTBRCJloVC0dPcL
tz3biTIc/a1bId5NautyaLgZDbEklLXDfHBc9zaiDTy37chwqzxXILhmjod73+KNzUrheNVRKFfp
61BpJIwQskBxOKjCFLF+ENB9OUNrF+hsV6+e0gOmT1ZBhyB2bH2ZRTiCKOzapsR2eQGkLqG8GCS5
qpEHFCiOPuH/zu4AO0HFqaKhfl4SIWw+9kogGXNQ2r9tHQJBXQMlX7zltlrklR+6kP4I+lElBbhn
gbqucRK83IVogJsNDLCHLI6bAfxqSJ97eKgBOrlR45WkEGTiN37apjJDcgRvt5Au8MG8ToMm92Pq
zRkbqIg3pVig9TG2XQ9IZDlrF66v9jeT2zBo4kwCsWSnfaS+s186PeQCIlSsAzqjv5QgPflNFuF8
W/pwdLcRousRj+bKX17irANcGekxvQXRRFqitMziWwmq8xRlQut2iC6hko6QsAKIXCjqJXvuh+33
1O2XJ8/xZgBKjGP/eKD4Ry7ja5cVQWCTPCnn8j7tHZz4yWN4/2Kf4hnXaHw9O01ikF+AtiPMUpSs
etzkbt7KBC4aybtevd4CNNwW+bSs84gHQ3TSGB8pd3rmMc8cr4aP1QxfdMPB74ie1hzrIZ8aS5K8
KQHZzisbjd/8obNiUzVUBZCTBxQjqya9/Egm7b92sx+hfNOF3oPp52HKqgGxUR53AS4zSG4FWN4j
wfCGpn77yzDwVICMCBE+ioOqhQMf6Kr5rYTucggpdNcTTzn82FQjeSpB0eQg7zKryKnHxG05zcmy
SYiVtOBN64Ol0EIEOGdwB7+5ZCnJTEDESajOR2mwFsOz54bc33VkGU9J0ou6mAXqNFldDaQ7pYxF
1T6KzeBuvXnyvW3jGDR+KtZ2uGRg5DFbdBYmwMdDfwSU21OEFo5x/WZv4Nu/pGHDncKrIxSYUEqK
67xfQlHfhrPT1NeT30BSYnBdgN7VJKSXsTmpg3zu9fjLr0ZXFiFKK6C48sQ45dJt62Rj+sD7CT7I
GN9mYb3Ja0Q73maBpJ7KjfKm58TE5qadhcEr4EmhwSfdq++OdlJEr9Dd04XpeIgAoGo4XjdXRi9T
uJYgLUAGB5E6YjpIQao+l+DhFxun0+E+RTVnLlqgctysAx33PtZIQDZpytt6181tm2TrRCR8KXWS
m350oHnRV4iqRGYsXEMRA/AD8OCMB9uZUZ/RVPH7vmUcJeNJRPGuGcGQjsFMjV6lmRMLrmUGup5t
BWSVQFEzSMrcbSlBcbk1YtqmvUJluEdeVhWcQo2R9aHDCuAkWtT0VBVcD0Efqz2FDCyoy5nFFcMQ
c1IWCwqaFSrDrRpzt7dxX+jOs98bnDKRG84Zgl4JemxXphX0PIzXXDk6ah0ApR0fRRhsIrsaGF5A
hFmBvBaGoZRjUSy9CUgwqTxF1rZXkJIZCiYsAVEpa8VxrDTBTwg1OocAaGOiYhH1r6RK4APpTJ5Q
1GFz4YrZR8DUAYaIUKYXoNoBAHDMPahT9qgUjckft04jzOkLM5CdJyHnmzVzRUwB/Drp9ghEWpGD
3xD3CZ8LUcEcVPEuxvhZ9aJ9Vf5ARDZXedXYGtT3spfesBfQs6tR2CWtc9W4XT9tF4N/ZGjwoAmV
+LrH2DyeiXQdUUhQFpr1HBc+UjW1haRq9MB6l11NlEMjM4RKR8hzDdTmEzWWyTuHG+qSbFpI7UEJ
NQWhmmXABvXWzjM6Sbq8bhZUVXLUV/wwI1yYpVCstLKIUSJ+mWuLCEmIZrqnUVu+hNUS/urLZule
ILel7ZcBT0j46OHRnv+PovNYkhXHwvATEYE3WyBdeV+3akPUNY2VACFA8PT95XKmJ6azMkE657eX
vcDY/cSnNFW+21PA1VYkg3trB4VbfK+92vnB5DjcOcMqlkwmXdlnvF8LticvGtu8NF75pWwn5mHw
Zfw2rjFKrMJeBMOJbQr5ug3tyrEmxATG6k5bGa9Zp3vRnoZ4uiaKUjHm94+rb6b+Urq6dwgZpdBU
vpIX6/BbDEtIZUrTNFZOq1zIL636+qXr+tpnznOK5S+hrjoGIIcsYM2Hz6WuWnmSgouiIiLuSLuA
lWTceyvK/XmhEelGN1bkcmDLysotptX1ZtG78w46ru/HiAXu1DJFVIdSLU1wT3SP+l12sdpQC0tf
P3idjcjcqzYBgs22yOqd9HGUTfw/iYtol2U869CYLp+nyCw3C2wVx7TldDWTmzPfi0ltw8e0hV0N
8tCHVX5F4P08mgb/3JnZFmdqIyvLSoPY6OKEMKh1DmNTxA4m30hUN0O783PNi2V/MeuGDZG+LV2S
fiwC+CB8rtfP5PNzrYONfUH0Kx9vFmF0C2A3TQcm04BubTmjyPcdhRrCopPVzVq9hMOLYkfqDnXM
OZp7ZVuMx6BxyuKE9M579yOmFL62uLbyWhMdV2EbZYach6JYDjuaC31y1qVrLjqZfHlrHCpZaSCI
qIwNWy3qz3XnSLw0BeNNAca3kS6Qck3o4J9HiuV2a+9OeNGlr0Nypa4magCgX8Kahu1vrcuo+ANS
Z6JnrlePJWSTVwGNEgxJlTPe7H7fR3BXdccUK0FqGO0r6zz5fg/Qpaqe2owCaAtWAE3NZgDHFMbp
MyeVsrM9kf32n1r6XdxaQSXWYzVE8nGqnREZibV7TGlq2ue7oVJul9XjIPeXljnkw2oY8LItDLs3
5BhQOVlr9Zt1k9TJEn8OnbufunFnltjxMnUXApmBM4fYFkNeTjRtnEKx9sFjsjo1Vr6hnX47tUdH
FCVJXZsOjm+H53ju9GNEGmaYbpN2DpQ+7fcFJTUuMc+MfAevF/ut6W0VpmWRoOLxpWr+ulVrR/dL
P842WBRAGENqaMKMA2eqbjxvUeol6F0Dz9ELuzrWTcuwW7bCB5I2sQDh1HHFKuIOjAVS7Bd3jJu3
Ct4MQakVolKiYkC/jGSIvCxM1/UFTh94QXI3hukw9GxEVWG7H3yZ8RMbhrlv9Rp+Lwk/Vtr71XKK
6r2glyUU09ceJJqmpIDw+2M1hl7JUxCNLnrgWgOQrip8dsAxBXhBGG1pMY6xSQEBtj511tB6a4Hc
rbTsDSEPjSy4C1ZQf5MmwxYJQOnaV3waCiyyiDuat2h0t0PEaf22boP8UcB3T82imcPICekzf9+D
S92BPR2GjU0vc1rNZ6r9To258Bf7PykcT6f+MDq/usrqfyhPtOZ0WIx48Rmw/Hxm6TaHyVXqecW8
UaQ4gffPuaOVTQ+xDA57tY0m668DJvxF2H5U4c5SLsIKqid0q+Kj7aYAAcIVqNcs3geDFqFmlh2b
Na/MUq/50nZhwvvgq9cEDhqMStdbmE0AKTKbqiH5tVUokS4dw//Djob3tawXOLzCGen5LdZle+ws
BQTtbNXyUxYR435Vd9KkDsjZzSSbNjyujmwuxbRuUGpwQhgYgDL5HVnkeUZJGDpDAQUMNI0InzYw
gA8uB+8PqhKYISrFezg2ot3frIbbnY1pHj48vkiaiQR3emopYW1A7rX7E85T/DB14wCD4Yxjm1mx
XjjEPFd96MQunh0fR0Cs9+Rti4vWhtpZNit1agXQ380diJ2pHfWMYjggC63lvgbCK4PP2V2r+jRG
pjpV9M7VqYKHujMrUZWp1W71jWcSDTvT+82ispAJ8GISn5jWHXbmbxnBgaSAn+KdOhoJEAZo+II5
Qa4HTC9TQkfTZuNEdKrJy4KOIZodYin4pavNu4lw6TXpaOrlT2VL7RMkNAPUOsE6rmdmyMUHpIfK
zhDjC0izwTfNcZgK+2ksRrplVwPOlcW94fedfZtWXTX0QBS6Rm5rVpcagm3pzHu7FM1/65CMMiul
jmCRGh2+SUv23t0kvP4Dtn+XabKyA2dy6uL+xF/tPpSVX+/ptNbJqfGYGOAgCn2cRF2/qHGnKW1s
NQ+VX2+swGKsu+tLvvXnYWw6qI2taF+rcdoFncqU7R6CGUtbZntb/GdvPLTUsyjWFwQC7ZPgYz7O
ZbDyRExXVoOlWP/qLd3fAQyUf7elmlgdmdp+6ALa70XrAuHEW3gjnKv2ddFJ8OpVVWCnluzC/6TZ
3eSwNHMoX40H1cYzuA2XWfNYKdt3P9ktrpD5EqFoWkrZ345zRU7HHrsT85DtXqpuK6LD5AUbuqew
rX6SzujndgBXSDXb8nYEnzRFRi6m+bF8OhWP1GkNv1BJMPXEZVCHOWOlFSAPmKeb1d1wQdM9tIzA
kPU4XlqxrcOxYeR9jSpvH7+qCiUIOuygJ2LFsxDLZSKyxqNF1uh4O08JTHPobdenrBmX/RyubuWf
4SvcCrqc+NvLPCy0C5vQeN6p0tbunpsuEZ8Nr5oPUqsC7zdYrHbeu2j11BezZYm6YsVrBf/tVUfX
anon4+B2vgDgZXjSZqrtQ9dTaJWyNoQ0WZHWhKZCRKir5tnBGIJkUAdPNroAxsG6GMabYGeSzV0Y
4a9QQo3nBWeUfZBd6yOZgN5Hesn2UZ/Zy4o1i81aJMd91xjb/BZ46pQ0Tjci3d5GQIpo7f/FCQQU
yFujPyKWspinPeSLXJDJtRkvhP7TxbEQiCl35NDJvFoO/YmVrY6emAHBU9GM8l2WkDR/Yv5xdDvU
tlVnavASLk4UBDN0RCm8fFf1YBEoDfUR5Yq4LawUW+Ent0MxNe/dDH7OeVJET8EW+v/N42YXBx07
g5OWWx19x9KZwCLs2YYNhok/hkFjreemQj6M7pGFFDGTTW7BNvlLC2WqeyCDuGqt6RCshkPWWMCT
R4oZwunAYwcqAFft6xQtkCQqcrF4USWBvU9e39b14xT0YKMh6AlKCB91zQ1zqz9DnPaksiy1j4Ko
4MoVWUeypcw85W5MrmMcvNpOsi+QxhurZDCNLby9iMaVZS+pgNI8u+2OyGA6P918JEewnpGEqptj
5711nSvP0eH6uphtLaK0j5fQ4dxOAp11VcLyMzPRx6kVAZGuCRxvBhwf/+Y9NohGhlnDSBo90TmB
82J7d1vFjR+LVVsHpFNDc6Nqu+HB3CtosQUZRXhYQrbWjAM1mo/QfZuXk8pR8wVtjejzVrieeSzX
yYHhVfBz+8Fyp2Y/zAOZpE9GlWF51BMM1FPgocerOE+XaH5aQdPWnL7Xvbrph0W0jyq0K/u0+J27
XhK1AteLqbGtJyRVpjrXYZdErJtG3tPyW2qGcCtZmncAvJa6WHtQ/YunNjKsYHz8oX5ziqBNLnEf
QbrMnRUEfMPAzJ90hTvjSToCjD7Z7fXNYz27tlyq7ZqXUE1dbrZk3U5J0Ufgd43V8ddbg/mLVgw4
zPaaaDkm1VhbJ9BKrz+27U4dWrFBtvb+tv5ePGuej45VyD6XfbyZzNpVUWWr3yPQ2/hcECxsd0+i
WuaSzEk74X6Sa2FuEd5pkaHRAy+qCF4BWAeCArkUq0yymZYIkoZan8ipTrg1mSx6B5GNtRqGl1JU
IPVctOt+cNoAnfFYJ1dhkb2GNLiNsf5iyymfI1NeCz+imuTkCR3DCPKBN/OgW7ncK3j+/SissSzx
MDFY/GqWSK+pXw9xceRHRggnO9jfVCBp1vmwDn2CqsLdE6APWYx0DlZ1m/oEnzaHmjrumA/pGURl
auzNrw6pInFsyp2Wj52/sn+eCpR5hzkQXvWyzLDnv8rYan1EaAXRHoHTd8zchDQujwqF8P1oiVp/
Oi4xqnmPLI+3beHyzaghx+9fOhPpA0M51nwVxTY09asQMDT0plprBwwMuQuoVe3F/SZ7H7qI0Pwq
hccI5QWtpPFv5BRY+wHAujbHYU7wkixDYpwjE2ocHgBx5JJW/OTFZatL9WhBYvVnSqbt5nVOALM+
7Hio3BvJ1VP9nWUU61tnwxFELJwdmPO2tuGd00e6OlEXJ/ZMVpuDQT9EiHJfmA77EapK3JPzvoPO
VVa8s29DKtTv9Np7052LQC150IkVz1/+4DU8XX65ujc7c06Yw/Yp0j/5Y0W+67WBjkQwMuOQ7Bxu
rbaI4jtau6LkNBv4xXPX6aQFKw2Z5jI98f6cYIKnOSWU13eOZIbRpz6SxpnwlOkIQUYw+dUNtTU8
lSsiK3MaezuU/5zRpil3LzyEbnpIEgEnNvXGeo/9VgSHZraK5oRKw7S5FSzO8Mip3D0NwuEa7J1o
WJ86/rzkLJXpig85W2Z5sUl+4aNzXRX37Vow3hqxlH8cC8vT3TXpDYgejNq6hT0kZacD711z4pGd
5u9qQpdIoamnmKU0vQ97Cg5fXGgu4gZrp93ASHFwm+6wm7VzjjZns36zoHT0lbaB72PejNEkAlIX
1WUu3fIPSMRKWyaiG2/LpdoKMjzh8LrLDBMAm5wIIg0tmVjrMbADgl82t4nLm9DqtXsKdmd/i8jO
3c/W1rgVcW7w3+mk/OJPG9IOfZgxdHWwJFzbfQoWA7CL5IVlg/2Y9lGA+WHOYcbRfluLDrk+Ei5r
xGnKvUpJpkifrX621C2vOUKGeBd++1t27GOUoBNRfliTxQ1zf6HN+W103CHEyGtkcxv20XJLYQor
4KYtXJ/a34nKXkzjAF4L36qP1tYiGPGC3vczdwpQ/HJLcq3aw8ZaoApm6ZFa1fjUoz02qWDoUam9
xNrKhZTklMwFrWNQ/lYEjYFAy0+5gZBANnIMm6+21/a39MdlBHNQ6PDQXSQqVWsUfcEQ+9EpiHvn
lf0oYLgeG5+jr5nG+gHSRKwnI6F6Lo30ru+ytg3vfiNMCG0VGq5p5YdjNrZKBbfWbtuaxQ0H2Y1V
Wi4PwR4AbrtB2+wpzVDsV2p2vQ3dinTii0QBv52tvW+gZEXJQGb5gXedICZ20WtCRpLLAtkEa2AX
Dxd33snIphho+k/07v5fGTZNeBBwK897H4LWJLO0xwOjzP7ByRE++iN76LOXQIaexmIy76tV4Z1L
ejm9AOgPj0k81hTILtP2WuPMXE/1KNV+7Fjud9SEo/dP8jQFKTAPk03teJsPZUq3Mi5pemPyIon1
f4E1bf65DGeHPz6IihZ0iLBH1qnA+oFE0TWquyF8mTaYtoyAX0XVtNQoylRpL/eGq3a7+EwoztnZ
koTeGb1tlH8YXX3adeJ+sZ0NDwuxnyqd18RuswW1sXNW0G4ElfnNgHA8FCqzt6Atc3hX6nKGqBnv
e2crTRYTDUldNcTBe4QQsD9HGxqh3wq4e0YaSMFGjn5c1DfAFP5IPoFY7HQ2fYyqrOSZP6AZo/SN
DYIHrqUUB3RhCs2/aOn2EfPLNFhHXS6oKkw1OTv12Lt9t/D2tDmtkisj7DX7NU0Cj+FVTbV7IqYh
QRogY+EepAe2ls9IdrlnfG+rKdHqCfus/VbLk+xrXeW8rljiIlrlgXTiyr7sXmxxb0Zet+CEpD7d
tq91vGoou4K7gEsLhYGpaFSdGyIeF5ehgxdsksNB2y5yRBNC4LJiXfWDoUtOcbb26JZgFVZnI26L
Ojj6ajYWHmYj25wn0SwPFUpxCRTHBJG6XYPJVAEtrwdG4+Zskak73EOhJ28J/H93iPzZQic/iTDI
ZqvbvUuDHNXcwBzwNlg7suqDoL23hH8cJTrWBlgoC+tyFAzxkXmPQ/ajDJTTKU9r2MHht1Oi6oMK
he9k9r7YsHxiHl9UYzNoBBEJfGsYDEhqt6UIz+4c85kVecGebuN/Qd9Yr0hyoqelUGgNBrKzvRs+
DPiXadyuy4ZwXVCbjzFWataA7Y8m61/+MmqwhzSSmzulbdiUwRNkhVf1eS0s0uVzgusd99LB0fHY
QS47qPDRGh+UPQX7exUD36YgUDXd3drzqqz1h7k7TuEePDj8OknWB6oe765amh8gcUFN2j7WU+bJ
vnwpGsVEL3iybiBKePa9gJ3ySCXP9FqRMeenwQaZeNK6tEA7J7v4xXm/x0dG0L3IRTEAzamJNzyL
yMe172XkbWdvn0q0tpuWjNq1Bl7mL2+tX1G0KzbPtsbLsqyeX3xrmKDzNfcrQKjBI7ydAltMaPxV
a14ty6ezeomBPL6l9hT7yjDi7ydtxHIITOIkBspot2dRbBKNV6iIDIsGfCVHyliUuREccW/wMPEf
FaBuvHTxNH+PaCiqfAx83i4XffF6rlUksBRG07Y896TsmTu32qbqM/LXaj3y3RJFzSBofSzTGIWH
puQczsZOB+Zm7ctCRWg7fO9uxc2xIMZSHv6ump7nFBRhX45RWyThcanb/grLtMl3NDjxbzm7ZkAF
LL03S6jplz9aNh4liKnmIMNi3rK53uPnaWgb7ltOGnXswsax8FmWQ8WU7JF1CWvUesUDgsx6yvUS
L+QiNHMwvsKmhF0e9QyiWbSGpCnZwwCiTeWj/T37S/XUTJVH1a+3ATV2Hevag5vsg8qHsjaoYVZr
VHkidezmV6fHCIJh1Ie7SnfM0IcUb+tawJqqqq5LrgQOsgObsbgVkY651PwSFJq5CgMGcHL3SQmO
/sv83Jr7vlVgNtG6zPHBUm5fXWp+hX86GNr227exg4BJcfLky7yCVnhKcYUmg7WbfArKSh/Cairb
H35ASmJrNtQ5N1hGiUbhNhZ56Pntz8D1+GivtvlGg9sGWbwH6JdGZwmmbJ/s8Gc23hgcNSdnzWIY
jta7015tYlDP3NKyL5Ltt4eH4bEd0Jr9Vqox1mVCFW3n6PXq8bZZOGZe9xIqM6vDBlQBlhc8+ICJ
RnQX0ORi+ssY5NtHHYfGvWmNkcOj5SjFuWb21UsJ7IcfCZTyHJQOTtF6t3oLpiJHIIjFk4q0xX8J
BuNbl6bhEDjv3AvkpZVrjRZvcJfqpPZpbY+VP43dOZhKEd0sXNHWBYwYAtTpR3h4Gmi1k3M7Vvax
dAP48ZJlDMwjLvVLPSVs63bgjx9rNYRbOoQxjK+DZuo1THRN+QPjN/EhLjZQpBUVdKgW8cjhvofD
w7BZaMlDuKfliATb4VMXG7J4gtMMArvd49CADF/kaVRW79/xOEblwWj2+Kx0AMJT4m4t/8Q5uM+Z
cEpKHhPbQcWnUYXx9bbDnJXUc3/jNR5fO6XV/JxMnecf+tUufocTipO6C7oiX2VR/S2NX3hpqb26
vjfRZgHIYMmq7lzycn6DbCS/lz5iBW6NHcQvHds+NRMSRVt7aqHLkBjDFM6vBf4npBiVmBg/g8Dw
Lu5RYR+nWm/VZQ2Q/3JO2dWa28obtyMFY3FxZ9uFy821xu7wRKJdVeezolEREiGMpvjbt9gVeEi7
7XOlAdE5OY5C8B4XQ+LcLeEO+2Pkvnn3hY8A5uhE7s6g4RCcHQ0HiclinFH4dAjcQMGkGapTUG/B
gKChdwbwAMKY54xJcOPfZCEyliLxrXvHAZYteXudgBYeiOjhTUA5yqMAENizcSpczoZEtH9rnjf0
lHCnEeuPo2e6dGRrcc9dox8bu1m9n6j1CPEtE2/FvRaAreSgtdUO/swstq6L+j3Ag/1LNl+GLZc4
EjXLbJLan8GKO2CMYVNvbUMaDkO45Vr9rbbbliOqK4dPhekN8mix+699MMubsrfZe0lMSQBlP8zy
l6vE7GeL0KudBlI64S9y0AaUozVq3tStjOAB3NcRKLFhmHKz1QRbfPRijON4daK9P5ptMreuT4p8
ikxtrx5XkCqHlbkGoZnJ4+n/+MMOcKzjXlN0hnvDE4dpjfePrUriJ4FZSTEvu010bwNXipvCL3R5
Ry9xEx9QcdXtvW8rWT4buqs8xfiU1AIlA+PVhoCyN/HzhsR5eYcYd74mG4bogOfd6g6VRuvCMV1F
XLTgC2taynkHH3eC6o2kkXY5Lw4qa2geY8SjV7hXvw2eu5UFkBy6Q9FZ3BpFVzV/INZt4D1EA3Py
FCp7IIchJq8l40nkfkFeHX/pqRFvbQTHg5NGCGBZ9lfnOLVJyNNUVJpyKiypd1C/bK9T74sH9M9X
I6+hu5fW1S34UpG9iyf4T6YnQ+RQmUfOJL7BrTxuMbhItD9z0OOccADel7ChWTjY6xDPhLwKnO3a
WeM79AhQbd0c0YsVsoR1WdnWbcK9PMD9FwH/9D/g37K8hKBI/bEOkSoxdSC05xTTzphj/HTEfeF0
lXOomXgRwcTdgiiysz2xPpZMjPVljZp9Ptm2VN8N7LWTh7u3Lez9DgVcUVON/0xgwu/KHgeOCek0
WbPE7VNfrPEvByvId2Q1CiFi6WAudKJ4CnI599hDldO332qdLeeWuhx8EkjZ6+Xglsl0aVcdxGmB
Vi648/Raz78aFcxFyiscOSnyzULlEU2sfT77FurfIfHITWtk58GFjyb+ZKymliLElFClWCHwpaH4
Rw+ZFJvhF4rmwlw9G3Qo8dUzby2tDsYM/7O2GdIDteXDJJz1a5484MFO9KY8x/7g4xlNrs47yCQG
+syCQqrwP274y1xE3M+BWrx70Ao9g7F2+o80cYTfJgAJBW7CRrP/Y14yHwaybT6Ww8A4eiwj9LOS
uOVuzd2w6ghQYb9j+fZbM2dxXZDeN429dPOiUtgspF+J1z4JqwHpiAhVppdmtA+9s1g9eo1CPuPb
5GFL3MW+YVAv4tym/vKVHDrfut1d4ai8MXOxPUxhJZh91ZD4eQLIXzKChZxVvBSIO5Ry9Cfpp1OY
zRGMX0G0wwJDF5vPop6r9XM3O2C0csN6Rtp1fUzXsvX/AdfwOzT4L4uzPc8jszevNb+S2T03gzwM
+CX9hQxEH2VWHo2+FadmvQIcxX4dlcbSw6k7JbCaCOpr+3ark0Kkrqj9NwqMxwI7kIsQJyzLCTyt
tKw53/Z5foP4lWhyOjwI4P91UeSRq9ZbjQQZWJRv8pHtvH0MdYGlCCSqF1nQz+t8iPfGXtJ5urqk
A8uG0q2xe9J91YfuLdjI/L20zrKmZmm2e8HSRwVAWxTmJJerZBMW2n42Nl/Kw6JhLC7QastA/s4k
/yCeH1jTqYp94AtsDCgd2lZokNpTRydpe3iGxXcwGCFrxCPR7+ppsuahy8uuZ+O3Ej7EIfBV/ON5
M3YDoFBU6MJ3Z0bxkuwngqd3PN+8DmJEnXCVdq4WbSKZHUsb+y4iwQxYM/kMqa/+Le2m5z+Dan/q
zrbpmmNkznpYp4+yYGTO/HXvsQ7MRfs8YWJz0hjVIigv4FyKnBx8hUsJze8AzPyH05dId5T0WAb5
SYx3NHVhnDTwuo33vUxIGmNamqP7erf1U1lb21PlOtLOoajFeApFYv6j88ma0ibQ8IcEoc/v8BjD
OxYkrqnY69rg7Eyo8G8VzOUf0Ra4FvbWW4JDFVbtC4lVCyv/6M0PwQBNf5UDcA2baRSvvlGdeyDe
BuVkuZvmpiBaF0eetNtLFw5BxPLveIWUHMH1kNxzBluIv4rAjdESOFY9fPvokYi6wOUzNT81ikgE
izwR4sbxrXHNVRAkGEdKEgCfbZs9/MkfZaxuOLuW/wgDIKadRWuuTqMI5Cf9LlaAvqvpp7dm8Hvr
WMsufqjBJ7lba5sflj8EUd1iA42ke+8hRRgaH0KPNVX7tw6eyBG7U2f89SAkSObHLoLyaTUQe1TQ
jfZLa8edum0SitwO2hu8+mGNpkDdFtK7CrPnxKkOnWF6x4jU7n+wEcMfsecw2LAGQjxDFJdf8cTs
xP+iCP7zInBdft2qj1KHfw3UrkZ0eFb7GieZ7NzikUyYej4sJpmeV8s43iWALXZ+Farw3nzdTD+7
76wjOqV5IPy/G1hZESwkOkJAIVoKzOY2ITo6iopwuyi7s/db3DB9/Iy/env1ZIsgwjQjtvvrYKZv
piEix5EDH5sfbg/YNNM1sZU3gxoRUNarVxxcW3BZIKQqzlAFy7t2pfcJ9NI0KUooEvtRFMcx7Yql
+t6pQkbkvdibnWL6qH/UnuivhEmOF9D42FEM4tO/LhMSNOIEjpMhjzbL52q1M1TezKl4hPnxfCrI
DXsxniJNY4jdYZFLSo4jlvg2T7be+JTCCiTTC0BEz52wQxHO1HnimpBDFR59mzn/OVnXJHmKcA2h
8ovW8sUCNVweTbgmhDN4rDYS1N1CcIuhs9CZsSSiGoFJVWf22Cvv7HsVSrSWnSLKN4i9JBv9cnqT
bbDgn5uxCcH8RsVh8T3bv4xTP0DZVJH6GpQ1TadFdHhZq3nuckfVYcjpXcgRdT4R0Ixb9tdAzDB8
tBx6ANfGE2cHvPdqY1PiADIRTLw/ZhfZ0rjscbPvVueVCpXyBj98gb69bq31F9OO8AACVlk/tAho
9D/WOJnsaVcIUorASLuIe73aHgZcBB+rqxHPSs0skXquu46vG+lH6Pl2NKV83DjoPphJ5/oyDu3y
t60wKKUIlkbOhyHyvgJpbQ+tvfEQ9nU/tMdlnId30xjxGtXdDiSxjtv3zGX9d0GmEl6NUvOTrGpr
yKlT2VzU/Taq3ig2wWtQbGgIAxV7n101XI+CLSpEhulOdvwejHroANFWpvWoyW3RPrKwPOFzRunG
WfQRkDWB4krV5YcuqrZ+9dBzwf9zrnavo2uq91bEZkOrqOcn0GE18CjumGnm0o6XM4QQQHxQahEc
bQe7bjoAQP6LNubMfPL25kFvBQ5dHGcTihescW8dmU0FGl2XRBXS4TdMNlRifut9iDFcrhZyVa7G
H5vXW+WISOV3BP5O9A5exCXHzEGOgVztKIOiXj9JVNp8vIhN8yhkkZA7HduWfdKMmPdoI6pP1Ego
6oNhb4hnI7rjE4vXoo6k75XjqUD1VCIUn9rxZ+ceZwazW++VPTOuMuFJtP12PalntCemvkG3VPJf
h6uRl5DMl/5u78R8HneleEqglGqeXT9ECA0x8LlN6IeyaNLLQ7v3/rdyEZ2mEYUF5NOpFajbSjD0
ICgKUU0BDU9vPkv6H5weQp9EoZz/yO2gF9WQ0EtkLBw9QedLef01ZrdGYU9+0T7D8Nl7gFlkGCB4
x8HtvSxqh606sv9I6yFSe/8BQAb1Uxar/OTQlQ+GmcDOwGljpqWpnlUa+VX9hxNgdlJMYSa520it
gDB2m+QGvNgLzkhhRfvikwqw8Gf2oIFq1jFjYtKu95GPOosjb1iZMkZGqrRuOw6cpQum8H1xXL/6
wbZSVicZLs0d8ikvAV8k2oeHFm3GAGBpzoAr43ieqplYhaBBRJmFblNAvfh25Gb7EK14AwKZ/L0q
rO4XWAT7tE/xGjCwj5u6vWLJPzWBFS0Shch7bwM3ATs3axU/9s46jS+wVXjMRHyNNrDq1lEPnSd1
e5gjGfzSTbk1KUbn5rGAeWKWR/j0a3A2TC2LK3dIc6veJMUKGytysrQLDEBfdhLk6KrdAIXnQeBV
oOylsxfFvB+Nm/Mgp718tLHe3M1OiA875YBT7avAtpc8hNEqHaY03eD8zmzfthz7gRAW1ohj34xB
ESPtnYPp9y5ID1c56C1y2f9JO68dt5VoTT8RAbKYb5WlboXudjvdENuJOWc+/Xz0AOe0KI2IvefG
NmBAxcqr1vrDIrY0s+02SPQ3Uv0CHF/JlYvV1/Crtoon/BhOD3zA2H21exQW8idLBRnMS5H3luqu
DRj1uglBBXa4v0d73JJwi9CVSCJOLbz8HyMzBpkXIKinVeg3GcT0xDCdje+gJJus0kKI1Ad6TPQd
LvNGTv5kpZuDzKRq3bZHKcVP7w2M+mCtRdq2RF6yj4yCmlams6hVpf+tot2SHgaHgIMSg5Yln1rf
ibODx0mor+rISr7baCrJl5J6/sjW5pC3fklN3LoXYfY2lRtLhDaKbp0f1ftQis1hiy1klSBjbTQk
XloXn+ShN4p432etp+4qcp7u0W6FbBwi2+PMFOXgxatWDszurWJP4x2RmIYBNwNFhM95LYLhqbRC
3TnCMIJvJXigwuKiJgoYQmH3V2IBIA9a1iJhd+nErVBI1mQ+CumV5AnUnS6kgHuQkKTDfAwNGHbP
gEYBOkYR4By3snt+llJ6s+Dl3Y6Jvhyt+TZOgMRhVXmpeysEWV93ygCV2KZMAO4ieNebwvhHQKLh
vsha+1XJhgQPCkHKs6fACFkoigMiG+6dhIe47eiL0HT6i+boWnOmQMUdxo7U3kvVQt7eZY+fGqlp
EDxguu2DpBf2z87L3R8hAzCsPYDhMokGMjvrujDKn7HXEj62mk8i1MQ5DEWilt/0naGFOaeJ4Vs2
uJKzE2EmFTuKeN3nJjHbTWIYotxWpdM1p6QrkF6xQBW8NTaJPsATMIF3nZPBOkX9p2WtmCFqgQ0r
8DSk3LBPngkACPAkpwOCQYGzptxd7IZ4qPJ1WuXpa9//ve9UpXvPVUpxq0J41DIh0CTG0qNdc+m1
ttKRKddDuCZ5rXU7Jw29L4iO+Lwa6th+hs6K4glOTinepgqO3+AtwKr6OmD0BQncOt1xvGecWVqD
+s/geS8ku5RiwbOddF0p8wIbE1eKui5hYr5RyKdAreaRdO49j8Rt4cZQ153Grv+0rVHxPGUDZesA
VAVPdfLFKUlCeGknF4qog/BDin9URw7lyRoqoNMdzjCYE6DhI55qNbMAW7slCAqZAm3Ohoq7YO2p
WUnXXKcanoVJMhRyeuE0y7YkN426iDLwICk1oVyiQu38rVVa3kjTynP5WTSwCyggSOTtsqJrupUc
8+Ja8v6VQVD0AYgsMy0hlLgNQgvU5YKFWwo1XYnQbX8DoOft5wA7tReKZ9baNi1NFyIJ9/U2RUNw
WKMOpr96OZoJK5Q7mhe5tSh0147DwwmUHussAvX2Xjm5RsnYLsuVqZFxBkAnFy8IwPjksyAuFM8m
QmOf+7TtnFOKo8MXC2PYVShE3XzrVQrfZNN7OyDupWrP/qZaC10W7T9QjkVjLyjuyMkSRUAEXpSA
VOQa5AlIVxWJAWAXPM0UGJuF/iUbnz0rRzdzly82snhva4PzXsgmrGfKt/qbmcn9Cmp5c86bItoM
wF1d0PRG9QsSPwge+CFk4RGq47ExkPyV17zi5TNyM/bIV6ZauiADGcJYh8KtrCVYTkh3gEYGSQhy
AnJpNlBuF3ERfQnjNnKerCiSOpDekbyKAwO5AFux+Led6aictXo7HHMe7T9TyAZQ1aU2ePWGQhdQ
6SDHLMAh1yrVShDGmwAVfZV1ZpdPqaw4IiPLVCSvmeaSR0nkpPyTKE32IyU1zBcUicUjnYxB/6PR
48JcW3benWNSW+3CTxzV/m3IEoUklQr91lVCO16COKreEJEwMpjjVsyrqMoS7KKNXD10WkElpUx0
z92nRmkNK5tCVLa2aoGstQX2/kkZhYbWfeo1Zw7WJlxTbgKLpnAcSFs1Tk31lMV13z7BB4A20aJA
ouxzH4aYzaMaNKBclj8M07Sx/Upk27iQv7Y12LEQO8zORlCqkTCtDeEaelKwM+IaKpivmd4/8AYC
cMGl3VZnz+2M8qjW3YhOaxT/qMGh8M5hHcfaUW6cjrIJhBY/3IBmsFi4bQgxUIED/NMnB/wP5mbZ
BfQQmG8CisZEJsiG8ci/RXo0IThIe14tjYAdXKXROqcWlaIIAZGGpIQPUm3hEEtJSxsJ83BTRDyc
2Fk+tcGlX6gS3lCRYzkHTjl0I3VVGqFEiOuhRtMMbX0Blo++LQs/s5A0cQdwf9VS97VaPbslNQNv
AZ/Yb7nUPBgaxVLhsI5fyQENMDRRNtc3bYXP0s7WQ+iJlNxqdTOgBKk99S2ltzETLFi8XL8rnqaD
t/QjpfrV1rl6iTV0YKOlXZPlOfZI7iNFlRgy9mvIBlX5E1CbWPuqIChBKViXpPaFFJVXfAYz6UGo
NsESaKsA0AuYGEGRkNwguirJZ99sjJ8RBw0YEJUahTk0GlWf1kCTEWCbGa3aAjA6mHDKr5s4Cytn
H7VGY27R6inKrd0SsHAhguTAMysowgzEs2EjKdkVQX1IkxhOstcU6rHrXNm1yVJ7ivpjSLTiWSRk
97+awLqUSwUAUV4WQ19Zr0FW5c6zDVWS7EUmScj5DjSzzaHdSl8VrWxS7FD4tbfIJN+/s/OCkj4c
GAEID5J4qMUr4bj5SyVVidjX5BYsJJiEeAuE79qrQRYE13nYgu+RRkJkQjFCPhDzusG+c9mxO49Z
ea0KhVemXVRIDcSm5X3ngdmVW9Qs60sjzLxc+61RN4CVK8ndwyx25WXWpD2cLqgIivRkkbxHtMux
PefFCTPxM8gkN99nVo5BtqHavEIg+BrfOVIq9IUqSnaoOblWE5JsMFWLEloJMCb/mg5cgBksutgL
D54XyNV3SybeJjcAD36d+n2unnTU6bxdGoBHQBgN9aiFTiIPf5UocMMvCLW07ojU1eXXNC+z9IyF
ChLVhaqV5aW0c0BvA1Mm72ELucTsQtLV/JNWZwaF6rok6dG0KL6t4tLT4gtp8647qAbgH6lRDfgA
ppY6kNnqRiNSxMbxiLrs8EuzGt0HnFsFP2bURW+VbAUShmBJdBkrcF1M9NLDJlYs8E/VEfRw7b+J
KF7HIPFoEIiTvBgk95M7RJs6VfbWrloumak56dlRwHQq5mmpAqV7BL/hD05EQyXaaCLTrY9tlPfr
pkDOvAAVRYm2zXY8yUkFEsmr27DL641kmN8SWGR7ufHE2YU14MwIrt5ofSsCi14IbVSxRxHTUWH+
g9a3XiNt46VpfaQWsW76XRD/tt2vaGbNjPyNUv3fdvC7AV6FEI81GXnss2oBXag+Wi9d9Sld9t3e
POrSulqayic/ORYr1d3GaCMsU5wbzvGczPrd9snrjWbigi+Ytm/6pkjlqj7CnV4O9WlASIL435W3
kPJt7g49A2r/h5cYmdh1NmJxq32v/hGttMnScGYV3CrHkpOS5XHQ8ci5sQApKpiPDWJeRwoeZzff
UFU6Bvnr4zG/24iC/jerzDSU6dRStlS7CGT/UdHiF0BuT2r9Gmhv/6ERXm9kxglWhDbRpg0TV60M
zWmO6Lt+tg3lN3TuF8tTZ1SKp31hcXIrw5MzbVJt+lQr2ZDsUrb0DHkh/0uhvArz3cpnmpjuBJpQ
ZFAXCOzqhFHKZIUQ7OmVRfxwDrKXKnwNnT/C/lHU5383XtNWxuPhw37zkdEeokIJzmXxQ/i/LPs8
zDk13Bmrq45MTphM6hyv89XgbPrvjn5ytF9aOqN8PDdW4yd86AVaXp1mN/SidS66e2Ks5OC1L//l
2pqO1fgVH1rxGhWujkwrSNEtIwW1BeurZrz8/03I5AD0gZtr4AiDswqDIZR+o0IHf29m1qf3zv/t
CZGJOjpJysqkJxSYMymTjeA8ilktqLwc5Ao+5+Oe3J0Ui2quzkFuAJa6Hi5eAsBiUaA/e9nZQpI0
QLNS8X8V7Zz1ujI9TMfuCJ3tqJq8xFV1sojNJlFkrw+js1898zz2y2erRg8YGNqQfet10j4USpBZ
3Azi7JhfQxSiVYz2OlL7HhA+GzWpx10fFeg/XqrTD1Kvu95Vg9ZLDh/kDWIdoaLl64JaobsqpAxm
VrsIvzxu8N5YfxyByR6TmtQxSrIK58bein8SBApji8LY7EhPnfCmHZtstMHMybrlbnQOkcGMgb5C
2AJegmqYvUWVzYbBF3YbEwj94/79XZHTEbVUkztCVUALT1dsbYWKDL0gOtuJdIZ/BzDrgkYbgHL0
36S38NX8wVOjeY4PxnOM6g951DmV/ntjbGkWRZ0xQNGMyRgHqqfXPRCwc7by6rUn6QuoeIh8z3V1
PNhvuqorhgCormNGMhnjXrEcsGtVdM6rV3KGC0S3IqJ85ZuzMF+0DbpMIMKi5cwATy0ITIFVBpe/
IROOGMKYHAkhGKGCDEV/EehByDyESsQFtFUWNK9G+0lJn8gsBbz4a3NriR9dHl3GuQBB0aMyle14
Nm/0Jp75qpuNPfmoyWFY+X7foRzWX2r4e333yYdPb6NQVfP8VdLN4yG4ORTHxogHVfRZbIH7wPWm
zRCR1GOHETDdV1IHi6L4/e8bMPj90YsDHR9tcqOT8wKjomf9paUMpKooPUvfHrdw4080zuLHJiZ9
kJpOt3jb9ZeMtJZhPXvaL/p80sJ1i/ozddU9ShJNbs/M0/+jXV4PpqkTrtiTvUHSEAm9pOkvYXJq
sm+o6q2kkf1lnyULNZ0fXY1qYT6zU242JJ1lGE28gbCKIOC7nrASRkROUXi4SGgSVzEIe/Yk0Iej
Nmfefq8lrM0UXkga6TN5cp5bueMUrZvLF81FwRtlIifYIz8N0ub4eALnGpqOo510oeZG8qWGpH5C
LlYi34UAKxs32le9ba3+Q3umIMH7N/S3Jnd0z+uUV1wnX0QZLqLqzSZ+QmQ9j/eP27m5EAV+urqh
CUF+zRRiMlW6C7gF4IQMj9o8V3q4rfJPbl6gzKOR3xeXJpXfHrcobs8OmjSJbVBeIESfHmgxFOlS
a3v5YqbIc0aa9KN0DOs9HqgVxMhGPemamh5K6j4HrRyUX6SL8p1GGm2F5Gh5igNqIoMCzXThuEH8
1FWApREB0w8IUizqKvteQZyA4atXuwZ9g0VF7nwptdIptvRgjzSk9w2msjez0+4NpDoaHysWK17o
k5UIGiOFxyDki9K+Jd+CkHNwOTSrqjhlM0vxzp7mJYjUILkBjkNl6gRGPl9Ky8xmeyE+HWbKJjOM
tT8cVKtbZoi0dFA92gF5oKFfP56726kbjxEbgWsOSZPA7npjp2Uo8H3ohotpSBtI9IhISJsmPngA
oEr1++PG/j6kru5bQWuaauH5p/OHGPfkh7A+RF8GkKU5XNwSFRxIKk+eoe+0IP6qxJTPEMxFZKv6
gZz/FvLNqlKHr//lC2xyVcysUHlUXn9BJ3QAxQg4XMpSYnkVn0l97Z1u1Qb6Hsbvd/imwJkNK1zU
RHaPG7831tz5GAPqWEkSXF23XfvuEJQUTi9qUn6yDqW5tJPkLR7+WNn2/6ulqQuYR+ESBoDxd1bT
hQb5mJLmIR6ivdRCFbGSz4/buz1LxzQDUTHpKZ0LYjKviQpyxA5d+UIPD7XhbFDThVyfvVrNTEt3
t4pBGo9Vi2MRr53rQSRv5w2aHLMrz7mRgp3/GZSfMHIKYA1JDr7UkbzOU3Nuh97t4YdmJ+sGkTY1
DgualcxyUzRbvyrgAGTHKHA+OY4Alrv23PLoZgViuyvkkmqpPfh2uM5IcBZz5ohjXDrdR5y3ZLRM
HZUrY7KSOpE2KUKX8iVpI39rN90fHFvaXRfCtH48s/fWLG8AXbYVvGD06UqKRaIDCKTfGiWMcEDp
dgf2LGvfdWigj5v663477dXHtiZB21B0Wa5FoXxp9RriDOYcSyp4O01K3qlLn1qhSstA656HvHih
LvAUD9pbHGFXjCzQEqneYF3G4El1dMoXpo3sUaKosGLks4verjdUL66vIAQnFcMqJeOESAC5bUf5
5Vn6VoAQW+bCWRtNC65VlHNH323IS7UL+QDLlgXZMnvSORM/ZRB8Bdey0JGGVatTHdZfZH0IlnGU
ZEsgaD/QlN2nufad8srRt7xDVKQCKqa6A9o6zNxud79H1XWD5Jpu81XX+4jgi4ypU8uXitt00eoi
WAJP1GZaud02Fjekjn8IdsfkYCcPrAJ6sqSqrrhYBaDwTDzH5mnANwo4qrx7vHzuNqVjWytkQixb
njQF7nLwa7J8rB5eLUi3ecg0Us8E8f+4odvNR58IdDjtbHL507gABZNoMHoaGuoScQiRD9sKE52t
m6ruTCx3tylDpj5no85giDFE+XBfSkofZzVh8qWgzPYHZoq/dP02+Wn4xs/Hnbrd53RqDBpBFAns
cifnm4r6rW67tJRQ96UyvIyaA1XbGMGeNJpJtypj5HS90WkM118LG2Us46eviTDSwhJ3BEFtNkN5
FHCP+Y6HzU4zP1Xm95hape9/hmyFruMuhE6mejPmoLeLn+qcQazKkWZR/JislcSDqJS3+BFYPYhZ
woCYol5s/IeFQqxvalz3ChCxSSsoKSlUwFpxIfSTKcBrwJZEshSvj6fu3sL/2Mz4/x8WiVbA+8UK
UlzSiIPiIPkviEcCOXncyp3YjTEbr3l6xLqfVq+ycsgkB+WrS6D+7oFgSeGnCt3GJN6F0W9wEQst
/lIlQElfHjd8bw98bHcyin1GllY1e3FxKU1psfZktjslqzaPW1HEnTX5sZnJKKpGprZDrIhLkkKg
thx1lWJ5tC4LcsQj+AzjgKrZEysXJzSD/QM6d/ExNEP/uYcJPfM1Y2OTDWJx/Goa5zNn59T7WKsS
2MWta156AAK8SHkfIeaxcAtTXaN0Wq8fd34MFybN2SYvOJszmpmdNueQbDdCDa2xJviuIl5MRmXp
di8iY8VWEAjc+snLy5k9eNuoLcPr1TXLIAlEKH69bEHsN7BlQvPi58pOShbDW6Re2l55DoNXyzjY
xkx7d2YYYrxmEy7hb2xh2njdoOoEHdCt1r4IpV7nCA2U/kse7tGLRvmqWOQN1e36XVOVpQm1kMNj
ZpT/xkrXwwwW0oL5NZ58xG7jEvywUW2Q+lag9d5LXP+j22eYcQst2Cogb8JuWYMi6BB7Y8gRU5fi
F2BSQ380IWegO5OjUVQbMf53v2w9n8lM3BsZ0yJyt1X8Ckc/5usPSyFoghhQnEsIsh/EhlwSYx3A
vzbgbz0MHEkfwGn8amz8WQ/ScdQng8JsjEU3nWjeMidXXDOoFQA/131pa/E5K/YZvuz1hjQUYttH
s+7WNjqQhYTWjT1s0/io+xdF2rl+ObPl7lxKlKYJdHnAYKnCQ/V6EAD5w8VQQvcFatZK1T/LA2/v
4i39KahKH8EJyqm7RNJj1WbfTHfm+h17OR2Fj41PRiFLdEjsPnTYMLE2eY+aMtxuW/uOtvQyA1yk
OOnMpN8bd0qeqsr9JCNsPNkNPp4JsFZU9wWlGPhNPuAZVOvsHdoMc9n8Ozt9DC7YdgCYNHOazccm
aOjN3nRfjCMadpq/T7qT2dqLyAjXaf5NsuY22k0wo1JfB9hAjoFnojxNgYHiEQYKCMHL0J/cXaTt
e/eoBX8axjQMPtUa5VEUsbNNb7inqCX3t1S6n8EKVRZpKaStLT2VyKE6KCjmmbTM2y0cIQ8t4yjw
Z+Ljm0Dk+kv/Pok+HAktFo54iLXBS9l+U/G7rX8/PtlvLpLJ70+OHCSezNJw+H2tgfpv5Uvoern/
T1N/+/ftWMIgVWZwfajTiM5qiirphz54qdovWlGerIwdGxv9i++20syY3ZtdS2M5EVdxbcmTl0uS
620lhQ59MuNkK3dphBBgzjNqyNJd2dfNHvbVTBCi3E4UFSIiVZtSka1r+mQgq5LrvipD5RjHYEc9
ntrGix6s3K9D+6K7hzJ+EeTN1E84f2DuKC1MyZjp9p0vEIo8foRhEqdPD+nSDythd7mA/lGf4rx4
x6hg+29nkd/FmpoowGbnyOMnfFiNNcYNda0U4hgYGD4iOyJ/M+M/hjlXd7vXFSFz7HMiqIChJmeP
CrtagsAuEFoGcx5uSn1m2f/9havzFHjexxYmNxpEZNfUQlqQgPiNMPtR6/tJdmD8puukOZXNtsh+
1Im0z/QvVr7CJNKciTfudpIzfUTymrI6xa0ITTL92NfFUUfXdpBxFQ5Wj6frNhc29pKcAl6xsqGA
ULmeLzUCX5jqgXqMA2fTeM/c2HaTYD+Xwu3+ZfsnC28KNYtnrsqb83xslhuS8pPAe35aoimxR7MG
NYYUFC8DPwHB/RvOb2Xtc+9ZCp7y9Mvjft5cjjzVADIZpLpkjhh9suG9dgjxlbTsI95ryyCEnRZl
a5Hh0I5qSo4gRz7TwdtYQDVsS9M06rMqNY2/b6EPGyHMg8xSKPQfdaj8UoFxjoNOnIIudF+vEowy
zOQA02QhIZinFFSQJKQVNH/xuN/jNrhexNdfMTlzOEJrF4F852iK3z1GSsk5N2d2/FwT6vUKkoQJ
r6qPnCNszU0Q7e320KKg9h/6McpiMX/kTablIaL/npRN4xxLt0Rp81Llz7U9g/K7XZOmMm4GfXxS
KABtrjui4V+jRMPgnazwoH9Vzpm6loNfpX2OEqxRi3+9t69bm7xdeiw7xnSpd3KxN1rWMZR5qQTB
/XjclNuFP4bGROSqatClaY7Oa704yEwfXueQ7OP0zccB3lnijt3nPcTnzzFGK/Dh17Bni2Hfqjgq
mdlIBjzDb1sHRrN2emvmo24jiutvmnQ9F5lUha0bnALNPuAforb23o1eGjTMZ3o/rr3r5W9BqqTf
msk1Qex4PaUR8tKW1obByfKrVW5+ybDM8xbO2fVW9gsB2QlJte63rV8et6ve6aFigu8GncEzg6fA
dbuDHVQ4VTXRKULv00NlboH9xsJACCOpnxrlhxImy+SXqm8DvEgQqUNQcyFFO0SIhIRI+SL8DkvL
qp8kad2ihxd8iSjyeLBd4Oyc8TII8jM83Oi7WlBxWlryFxv9j8d9uL17wM6MOVAVxXUybJPdEJCh
EHlhRKc8Sn9ZwDc0KHePm7g9Oa6bmKwDTPhsrcKV6+QCkkmbfWes+mImUTjXxrhCPhzDauPrvehp
Q0fxUX4q/bUQM/C827QWNzPYeRMWFC6U2vTgkFE+1J0SqwapyDeleVGKN40HEWR16JurSN9DLVm0
Zbj15vCgt3HsdcuTEXTarlaHtMKB0Hr7rqYUjiIcXnclhJDHU3UnTrhuabKiSwqxSebW6Qn+u6ms
XAuPm4VPSdnaVkfEtL2Z+/Nuz3hWWhZh6riPructU+M4sOHNnWLtm1QViwZRYZF9y6Gn+ejYPu7d
ne2qER/8T2OTY0LutHi0vaBzcCtgE6v1P2a6BVw/F22NozQ5j2gI6oCmkLm6gW2hZDoUYc18eS2G
Ccre8A4wus0KUFxwRIWtMy54IFDAT5vT4y7en0ByI+CliCghMlwPKBYStZJKeXpCG77w0Nt9x3K0
SCF2vpvypXCeu2DmFLx395AIARJNPZdoyB7n+MPek0vfAlNhZqe+/kf7HWNt6DlY8JXrUnoe0p3R
rp2fAjNs69ie+9BGpH3Zdd/MZm0Y7vpx9+9cg3yEQb1ecLeb8qT3AS44spkk2SnNYA/ozTLs3SXY
x0DshJstXLWfWVJ3GzQ0E+AH8YqpTxps+8r1SFhmp1L/CoJ/KbfHwHFXgXEq0xYs5kxzd1Yw0F1i
TR614CKm1JTcHCT0YkSGRZ4HoBoTeVJeCBUF9Rx47M69oLN6DUTuxnrcNNGLiDdl8jzOT5Ca0UcL
lm05Ex7ca4H4i3wSi5Vs6/j/H5aNyGoI5WqSn0o/Vp46aFBrBDXmDpj7rZCu5MgmptQme350BMwS
1JBOmVUWiOJkygXa8Rw25m4rwDXGJUBKQ530BYxmHJVhnyMpgYJn/DSqqD9e2fc2NmlP0q62Plb4
5Mku89F8Lz3bz09Y9ixUYHVnJBrlamtvE/eocLNaeIc+bvPmUkXzi3KsTiKOzc276nqGcAWvszJh
DcCUSZcFYmU7AyuWdaGZzepxU2K8oK+OzElbk42EhTh6yG6Yn+LuUxz8+o2JWbOsVlL11OMKamnn
EoJ/9uIkK6yu9eocfOfv/geStM27uy9RjHTFTPdvUwOTbxpfEh9WaIuklJJbfJOhfu1cBOr2nvIm
ed+wDCDZvUDUJNzC5XeRDOm3QwtJafN4VG5Djqsv4FF0/QWqrXYALfmCqv3j7Bznz6hwk58HFRWX
YaObn9Phs5LbM6fozaU8RrM6q434XXCyTeZdzeQKH6q6PlltvM6Ml0Y5CDNZRt3ouvPrcRdv1hiF
FpNzBiQQNRcSINc99E21znPDKE55HH3NQneTZBhR1PXnx83cHJxjPcf+CzqCrUlm4LqZBNqgTi2+
OGF4uE7VN1/Ptm16bLH0fNzQvf58bGhy3oQlQxvXNARO4hP23pCk7eOgpTPDdqc/OhkHHh0w5Xj7
TyJCdF0y6N0+/UEyFiNHy3s3s02KCOi/7g4LgZOTy4tn+fRCzRDYtnDGKE4mRaYyuPjrgVfy4zZu
V7nOaoOTYo8ZeJ4g4npyqgDNL10B3qkYUn9Mm1ylxqcUEEV6bD0CpJbC0sFjqAmRYURSZgQ5wjNH
3XPz+EvuLHyQ4FS3qF/zxxQsJccwLTPIqSfZbBZ49Wxl/2eoJUvH9FeaPfdsvT3z6DcMHG3k95E8
mt7mQRKMNgEuZeLs2+D+THO4Gt5KFaTGlsOz2qY7Kbvgof7eZRv7e1u5W7xoEa7x5J0umiXZF8Os
F0DIo+ZsYwU7My+3Vci/38fjcETrUnGbLLKwCNE+phRwqgt7V2GNZ/z0MG9Q1e/KAc3E8FNmLpBv
keRDFOL+re6z7lh6UBEQ/9COhb3wos+PJ2i8R69uifGLEI9QNCA1lBAmK6XGNbhCNZPbvM+/wHpZ
QsmeSQ/d2cBAryFeGhoIIS7b68UI08XrkjavTpky4H586JDnCo2Z7XtnoY2kAJC0qkF2++Yyr0sz
H8KyOqXhQRn+5La9CgJ7KbzRYWQORHPnrLhqbHK1RojtGYlRVCfkyJaihvn1s8l++8YMbu0mFNZV
5oQLQ4XuZXN3XA8cOaUOyYW0PhnVDwlLIAu+kQIyn7y2kN91kk+P14IYJ3uyGCxIbDznVHIwLIjr
BtXWzVTNaOuTZ23VKljzXEXzpvxaIf6j2qdynyAMY677n+kn+Sncp5/s5t0OD6zUk/FUarvHn3O7
bsbKNBEmZFogPPq4dD8EC1GMPW6k+RRckktl/Lbi5wDtqX/fBm9KhSWDLO9NacnT0khCPaw+FXhB
+e45SaNl1czkOW73mAY+lx1AXgiM199h/9ART221jMRWfapVtEErpTsLTC1mevIXv309eZrglWpx
2iMnShXperh8006LWsWjItLiY/vJaIngKpy+8qXnv8fey1BnX+UOhajSOeAi1jvYIWl4MGjAH9fu
Jy9bt+jXRccUO7X8DcG+Z/w5N1hnSc7r40G/Mx58KbU8+FecPNN1jXiXQnCaNyfHKqV9FTU4LZT9
78eN/K3J3Y7H/7YyOWuzosC1AimrUzwcawR5NBzcuAW0f7yLFuNLjakaltZ2eunk5HP2x/A2uKq5
IppZxXc6C4uB1TUmkqGDTz6jSQ0H+9OyPwUCq98GyaOZjt7ZJrgdEUqo41WvT1Omkoc4hlSK/lRi
H28gMAyJLSqr1ePhvD3y8Ak1iPkQXuR4/XvzfljDBiLj6dAhYqwk3Q4ByoWO23KSfBHZTEN/7+jr
eePqRiyAHABsDJbH9ToerMHEcTwVJyz4wmVi+gtH+hLgYar91uV1jFET8G/TaRfRayo+F+UGhb5N
mLRn3wF6zDMRQbddg2RhvxZziOzbE5nK1KgfQM6AIHFamyq82DcA62inAQW+ZToo2mpAQxo/6wzH
BC02kI6QQasEiNM9Hv/7LXOPmoTdXAuTF4RppbyRS1ouyLy3ZMdxzlnIqCHu0/Krj2Pv4+ZuVy1p
fxVUARUQ4gN7cphYphxIQxBoJ78AOCJlm0ryZ07FO7cNgCcgP3BNORu5664nWsGpmByXrZ0qb51d
Amif1X7ALXEb/45O8XN2QvU/FIv2GYSoqm0qxOGUi7LxV8oShfHH/b1zWlx/zGTVBY6dIHVsaaf+
RUYS23hStCW1d0C/frcv8X/ZxPmn4TPMmb7aiY1d72c+4DaAGeFfwNOAHPMqmCY8Uitve8BR2gl9
bsq4S1V58Z8cM3nPArEw6kPkHUV9CK2DrqBua6EKvQn0H0H92v54/CXqGFZMNiBfwsEp8K6DfjUe
OB+2uqTnZm6gBX8yf1oRJeyFVmH/fZaW/kX3z5jN1dI2zo/5kzh4B+0UvBjn4hC9Dr/hYYiF+KKY
OwpSNlSXZcYemTkfxpU3/TreNmRHbY5UavvXXxcWpUizgK/rq5814vqV/RKrf/5ozapAYznNvsyM
hrjX3kh6QcMEWKg+Ob9dOHQC9w39pJ7bUYx4UV26YeO++utQ36BxFm1RLGq7V2qRWFa5T/lnW9mI
Y/NtQM71KG0GbS2qzWC+6MYuQcEsc4c17rdbX5vjcNxeBCMn9n+/dOzJh3mrwgLzaCPWqWk0CwOR
ZiQudG0uNz3292b8yclpBgUb6jeT9ILwlM41yxaBCySNCjTHNCKaV19gYY3rBJRUTasWOKttjPXj
mbhFSo6cX+IGC9SKRjZ60rKNyUAfS41+8vOf+pPkrBJlhRJkg0l6v6v8c4/GbC2/Dv5Ml++O64d2
x7Pyw7jqvaPUelnpnEefC/9Twoxn/2nuLBBAdI+E+t89+aGNomrRYU0H/YQV1Wkww11jVVsE3mee
YvcOGZLc/9PMZDGTRMWJsuv0kx7pW72NjKXZZz8LEh3RaBaIvGg2c5HcubfG64M8FHMnwLleD56C
4l5ESUc/Rdm3sHjyMdoOdezKHCQ+fVC30swquddDA7YGGQBeMiC2rttLjRDLFNfQT2gXA57+oot2
Gzhvoyl7hxLx4yV575YcwQE8ngmJbrm3ftH5Mpyik0VWCT8321ynCSzGx63cyWpQgCddQI6ac48o
/7pPXi2NHuNCOxlobydWu9TD1zj6rCGZImtrg4UCUldedOsW/UITC9wfYbLJ7X012llsbPUbWm+L
StYXdby2ipkldfca/wuUp9hoqzcjruNnUIvQ0E5JEB2wYF44wPSQ9W/xYfAMsUA6fqk70tJxEFcf
/onA09flNlaWqvrJtXdgwGxt4bxhZ9HUz3jTzCyI25wzxwbsJ5PMnsnNOuWbFP1QqSjnaycFoLmu
Yq+5aIty56yQGPzHWQHjqPVX/9JK1qqX39Fxezx7dxfkh+YnC7LTeGqz3AkZuxiHMq9v136Q51jm
+fGC0cx5WffqTKfvLUxQMiYYXJszegrsRmrNbM2eS8sRiMtT/ApWGEtFm3/fNZCKXMY8DUYE0PW6
BM/fVCWG4UBkkMQP3s3+qTXzTaOcFT+YGcZbECjT+LGxyenvxO5QWr2mnVDmX2fFgVqvMN+1ZKP8
wE1e09bxu3qwnoPsyUFC8nFHx0Nqeud9bHtyA5DfVEvcT2k7+qYh3doWq/q/xDVokjFr1Lv+D2fn
tRs3FqzrJyLAHG7Jjmqp25LlIN8Qjsw58+n3R5+953RTRBMzFzMDjAFXc8VaVX9APWz6DVc3QIQy
Jd4bHJTe8C3rD+100eCJNV6C6iRquxIB0fsftbRGKMcBJuT4mrDatwGL2iwQhaevWrhYVUUPnr9S
vnr/ZKTeS++Yohx5K4WJ2wAYc6ON3E4BtNNwRjSZbPobLamV43FpciygiTApgei+4z+PhW+mAer4
5xZbtWZ4aJVDhpvV/cFa/JarILMjWNDq0vLlSj/3rDuTLrFkomRoG9n3+3EWJ+Uqziy7rQwqIxgQ
6GdcflNEaCqAT0U0rNxby0NmTOAuDLh50t7OjFiamD60vX5WNEya1EcECCVl7Um1dPPDtBEti7tL
B895GwSLiNbDnEE/DwiYZp+B9uSfjB4jN55y2Y/7w7Y4PVexZoeDDE1aLTFAOHvWafwpQieANSNV
a8nM0tsDjubfIv7EKZztUalt0K31C/2c58iGKseqEqG4Fpu+f+aSw/DbtqyX+1+2cH0wTzw7OF9h
bc677Waehh6mmPrZwuT0ZEp+gZWctB9z/aniTQ2POliJuLAEoQ1juoTXABt4DsDAF89IPIFtq5TS
FynkPdxWr/c/amG6bkLMqgtGkMmp2MT6WYpUG8U8AfVNddwlyb8m2qCcA2yH5AwhQxlU3O0ajEcM
AyOJQEXxi16bX0Cp7VfwqAub6SbGbFGMtWh4RkmMOvrGtzTGQepXFBAWx4vSjwp3jUmdQ0csfWhj
XFE5fWI9xdVyeNV1nl6qUMV2BBrq/uwsLTnAi4AUNN0QSeluB0320iSrxk4/CxifbttJ2l8aEeVw
K1/ca0ng75GpWtnAizEBAUJtBW5LO/k2ZoJDSAqinomy6tc66E0nMhusZqkwqtZgtxp0yPtfuTRt
fOI/EeXbiGhW6xJASv1sgqMtX0Lsi4MV6NhiCHYubBmWIMN5G6JL+wQFTUk/q+Ol8z6OAP86c2Ur
Le1W+tb/xJiWzlXaYHlVKQS1ypE0dj97qf6JmM32/kgtzQ2mhdOjCnctYHi3IdoKi8UhMxgpzVN3
shfrey/JvuYYr8mNnFx0IHKb+yGXFjyVDJTaaMbDJpuFJE2KpM6IjbNmfBriI1lfFoaOnEX//iKE
2gBrCkEcUBnzMmcyIKNeSoHBdQtOSkwR9Y9bOiIdXisr621xFP8JRQn9dhTjVCsLTRNYDFX5MVTb
z2ovfzECqcZXb9AwqOvb3f1BXFp+XL0QXqnVvIfupdgb9LFaGmdLeBD0Z1H8bXEz3o+x+FU0tiaC
Iff8XFZHMCJtaL3MOBc+YhrUkz9UWcODSqMSpHwYw/39cIufZE4tLgURIeokt4NIm2WUA7dG6S3B
pHPARsn8Xo+f7gdZ6KSBz6P6iU6QAmxBnx1GxuCr2N80xrl0B9vvTjjft5zqw5++/oAXb2vuLBME
qvihwB2nxhm4cTAoSMfKTg+B8NK3kV10+ImipTC43ZOHc6Qbb6rmg7gGwnmPYeOCA6xC6iPTYH9H
5O76uqzKejDOrp8AmlJ2fn1CQwUbUrwfsOrUqwG8rGz9h3kwmAQV1SyEReZVlrJTTHhBinGWusmX
1KifBSFN9i4lgpUuwdKMQ5WFfwFeTka38HbGKSilWgz75xyM+iuXz6teGgVOR7K4spL/ZlKzR95f
yTb078BBvBO/kwr84HLPMs4xFtNqs7G+Dtkvodtr9d5NT3pyDn38MXVeuhYowR+CBKgqs8vqOGRb
tZOddux3QWXaUgGkRzhZyhHMyybXT0N1UMKTGfJwgF+Nn58CScZ/SLB+baJL1ewqAVEf8nzEBmzx
HOjUUJNq0+mujaiJlg8Ojtr3l/jSrTHJ0/3ft05/fnVrCGFf92NvsMJbyQ4DWGRrDaSlE5wWAn2M
KXulRHAboYqinPXqmWej/1BjBRsHr6aSOlmzcsgtvDLQ9pE44CgN64o+ezC1hVwbCr7GZ8X7Lg7f
Jwc6vJCK9DtU/a1qJtv7A/eeoMKGu443S13Doi+UOieeYf4QvScXSm980KvubPigtPPCFgsnwTEj
3linIOywr9i56dHHggRCbi1julH2iCpvlQHXxvxEfu+4EAOSj1WxiaW3AZk713MS7FiKl7j9bLYf
IxeXnOgQIdNw/1sWD49p3CbQG124uSxS33SZV2iJeY6PZv+G/J/tU0g8qoc2Oo3quV+poy+VcIzr
eLOUyzci3fIL4rV17YxZ8kWzvoiN7+gXFGY96zk3CzuDpzAGWz16xozG1dbIOX8vpPkuv/4N8xvE
hzMwYcQgnl9EH9+ej4aMWxC+cBKSq3swebL6zD3nKMgoY+XS9VtD/C4G5UvpH3LftaVV2PbCq5Ke
Big9miqg/o1pK11txhpRozKIWFId839WCl6R2c88d3S8u7wD5OqVaZ+23rshIBzdRrICKia38TCU
wI/My81zogF73moftPEMV79/w1E8qWykDqts5UnxntTJtpk46v8bc/6mGHQs2CsvM89av6sr/dSi
kaMnrQPsVq/2/lA5dYUUOHDyE/rKVbYGvF7KU67jz5Ze03thrXXEL6z8QRG+YgBkiEcRX2LNX9Oo
WpxP8hMcD6i9Uvm6Hd9Q9XF0d0u21SDZsAgdq9rE5A2hcRL0D7JSONFa8XB5K1/FnB3osZIrpQLQ
5KwoW3XfGYljMLgU2ekqYanwJf8kuX/ur6Olm5m+BqkzLDfQYrPPRP2zUASzw05XEzd1+lWk05lF
r/eDLM4b9RY029COoYF0O5Zw4iU1K03jHIaJE8gHt4s3uKjWauUI3grjbXHeyGN56hDuXYbuC9i1
pR3Hk+anGBOyLoboFDUbMrBdNPTfohJbyvTr/Q9cur8obMu0/CYAjzYNwNXmF6WsoYJPULNSMLlO
bLS9940FsTXD+1D6dD/a4pxdRZvdlkVdRmGhsUx0Nnou/1DlXwOZ6v0gi/kztyQgZzxOWB2zlTFY
SZTKgs+BJnxOGvyF9B9tdWy6V8/7GtcH7HMaAAJiwBn7FKbnRDr0+M4lIuoAxo/QehomykczwkbI
t6WSf6m9el8G+9zc593h/m9d3DhTYx+ipsQLd65c50ljjc5Ia54lb+tr2yzbJy8IH2u8L3zQRtJL
tXb+Ls34dcTZcW8kqheGiKCdg4CU3RuFNy9FiwVDnsD4WUbd14475/5XroWcLbLGzZowHgg5RNEW
zX7ktF77+JIB2/fibqsK2spWWgs4/fnVqsYx0Ryrtp8CPrgPSRU8Ru6vwnsxAn2TBu3h/uctbVzK
smSa9E0m7YDbaFojKxXqXAAfdN5A5UkyD51g60AQMltCl3tNBGWaodkFavI6tAgFlBse1G08yWsH
S5YoiLB4tob3Q86rQ22YePpWK1tp4fi7iTQbx1jI8YIriBS732qxtKcEE4e0TRzxMBVWhnHxswD+
WKCNOdH/pm9Xk+a1mLWFrW/g1EpDyA93qoyplY5Gn7hWDFkC+ZnT2cCLdZINsKaD6ipWhJ21VxQU
Xuh2BeERPNtoHPXs57hphbeo30Z+vok+NYJd/0CVLKjwD5UduX5ojkr/Ouh7OVorFS+dBPwkesU8
NsmF//7kq59URJgACgkamQnWvur4qZReVBPP+2+5kByN7IPiZZ8V5cv9pbs4wVdBZ3lJRDFN71OC
4rGL3/RvWv2bOvvdAHeksLyymqZ98G7dch5TCefCoWhzO+gipuZp0BBMDBLZiWNa7kJcrBHPFpfR
VZTZ7mjGAEvgMefFLj0goYnweWC2ED66yA7wgb0/fovB+JjJoIhW1tzMYJSKME7DihpX+GbWHGXq
j6r6Igtr/b+lodO5oukxTkD8d3kIolVKm1Bn6c3XYDyb9a/737G0DiaQCKkO2q/qnIZRGq1bA7sz
zkif2Frx1quxbaWf8ZBHHvb7/VjToTFfBgA4p+EC4/mOj1EoXRiGokyhQ92Ocmln8sd4FOz2uaKW
E69cPX/71neizeUQKA7GMhAgA3No86hkT2ImOWr4VgpHKf3uK7vIdUqNs8aPT2Hsb/JS2sbi+NDH
5RY9KNxkvvRV54jV0fQ/G31iu9bF7Z79bNu6Dj4IQY8Hb3CKigdJPE6o+rF6gPR0RBrHRC8+ewFx
D2nMTgUgiekjmjHNYAvJi4GtoDxs7o/swkUE0uOfkZ0XDlFacQOYV8YZE/KXrt6buuCA6gKiewJL
2h1raa3+urQuTQj4E3GNLtS8qtxZ+NlGFO7PiRE6YSo+mUJ+vP9RS1uMJQkSe/KhQPj69tRAp7gZ
IMYb5yhTMRaMZcvBfVG2xYSHc+55xso19J79TkkRDgqlV8p9VF9nx5SP9IrSyS5F3n6rNDbi9Il+
ivyD3hzF8dj2kdOd6wo1mweRZvyIHhjwCPqIg12vEbaWtuWkvA2+ayLAz72dIlUZ/W4gO/eqwdb7
N9V9gcSGo/WHEjvq++O8BEGmBwFzY0I5wg2e34mWMWTMJ+9G6oYUY4qD7+9H4zDwcfiuA4XnTog2
UYO7rt2P/E9UScNXrXtd+SFToPmWvf4hswmwTIzTJbMwz0Jx0OvgIBRbnQ8fXjKUK6w9D9g0/OMq
Tklq/xvO3LDWllkqF9wMxewOKaS+j7E4Nc9+/C0zdlXVHFsMqwVtZ2h22z1PQMnxd477bZId+7W+
3dIDZsLaAfGnHsPSn82E2cStkLW1icoNxKdS3jXJ+FGlGVrHH0PlIrtPMm7H4c86+aMpWIMfh58j
8koaRf7wTQwGp89tSansUtboBFS2JP+q35KPvbFyuC4tGQrj4Heo5YrAo2Z7s1FxtfSKyjy71lee
UF7iblrQ8iYa5tqAnbAa4cF8wvnW/6BYqZO7h2HcADbdSGtjtnAQIa5O0su/gJfqszdf60lJkHcS
bz48HFHoiteEyBY4rX/l2yffoumO/DtpV/mZ7ylZrleaea7NfWNsrINQP0va00SbLJ5zXbWL6hSs
oRsXtsKkGf9P0NlC7JqgKtxUNc9W+qpZP6aafK3sVvbbNDaz/TYp4/JCAa0H72Ua26svY5W0uZkJ
nDJiWGz0BEkptJaLnV5mn9LaNZzW78NdD9aKVksfHtBdKJ/EsDGfdaQObSm3/kO5jBMYTBUTitfc
XPu8kos0kWpmsxaepGLvfhC0U0xNNHm5/+kLqQiFHXAmSFvTIJ+zNqu6CNUiYngj6hEiOb8cndAd
pwbsjR6tt5WTbWk2r8NNP+dqoAdMvN2qVCi2BE+1/D0PULSNVo7xtU+abUlLiPJmHPiksKGcmtlm
vsN525aLrfEY/odcG44U04SvES/fuWikiRdx1KiZdU5gxETSq9Lodi58beS1BbEEvr+JNDsSVVjc
WZSmkEDl/EsMYHaI7bRU95W7MzqM1C3bKL5XDc+4Tb2GJFs85pAoRjwa2w1aSrNmkpQpldUEhXWW
9+q4j6IPsfGS4rulyJdIsmiVHLXmpbYecuVVQCom/KTAFWpW8pKFPOjvq55CJOqWINpvF486qEpQ
aZV1bqGl1TAKRzzxzNJzKnOlerKQddCZA4EzUed1cN+3kdJMDupwFCzQu+lG8x6HpLHr8CgFz2b3
+f4GXNoR/z/UOzmMFLm13mo995yIWKnDsYP1RA/zfpCFjI5zTSajgdwAvWmOIMncIByEkMUTxB8L
bZPGjtZ8lSqeHsGT1x1jmqbBsUu+GQKd8gLV6YPb7AF71MJhTRn0/SxS3pBILfkPF8m8yBGDKqlb
nR0T5+JbJhVfhVBBZtLodrFSrT24F2oKkJQgy1BcREMJQPbtTIqFBDank5hJSXMgUefllNBpPAbM
IHeGeCfaar69P9rvp5SYwHp5q2L8K+vybcwuoszc16F7rkmHvXrXyL7TrXTllz/sKsjsuq9qeRBx
SXHPVfwnDF+sXZraKLbox3L8KSjiJh3XXuDvz1V04pCrhPxIvRzB/NvPggs2iC7V+7OvANZy37JA
P5eeum/9X3H6SAv934/iNGvwtpGnww/vNlyr5j68xdA6i5AahvGhmOwHVqgTi6N4HWR2qFYKRL5S
8a2zqjVbSXnERKIyLFuu5X0aPvfWF939NQj5yp5fyKQYSu4L0Nl4x/F2vP22lPu4ikb2QJeeMzl8
cK1ig96fXR6bCdFg7DofiV4vQLR65QJeIGPchp4Nq5VktWUKpXUu6Uv10afnHvumQ4/TqO2G+3Rj
/rLQezTbnZFtBW0t+vvO5xQd3hqdVr57fg4ZKrpqsT+Nt5Q2dtr9DgFfPCnyIR25zUYKnY7ieZ+q
VSuepcVLVZXS9CRg/U6TJywSpfVS7g79k9apWy4PWd+21Bkl+W3VJXqBkYNDJdpZ6P/RUCatvJ1f
9PmbTDdr1q6JUlzA+yPQ9oX4tXOtXVn6jlnuXJWzQTKd0uVpOdi98mT0I68prXKGYCM2v8RyZ8QU
hRBRqfbGGqVumubbjHf6hUhgQUVD306cTumrRMyUlMjT/dE6p7r+wRd8zy5LbyW3fH+LEgOJfeQd
YDG/E2jOpLiusLSwzhZ6fRXc0LB/qbLWLnhKrgpbLU4wRYKpBQGH15hlKJDRMhMxS9Z1pTiRdOQB
5gEbM83MruTUDuEaKcJFjPYBZi2C3DumvsevEdh4tK1MbD7MV29Yk9JbuOtA3isWRHp4HoC1bkdZ
jUtfNQKX20fZ6drJpWImycegqlfOyrU4s6O5kctqLETyFaFRn6ogPUCVeFB5KYUrgNrFZXP1QbPE
KJCyJLcqbh29jb6bfoQGLSqM9w/+pWWDYMOEQ8b++B2pKVZ7dQLFuGdD8+2UvACah5J+ESvZ9tsV
XPfSVX0da3YQQ56ShDZJuaq7vaF+K5LnQlsJsbQwJ3kIg1yAOta8JBlUbuxaNZ/j9yBdNlaIl0l/
cpWjpDzoxu7+2E3jP9/WoHaJBFAdb7PZ/OhFCqR6rNwz9qKPXFwOEN6N4Au/dcqxpSk/yt3PslvJ
lleCztVE6qAOch2nonMzpIDvqBNap1LkVYB0Vz3GiT0YluPL/lpCsjh5qF2jxI7WGqL9t7urUdM8
CUU+1kv/5NGrqf4qhP+SIEyK2v8XY7aDE7fyBDUs3bOGKUDyIB/LrYoj6fAtjJ5QK8k8bS1Vn7LD
d1N4FXG2lxWlRkdGJqLu9pe2xrrDsEUTU7D+yctecmqAKP/o0mPfJbtS9g/3F9BC4Y9XAgJ5MvJk
Uzt+toKyRM/HISG8SY/ClvTtkPzIpe9YpVj5Ryk5WLVii4odRw/RoGzS/3BlXEX/m69dXUvjOHXJ
89oFuCDZBXgErTcORrdJnnjXrByai8sWphfgfUtHZGOGBx/YPVqjsfcD7mvHqKtNH2iGk7Xuvm23
/dd6Ml2X9ivju3RUa9NfDaCW3zy/EqqusMw8kZjeoHayZE/ZLBIO/biJkXdVi6+1ucOLMfC+BeDS
d2HmFMWXRloVV186yK9/xmyViWIGFrDjZ0SNgtoq9kofx3zrbYedtu83qF+4dO6R/ygYFWFlkpdO
RKzUgL6CeZzu6tt9W5mB12cBJ+IQHuroDRVaUHB2jqVmJTmZtkazXFzSf5VSjSnboYhyGw8zclTp
RCaaPrjT68mnVj3iTK66upOlj3UdYPtL7i1iV0pxW1SP6Zrb9uIXQ+WSIW8gPzUXF0jzIRSFkRMS
yoUjhTsr3wNLdouNLD+aa6ZSS8fixBv7v2CzTMjEUKrTpCnY+GlCopdPCPr+l1PqOsh0il1tVDMe
By8ROHu5o92y3ETyt1hBxEv6EriJI3XeIYHbYzfduMOiPe3jtX00Tdr8mGTxMJ6iQaowv+ncRqli
PzHcc0gxKFYd0AwbULpAQKhgJKe63TXxDzN/SgPrIAc7Q/h8fyMvnR5X8eeXHvpCMD5i3UU5fRtX
PCf6+KVwBnGXa+1HkddUsIoWXtqzdKbZOgBfQDXOJnYQw1BoZYt90+n7JDpr8s+x/FK6JzGL967a
cXQZmyh2pPpH4YVb5HqedGu1FLj0hKMIwH0LAZPS9OxGlGuxzlExEzg2wSoPH/3maBZIHiB54tXI
zfStbcCKK5TwnGXSx/ujvvRgN7mMKclBmeZpMRsDv+mqMpJVYVp3ehxt/GCXqC/tNrpYkY3jg7wG
mZ5ugdk6IyCKT5AfcK2bv1h710jiKJaFc2WITl0IW+ABzYD5S4VN4t7I/4hW5yiry3thlG/CTifK
1f6SEknNGT7hnMUfe/Sd8QmKDGzf0R+M0bjqHbKtalP6ayJ2ywMMDIduK94978pzkh/4ypg3Lv4P
OJMGNlD6ZNzWJlBMuz41KlJIayIeC1ciqryTJTryfGiGzs6SgLXemyUhBwE5OMUJfQQ5Pe0EyfF4
f/ksnMMmWQ1EQPT5dJipt6NaZ02nhwK3XpuZR5OHoBmcksQ8mHrgSMoXAyGh+wEX0O5ojMLAhgKL
kCJ2T7cR87CvikGVOScFCruUylGfAMPe68fATGAaPGMN46CyuJUyZDAMdNVA6ag8ksk7N6H8NfU+
yt4nZe0KXugm8LuwDUCpmMF4xw7xPS2QlTQUzm2M+LOw1VL+eQwVTg5eKlJqYyW296q9nHQYiv/7
rv5t9Nk8aJLnNVXjC2fDHRO7qoBmaGcd+/JWQ9thDVi2OOswNKl3gO9B8vB2DoK4lFF8zYmGar4f
sqyT5jAoOPE1wH3jHKlhabWyuHBYw3JA05Va6VSTmD1O0roRGuZToIM9AHSRcU66WPUucy8pPu1g
jlGyojThI6CUneTikianrF+5oxY/XJ+0cfDHouo/G2ZM0eNGCFLh3Ot7s6h3RhFsDJpg7OZS+YX+
9cpqX8g8kMdB+h4lHtR11dnbodIR5esxysVpQxc3Vk5JOhCkdNMa2Rp5ePGckhhcPF7YxxRZbie1
7kXXi7yKWLywHdbyQfDF/tj6Ed33OHvyLMh/UZxpD13mD44v6Ws34eLoUr3l7UDvlJL/7S8QBj8e
Gl8Uzi4r14p56/oU4U8NbOmwfvPjLytHydJNRDQc6hDlB/U/O0pGqxt6N2E2q+TkhtGm+qPqjlZr
F0Q0DS2yeaCKa/2TKRWf337XMWczGqFS0CgSMZPS1sfczrcNyJf4h+vc/7ilscTYY1KVowWmzr+t
K9u2FjRLOJe6+5YW2S6PUcyBYR9/A/6t1t6KZMBSPNp7NL15/HHZzd5+WSTJTRIxd43hhHWwFy7V
XmpkRyxe++Rw/9uWToLrWLN1EgWB6GbTOun60Q4a8MNrx+nSBXodYbbPC2yK0zofhPNnv5a3Ota+
wnYyZ7v/HQsZrzmZw056wCRfc1l7vdRrKbFIvfRCf+rNg9e/mu4xLxCFlAoukK3/fD/g4meBq4Gy
RPGYsu7tBtPwDKymNuw5HdGSFizMedHWVcS9uOaosXRw0SIESI72gYJ0+W2kopFyOU1I8nLtc6c/
psZXf42ss3jjXseYbaUiZjWWlBvPLvJ17rb6PJoHAwcs95jaxiZQflu/TXN3fwRXvsuYLfPerGN3
bIlpyX/i5o9pXfL27X6IxYP46rvmx6CuCFQydJa3whkkxicJ/TPlLLoHqpzlb+/LWK6JQS1tKFhd
gC5ByEB7mtUPrKKrg8YUvYsRd+JmVLTBHtN0zbdvafVR9UPGnwe7/I5hXVRu7koKLXOMmxBL27bW
j7aUkFq0Vpb5UkvOhMYN2JLKLZiD2feYuV+bZqDTm7KaTQRrIhi/Fw9Q+tMOOHCO1+KTb+1GjvxB
oorrPurhWzK+rMzj0lF//Stme0DLfGsUfAOIR/K7gVf7UH8trU88BkDv9jbahCLSuri/nvvAceVH
fonQPI7RGqJuadgn5RuElHUZANRsm8QiIn+d3LtnxAHsPAJmFj4Vo2W3Ub1yni3VhSiT/BNqfgno
3mgmsTnSQsdAw1RtbJHNh1QPDzC0Lp3VUp15iVJk/UzpSVNfyjULtKV1jIbqROGfhKnnT8sqzCst
TXmNVOLTIPhwf1f25sKUsk0mFMuEYeG6uz3WWt3IDHNMvUtlod0ReGxPbqDom1/wwKrWUrJpZm5y
Bbw0JknYyc4eJYp55dgb4lApWsPHmZR25mZqd6p4vGNtEzzmxq7oVu7wlXh/D6arJ3IxjGlXZ8ST
ghRnhm++jEPXcLGqzwj6b8r0oVyzBXs3nnyhQc2J77NwIlZnW6SRai/rXNW7tFW8LVL1UHb7OHou
LPWTK2zu78d3+2CKBT5gcir6C32+nbukyP83FmgLWuL7AlWP2hD2q83qtUCzh4rZJ40XRqZ3adwP
RacgMoQlTiLbxRqTdDEQjxCZtTGJuc4DUbcpyaO9S98qmxDWgal+CEfrmMk/7g/d+409jZ3FBHFs
i6DHp413tTLiUET3rPP9C5oRZYeLQjhsePpv1CR76JXgFMdgWLC3hBzAGhGzb6vfurQ2r3/B7Fsn
omnW9JF/ofHbu9FRaB8qPTiaarKJqshp42Qjeb/vf/bS+CKaYUg8vCiqz/sZhpJXsWIl/kXkyQUd
WMWoT3ePqz2x5TgGkpMAc9gL059fjW5bQWbU+ty/qPFB9H5PjHVYx/6/1l1jEnm0/hNmdniFBXQ4
vSZM6w3bPEC2P9LsLqqcqhDXac7v05gp3AQrpO1MhXXOL8oLzId4mxCuHhyJM+wtDDrbxeTWbLfa
p0H4GoXSyh6fzov5iWlOtupQnZFYMmbrtMjrtvelzkd+DYD4o8fifHKDT4K899cWx/RXvQs1TRd8
8QkNNy3Yq0mLlDFQ2qz3L54XctPpjc617q1dAe/tdaZRBEMN9I3EnXT6Ngw6N3oZoeR0kbTQ1rPv
LbbQfgS4ZPiJpc6oBo6c9HvseamJFN2hHksH8SVHjF5L/SVF+7gTMugFygZIw/7+9lgcASSSeEzg
bQ288/an6UIfB6E0+pcILZkohsm5kkEtBYAQpYqoraCNPq/4NF2ktl1mMZuxxhYvWLL+gOPt/c9Y
GmKQ2lN9Fklikob5c9INKEfUpn+ZCEejnyCGKW2N+kK90zYOv3Pj1ZQ2evBZSGIE8exe3eSDHeVH
UfrjxzHH+38AE9FFvf5Js6Ft60YrzIEvb9tEvZi5Jh0Vt/t2/8OXdiglVAqpfB+ETWsWxW/TNqBG
z5ka+aC5ER0/YCcSKs8Y80Q2aeoatfE9C2X6rquI04xfbRoo1HXkK65/UaJH0exJoWDJUgCZ6tRF
rIOSe1KHcBPjWGU05klS/H1fAz46CeavGntBbfiRy2++99r1UFb2bbhpNFQo/MBhhbN7PtwfoYXj
5Obnzi6dMOm61tMFVkaBrI24CQHONHCWrfhLFhfw9rLt/YAL+dBNwNlNECVeJSYq40Nr4INvuZtK
PFmuvxGylblfuE4JhAERlWr4wXPBFKWr5MBvIhTmxbeirW013SjSwFreJAoK6tqbNn69/2nvpXKm
uWehTWrAEwh89nRW9TINyywOLkr5VTI5laQag11f3stC5giudUR5Y2sJ/VEPPqmC4DT1h1Gmo9+t
CSQsHCsA3nGDQDh7Qm/PFmEVlGKVeXx7b0g+CkUDakRJ/q957tPnXkWZrZ06FYe0RhH70obf1H2o
7Rv/c51uUcq7P65LMwl9l2ggeiHvz1LooCFrq7HWvdQjePdz5j24bYomU/sjTXzbgnnjkBnej7m0
L65jzu4+V3cDIRGIaR26Z+g/W3XrNU+Zrzlohv77UODJoGHhIwApbJa06MUQkENn4UWqnXayf9rW
dDXUD279JKw+YP9yq2eXOpAyKKFwFenmzC/1tm0lyKE10RJxK+D80IZTT6F7FfK960lPQYuRCrY4
+rPg74pob5ZgxK3gtQ8Z8q47F+3vTlB+Jj/UR/zby/47dj1F8KWhQdFzcYfV0dcPBuz/+hjK30J1
TYRg6fzAIJPxIgciuZqdH4E+NqMQFuElGOs9BXQQKHrymEjIIK11/pZ2EcICmNMhpwoDYjYxbh1E
sWDF4UUOflGYCtfKe0vrWqfVA6bm74N+9vdXRTBoVsRUWCRVQjsew/GpiB+RxrYBE3V1B6b8X1tW
sIt4cEM7pK9FJjC7EEOjQlcEfe9LqgOeVlo7DB8o4azsnsWRu4oyS+lU8lNqyR0jp4eWndTmLyp8
ax4Bi8N3FWR2yDFoqS5ZTXgRsz998qRZGyn9LJoHX8d0L3sL13hoC28YlLfEv23gydp09lFSpwzk
UQyd5G386DEWsTJX0X9I1+TOlpb4daDZh9W9VuFPQSDZ+Chq1VYyuP8vgVHtUnVz/+xZDEX5moRl
KvbMQUbwpfpAGCt2U11u5PbFamgQCY5Vfg6FlafmewIDNQkK8gzcZBBGoe42MxIjy8Dogzxf9rQP
yZAezFK0J6lqNxq2kTtuFA3NPMcUPgXBGkJyYe6IPYknkhNM6le3sdVY7WJBJnarvOT5IUXplCN9
ze5rYTRvoszOJt3rBYuao39pTCmzcyBjevio4D7Vj/pLpB7vz937GvBE2+VzJrFYeAPWLNwgBypm
i35waUJZPLlRXGzE2BgcnL6brSfG8VbrunHfS0Vul7nhnowqCJ983XB3oN5T2iNZ9nnoeDXVRhOs
rKyF3YmGN2VKzujp4TE7aCrdk1xSYdIvy9tXUH7R6fhVq4ndJ5DiFHcjVfU3vNG+3x+UaSJn15v8
Vx6Dy5u+zBwqqQuYk6k9l2nX569RlHxMkcVRlLUsdulhofBumxDatJKVeSFRkyuvDo0ovmC/N+yH
xCrsZgyxKvHOuNaqcu2R8GU2otwNmWe+Zpiz8JmYTbCH/p+8yfwWbHGST4qkjS8lAqVR7+hvIz5X
94dyYTUTA+4NpBREFObv8lBMA9cFi30pSzPaMnXiU2VKFsCX1P9qSFXxwVOTNT2FeVDKKWCIJk1F
WshcVbNDwtdFNwmg4146uQUOtze8swaUpNCNfaisAbWnE/t6sUzBgGmjVg3JbwKI3Z4KiuDrY60Q
zBPf8qbfiZJgyzlmcbDuzYtlbFrprSk3XSLariE5kb5CyJvP4hRfQwgYi93JzHfuitbrrtWnpRtf
FDe2qb71NHsj7b8EmVjhTCOqofMWbEKx1ooAXl5KrbJ17Utf1raw6vSy+ClXUWZ3ljcm3NRRkFwG
6s0d45dNnGIUIu+vyXdPrGnI+AcE5/QUYPpup6xXuyrsaim+RJG0q0ycKXzM9qJX1T1ID4a0F7X0
KCXmThVq27cqNH/wk/qXG2P6DZN4LWnbREqd94BojHiJGTNtWe2/oHpD8YqV4u6keJuJax30d4Xp
v9GmixN0KH2+eXPLiGRfVErmLxmRHc43LWkHZaKpzRXzWK+i/hhYvV2Qq4+o2ub+nwQRvvvDvrQr
KVNNe0VBUWX+lkbL2S1KxKovImerY3ZcNx5pw3YwoEu5eeXacdYHh/tB3xHI+XI8O3kQUXyEDDUv
r8IVHd3OJKoGX1twv2XjQe6zt1h2rA72L0Kr3Qa9L8X6IWrJBovHEOoKh722Ukl49/VTIwwwweTk
YfL2mP78qqQjNpkb+2C/nk1FELeiKzo6Ri/OOIwehRsNmawsqfb3P37aLzdHEzHxN6aSDbqRduMs
2RQ0X+gjxQqes3rwN5UvS+BU5XF7P8r7xTWFQQeIewSX73dtcbWcJDuwdH+G2l13v+u8cJRB2qV1
sNNza9N1X4r65ActSl0Y+J3ruF45nd6VJtHMufkFswO/ByGidbUZPOsxXPZ4IwynNnrU1PyNOnrT
SjaNif/h7Lx240a2NfxEBJjDLTspuClLchj7hnAYF3POT38+6gAbajbRhGdgDGYsQMXKq9b6QzKk
yKH/Gg4S7/3soS2QQzHdRj1L/h14cW3rm67uhbfnOHcecQvOrUuceDFJnZW2THifKvl9mEf9KU4U
5UHzIa6VotLcKaoVQGL4AMS9YZ7jIm/2TR2qRxlDm496YM+MrabpH6ZGwW0x9pOdVOBlInON7ou0
+RIY+k+pxWwN9/boEAQkiW5P7TLinSnsfD+VCQ4NJPsWixYPnzIZzaQ5Y9vcHjJdNvFctIdTNERi
n2L9sxWNrjYIwAIbcrD1rJvLXWJMQSBJTdmcA+HpWfpiNy9qiQlI9dJVg2t136teuZey/uR/re/7
4LE1fnJ8TYG1cUW85Uveb5255zCFHSq21C44Oy4/RDgdbnt53ZxRNr4XykPTf0XDHPOvMtgJER70
EtEf/9HpLLeUkLTuPorg4H9M2p/C6I6FOGe6eZdX3yDTBPyFAJje1U/jF1NSTv2W+NjbRr76Wixb
+BgieNQGLr92CMllNcnQnEl1PAy567Q6woqWOyb4ADafRNxiifSvCYibtOmDlk2HujH2yC2n5n1f
PKTVLHvqBbWxy1C4M5xXYxxmfbWNwvnbS3D5nWB/3yAWBLxL2XG5qhrU55L2nFhpMblVbxTPmTJ7
KalT0IKCEHKo75PKTBy3FVbwqI5J6LvlgK+bHFIjsyFpIWykY4X8qSyAJbpmq9sPUekP2aFNK8WL
4hbSUulHGbgGyU5/TZEADlqINvpVlkYvUNGsivNAoP09iCuZpKZaRcNezxp7OmZarFFbnNItuZb5
BLrqOXkgbnsw7pCCLmdI10OEKQyycTVKaoUf7o3uT6Z8xxQQ/vMH+2+Rx9w13PVABdC35X2xVIcx
lQENySCXziL0z2niszCqB8uYHmPprMcN4b6vfP3Ls4ImqQ4phGiWhojo4rIJJqFVFNCksxk9UFq7
75vzwKsm1D//bTukGaAo4NLBmcTD8HIk28FBFXUkpJcmLHjt6q4qH1CyP3TFuBE7LMPR+U5539Ki
4JUWfVbViSk8jMl3qjTJrtQ3v6XG3iifzKfoxdpYtLPYvUlddoICBO3o7QfitH2RiUdDpFDDol9J
9bdZabo1x2Czmg7BERIXlwPYabnWBi0DGCT+Q/+ilQe/Pcfpd6IWbsSNVXG17heNLV5HkpJbOiUq
+paFDzbqzqi/ukVqwHwDGVFPLtJdt9fHymi+794yG2WKdkKChBb19DWMyYbb/n6CRApDKhB/brd1
dV1d9m5JjOrMVtLjwhGeTAE57Hd69yEjeh7NjTzIykq86NNihQxhbXV6QjtT/o0SLMqS6lEpjrc7
cwUUXSyM5Q4mPhz0LKaVXvoamvbXzk+/ZL76qH5Knkt9L4nwRc3gSRhTi0XJBpd7GasuG1+8/aa8
cLRK8VmV1men/3dM/zL+fvv9MxwN8gnR2JtQ0bv428x9v08nSXiJA792UIzwtTXVfieUqjh2ZZF7
ZTtsZQzX5g3mJ6VjwEeodS3Oqi6VprEPm8DrE7l3I/CWD6k1Zlwz8lZTy1TZ3D8e53PAwvucysbl
rsYVLiTQrQOv0ctIOkAgJkLL6xQUHA+Ej0mdigpVpTIfTuVUtgdfFt2Wcs7KdphfAHh0QY7Q4Ude
fkOacLSIMYw90ffhP1rogCJt/f6gDI20G4uq3ih6XSXQ6DReUFiA4i4BU25Zmc+txJkGp4m9ocO9
Q/VRPCKNhc2KqPpDPMX4P/u71gw9Fe2Tjd0yz93i1EbZCj0icgmYvC1FAMp61I3JUGIPVb/kS+Tk
8mnUSkwsHC3eDUmhQOhVpEPpSP80St/vyzIXGxfUyuFKaEquiwwp2t3LOkxjFZEqDVrs5U5Xpsdh
mozXuqsAW9hOkJfHwNTlZKdlZRbu/TAOtlDea+1zd6GazWfAvlnMd2P5mWRmU+TJo4b1RFQmJ6Ot
u8+yKopdzJvzUQ6k5oQzvboFxV5ZaiCkqd/NUaTOArhcauUkj0rctilysIp4yhFSOTlNhTF8bh+7
qtRPt2d7rTlecmwuCKjIbi521xi1am1VZeaJKUN5hCdanrY7jHR3YNC3DJSu8lMsa3g2WBoxPzPl
Zh73d2dV1sl21QdT7qmNvbdE6/aJee+H4V2snjFD3iHOgGe12yrmLlWkJ526Yp1qjy1m7re7vTLB
SFMb/EONgLh/McpxHTSBbpaFV5I1KSyIp0F+cmL7oaiGdhdF7YsqhYfbbV6VeOj9G9UYiv4sbLrM
jEXza7dW29KrcvuuEz+k8rlMv1r+k4PvFtVhI2ruwvFVqFvasyunNehQi2yqykxfBUb2mENNVLLS
U/TsT2OJQ2T0sI+iLfPstXaoms/5cPQuAFdcTm8f+3Hn207hxTEnpJ6kpmt+8RPD3Ji9+fcsTihe
0DNxmy2iQd+6bCeiuIhlVV56Yx0e0gq2Ibkmow+PevJJMz7enraV+9vm1Q4fDtMvisPzDnq3ZkXY
+hKcO9I7OEQ+K1KWnQRCVBuB0FqXSGlhijtXLQj/L1vJwXz6lhNWXqHtOJ3v7FE5lZE4d/XnXt6C
Ya3sQ1bg7DzHdTpf44vWWKiS02NP6mH6h5mJBHXyYWx5PDVPxik9mMV3f/qQ4SCVWt8jZ2s5XveV
ZxREWQoY81ZYgolluc9HU4sKL+ng2YnvsibIq91zGeydUHP/dvouG5vX7Lvpa+NcGuMiLrysQVm9
AvC6pQ4xD9blatRQJCPZrUOw4F26OEJj2+zRU7ZjT5GTw4DgRgwnIKr9D6lVbBBbrjfYZVOLp2iL
nc8ssh17BarMIS4+L3GyBSHZamMRr0pVJFVIbCVwZTIIkF0RJkjKpvbezJvmy+3JWVkJF0O3mBzq
BH1ayE7spaJ0p/y+TFgJ9qOs5bvJ3lCN2mprsebJ5RpZaDFN8nNuHo3hS/MT865dkm7xbVaeG5ez
NH/JuyVnUM8uopSWIL7k026AfO8kJK9GLXgNgmpfSK9p9KFPMNAFF9QrW9HLak+53sD1gXDTtMUM
Oo3fBuSVWZB9tstE9TWq+6M8Bm4ifOwDPt+ew+v4nIQM1wrrjsc3HKLL3jbWOJmDHCdeUuJ8dG6L
kx7vG+NOis9+/azLv283t3KLXrSnL65udaoTp4ohHDTiIOePaYCFKe5S4w7hQ1GhSVc3rkNCsBi2
HCbXxpXcEwiheVRhQlz2NK5GW5s0QMDVIO1DV+iebZPlyn7FW+zJK/ACjJ85zfW/phaLNYhLS69y
mhqmr5jQTorvqmp39HMMGO/yeDxp1l5MPbJ7uIzjLBf6R7Me3BpLttvDvTq77z5kMbuorZcCL6/E
08U/yqM+/YM+DFoZ7af0l5xtvJS32pp//m7f+AlhQ28XiWeJU4bBLClEXTqWpZv+RtbN6Lao2Fcl
tLdRnnH1FLihCyylT2ZeuK9YbeJN0nE61rhuSD9TAEvpdKdML1L7W3vopnNo4viV7qfqMLZHcytp
tfLUY4eyfRDmZxexsC57XUlSnFpNkqLeW2mKy6twEG4WobK7E1GnzBkJq2woEbT5n5SULwYFsgy0
r8Q09j8cx+DAiS/mt9cVD6WOhqGRyzzxDL0+yumdyvIek8c0fxqSYWNhrV0z79taHJKlHJnC4p71
yJSL+nMifZScjaz8dZDPyKIgT0mWW5F35OXIxppZtG3NyeTE/R6vPd6p+8BGdwWZl+GbHW1lKtba
Q/qM8UO1HFGqRSBgNrI+ZV2ZeP50FrMj0b+meS+6x9H83jt3t/fl6iWDGrKFFKYGXnX5ggmD0M5H
WaKx+ssYuSkue2ihRN2AsqPiypKbCXMnlcZBnX6NWzmttZ4imaRR8MBgnPzp5cjmWpWFQRennoTf
aJoGZ0kcUwtfnzbeSfYBj7vbvV1rb35VUO/lWjOW6chKaFo4KAPcs1B+MKRHpZJ2vv8i9L2VQWJv
kQC43eDaUYSUwbwPGFrkmS87qCedXLapnnqxW5iR2/jP/44B//1F1J+EtgUgWOuePesWs3Z4aCxZ
S4PVTpCvnZRzyHcF7H9TwFLOdkbIkzh7zQN/401zVVdm7kiU4QqJ4hTcoiWN3UqEolS1lHnTRG2Z
TFaba95Yftbax0b71Dn9c2L7Z7iLhaEdALLv1A+CSiAgp2Lq4IsZ+yn8JYUP7dfb436l7vP2YaSE
2UFQqmDeXQ68Iwq8gv0k9+wsug8747Fqyp+aU/w2QESiUNWz4AwogHotn0pJ3VW8WAJXBIRXuGoe
/crcydX0UYpOJEM3vm3l/tcxFkaahK+bDeIvv00zq14zByn3LPPfwR+fJjVybfSE82kvpJcMNnn1
bE7xvu0Cd/DvdLvdSaQppe5+8gd3IlF6+4Pm9hYPD6isJFR4Qs24k8X3RGml+1IvUs+3/Z2hw/XS
rewc9pG6L8Tr7bZW+/6urcVxXXWZbPqTPt/Ne6k9UcbalQx8nexTa0tGcqtfi82XijCxyXtxNWjB
QYPZpr5KcnPM+o3X1NrVy/KHBWMTbHEBLwKOiOSCnTscY1WPOnmsF1SRc+yAkAWI5V0by/sg0Y4T
/Bsr3eLurtx/tI0rFDgt8srLlDKk0zFKuzD1BNaceWjdx2P12dmUGLnCsMwbajYtJVGPYDLny+Wi
VeJOsmq/Tj0NdGtVDwc57D+04rW1fibC2TemO5n6vvfDO1H3P3T9c7LpvDLv2eU6RYZGngGhsPiW
JlBlW2nT5Gccb6ae7FQ7xxDGMf+9vUDXLkTCqFmiEWCDSS3+sqOgBOLAqOhomP2xE3GfBunBGMzf
YzY8GEDurNDaGSL7YPTG2Zb3dTvsb3/B2rLlQuRSBAulX+naqUVn6GVSplBwaK0BqID+vIBIUItx
4/xeWzysWYT8Z+oeNYnLvqqZxmT1zYxskBXXbh0JxURHPSg+Zuu3e7Xa1NstgZEf6Y1FrbgGsm7C
FJubyg6D0IgI6/pDyKP2PzU0zyDebkjWLfrEo65sQqtn/jQd3cPPYQ9EMt4orKz1BiQ/aDX4quhq
LR6PGpSeNHcIJCQEzA6dpf7uq1x2zcbcgq6sLfq5ckU+FCgmINrLKfLTvJALnwiiknqSGc95OGwM
2EqMYsy7GtqqjFWEvljwRtfZzlDmmVdNXY4j7dCQsPfJ8p8KaWz8+0DSeDZK/uhEe4lS04mLSk4P
f708SFmS18YIYK4WLT4CTcqxCpouA56CtahzBNDtYF93u5G1fCWqUtQ3cXa32VyLaXMKO9WjtMy9
uK72CM2iiD0gLT/m9aGK7htnN3Somhx8/a6Iv1Thg4QQ4e1PWAnRDBWxcV0F5qjKy352eQLTQIsz
D2SNebTCwD9UQOkRc4QpYWvFsTIxmZi0YitZunaAIw8FyWoG7AP3XOyLNBxyNeBfHpdI8aOUmx5T
2UHfITjc34eNPU+uEp2KMcT4PS3NXe9Q/Q2VKH2GASTtEi2rj38/GNTGcJ3AoxFAzCLwGPCXSQo0
tb1Siu3HKneUQ02I8qAWpfwgSkccqr4Y94YeyC+3W17Zv4BsZ59iEvHMx/zzdykCORg71CWzwpOM
6egX3V0W7cZSPt1uZSXYIdM/g1cYcB5yi+UmO8E0NFOee61/KMsfanf3tTf+bGbO1poBsYyZBWce
+YfFzFJpG+pcrhjGImYWk4gobpDv+0l7yrvJ2JMP2CKlrpwZ5P0JOOaXBrt2EfFMaTCkWZwXqPNr
D0oGzRFpksQ655qyN5K77iSjMH97MNc27/s2lwixrNAaZBmotTX9qy3Oofy9s1/aRL5Ps4HV+aRj
d1erHycAcmn2qRL5qdhKya4cxnO5Y2YSoIvKaXy5bBzFlyp4fQVPnGknDd/rfCuUnM+5RYyD+jaE
X4qKXP3L414GBhFnZU9BMb5TooMMOrjg/Xboui998kUZW1ckn5L4sOVatBJ0AGHlWiaBxDG8ZDl1
ozn4vsZDrk3U+pDqzQ8N/fFdbIWymxZ2sb89mWvrBz2GmYRC/pMA5HIgZSnO23Qcc2KcdipdM5QL
V6DF96x0lAo6577EufW+6qIS6zZJ3gh7Vg5h4kdCLPC4KIAuGSk56VYrCiUKRw4g1TrY4RgQJ8dK
u+ulbD6KN6DOK8sGpiEhCch2nJGWtXjNH+NOKypqR+1XpW3caMvnYaVDJB6VmUULyBzwzuVwRgkA
gg6EkBdpenUnRoRTc2MYP9ZaEntOroJ0kVSB0qiwNqohKwfpnDTCQ8amaHWFR+61oa/taio8xH5I
HTnNh64d76LpP5TfOGtm3TEiIaiNi3cjqN5W6ceYUu007AJhukI73F6Sa4E/pW1wf1Qf5ori4jaC
7J7mqkNZXWTSA4bZr93U7Eprb/uVK7r8JbBq5Czwn+1L2/Wb5NikW5aaawtF5aGFZyHsTejKl/M4
mrrAzI8Cux+HVFw+1e2/tzu51cBiGLvanuCCJKVXZ4+D/HXI/Y1TeuUuwr2IyBhQPOnfJX03C8o0
CkdReumsCBnIZwtJVP2Qa+jTHf++L3ApZuYGs0Y0fjlY6VTIdpHXpZdbGGPn9STvRBJu1BLW+kOg
oCA9pPPsXc6IKcdqXhd66elFtWsndS+jBm3WkYuMyjMvxY1YfOUY5mkLqFbHi4tjcRExIIk12GOX
V3jHYbMhhger1U8ax6UbbHRsbeMydjwo5vQrV85i9NJAJtqPKy+O7PKgO+VTH7f5XRZurLi1AZw9
NWbYw8wXmC+8d5HWhBLvULd6RaSVHHsp8JTiBKGJ8mzxsqkWurK80fYntAeiMlt/Lpa3WVRBHJlJ
jUNL/mVyBsyYy41iwFoThDxgHhAgIYe8iHzitB97almAb+oObr/lR4euTbZKACvrwCbGoBckXAgD
FgeB43MYJQrIFLWyHzsrcqUJPRMz3Xfh6fYuWmmJyBGTHjg4b0WAy/mRzDxJNIg1HvoBez383eRf
ZHSoNrXJrscNMM8stw3WhvTNEmujSmmR6R0oUnOS7afBsPvvuDMn+9u9uY4raIUyHDgKklWcC5e9
kUM16hVBXJEF3Qe9zzLo9r6y10Tj3PsRdOFhsAvczmrpYDejc7jd+vVYEtIQIILw5MAA1XrZOpzP
Iuf6yr26L9BpTyLjWfetZO/nA7mjwQo2ertSw57xb6QdqdCT6VtGbYOK5mmgF4Wn9QI85SQ1yoda
jmw3USTrw1Bn0dNUcy/bVQrO06x98x+zK/BJyCCWHG93/nqjM7mc+HwRC4lpuOx8aKZ9YPo8qUJl
/IIM1wdN/oYhQluXO8vaOpZXXrO0hqwHeoWzsOXbZf7uWGnqOOgRj58hYmqe7uu6KL9xwhi9q3eJ
+jzkOTlfKSvRq8ikUP8HTRhd/dBDqsTxM66QMtM6qcQTY7KKv74CCSln+S8kaueE6WIgokoYUZf6
hER1bd6NIvdPhh8qhySOjL3kh68Iq6gbYdjaypszeGwuUMX28m3UjXIW6RHhUVMFR1mS0tmt58Eq
o2JXmvWP2zN9HW3O6UJqzIQpxLNL6peSNkaeqTRW56M7Z/AdBL6mcTf6OAvHzoEc7ca1uLatiWoR
AeCBwpG4uBZzokxuZ47DOn5V5e+FcgisB024zUOt/47MrdP3+m6kg++aW8xg39aOjIBL6fVR8xGn
gLvB/AYkZMvRY23HoJ0yK//ZAMKX2Vc9EkVpZTwL+PGpT8SxHsbz0BFGqwmI4eg/rEuTm5hXCCfw
VeqpHaSwLUa58OxYOYUBMNnJaf+dNPunPP4KIOTfXiVrg0hdcM7UUxcEzHl5HsRxK9VdrRfA2SAm
1iBxoYg745aw4drKR9gHqRYOfMZyEV8Ewi8dqx0JmbEaymq52I+G+DZM+qukm19ud2kF6AE5D8In
cGog/NAILvuk1JYfSLFKY+QPcWm4C/r8OKg7mE+hhuk1T5PiqI5fLOdVjnWsM4hz+ifZOo/hfzht
2eZQGmfHoat8adYMuZaUdumV40E1vTp8rKtPlrgz5I2GVopb9JlUKckyaGsICV/2OWymuODKK70J
jy6FrCGSXfdJ1d/LvuEmjkJda/gcFcnnqdh61q7Al0gFYwvCS2gGmC6zIVWK+FASTaXXgVsiIAam
X5XnpvqWWrqbR+dEeTHUHzJMycZ/jHNU/FLpI9YPfx0rs2NmgPes5TQXui+HAK3mKQl8qfRa1fIa
OXRD9RGLq0+3V9c8kJepn8tWFhtmzMtJDSGheFGSPJjmDq02l1f1ock2pnRlZ749MLmqqRtye152
pxd5aBhhWXl21x5kO4Hqrd432vD7dn9Wm7FMpPpmujKY1stmpFaUgz/Rn0TSHIhzKojWMmlOAanx
jbNm5X6Yg8r/NbWI+yUZay+E+Cov6HrXjs9GJHZBJL2GDfKApRO5cYlWhr9VOVmdMSBXZK4RSaP2
e9lDw8+JsMpgfttELmjkQ06go0fOIc43VuBaS5Sy8ODgscamn8f6XbjTlnU9jlFVeYLicpiYey1+
gDB4LJt/b0/a2nbHGJ1QEhA5qIBlZcup8RYcRF95Sq60z3E+VkelGKefmaE2p6rII7dQ9McutKbj
JKsPTZhvae+uXIszbQXThdnPnEjjsq8R2nMVfKDKQ/hnb6YYxw2fhHQMJf1Ytsfb3V0bV8oAOI3Q
ElSZxe0h5Qg2+fFUeVn8WSRIeH8HPeYrn2+3shIwQcMC86HC2EewchFPmE4tmU3MHYUWTvoU8B3f
Uil/kCP+r7RD+5A0+DBj5vT3tEgqK2R1qVBC2YDpcDmUoqulwezhHCTtoXC+GcGzXW/kUte23vsm
Fiuz6pI2Cwy59OKEZG2GNIhMESkbX3SnOcjyx0Q+qOXp9niurZA5aUFsbZF7XD7z25pEIT8rPRZg
Z3T7Dn9gx526dqdXYoMtu7ohkPckhiH8pKC8WI5yJ0Kls83Kqwr1hxTKyrGzbLGrdKPcg9lXjhh2
z36hItvXAshMm/TORsC91l8s2CgB89SjXrb4BCftBHoS5FCa+qEInQ8ElK8iDE+KUJ4acyPBMU/Y
8hqC5ENmCIF2ls5iS0TkeKsuDBu8xpIDRyliIImvbBzYa/vufSOLk1PUGdA7NWi8BjPGPjpNzkep
d4vpPxybGFFSsSEpTo170YwEiSjw24J4zRnks6qku3S0HurI0fdBrkX728tyrVMO2DtzFkfH+HKe
xneHtN9kQKhxlfNYBiXUdORwG6Xq94lR3vlm02w0tzJRFGvmcsJbxXyZ/5QjixJc4tde1TSsPdMu
d2SwYzA4wZblwdpzm9qiA92ORYER4DLw1fzYCaq28aygKIBS/8mwTXVDoWv7ccCrvgG7f7QnSb9L
Wlk71mqaPfW4ux6DNLBB0hXdxsyudJ6ULAIHIAYY6qXUYBnaY20NUc0lAXBF2K7WtXtT2zho1jY/
qWyIhvNLl/h38fB01KFsgypoPfPklA++fQjLx8aqqQfc53l+VK2QnX9/exmtdI30iMwTA8sZIu/F
bs/8dOAMqLu3YKY1XgpFc6NW3t1uZWWxXrSyWKx1IkqtmqrO6ye3GL+0zT5XPvZU3243s9YZYqMZ
OcaLiSG83BPqEPlJk4W9Z+a/++AhUHZa8+t2Eys9IftFtWFeCsToiwMLTnwukyLtvXQ6R+HnAtSk
H6sHB3nG2w29rfLF0UhWj4o+Gcb5KbAInOtRHpBcrXuvjUDXjkHxoSq/kt9DO0rrU8g5YOrJtmnO
XZ4qL5UF1flbJ3atioD+z978PplPeRa5JRNa6bwhPybZk9l9NkNzF/YgT5r4zozK59tfvTY8oHrI
hmONgmD24qPDFGb05Cu9Z4XRPnP26MG7tfE5NMON82i9IRYtao1z2msR5YxjUiSm1fZeXaQnVBG6
UnsRYf5xFLjB3u7TvGquJoKHGJJapLtQ57xcVcMkD0Mca703nkR035vGiZRTZPZutcn7u47dcCph
Hxqw1KnLLGONsEuGQY7gopodtXcO8+Yx2ofBr1L5U0h/bndLv+oWRGIEl+epooC25L1quDFOpLB5
ARqDO3DADlsk1OvtiGkWmA2bPBA5p+ViqKbSFHU6p+6w3tyT4HB7HXMlRf9bCyDWGoQYzBZQqaJk
u7wLo3oyicwi6oCJ2bhygCdva5/kEM2nGHfVRPb6py5ONoK1lQEkUYD/MShczptlGtQfrKSeRh5k
il6eUUn6rjjZxiGwknOnRDybN2nzKF5x+ge5ts04JB5skRPYJ5OCMb2VPplNkOydEnU8nDVw3a5I
uKuBjUn7lO58qNMbW2Ctq294Ofjf3E/OYlu3RVLYucwjHsfEQyxlB93/eXs1zr/hcpNRfoLyQsaQ
tQ+y6HKTkWX2u6C2Sq8oCjcNNazo4y7dqZV/LnSl2Qtb/+Or4MTkcuNuut7exNnk9+eOASpYCutL
nWGQ+rEqjKyTO4MnvRmcxQyIicUHTX+93c3rYws8D9x99NSo2sDvueymqgN4hJnW4d09afeFhvqz
agfRPmia8d7Scnlj4lY6x3ACmwI3RVxhLEIp5JFzJe1y2subO3AoXwsf8QcJNwFXH7sHPdaPtzt4
fYLRwXcNLlZKFY+pKNSy8zLHulOhZATl3gKxMbFCY189QRY53W5xMaRc9uBqeG3y2sVE5+oJoehC
6wdMdM9lpKCxZg7ZvdEn9k5XoukxaYytutviVHtrj+Qg8HeF6x/Y9uUUYtRjG76cF2cLAo9ODSgk
+Vpa32/3agkQeWsGZTKoWQj2kmmeu/0uvrf02k6ostBMBPQcSx/jAdU/NGWjothNVq/9asYkful6
xL2UcbQefUUf9mrW9w9j6Kcb77TFOpq/BswDSC0MBoh6lklJp6C4E6pqfZb0sT4qU/g5s6JPpgEJ
3xGpfi/5SLzcHoGVcea6pbhJ+YBxXqYTsrQWmBVp9VljBcMtlAJk/4KeMGcKNpbQksDz1j1uQPKT
yBRzjywGW89TDQVKFXeGQImtIxr+Pni+Fn6aE4cSEXhoxiXgrar6GuRxZx8kBUFuN9ck8cvHkOqf
tu6k57gdK9tN26lCCA/DPQ1V1ySvDhUaMIOL7p0cuBAIi42kyLJQ8Pb1+GVos0cW9+1VTNpzb1il
XZ8rJSl6NxZReSesKd3nuYX1T931EilrkR3r1sxPsTTIP4BRNaobtKV0lMoICSRZah+iENM83UeK
syv8amM6l6+bt6+cU+uzOg7plOV8xvEUjEFm1WcLWjm866h6riUBxmVIpp2wk/Io1W2yM8zAIfOP
TbPA0Whjot92zbtrho+YX7AkG95IctC/L3dVPvqFJchUnSc/xh8pVX1D7NVhmvl/vjUgXpmH9Rf2
t98eAwBM7bECb9a42TiIn33na+Bk+qYkMlO68slOR2NXGUb0gCZAJsjU22PBA3FA4tAOAjP7GY5D
1+wyxHZ5J3RC+2Qg1CS5suZP0yEZWr9GN2aQP/3t1plt5tFi0jCAmyGPl72swmk0435szrmq5Ies
qhVYhzwdOsPZTOHOgfZyRLlXiI85gcm7L0a0LS0rotxIWyis7n2RqNquqSPcfxzf3ufC9z8PVu7v
dSkY7yqtZSOo0zcc6qKNBTY3tPwQTgv0A2ZxVORILjst8iosJIP1lVuDg0x++Mk3k/gO81TyMBFe
Z1H9d5fr22IimwuVbTaMwy3uskWr1o0q1qfmbE4FKp8WYVcz6SgWt6Y4sM76E4ie5v723C4Cpf9v
FLgWjwNzFhhfBEphJ7DYipTmjA1W9QwsJERVI8v3VtmOB6LB+tQqgX4KxjHY+ZOZ/ZfmCbfZxzP9
bFlGllHwSNuW6TYLs9rpRtp/Q0haQZhb/x2ndXpv6lK9i7tK3ZE43SrNL2t0c+8pFRCrcSPOCNfF
s8+QKUXavtSdTbkOXxOzxgZBl9EttPG2D1HWOmhDOB6GNm93guj9WDeltCPMedFASeyaUi33edaL
r1bXbNWFFqHP27fxUgdMB/JIvTLGltsBuofSF2chyDzYDcjwTsdXvJ4UtySr9mx3lv+xSBxtI4K9
vim5I8nWwpqD1nKlYESdpOgoSlXnDkOfwa1EDZfLkcxWPuFSqlsbS+A64IJjgMAYWSoyzkzF5bKf
rDboI7Dp55zi9HOiwyPRzXrc2UYBYjwujPDr7SU//8LFzga6zcn4Jh2OsNxlg6GIgmgKneosqdF0
lOaFR2J6qxK02q05eUSuhaTqkttIRaWvnU7U53bwzRSD506r4h1pq0L6GPrJRKQn+Vo/bbwiV5ql
2IsU7ax7gnjDYjTNcALKNHdOHb8rBpgdMKyp1KHv2Gw8sVbWJ2GUMa9OUFPkMy+H0SoUp+I1WZ9L
jGGaxNhZZnMwMa5rAbcUVn6qsy2y70oUS1BChoEKCcQXkieXbRZ9lcVd23ZnTibnqzCSr4OZ5Ici
SY19YGAS4wxasusIW90Y75Id+TCKfqFuYD3V+VsSXCsLCa13OIg8pTmvl4ysIcoLv0aO9AxbT38J
BjEdk67eSpWvnNCkBtFow54QoNeS01mQ/S/DUO3OsZ4+tY5/jC15P0qIgUz3eYWijaV96vVgI0Jf
WUdkjSAiAlRjtJcH86DgfW71VXeuRNu5Qd7jVJd+l+vgrtTvbu/HlXAZ2Posm4P7BHftUgsrzXmF
177RnWWlCV81X2rNu1SKOmcXNX70ZEZt9hL7duG4gcY5vZeLGvhbU5Xpb03o8bGXc8uNucaeRBEO
H6n4fSvjWrkjxq3vq1hSPnYatmy3v3ptgPDlIqWK8cCMsr5cigLsTjsUoj83IO17w+nAO3Q/tKEs
dkWVnG43trLXyHTO2t/E5HM677Kxwuy1tMrme2qout1YTZabJMnvRqjfg67Z1wUINr3ZivvWWp2t
fyHyMiu8+C9bjVqztdoi7M+VabzW6Yep/NUlp9gnDmkOs6nt7U6uLHTOrDnl9sYiWj4K7T4qpKHJ
+3PdmXeDsJCY+5Khz1fEB0fLTtlvvx83MvzL2tB8yVKoeLvvqJCS9rvsoj3CIojlpD9bk420RTra
911iIumOaOKp0eXuhChhfifCMd6nhv0PcWZzUMh1uqkTnIzR3qJ5riyr+RLkmJv/XIGAFWH5Ikrr
/oytRfSITl5zGslMn1QOhnspmbaICGvtIewHYIH9x504r4F3eYGpHRSp5Zo/K/q0zwH7uuy8H0LL
/yEWbf5+z4A8I5ohJUcWQl4sqLRxGhMLpOGMN/i3khSOM/0pjPGzMMsNTOmbzszikif3BhmMIhQv
/qX+V8QlFMlO2J5HUx0/Ief2ua2jb3LZFXs5mqZHoSbOPqg06xNw+3yX9HX1hGHJ/3F2ZjtuI1m3
fiICJIPjLUkNOUiZttPjDeEquzjPM5/+/+hzcVKUIMLdaFQl0EBvRXBHxB7WXivZmXIUIRkZ6XHm
TGX+G03jqQJ6bZefGha296ngOmHsq05cJOMBcgR1P1B12Djx634NnskbB65jAUiThazjh6aQTKtu
kuEUa2bMQLHUpQ+kDtanIBD7pO/jY5C19Yc0soJjaELUqahAdAcjJ9ONMnNfhmKEbc0QXkvX5FBX
sb3vbL09Fn0+oQ2jtCjgGL4jp9bHMIslL7Q78hwIlt2MW8hLyvQx6nuQgX27NeZ+4+ugO0qvxSL6
AgyxxleOjKXYddYOpypBrwbQTPQp7pvgLaLnthuGvs6csBGfGVec3HYWwz43p3GnTnXs9d0w77rJ
75yx6dtHqFT9R4sLyq1pcB1sPTAO+aT7Ti5HiO0IVL3jrtA2HPn65ef3LwSuyww9d9YSQr87NbWs
Jp2v68PJn0ufkTiphIQFGbH7F+L12cQKASSPPtcibMiXVizmVOUk5y7QWqn18kSZnwO1GPapKfee
OXbqxqqu73vK8aBPlhoh4cx6zEExGtHMcziejKxX3cQyh2f4aWZHC0W/M5Mi9NrWKqC71rdYz25Z
hkyGKgqkqWCnVnFd0sOV6ZfcQs1Y+odIDT7HM4yBQ6/DBCqr03PbikPZjFv17Osnh4aLWIYOqd0g
XLH6jkbWGQju1vOpbw9EYB4EIOMH3WgeFekwlW6zRXK0FA0ub6XFHvQDfwqRurX87+/8xqSpNOVx
NJ+GcjioUeQIBTmi4EOlaO6cGxv+c3N1dEAU5qRY3FVTs1s2XO/mExPjnVfbFSALWxKcdN12lMk8
S4ADvalaqk6GMW940w3vpZBOAsRkJ9Qua3haW4q0yCe442ql/dEomRelPwbjd4ioyv1jcmNTMWRD
/gOHMZCD1RvOaIypDHIznxhbCOsXOT7r3Wc5mVy4ee5bupF/LPBCFsPGLKBN9fL7haMvGXJqT6eg
Jq0QgFB3UejFidtQH9Dc9mvbpk6tHnpD9zZML0dg5TqLCucyiESCx7DEpWnfL/pWDeb5RBO0d6mg
tYPL82Dt+ZD6kz2GlSPpEXUzPcy8yYSaJKz6aCMruLXVzFqBsGQLiHpXcWjQdKFVafyILpo9LXVm
aiDKo56GLjfyxmbfuBNIKimqUAkkn13znc3KqI5jocknqhTPlMutgShI598CBqz2m1rWG/Hndd2D
KgQ3wQLFJQRd44SoVI9FUk0IHOvpg0SM/YY0Y+SUubSFO7zeRixBzI9cG+AGtvPyWxplWDbN4Cun
Bp5F9YNV/eqNR0gtHKZPN3bx1qK42qiwEQPR+FjFd2otatNOI/WE4lH7lNdWiGSAJPZd2Urf77vo
9aMIR///ezgoyl9pJbaVUpuBPolT3Ofljt5I546ztbWg62sFyBSVaMKj5RyuYfWjmeeZPMjqqeu1
TyqM5XJtOxGqsHW6xQu/fIbLI4cpTrngXlFJg1fvL3G4YUyRqZ6gFHoVsqfIz1DT74NJPjDqfKip
cTDiulHAuf5gC/qORIgSHABRa5VXwrwyJHbbC/iGffj9KP1LkHr3kMJteMaN3AdLCzUkdzOB4xqI
ktdzkMYZyyuNVjnpffujb5kT6nKj3GdF8Kpo6LtVEvQpvYneRKJUs0MVN3TmuXqpovYv2YKIeCn5
A1ahI0gcQN3s8lRQGOsH4cviVCa5U2e/hf/lvoPeKPf+aSosESdbfEU+b+lBbc2NItBpkuPYUTrR
wCvgwyarTdxfcqPWX6IqGnKPqJwsQOh1CigWvFnrNpHUjbuha0fJDVW9CN1UDmFesbs22zhIN3pb
8DwS/S9qHwxvrBHzdjWGZTwa4mSWjeakSWoeuqTun4rArrwJSL+rz3i9ED7SX5X1Tyd104Yb3jhm
0PzggjRjlgbI6ooa9MTshrrTTrH1U3QLoc0xt7N95qsbt+6NQwYjCepmHGomhtfFn8lHVCTuGg3S
5AkgSI+WWmpKBnLEaXHQ5TLeldWY7qW0DQ/9KDapZ69vLWJripgwQSDhzgDspdcFUhnXSj9qJwZL
nrQCfXo5fp3a5jjK0VOQMLUsHrToZ6REVN2ho9UV1Plee1Ry7jvnjXMPSItIiQjDZDfWoaGvjx15
unbiumZWQMkcqPCfmB59u2/n1odd1FuWUFsH3bgKYWw5aetYLfWTDRus3cyHCcb2oQ+QYNuwdHNF
7yytrk81qq0isAr9lNQ10LOvURY9NvLP+8u5fkrJvpgIol9Bx4Jg8/Lz1WVJyxU99JOuURnUh3Fw
ESb7DNUFg8Qdk0iTgj7vfZu3FgZvAwhetI+vcaFa7je8I5Z+GgeKocNkApSwUm1fttWWmsSNr0Wn
gr4caSBTbOsGVRoKo+Ef2ikoy1fDBn0Wys96/auCaPb+oq7DLdSimZMDIkIfjiTsciOnMgrtAg29
E1IVj5L5WIrIC2UolpV/RP07V/f3zd0oAWCPEg2EaHQVMX1pD4BaX3btpJ8yfZZRxyVyUHF5ZToo
3TzW7liF9lMAM+U3K8th9W1p4R1MKWcqeNKqojkOyqSfK8WOZKc3+mR2U10sMhiMbcGDo7fhL03N
QiDlZjoUjhTM8vNkmqXhiNiM/rm/mhuJAashKmZJxMWUaler8RUDNVBVP6FToVaRY/qTk0rJoWSc
05LdWIHxXn7pwHtPw+iw8o2vt0b2LY8ndzXVNazzx7q0pgmir6UMcjIDxMUL/+OQMu3UfBVhfG6/
mvJj1g1O2+7TUN1CvN16rqgf8h2JmbnB163ysUqAp8HNclLHn9Gsu6DsfiTNKyyVNNaYnxWxa6hj
ySDt4f6233g7SHQolwLPJp5eY6eyZIHR65Vx8nuAKf4Y9Lswa6Vj3tuwl6tysbNqS0kcqRwhE6Y3
tLtv/8ZFgDY3MDEI0piXX5eBKig9ia96YlHoPb1gLFJPB27rVpHYkrX+s5ZVMMrbACEb0+vMRa2B
EX4462IKidbiOd7B4ejF9vcq8l8SAI6+cKewYXIPMaGg3xv1W6AtnLvHKT+W+rkMfqfTwQ4jR4GD
t6HkkIYMHSh7s2X8XTzc35Rb7kDeRt96AR1D07J6yXyTWoswUnHSlO9+FXlVY/+ib+dZ6vNSBujK
fl+P4tgkW5R8N5BLSz/uz2Ao/Nhs1eUp9OdCsmICJyLa4KiK4OCj/qvp36xydNFPN6xnGf1rLdEP
pmg9vzuGUXv083Ff6+ExDY2P93fi+m3i5+DlFAto2lxXCc1k1kOoEk/IPxYumsHRYxLX2o60kiwC
9CplA+uvH92F2BMw4SKhw+26Sh8mEVul70ew2TUzQrqNX3qxqmZO1k/x8f7yrk/fQiNDFC3DYkRy
uXrfa7k0jLrV0DaubbdMxYc6atwhK87zKPZW0JGRGbz77et9s9dPImYFwPYlLuXsLYfyXQ2tDPUQ
RJZhnKT8bapfw/HfNKBuuPUe3lzdOzOrG12V8nSSA8s4ibjYU6/+rYC7EHn3Eg+MPxAjQuTlDdLG
aNANl2FxECIT6QGlXxdY+rCrK9OAjLCql3JHaARP4VhWD2maZ54lle3OKuF8u7+j19fYsqP/3+hq
R9twNswwgV6tZxzNoxVBybcvvgWV3+7uW7pxN2CK8QCyTYpZVyXJvPUnfUjwmdz+GcFeb9pHzrOr
pvIxV5+S+rEPj2G59S1vLpAIEWY0MP1XVDNGqQEo6VHhJqdwUiSTlS+Gv0VRsWVkde2pad3kUrc4
zKh4tWk4fqw/l9pfx55sIHApWmio/1rr0lFgxwa0RzZ3ih0Eu4Zyldtl+S/KTf1GhLZclpcPDpZ4
3oho+GLkSJfnLOjLsVKl0DzFOrg3Q4krt6SX/j9YgcFraQaR7cLIcmnFquQ6WUg4TkOOkLo1KPTn
LAKG+353HdzCXkg/lVBzQZmJlYcnxgwO1G+tUy5n0OVmleymdmqhdWI3j7BUzM5QVP+kobmloXDL
MIg+mlxwKFKzWm6Zd5cVvPDTJMmjdfKHGSUXIzP2jHxl6P5F826MzfSotGpz0JO82Dhqf4RbVt+P
4R9odXgSeYvXfB9CDACEpcE66eXbLH9B7G+fRcNxzmD+in6MACYT5ajp0q7XH/ulkED/ilFhJ9Ym
x26KI/MfjxbkLpEcPZrNgjnbbAMuj9H6J+JiS4xAMQ/+pcvdCbI0Ls1IMk5Gm8a/4XYo3zpJ9okU
/OpFk7TCtSqReOTt2qE0Zqpv0LRD+Ra6EGNJnhWKbl8pg/5Cm0p261izPsf2YADVMyqvU6R/xmxO
PkayNGx47Y3HAcg+LG1E28Tda23Osis1K524xsxZceNJ9+TcK/qvofwwF/+21auif7/vwDcOIw8t
LztIRbDza5jmFE12Ofk5ZCy61O2U1Pzht2Ce7hu50XMm+eOoL5KQnJM1i6RZ9QWchL5xSqfqVNi7
zHyictzCIu8ksxPY4X6e/jH833kcOln4EjAH4rdPgXEWtF6UfNhH1vDUEH/XTjLsauuts46V+lw0
zO7tkpB+V2/UG+HAHxmSlROxKTT5QYYxtLXmtZU0auk+t+JJnpUC30ZT+5Ni1PZb1Bpt5o6JkA9q
Z/YZ8jcaB1xTQzsAuplP/3VaxGBcRa9n3sP0E9F1Dqviu1/bUeCYqi/D7mqmOSDUAQKX0EzU1lMz
uFRCPWv/HWd9RmJmSCLhKcms/RvTXw89VUS57DZhisROH/k981RF26U7SYd/zyvDuMuAAcaLsEI+
2T/0qjEtR5ey6rTIRibgLX0msNVUh/egLdU5pV83NY+EQv5HhKGUb1qY+OS8jUrCXOiJ0nGX+ZLp
dKmSxC7ke/YhtQbtazCLenDsUa8/t2Emx07dN/nXFFb+1gmaIiBK1u0OurWgTDygdfTbfVUKXMmO
eBybbGo6bxrgdno0epOEpq6pCu70rjCiA1QvRvnQtE33Q+4lRd1JkGloB0Ofqh8FxdfvRtBnOaK1
uh+4ZpfPwxGhOVM46azq5Q7WvvyT3NGb2MiD1/ETQHU47Rn35olcZqJWURtS2nY7NxKlmUguD4UC
dZ5SjrFnF73/FA1qu/NDeQsrd9soQEDSf13RzVUgLNdKJBd9ZJym5Nh9sQrNm4ud0uzb6G8TzmV5
MFHyWhL/MvewWl4th0wQiZLY1xaOHxpf7Kp7ILPfiEKX/5v3R4oWI3cN8TWzgsv86OpRzqJSK+VM
JqGXOAG6p/ow+gwHIbYg71dli8USZ5b7mZyFyUf18gVI89Kf+77VT1P8a2yaFxFXh6F/jvLMaXv9
ZbTEQc4/tIn9Mxm2KMzWlzi2gdgAqlt8hZWubOuVPUuzTyjlTwuxT7ynV+bkuf5oxrWjMNKmoA/b
bUQi6yhxMYpnsmRI3/hj5SupbTQJwCTj1FWxE7axV4NvDyDR37jK108rdtC4BdoGGQ554LpT3XWh
r6i1Yp2UIrcOaWMxtAqS1WVERtmrXat6QWoELhwBzUMcWvO3xmjKvdXb3xJT7Z6mbFBOk09YkNaw
LU56K06SgQqU1Cbxg9bDHuzrubH3lXCLGHKty8REGIQ29NugY2TmG7+49IloRodJa2L/FKWBIxI0
mUMp+9wH8l72n33rUGlPdm268kJl4EvPw1Tv8nIC8NO5Zebp0idzCHZ1oDg1TfDY2vp9V7U+imsU
YaAN46eBn7gSxq6TQKZa6Z8U5XfIR4yrvdJ8SHZaFXi5PMP7T6lBcJErzXNRb33ZdSSwWAd4hNDB
knzraziw2iJoIJrUP2WM3zhFJMlO6Bsb4cbNNULORmV2OR+0qS+/gaSEZgkXJI/qUP0nTNq5sXr0
f0u+K6RT5DdvejDs9UDZwxaJRN8W8vT6lAjo1QUqKFQX4HddxethoVJaJ247WVruBHK2lxlqbcDP
3z8lW2ZW16kw/DCw+kk6qdHktPpBKn8pKOTcN3KV8/LF/uCoIZYmdSPCutzLJoUZO/Ft6VRbyUEd
egeWRGOguat/r3u4VtPGd62yddMp3YBrXCGrF9OLUgRZDxBl5j8vTWdxKwGGj4Ozr8B/ZXqSZh6x
rhuvvtLCeVk7s9D/SUX/SeraV8Te/h0gpmw14pHxUc0NyoOvUepa08f7e3IVaf75YeBYKI+yOXTg
Ln9YSAEyMaosOPfNDioE2MldYUTnqtin+oPJ3C0jC0H+MUPaE+rlFhY0tfi4iCQg+OIp2VEBIdjF
n+NiZ9sfu3qvxvmuHI9x3FPlq92ofLQabUM35/q9IDYmo+LFYi+v2BTA38TCV0t+s7SfwJZiicZC
F0GdFpuuJbN1pcVQB0Ob93fr+jleDC/UHTz5NAfXmxXGms40aXC2I/U8mIMzMdiO/tMuycKHvzX1
p4sGWxNi6Nxvy+3zLl9NFTNQUlQNz5VvWV5rxvtGU+ZdkP8AdL6/b+sP/cRlmLEYA7ZFEADWYQ34
BmIjJIkkEC3ZeG4dIwnq1PEbBn9cVY2V0Uk62qwCHrzRkSTiEC2001dTQmfaCWd7eioqqDPk2VL3
ogc97ii9Mvyy6zT4kmVFs3GYrr8CpBBoMhEtQC9FNWG1NVQVlEybU5RK6FHT7DkGuf9I42cZW9s4
H9eudmlrVcU11bSsmAdBlHVKl+Fff/CKafJsprj3eWh9iyVt3odyEj0Ectwc73+Xmwu1ifuAYlKr
X8fQlY/3U1VIz1L8LAd7o3hO68izu62Wxo3gDzDkUshSwLsvI0uXO0oBtc7sLM7O5E1uF8CKWX8u
tf8oCuxm2n5p7wzhocolTy/MjQj3+hXVYQ3/M2mw5LtrKSNhjalvI2Z/5pe1n9JKU54yPREf7u/k
uvoDuYtN9Mw7Cm8e1Marg1vBUmCZI9p6eu9HjyPtGhf4Ywm6ZFQjFieLzxk1PjR369rfOF23bC/s
o1wXyDHQnrrc3BRioXyUkILzIUEbUGPRqsQNJSg+YPtJVPGhFOW3v18uYE9KTvjOoudxabJSOlWy
O4GcH7qT0YzPioMZf2Of90nTMsX55b6967wLAAPtN2YfuK4gc760Z6lTkYtRz855z8wwJYkhDCSv
LMYhf63HIlYPdmLN9RHoSWL9um/7lgMtTEGI7OG9VPcubbdTkVZNM6PnlzGCNU8trTSh5d7fW1kQ
iUxncCGANr+0oiI1A0BFRoK1zTOuYll5sUtl2t23ciPaA8gAypIxL/jPedouzQTZIGdJ62dnmlmO
qYduOzB10h9l4NdhOO4lPdghkhhm1ifJ706ptRWI3Yj5GZsA6UlMvdCRrr1VNoOMozQhfAfC3ZGN
uN1XZnaWzeynqnf+Hr6a0EkKk+tobH031+afZtUe41qe9j5U5Ye8Td/gVcrchLzOWQBrbtCq3c4U
mbaPlP/loQQqQXmcnB807nr8q5pR/01gJzm3trSHU+dlJCBp6tfa39JBv3UdA8hYxh2hy6DRfPlx
GA1RO1nus7Pa+ckXdA59DyG28XVIbQ1v0NUNb7h1qkiGOVcwoagoq17aMzth50aGZ8vpb9tOHMAZ
GfHA8JgHW7qKf0TSVhGAbYOvJOMjHb4a/zZg2QNOLPHZUTT6kPTwcaiBIh91hICfQ8aPvb5lOkfO
pHpnZxI3J4ydHoCg+BAbdbEXIrOfSRZiF0SocM0h6r00qKUPWRAwO6w01nGyW9NrmlB/CvQqOdDF
ewmqUtppcV4ehlgEj7IYDEdtq/63ZiG3LrVF6iJJVkHpKOqHSW3IlQvT2lMF85kES9qN9/bWTU0Y
xLAuZ5xoePWB+xTAISU45Kuk+Tf5w1so+46iJHv82tWawJ1kQJf3j/xNp6LLuIwFwA64ridnkuWr
9VjnZwafn2plQn7hWQvzk9l+v2/o2pu4VbgjSVeZtcN/L70padtIQrABQVACGQRsMyX1Wg50Mpsv
WT+/3bd2HTfx0EIrycgDFR1ITC6t+TNpqW2U+VkY//bmcRl4yGqnHv7TgvQJMPFHtF3vW/wDAr50
YUxCh0QPHBAjEgaXJoOxjQZZgQhfD9GkAVM6tYWTSJH9q4XbZXYKpgXJ9YRdFy5lC0DeA/o4LwK1
5q9yUuifVbhWJsfsy7lzzMIQnVPKiXiY21z9XnR++ckO9epnAJig9+QsC5jq0kv9R4Po2V4DYbex
oFsfDOw2sIg/sIX1k9MHeQVwacjPUstISik71I8BEk1viTW4ehdvkSze+mQkgvTG2EL+s7puxjBo
ErK3gp668TAxanoK8mmfIsEX+vLRFglTa1tyfNcnjksT4B7MUhZjI+vRlKk3UD6dgvxswIBU2vvc
+FFZxSMd8CYMdzb5+H0nuRHpYnAZomW4YEHXLcfxXVplZWpkAqFFQFaWWmr3jDt/y0BQPwZD6X9m
IMHq3Uwk1qcQOLBB3JRS7Rz7ArarUB8Bpd7/PTfXDzcBB4RxGfDflz9nnlObXKvKeVKSxNViumph
3iNz1Sc5LTe7+BBokBWhGGhvWF7usvVpoeRKBoHQ1hKbXlru6CrIcsIBtUbN6w3JTZKDCOW/ztTZ
ZoJvGjdsHe/KpRVfGdFt8qf8PChHhsOdNP7Y0xoZitk15QHgfrKjMrKBmL6OCBejEAHA3gIiZl2z
Uu2kT+Vp5u4ZoF3QXkiwN6LBW5sH89oyzsWgLuXRy2VVeWD7gb2I3TLzXhCPJad0s1V+6/yLBU5L
Q56+7DrNDU1fEcRR+TlAJjIBBF9JH0f/kw8EM5g30tzrV2gZ+IaCZUG5k1av4s42GCsxjYItE+lu
7jWCzs4V+bxT+2aLAG355mvPAxYEqRAp3XIOV5sXTXUbVot8rlQ8+cEnufwsa44WIIhAaPNzsn40
9hZJ1S2XAKSEEzLNCwP+yiZTlA1wNTRU6fz5+8bUZy+G62B//zTfKDAyww63G0eKKW7i6MulTf3Y
MOLRFGclLJEpoMv6GuaV609v+RG9XK+0dCfZiiBuOSOzcBxhpgN4bldXWi/axJzRMT9r5lOZvaX6
Yy1vVQhu3VPvbazeBmoreR/2aOw28QQP58NcMtsLfzFsWIKJsw1vvOX5760tv+bdJQ3rZ22KOkDS
Rk93XaK6uVk6ovwSN+1RF1uqCLd8AzgK4BrIf3kbVodZHro4lnpyLl0HXBG3xHlQQW812G6cMAaY
4EK1CVJAbq3WlI5K1c55Up4DI893zWyKCmxypx6mMYuOOWw7G5t4Y1msiYyVCTCGC9YzU7Mdp2We
dogTF2W4D+gTO5CX/KWiJi0iWlrgO5e8waLrvzpYo2VF8WT19VkbVf+l72CesUrJ9DYO1g2PWEaD
mUmG6ANLKzMSqOMEVvRFYYHC7vBWjuFzIr9p9UDSWb6mNJZbMT0s/4ZSaCcgawhRmoDt3imyfk83
wPNDbaN09Qd4dXGTUfmjwkINjh/FZO/qm1YwbeoNaz73Zjd+T6ckit0yZjrUGyatOLaViGS3o7MQ
eyJKJK+PdeOgCWacPKXLKt1BLdf8mYAl+NlOPioEQdWqDl5YN+4UT9oH2JFqQOS1He58lEHMndaG
w+hWdQMycNKrFgQ7HKi/pE7Vgr3EAK7hMnc//I47axz3qeEP3cciN9rhWJd1IpwKOpbGMQdbjXaB
2S/VxNxP+DOYDPAHJRyiG19uufKu9oiyFxVznP5K9UZN7HKwy9Agiq3Eg5GVD76cUThvBvkhBwXo
mnNrTk4Uho3qNDWUCr0tL6JSQ/RsFVW6QUdxHQDyai/jIkBUAKJRyri8WxBaIRcFpXLmM7VOkYqH
Ims9YR+UVMDGGTzCxbufmcYJkvjDPPgbAdHVZf3HPAUo0kvAl2ve1ihPFaszU+M8NME+rwyFPCVy
Q7+INiLdqxt7MUTVYNFyo3m3nsWuqriL+7k0zoWVAx6BQiOtySAyp24ZVG6fB3/jjG4YXLNQ2ZUt
gEUVxhkovtNBT2hDcdqUnqJrjpn8luwvG561xCQrz+JBB9sO8pjHdt25iiwzbAeZ0wc+uN9xUxVP
ItL+mzuA91mYohMWFbP21lRAyvtcFPtyGIyDtKiM3P8lt74pAGE+KnchdlYulWWh1iNxA/iqVrzO
PmjKjgLaxve8bQRkCx+VoHYdWhCgZQYceca5BQjY0CSlrc69v3Fct6yssoLMpmQT+DlWmseWQqOZ
HzR9IwC8dhRcn+I0vUbqHfx5eQLhq2QevtAE8sSZx7CWqhz95AGqJlegTR5ZG375p0ty6SecNPD/
dDaW07AufIQy6iC1HmtnQqjMBTc7Q7Q76fIuiz6oyeukfZfVLzJlY1nL3Za6Vd1Pe/RFT4HGfEe6
9WLeWv67n7NOiVojGEXQ8HOEeNZ8WAuN59b+0qr7MX4a8o2+x3VECgqJoAMkwsLez25fbja+n8Sm
LpkIs8rG85jkphOUwAd9ork96Mz6rGYBbwFPyodeLye3Qot2f/98XEUi/Ab0XuCFoDMHP9eqMKOK
MAFJaZrnlPeR7pOXZN/+3gJVed5goGYwGi17/i5gtBZmHnturHMpS5qbcNg9OS23xC5ufDlKFMAx
qcdAObO+Upui6QqEDrlSu2Evid8AZp+l6KQ9qFHqkab/9bVCRYSuBtgPkGxiTVHSR2gE9lLCtlny
o65S1s6RBtQKY0v88PrQ03kjceGfIE3BnF7uHiKcpaLC0Y5aZP+UN21Eiz/6oPj2xkm8CoHByr+3
sz74akPzQMZOMsyOBVVFEn0BvLsrh79/5BdLoFZoCPDXnzbLO3+IcHGrX3hVci6FvdU1wpGDIHU6
sLuen/rSQ9/O/hGOVYia/FHad12uc/3k1u6+Y14NupNOa0h2kV/oYgnCV4GrDG+eZAY+2oqT5AxI
PGXZl1Dd5Zn25jMPWB3M2avK8SXW80/lOL7Rs1sAomlSbfySq+reMiDEY7mEHlyC6yECI6hAkDaq
fSZHocer5M1DlZrDcRJ5siPw7pkO9JV91Qbmgz+pysP9jbhlnkldiEz5IoIyw6WPhUZVxnaOeWmw
YYgMGq80CQPz2ETh136Y4U42ctQZ9Y1lXyUOpCb0l2lLonJJsWF1/8W8NOD99e6sTS9+9E2nyhbN
v638wdc3soHrFWoUnCDTAA4GJcsajOZPUgLDTz2eZxu6S6lD52B0Jf8rNcNq0CjmSS7cthvv9fWR
wuiCZkIsCkXb9VTDNIhw0AN1PCv6RzBUPKewcL/mxrQRfdzYRpK7xRZjdAtz++XnazoZ2ZrQHM8V
U2XwizidlTMYDDZb+aRE1UaEsFw4ly+2xkAZc4sLIBSvWR6Ud8e3DOSu8Yd4OjML8jzQoC8lJFry
LdLhW4ui7MXoBEK916nAaMW1RFdrOjcNk6nDaxgCk86dFhbavx8LXlLF98ZWl19ngXVHwmA6m3OI
I7hyUXu2HJxEmv2Xaz/r5rmXyueiPEbSxre7tZu8V8t8/AI+Ww8iypKs9X7STufQeIhM6SFPHANA
yf3zfXMv3xlZnbM5L5hClKvpTOHvYGqRkw7TU/cchLtZ2vpuN5wewQL+SykF9pA1O9rICJltJvV8
FjGQy+i7aFRXlv8xxcZ7dSN4YiaeBwT2fcA3dP0v/bA28fDc6OazVINuMg/WN7lldMgrCA8h2t3l
6caTf93/h1r2vcXVNZkMasL8PxbNbt5bWvGxe50hWnIpZaCQORbPCM8f89FR+//JMu0AaubkMZy+
y7XGST0aRjDMZ/3Fz7NdXR4y8vM9BUsj+Vl/AP/TzB+zv63UL/0tBsKAGDMje/UowQw8TJWCjE8c
U+iLpF1SJn9/LTOqQ8mX8XBizHXDR5niJDKVQqaJLna6VBK8IbMa1W3D5Rztmik6i4bxdE3eOBE3
vJQBCJ46gjfw32tcgkLvTplELZ/Nvnvti2OePTTWP4nWfb9/8q7fnT/KUkxALZ4KOfHlhwPQVE91
HChnqAib9tkueycr0Qj1JrV3c0XszObXfYs3zgUTfELAU4+7MgOxzhJnLW2VxFDOkOBoc+bEjeKq
8X9DClVK/mR0j0k/PMB9+bphd1nK5buwTA4C1qeWtDCRrXxU6J1F9Ksr5/xZso6zplBWgxN++hfK
X+a+2vxTZeQ7xfzrGGIxy1ME7IMS+7rAHqcdx6azlHPcMOGfPCXSjxZVxuglkjbymOsM49LS6pnt
S7VV4tHkW7ax0/2UgzdV/pJXiRc++hCgbWzncn1dbycNZhiYyA7lVdYk92YLuSrraqbd/GJzaTOa
7+von8UKZGs+jCO/Am68+2ZvrZH9os1EA0gjOL7018iG4kbXcvVsmUwy2fuwfTXR8/PdLvopyRsb
estVcVE6aAtNOVQEy+P4LpSo5SiZY6tQzxlY1mHwosZB+xiqpl1WOVF1kvrESdH2uL/G67O/TLku
5BCUNwS36aXVsg2NaY5T9VzJJxBcXdLs8ukt6IaNp/3GXmJnWd6CzidaurRT+amIKqNWz2PZuFbx
M0QoKY5KMDSoy9n6I1zw9xd2pbNCHnNhcfX10nzsZ91s+HpF4iQpfOSFk/ffaI9Lwq3G6tBLntbY
iJaZDvm6I4U2oHGv4M92/LfRqyffPrSZM1SISeBmTWQe8sA4pKrp6gK0+xZo66YHgNXiulj4u/C6
yz0q4kztjK5Sz6W0j/3EUePay/dAPZUKArnK8U2GW7coE2+UmaENIGog0+GqBOBwaTWclJLedI/f
hfovxFPc0Y52svBKEgP5FxE7xMa105nw5mb28f5HWv6/V+eaJwFvp8gNdHg9NKbo9TB3dacSH1k6
fBBNsZ/9NNnft3Lj3UGHhlgBqhkIEuzVuzPU1WxloY8nxPknf5zP1SzcIuo8ycgZCJb5nIKaVrNx
Gd/a2YV7k8QaIBOfc/U9jbAeaol617no/4UBbsDCJKGO64jRmywHJWDxu5FU7/5qb5pdyEP+HDP6
/qsAN+wrtWxqiSoiaHfkzBtp8kYjc6zxwVC+lUn52ZD2avQMq9dfB0lwRr6zvHptC8DJiZkE+rkY
q5qp14HIpUUa5f4Cb31OngHm45GeQbBvta0ijUQe+6F+jn36aAnjqu1/U/Ugwdgc9P1u+FDF5uG+
yVtHk6b1QtIE9pC5ilV8Lc86vR6O7DloHHnXTp9U6P2q+DAUn+XU3A9z4igbMcT12SCOJ5hbimoL
rd9qMydmfyUI5udzqsZi13WR8dBIZv1wf2W3rNBRJjRaOLWuTuAUarMownI+qzMB7RShVwNd7t+q
XhCP8IySvVIiBDm9jvxqH07qpKrmsyHN2d6KYF6xRhFt3CbXb9mllZXjF5lt0LImMegRMX02EW3Z
oUPXQpf6f6Sdx47cwJJFv4gAvdmS5dqyWi2/IWTpvefXz2EPMNNFForQe9oIkIAKpouMjLhxrync
WZ7ab8zdFXvcm7z+qfXSNLWEvQ3WJCdeHEvPXqTo33PNGg9SZxIeaF5Q2WADtgS31+9j4tg3Arn/
jWgXjmzWJat4hxB0UewGvuw1AZ1X0GUJedl0G8dsPkaXvhmuYkSgwUPJHLNlUjfIBvBeCGo9V6lo
G6NvB8PIlfRB8/9M5oMSbRyx9WRemluc6qEU+tQC4QlQKXK0ZHQ4cA66vdW/Z1wvDc3u5V2cJZM/
VhtfNACh5L+Q8H0MwmiyW9mWjcAWjAdB0GaGztZVvW89yjC3z9scdaxmdc5q0m/OU2tJX2GYhW7F
xLnPKY20v0f/Tv9WJH9iuLlu21mfa/D/c1vFTBcMN+pilEkdBqWAwNzzVPk/U5DnXHReunHDrfcj
Ruj5oqLJe5W02+VUSsicDWaems9WkoYO8DzGRMUI0H3T/yfjeWdqEc3paWbqBfQrFIHMzDbUItuH
A5Sf/8GsvbOy2IS9P0VdPjIg00sPTTOhxbfFK3RtA7yfs8XCwKZcZ53PwqTGLhOKzEmp57XGR1NP
YCOJPt0e0LVT9c7aMqk/k2Dkuse0SVpSH6zWa3f+1LyOlv8YV+O0sR/efm65u0lh8GiCdW5OoF9u
CHWqq7BTSvN5HLOdDNmV19RPtSXtxcjcTd291bRHhNnuVLl1xPt4TOywlY5S3n63Iu9r8SHujD9W
7NnKdFQkHj8k/INYclNFt0dvZ0D0wy44jkDqc9Xu4o6Q9MPtCVsvz7yPZRIwBBbciIs7ZKpCaH3B
xEBINkwg4Ljb5V0z7FTvLlPNLR97JYtmoivMMSWDTPJ/2beuDkmBcnWsEHx/iawTrahpjmaIYAcV
HIRhOzre0PxVhHOQynabCv/cGU6/3szBSFBDqAHG8XLBamEGjgqF8txB6rej0qXYaiRuITyuhE/g
pk1sETvMJMWLWMYvBYHul1B/LpXCzmqUGPe8+YzPiONVH3s3C6oNN7ve9yT/4VAyoTOAtfatieSd
k7dy+jZ8rwLo0MHALZjllyIl6STG34TS6jbC3nVTKuBanha0n1M/YxYXbkNtY2hkQh3kUCzvy2yi
PidnR+AbvG8t+ScQqAgdVpN21S65Sz3ORdPER634M3jhnSIXCowJSXWvSt14P1baz9tb+gqsAOwv
MgBEXmDgiCcvF9lsJVpjvMB49k3poRf0x6rxXmmltnPrs8wzCKHYnV63J69ODtBBpuqjptzXkrmX
OlfewoC+xa2XPmL+mrkFDxzrXOu//JpeGHrL8ygWy58HAguTnuhvFhy1Dk1cWvsz/CX1jnU22tPt
WVgdbAjDAFcw39yucEUs/G6rx3INg471PHXZfgy+orfrCPnZmD7CMnrb1LzcFyOcTZEuhgOeii7V
1MsRAk5W0yxqLHAT+r7OX6H/tgW0WRP4kPKv6ofb1lZbfWFtcQkrUucX+FPrOdP/NmNt0zlF9++3
WSzwtqHVbY8hdNBoX5t7VNlJl8OSKn0UEivwnhN9tEsuRjn4brVbbDzXrJCPosgPSpFC6GKdxKhF
cVqIPILqCpaInZT9VNKNE7EKjkhAzShkOOIIjXj7XI5EBoOsi4UvPGt6Wu96LRdspZfTu9vztfZ6
Mj28ZDakN2QbDeCXZgDKV0KmiMKzWD1GlOxGTbPr+DvKjl2T2aq3kwvAGNLGMq03Oi8Rk+POMw1Q
7ZJKFckWIdQKxXfpQrS76bfV1HbX/jSkr0h9bNha73Sy+GQO2eTAalmzyxGWURfFQjYFbp/9GULp
o9k+iXG7A5kBFZa667dk/1YM0FxVpPUopgE4AVu7vC/bKqirCYUNV+VMpfWP1olFF80SAPk0vk+P
jfarh9CrbT+AnEdvDSSx0DxAXXMM52LDVzQSjAJmUytx/Ipc/Bbfw5XJBwJDmmC+03k1LQ7jNE66
Z4V96JreY1z4pFk0NKX/FN5XtLg2QuIVWx+TQZ6QfUWXJ9t42QoBorfvPTi33ax7jbJvXv9pGh9H
rbM9vd730nHSfpeCHRLF0pyY/coqV4bKTP3SFQrMJZNoKzDGNzPW1t9C561PGDEF+36mMcTLqYuN
ISK/PI6pErlSCHSuzsi/JoNnbdzyK4JjZoAtzmEmXw7ccJkxnUaPdCFN6q4m+zb91LtEjO/mt0gB
D5MvnJu8vGsLcWd88Ybc5j0uB5SUwVylPgWg5Au9cY5AlDoW+zE6NG/AvgF6Dm2XhlvncnZcl7cC
2LKZcPtNvF5e4kpA8HhGMIqx2wZOnb2qeXUoZ/Jl/Wcr9ycvRZthwwFd2YxgsXjOUL6gqrfEuQaZ
LCWTYcZuZd0H1UepPYf+fVM/AtDc8APrOJbqwfyHDkD02bj8Lh1B4KclBJle5gZ5dwBCZ4fxaFeM
tJc1u/Arl6co29DbxeNnycueyqH758EytzTCUsgAwQei+PIL2jA2it4rtWdBsJxwHPcQvyRkLSQ5
OZobJej1xEJ5OFdNwNTP0eUioPL1Ma5kM+T+yLTmEKZCYI+DJj96uQSqX61VV2032byvG4VgDepy
CtAr1cUkmNLQjIXnsJDg7laD3nQyy5f2UwIKVBzr2mmAtn++fYmtPTyoFjJ2lKQ5zqsTJuV6JxXy
IJBHMKvJyYpQ01HthTAHD5/Xnl2PnkUNLhRrcQ+AI90SmLuytd54m6nzzzR2sP9fLixZjlSV+okv
8Pwgt4eEDn1AYMFjRoLZ6TIOapek2U6ACtHO0hgeF706EX7JR62BXOf2fKzDExPsElIHSCtQzFqG
+ugko3FriokbiIO0zwR5cLBJYblotypYV0yReqNV6k3E11zi/7OePGkVWLFbD4qyi2dY1lDR9lAO
4xbf1JpLgTHBOgLoDq5jnOq8+d69l3IBfFbYRqlbIPbU0F9gljVkgZXTPejEKvgNefjEOX7EiXTj
LquMU5Okx6I+GFpuV9VwGNPyZ00Hmbxx1tbvhZnAntgCEiWQQasZl5QuCYImTV3Rs9B55KqXjt2Y
7rwCTPR3qWodQzsoyAw1x8Z4SFLhn1ccEiVzbk1CrgH/sjjseFe1kXMjdT3xXs1UzlyyS7cKDKvD
DdgY7j34DMxZwPMtlHw3/77aQh+EUgVxjXofqLLT1i8WFAWt5lLHPNzew+vAdGFtMSRNFdrWH/3c
nczuzix7W/TuimH3KYI+DzID7VlWtiLFNyKXi+tvtglhB8+h+dgYC5uEY3VnDVXu1jAX2IHU5ftI
zl7oOfpRqWN94LIKH6IuhJ23TcedMtbRPc3AkG+KVr4rvEj4EWTCVvXz2ryTi4UlBX4iID6Le8vv
lLEZuzF3qb+wi0KDhsGmM8C/Rt+DPin3k7rNsCZzmJZTQdUATj7SLgTpC6OVGel1X+u5m/WoKWi1
Kt/5Kn2DZZ/6JERq/2T6PreXIAg7PU69BwRav+WSUd71ZWP+3dgM88SvvoavQMsYeTkgK5dHvxBh
uzVKNXeHKT+Vkm77L9VY7OquRp06tGP9vrWQANkh83Lb8tW5nx8qNPGL6FQsHLsVjnSbT37him3z
qW7HaO+VtCbL2qQeo0w0ILybsp+3ba586gzqx3PPtzfJoaX71gQgUMI05W5Iog9kfIQwV9EKTgUs
f3/b1CoEnk1RLwRVRRDGa+ByXvVprAl6pMI1vO+K/Em3Pt3+/XmXLNaNPoIZKs0bjJLGPNR3LqOX
EKBILKVwNcs1zLu82zWxM9QfxldB26HUe9valcW6sKZfWgvlSe+TxChcNXnVEA7WXoIffvoR5Zbb
dlbxBg/J+cUAW/3//n1pp0SpJNbMsYCeezdCO9j/LbnlRf8VejMnHsrdbXNXFunC3GLzm5YwErhg
bkKyLPrYbhVxry0SeCUABLRdEjgsEp+WYJpZSNLTTeTKFuqP+ngfe3+98k4qHR0Bwo5e8n8fEaoF
sGnR/gHX1cKiTJKGxgUWysweAsHfq6iW/HcW5jl9t/HqQIR4xsQCnQnCPo19uEtG0oi3rcwbarm9
qZDpELpyIZJjuLSiR8loxWFeur5+CKCkTV7kNLMHYwP7eG0DvDezmK4OSpu8rmczyBg22X0gn26P
45oBYOhgfyFIQEVw3vDvZmto9LEggi1d06wdKX3KtoO3K/fJTCuPwCXPAkAIi7OZIHWlkXioXKO9
hxe8VW39rt/FxGyKcRDDsySf0MQe9sPJqj+FgbpHhzy2e6dqd5p0INuabvXSXlm8iy9aHqssKtN6
MCp3EJqTGIvzBrGz4G8nbiUlr/glwrI5eKJxdG7auJzeKG0bWBwNWKD70RG7v7r5EBI+SJEPy/rL
7aWcf2uxJekL4RVEXQFaoqU6wiDqSVmkReO28Es6pHaQsK2j5JREFD7/3RRbBslI+vypYSwuj17v
SOUHdeNOveSoqIlGvPPG420jV1aJLtA58KFUxxFbbE3sjuZkNI2bwhUZpzSix/EPIx/vy77YuOvX
r7g5QWXNjPskB0hbLcK/qK/xSnBIu2hKPEj1cTTYmuqrYrwase6kanSIYcX0BPVUC/oxSLaoDddj
pbWPZChNFCCxoJe63CcqTI3QdJe1y4cAovuTyB89YTcg5nl7Ttd7hGcKcLo3NjQ25GI/wqEdRqjh
1a4kQCSd5fBTykch30q4rK9J4DQMiGTLrEK55L5r4FmWs25q3EyN7F76mEd3iHGPCuzOY+aU6t3t
UV0xR8IBpRVAsPxZFk+GRlGaPlYawib9s9AeQNZ0tSO2HytnKsWt+smV9wmcOP9vbplfkWBKhIt7
bFw9+zVGHdLUD1X5TUJsyNuFoXkXeardRL9vj/HKyqG89UZhQ6KBRorLHeLFSZVWaKC5IcJbavcw
P2a9YmN7rN3VTEDBUSOjQnJ0GX9KSVoUY+41blLQi0nnck8GxcsAmb54RrHhr67s+Zn0G8EfSqG8
Hxfnu+lIFJlh37pjlP2eaN6PwGZUk4Tk5VYsf2XyQJDN4C7q2Ixt/pR3t5zUi1HRKGLrNuonyy9/
Tlb8ffD/vXbIG42aPJkonpFkRBZmWk1HHz4qW7ePnrzI1RT/tdL2gnCvV3/1nmZpn8S+JZ2iCZ1S
Jf+Q+afbm2TdJTl/Ab1lUIHRrAlvweVAJ9GDdbDNW9cyE6jX7F5U7MB/kPODp52naTclmYNCxRhA
O3hueOkW1uMWhujKabz4hnmTvZtsWc69cRq6lsNPQqR5bJXk0UR9toZ/ECGub5O4RQp+bXmpyfFk
pYLK+V9477yV6x5kXevK4ykY/2RFYBf5YWNqZxd8eb0yte+MLCK+LoNF1IyH1k36h84ADSM5g0b7
rfhBGY6Jf1fpX8LX2zbn1VqZBCDFnqJ4v4qcchm57hTmL7Zt6CjoByE/kn3xtK0k5lU70LnB3MOb
H1jW5YpNuhWkia60bhhZP3pEXsxA+JlGX0Z1q2f/ykXLLOpokEN1wx5dpqumLpImscCUFeWPYfzU
tNm+pLOTxOWuT4x9P1H8aXtb6jxoJoZPYlZvqDOvI97LL1iso1APlR4is+QmXXWO5OaTFmzN59X9
+G6Qi/lsI9PqM4reLsyv+1oKbKt7VPX/chzzR7w7ZooXhLnfqrhPOdt10t7ot4axTrvO3gReHtD3
YI3ou7w00fahiKCXNXsT9WNSPoU+7apOGDhFc0/K5k5L9PssdFTgzUCen2NTe/R139aG+k4sKKyo
na0Ko60hsmL2Gy+j9dP18tsWt0dSch/2JsMv94gU85x40V+k+BNtEPagn8dK3ogxru5cQDs8kRD3
gvhs3lfv5juo47ZWBL9z2+aDOFKZtMInL5xL5PLTNHzISNhMU/GUivWx0sQTeudbbZTXjilXC+gU
4JncZ4sgUYeIYdTlqXeFvrKRAq3l3laqX+oWdfG17Ttz18OfDG4YsebLkWY17cuxJfVcYDyLirvi
51SO9m3Xdu2SQJyFXlq6vGdSjUsbCkTDlWxEg1tO5T4SHw15PzTnYfB2xbDfUgG7tlfo7qF7hKiN
nObiyKdWK3iyng6uEHdOH0RHjTYbnEzZZA9dZNgllI3iuLs9wmux1HujCydQCdRBkjQeiBL/BPHB
MChqf9XzOwLG24bWZeY3FA8s/jOcA9TSYr36DnrLXMeSkfvOrFiamdWpFZuPdMHtvPinmn3LGrsM
azekgwVJuaMufSvCH7nQfddD8zjBqKBX2X6QEqdQvEOJ4kD72pQwT4vp8fbHrtFefCyQdDKcM4sM
0P7LhZe0IID0mrVIxVOb7/SvSL74w94aEydNfjb79FdIK9sfCCQG71dQ2t3GU2/+/cWdemF/4TYh
pBtqqv7shUi+Kw3h1RzyrShs3rwrGzTKirgocqDLjIdRhVKileXgTkOwQ3Hou6k861rzlOZuMJl2
DWw7b/+Cetsbk7Y1wfNmXhqHoXGuGIDx4n1+OcFJq7Wq4vWjm7RW78jmeBJRRKIhTPE+CmH3U1Sg
A/Ab4RiWcrkPRMTcWiPaDZPUb8zDlTOu0SbPgpMlo6Yy+7N3HrMTCIibNOJLVPFbmf8RrfaMCpjT
CwDYv4vWFs7xit8CbkKZhAQjD8Hl6wU2Mk3tm250ZaNwJH84qcW+M3pnCBJ7CmAp8u/BVozFj1T9
UpWWW/1ofe8+ibZYF67ucXoV4Rol8c3QF/emmdVm4tfT6DaZG8Fj0Qa2rDwY3dE09mNz6AzrWNDV
Dx3g3dyaI4YHEaIo6U+m+Ru7/dqtRQ8IhTtqJ1C7iwvX16Gj6bfiOLp1/tAWTvSn2FmdPYF8eZa7
vfE0mV8Nf6NT/KpR+pHI9oEwA9W5OGOeMI0wtKSTWyCzNKAEFrQQV0O7PpHaA91iknKQ7dif7AIl
Q8+wNp/o66sSHCU1efA38MYQQl9uPT3Mh8rQlMktoy+QDD3WP5iihzKySqfsS3iYC0cQHSS2QL1W
wslva1vyf3dZ9juIf972eGuHA2MKGSUoiFgHOl8uP8VURiRfZHFy2wE8k15OdzQI/zN9CUVCYHx0
ZtLMzXW6uGyCrteUqqlEV4t8Jzdkmw7yv0n38d+HQi8RMwp8ipt0PvDvDrQZodSjCaXoIgH70MtG
aCupuZEVuJJdoa+M9zPvEYDR1nLHChXoEpoORDdo770Bld77UHhqoufEq+2JmEpB6jJQt/purq3S
m6457oPy25LkUy4i+Kw9rKLgMtow3cR7tKy3gAzXtiVcSnSTAseeWWAuJzCIDS3BZ4huzu9XsXcE
2fCKdN6PIgj3/75W700tdsRkZYnYJJroSuq078YnWD+d/87C4oyZKI0pZaliQRxBXZS5bSnJRtS9
duk8fN8whGSZ2XOLkDeIQtmotFScq5QxOhQiIq7S9M8D4WGv8iCFhYGi6LIUagR1J2FFdn34RJvq
mCDIdXuq1sPgp7mSyQtRZQMyc7nuVi0IdVQniisioxkl1b4H055Swr5tZr29CDp4m8y1HJz98r02
VCS68mZS3RHR1Vi8a6bQnrT7MN4qg14xxOEEozx3TBLBLy44Q0jlro8l1c2a8hDp4bnwzL9KDe61
Sb/cHtP6YMJuSMkVSNsMql2WGnjqZCl0v4bLpWIH4vcCz3bbwrojecZtgd8i907hBBLMy9VpRlXL
piY3XUNxhvSxKceX2pNwo71l11GbAVgVfmhhXwMSfbLgvd74gPVsUg3FJQDNnU/sMn0dAvwfJjW0
3KB+alsRVtonvULjIdzAKm3YWXZbDWPn10EXWK4QRI4XRnYHLkm27rrk5+0ZXQd+84DQkWE2qUUt
A7FhFOVq7GLLLaynUb7nTW178Gq12Q/Jl+5owfpw2966w2XeHvNbFUApeHZjsYK5rmUxLeWCqwWN
ihTUqZbuxbw/V6ZIW1Ln0PoNQwZdUk/W9DIlgV0Lv4te4c6nXxq4T7gRAV2ZAKrqs9wjDbEUuxcX
pQJP3VzpCc5GLuwm4UfcKqdKKPehB0FvDxRiEwa2WlsM0ZUwy85RB6HmcrmHTa1HY9kvZ9LYV2uE
iFfwq2bXGcLfHhG/29N93dbsY4jqWWD50lZTtVUamL3+3JraeB/W9SezRnWiKivjEGlKcrhtbnYm
Fw+auakYNidwdoR0BLKX5qoCvaOm0mBV7HZFCzWlfuyq7lXVvc96F29ZW+UK5t6YGU9KVQIEjrhw
bX5RqE1Nn/Rza3zVjS9d6T+gFtKgsp2hoYsncdR2a0LXI8SmCpE/bxaUQZftYMh752QSaLqsuglS
rLI5E3wdq84r7TQZNUezAKjfntT1kZnHyamZwelkzJd+tY8zqWjjxnwuK/jgsHnKDb0+5r4onShU
PiitFz0GsdAc4zz7lvNadiBCQbsymPTX3CqRF6nPFL4919MR9C67TYKK1aU5yyhyt8zrDrPOsv5r
9Kh20/9tPkcC6t4ppBh+m9Iol75uTMUcCl1uMAxB/kfoh/ugofFyg6WC1CGm48Po+MR4P0/NEfK6
DmWm5hNwWjt8Vf6Od6TDVPRUb5teXW4McWb+4G1Gtw89gZeW68pSg64tIHOMkv4gVTQ90DFgbgRR
a3AjZngFEj8RWDOdi/BDs/zCqxLVejbESv8++i2+XwpU66shT/XPsklxmmPvW18neiRLu/XC2LcF
fE1xGMae3tg2DIzkFEx5d0wrs9/ig702DRAxI9UG5ywlnPn/378r/FpM25kivJr86REO9dwO5LHf
mOxr04As9oxpBLxFPnsxDXpOJ2Qte94zqILiYSI6tmypiikSo0lk65OeH2NjNPdq3GvPkgJkLdML
32n6tN0LZmTsi1ZOEO2Kt9iHVj4HDNHMijcnpmbGkIWHq8uhiMUoTt1UlpMXNQyko+8lzYvnS7UT
hPRJgCqGRcosRzDd9Gbe3oWrg/ZmHtWcWa8EGNhy+oM2FNsiAMJspNYu68RwH09eSD6u/GfkjY63
MYnkNEpaMhTDlys9lmECGYUZnCEZ7n8nKQF3F0rVaawTEeht0P64PbT1axKD8+TOSMf5Xbe4iWM9
09ok9MOzXv9Sh489Wl1QPB3CT4UM8X9QHjzBEdQtJozVDYl0Fi6LTQaAFA+72Gl+gCBAGZvhOVNU
xBpL2T9UU6PuY70u7HDMtlTnVvHGwt7iRu5RJih41zJK46HsP6BvE4Nb1UgvOink/LfndHZKF+6S
a38ONIjraKVBxe9yDQUJ9ZCWrqZzqpHIydBXijo6ZFXtJzRaP2P0pzcCgCuzSSwF4+DMuTlvm0uD
cquqQtkmyVkJH6UJzbXp/Gmst3rNr22VCzOLUyiVtQpVdJpAX+ofgXIbmf8g+eExj/e57zkJRbxW
MU+FZG68P1fHnwl9P755/O/cH9TuyWDEQnwWUQfUhococcsBEpUzdQsbakwd9dh/X8L3Fhf3Ti/E
jcqpSM7V+CxY1Q41GP9JKA4VYoG3LV1ZO7KgSAGSBjZ4xS0m1RCQ8ZBDOT2rCCFPXXhMw89K2j9P
8pYuzJX1w7vDKjX3kBPcLDtLzSqymkmO8/OYG9BWaA7zGA4OHO1RGkFR7WR5Y2sRSPbbQ1ynO4ED
zwJ9b127BCyL9eurPJR7Y6Jbu26+l4MzTnZNqtc6yMG+Se+kpLQr8SiFyUnfJFJZz++l7cVKWkkD
EYQoYXt4DWCISbJT2qKv+GVjjCv0w9sYkQAjHUOVaUlxmEV5Y0ZxmZ8F6VyjoZrX/nHwHiPrAf0L
snW0N5414ddtq2u3Ng/u/4y+rfi7g5HOL9amrfOz1Ag7IbY4HKqTVneSCLnwVDmIsny7bXF9FC8t
Lhx3FQyRL04Ms6tffDHZSdNTVh/KcBf2z8g5AF493ja4unsJRqiss2XnxC2dspdnv0mLrONizs+V
qDudJOx8Uz6l2QYP9DrFMcc8rB2KF+Q4QAddmvH8IePNGJRnwUOViVRxt+tRh7EVpVb2Tcm/1UMs
7vIBHZlEGdIv4JtTp/aN4u72eK/sVypCdGHSrPQW2V9+SDZ6IVenVpxDtefRMEu33IOdhSlzq+Py
yszyRKX+Bn8gdcYl5isvKHSRqynOeTvamTic0Wa3I6C4twc0z9zlbcitRMadnBvBMQW3ywFZahpr
U5eWZzNLukMZiPD1tdOWINqVfUmjBkUt6DtIFC2t1MFUxlU4lmfKfgfN6+/ptXyJHoRw/CYJ5o8x
mY6lv3EWrvm1C6PzR707fkHvj21u1uV5FPK7OPpcVqRKqvtU6OysGmxDawEi3g2FkwnCJ78Kz7dn
9toC0pwyi7RQvkIs4tJ8JxtDkHZSefYaDbXkxum6dt8I+e4/MDM/9MmXUlpYem9vIrFiFWp5DgQK
YqVaIpdrHsZC/33bzhVnBijw/+0sPLUZhFpPvbg8a8adXFZ0c32UMpgrH/PEpbFsAx4z/9pyW5oz
v8fcqQK+f7F2ftumcaBV1Xmos+ZFzSP9c5vHlkNtB4L0XC72kRT9uygoIRpVb04bnRFr/gMjIf9W
qml11qLghDRuRtVPk36RcIuVD9BLEOS3U3YUki0KnyuTC+0hxS8AHtSnlhVXiRKvWdDWf560HFEI
82OH+uluyOIXje6WsDENxxKoV91e0vXZnzPGMkZpeuYhvwhuYoq4aSLU9Xk0KirOUhJ8rnU9erlt
5UpgM2u+ENxoPJHJJy7uiKxMRSFMVQaXjvGpDkb9XiutcKcgYk4vuVh/yMt++BwJrbkr9VY4xDzC
ThsfMd98lxuKjyBJgWgBVKiUSy5Pox6bTZxIVn1WqlK2EXIj8VNZPyRY1e6mEWSY0c0NsJ6WOnnS
5ns0qy1SgtE/N6zMeQxSZDzpSNgDebn8jryGsZOXe31ueQ7vKb43pylKy41r+drKvreyiAM6s6KS
EZLhgomr3xO/wxoy1s3+9qSuD+k8Fi7emYWfBseFFY/WrjpMmVOpLR+UxovgItB/RXJw9H1fcwK9
3YBIrF0qBjmimASEyXm5nDy5DFNFsDCoiSNCbYH0S5Y8xMj9aktocH3P8zjUqRDNzbRzzfjSEmk2
g6aQqjnX1e9u+Ky0P8r0U+Vt+NQrE3hhZfEUzUg/DkqZN2fyRxA1w11tB+guQZcDH1mmxiCuM2Or
43q5NwhHqBTOBXfENWBXWAxtrOihsFqtOoM76J2iKCuytIG68ShchWxLM4uxyU2RTUNpglE1ERqU
6eZH5Kv/43X0oNYvRvBnHOs7QOT5P+6Rpd3FtTv1xZCQr6zOlv65j47N+GmIPt/e97OveO9L3kzM
c0gkSr576dB8lXJhUvv12Yi/yzVKesDxEJbbgxSH0hDguqrZiFBteOvlZpHBN+M3qFuSuZiT+5db
ckSAwvM8kuthYmu/sj64i0x9V6JoqavWRuyygs4ujS3cZZEEcpD6UnO2EjIaBzFTxdKus1G8rzpI
/xGnj8f7YcA9nNRsMPS9IGd14DRtBduTZmheeESfuJvb5Qo5OXllbZhOEoe0R+gh8l+7oqvF6STr
CXAIpdDrxCmnbvp7e6GWp5hRgGCbFQrIYoF7naf0XQTIs8vXm2TqzsrYRUeBIsAxHoMHAPbRyRur
bOuSubJE88niriOzRF15sefDIu+VNEn6M60h8lOYNsKnekyNOz3sEe4UuprzXUwx2J26c5S4EHZF
ocBepkedQ1lMdvJJPkVFITmaIMh3EcaIfdJ66zuXr2HmZab0QRJ2xiTgSy/nxRdGdUBcpD9HrWfZ
upw/aFZVf0PxsnpEv1qxB3JW+1LPwzuA8NJ9BVHyBrJrfYZmkMxc9AQlwzW38EJZnylFnsv9OezV
/p4cxLNA7+ZXtSqafSgMuduG3ifDV56lotvihXwrSF0e4LmQgOslp8qzconeTeQxSZA/Gc6RL5du
lXjDQZOVkSJCMDkECeIhVmh3aSWhe7QmlI70tEM7srSKfeoX/Y8oibLnuFFkJ+oFCJ4Sred9j/KE
gu6zHffopqBtiKMrKuMesY7yISq6+BkCnd5pLNWzeZFAU5Z7mqOL4wc9nKxDJ3b+Sej01yovO6cZ
xb1AgGb3aQMbfpblG+++K/6ZmhxEbBDWzUH2EqeU+XGVBGI4nAPrZ5vLO39Enyf4DJ3/yYzl8+AB
WpEPRGKvfOHtY3nlmFyYXrhoSoXwYo8ILWWy9qzF3mulS18HK36uu/tY6KMNx7kKQOftTgF2buWj
LgpH5uV2rwvYUwYxGc5SFKGOoO4iaOGA+DmJrNi50DhKk98JBWACXz3cHuqqaLO0vdjnata1RmVk
w7kzRlQOSjoLJnnXJcdW+JF6hiNb3m7MaBhW6/jYhwdDNB0wn0qyhRC7Nulvzwv4zIDGL2MnKxKn
DuFk1jtqbTqsRC7iDumBsf5L3X3j9l/HGDAp4XFpLeeQQyl3OePGaNVK3U0csEigAuVp0kmrrOrf
9xFEQXOSROEBA9j/0oqpBKllRuZw1lPtpQsQY1JpuvmtWvSaf9pYxyvTRylGBfuGv8J3zv//7irJ
Db+B7FAfz2FTnsJAsyvzczneqXQWjL1gS9Z0r9WWm6FlElB9ZKyjFdi5caqNXxnI1axKjrc/aRkM
47t5KfLqB5NJZmw5x+NQeVpRhtPZ91Seh+1Qw7uWNPfhyEV829R6OTGFkXnwXN7L56mFrJCSTel0
jmdVmJDoe+/lSra7beVK0MFVhDui2R6kL6/wxRx3Wib4YSWdY79r9kkSNneFqOZ2Yar9sR8F+WWk
fAutoO8f/FIxdnqvGjv42cyd1k0dys2e8RhbeXbwg7R8avJEOhpibzhB1aJiE0it8mJBBbcRcb7p
ll5eJ2QqcC0amVBg4st24a5IUD43I+U8+umOlIG6D5D//au2tl4cNMOuRiey0TqhszfcQdGTfZ3m
c1fZxVY278qemHuIKTYhBgNN/fz/73bp1Oair0uZcm4IRbPiMxJIlbUF91hHVW90wzMkkIUCTHFp
BDqqLqijVDlX8ScoWg7RWO+THgmYYCtOmQ/wcmLpiub9NeNLQEZdWgoVyK4bPVfOyTddOBn78jhG
x6w6kP4R7qfc6U+aZKdbxH5XdjspO+gEgTqCNlgSCEV9yHKGk3auNP1+LEfV0bTY2t/e7FdWCo81
6/XMqAZ0eS+Hpsh9qA5xZZ4bqat2Rtwk9lhVj1MTbinyXbWEs6CuBN8BMd+lJVXuEnnwZfMcaUK4
04yw2amtmu6snJ7224O6MnM0l4kggKFGoXNk4fZFpW7SIDLMs1CqaEaTfUJfZ9jSMrg6oNnrwTIE
4mhpxRBqpSkGwTyntVLddcRrIf62jb40kBC/3B7RyhYR4symTJmYFz+Z+MvJMwS/SIowsc61LOYv
sefnykGQzYFDTR/OlqDhqv953nQg/kFRzF0goBkuzYV0upiFYQhExYltQXBted8NpUeM69i3qa3E
03ksD2rb0fBU2n7lHfmnfScgd+NvoC1Xa8mnzBKmb3QSoCAXaykhzxrWXeK/jDnNz1Nd/Y0nf4vQ
9e2lcXHCKTyIHAO6voByQfB9OWCj+R/OzmtHbiTYtl9EgN68kmXbSWx1y70QGhl67/n1Z7HvPWe6
WEQRGkDACBhAUZnMjAyzY+82TxkGCtwx/MKdPGvqB+EreqlZDXFKMh0U9azFL0XwlPmjI1ePvize
D7pTmdZGoHbl1PghgI7ZeKJhcI+LDy1KaV1HuDW3UaNTECbg26umYJ7MyOw4VDYuyoo1ii/8Ifmg
H7mcdxA8SUiYsI3csptsjjhwpm4nopGZ7G+f31VDED0T+eGKQcdc7i/eq4jbyotc0xTup6k/Wen0
T2TGjuFvjdteQfI4vGDEZzCOAhEI2dWlLS1NVJPJtMgNo+DjUHxLp6PYfWqTYzf8oxGciLodSVCe
A+qeKJSAU6MubFcoIka/dSH5eHvlV8yGbz8HomCKeFRaCV4uf06WttJYi13sjgQcx7COMsW2rL6w
iz64sxAhfh4GFPZki1JlJOUM7GlxcO47rb9nKwPH1+rN6cGrBw0HLIGUnGd6ZqK02d28e5+ZFEIQ
bFBj1+uTFyRtPsRmux/FzpZf8kpxlPyY0UskYulMMYAhcrKTrdD8OhuayWgoiog0Guj3LVVToVJN
ggZGfDfX70mbnqLYLeNjoJ5z41zLHEOBRr8YbyRh146U+vBcFWGoD7DiW7Pu3cqh//BNMvnYJWaz
w5nftPjTBlvAkBWnNYtsUlsHNsXzsIggu8AXKw2QlhtK5uCUmUiq05nCbuNozc5g4bUQx8Yz0lCY
BdkXzqKIDNXTzD5xPTlF4e5QadRsg+acaUdFyCBvGJ2kY8w8H2ypCXeVed8lv8B57SoQMarwmHrx
xj2/anZy2qlv8cpDTcDf1MXK9UArNK8BfpcEySfLM89dXv3U+oOWWT/LonNGz7OFEZXv34jVNPF4
uL0laxtPQDiz/s19yOUMiiD0md7lQepmAwhEaRjHg+bDwnbbyoo3Y6h7xseg6EHhanGlo0jNeilt
UjftEkcpw/M4vUxp9ElI/9N6ABww+Qn0jmrR5UXtaFh1gaqznVmOxNu58YeNQ7R2Iah7MaNOB4W1
LMKyUJp6RQ7D1K3ALDt1r//0hhaSRiHbmt5Zu/Ggz5h2YfN4CZYRYJyACGnLInPHowj7Qa8f4vE0
6K4XPrfyR2F8KcW/v+1w8IBcYHkARJY0eYZiTmkKMNeNO1lDaKUTbEtQzqL8evtAXFURueXIxfFk
Q54sycsDUVi5P+ZqlLmq8tKcIYUWKWJZr037EFXPlVxuLGvl3l+YW4RnXhUZUzJmmStqOSPxo9Lt
2qL5HY4D4qGdVd0ppr+l2r1y5rFJ4k3dHx2opWq33tWSJ03YjKTfU5scNLVwtMkN/xqEiQeB2Vvl
XhEsQHy/dGqelwpqUmeuHzpNZB0kFHVfGTzJyFxF0snbX+6No37hQzHHH/i2aXibiw6Dl5kRJNtp
7kbJ5D8ooRruvSbuPsp1NuzEyayPvS8Ou8andVQVsnooK1l2DEGHH9mPh4NKwdTJNUQeKkGpDxDu
K0ynqpYzRIV+LodBnLltg53c65odBVF+L6a1dLK8HgohH5WCTG/aQ4W/OoTWMO6LYozPVVRED3UZ
anYHbvk1kSbD8dgUAHA9TtwPsucYnepjlaKx17V0mISy2fmCHNxRTi3uZEqqH+qpgkbaaNvj7S2b
XfhyxxQ6rbNMPYn3Ukq0knlt+J+5O6ppelQ8KTsI6L04mkFZc0gT6dBVRvVqJe3Wub8uFnM2kHcm
EqdzPjuSS3cYTJZSpyoZUMussyo5nSQfzench+6gHeMq2pXi/NwVhy5tz7dXvXb+GaIgTMYu3eaF
6UIwJ7NsotztTZPBjc9dWLjG7JM33pY1V/LezuIBlbVWzlEWzF2vPCjxa/ZBVAXb8L6aMy9m90+z
RY05/+7l13xvb3H+G0ZPfRAXuVuF383uuYeq1LqLE6pdnJ7bW7jy1FBEAUE3k9nyt/nxfhd75YiG
AiGxMreUQ/XcmSHVfhMVsT5pft+2tLqJ0LtRrYEv8kozw+vSPMlSFqV2D/mgOSbdUT0KoEn6SWn1
C1Cheqv69sbEu9xISsDMXhDzwQW6+HCC1RF4dgIOMthJBXLjgW1WP0L1pZdbW0uivZ+eTC0+mLmT
e8GuJ+CObO1EVmrHwp3fOkTZcrhrrIdRTO70DoUKDUyB+fL3W0O9guifTzE3ny4/gtFOZuhpce5m
jekUk36oi3g3UfQXzP5QeOVeLIPPTMFsHOu1Y8ZECqRxBE5U6xbHzCxTKVCiIndNwNl1lzpB9ie0
furJS2Q9317hmn96Z2oZA7ZFnlWVjEfXKqXCP8OsJCX9o6kDsVMmudozPY5IXZL+LUvp/HK9N7x4
lgeaDZlQ5zjGIfs06a09Sg9FWeyG8GsS/7q9yLUTzhS0OXOTSMwPL/YzVrJ20rsqdwMvtIvyQ85A
ZvxBNKO9bIVPffIoVn9dXmZ5qOLSyp6hpcjeXJ4c0h250Nu4cCfJqCH9KU+Zlqa2pJSqkyAbem91
Goqv8SQcg2EaTk0Q5IfSyuABUCYo1/Tw19Rb7a4u1eZkSl1yyryiO8m8s54UpLvbG7TmryEPoX5P
d5rHahk5W6JHfYynwhusjhmcND2bCWOBfi749hBUW9DStcyHaz9X+WEFpaiyuFhTkqB166WFq5j1
Qeo/xem3RDt7HlwSH2j4t/mPzvR3hQmkfaM4+Da5sXQ9aFUgVgEsGbm1RT7SFpk1cs4Lt5mKvRff
k99/ahTLUUNzX8rtpzb+BeODPtwN1XOZtLb1cUruRy1xSCmJivv7QDwKMVoP/V2XJPBh3vmRnQpb
tA3rWzSXW6mjU0xfzvMG6lBbljjwOzu/OwbVQKqaMFGARMDkRJWc3AV4a3uQh/LUaNr4JEdjegyV
1trROJE3potXowmD28Oow1xdXcIP1LaU2lgoClct/H0pnWrE1/1zZtxlgjM9K8aI2shT/PP2ubzu
LnGN0BQRZXo1DOQvHTB1nbGZzKxwxVA6gAHOGbL2fyVBYZu+9rsqhtQpB/N7nB3iDM1f03/s+97p
i4k3S/jqw8Cjlv6pEP7USmybm+QHa46F4U260+RoEvDyy1teQJ6vi0NbuH3Rfye+shyhZtxaNdPm
LBeM8iuxCZCmE9S90Ob14fbuvL2Sy6PMl6B2D8fLzAB6ab4x20wws7KAhG6CHa4cUiplkem33yyi
9Ie+1L0ZeD+hBMPpPnVdCS+O1Sn1uYkiubBHwy/uRbX2vxRZS0OUA9U9DLJa9HP3BBbRVIm/bfzm
2a9f/eYZL4u3AVm+nDvWI9EvC1XkHMnjXa4hwF56dpQRrPX+Pv2k6PeB50yV6sCHsvGsrp5hnlQE
2WE7xj8v3oEmHmIjsuTC1dM/hvcYmDO98nNSfJsq06EDu7d0WzLrJ2srbrwO5ji9M0HpTLkwa05e
fqgyqcvMSDnGIYAquByM4Fe6CYTeMrJ4Uc0hsaiG4lNl159yu3upvUe/N+2uKnZRdEqTV+WboT3E
lAmBwuzyghxo49mbX7XLj0uuAVCBDj8Qerz7Yp1a6anN2BfuoCYHJe1eOnGLnWWlMEJeAXUvFSWU
Kbh0lzZgFBW7oUpLVxoDJwY6nyB8Cxr9HKYPgQ/HkjE6pfg59zbWtra9lH5mdBr4S4a3L+2muWKi
WJmVbq1ZBMhB6zmCppRMffmbOMz5PCz3UeONwnuQ16NlcWmrGoQW8sCqdDP0hcJGfSxQLDQYyRV8
vHtZnIpIuJc9iP2s7OPGBZ3f+ivbOHqeZxIPSkGXtktvGsuBsQ/XAofH4CqvpCEGOqCmyLaYhRrK
Md/VOhSGUV0n+2wIK8cc+/qc1xW8jejL2bd/0XWIygefoylq4LTrl3msh3PQxl4sXSWTPwG7e9a7
jP03fubaiAJxdjKGLUcxf8vlHsxlG4zCcMiZvtwDTe4Yhe7z0u3qaG8EMCfrxXnsXWqlcjkij+nb
VNudGK7DbESlxps21rx22BgOmWtx8zSKuvgBSgsSnBYDh01vCYsS3Q4SnYcW/Y+ttV7HfkwpvzM1
/5R3iWbUpPkUS7Btd/n0fRgiXtY/fp/88QvpbjIqp1L6h1C3HFEd7SFO7+tOdfzA4LkXj6N2Goot
SMna2ukGIKJJuC5e0WK1cWmVsZGULpP5tpiIKHbCjJBt7PDasmHLm0t0wJ6IeS+XHasJvMok9K7u
dce6kO1atH4XanFiJnd/+wCvuSwKMWBj5g+qqkuyHbUUlXBorco1PWFfioUjdqabNJU9pJRgpk54
yXMBCs0yftSDw23jKy4ZUOusTQsEitht8fRQWs4NiLkqQDQvuf5zNDYe9JV9JJFnRAMlYUbFlu6i
kMVsEKe2cplcFGQa4NOjnDz6W/iOlUMBUgeczltBhKbl5eeq6lFpp3aq3AT8u5jsR1hVUSu4vVer
RgilqKnS5wN6cWmkFo0wKcDbuZNaOWUAOzyN0H5rmmR1x/61sqx/i2HX6GrLjkVpdzASwRGVP6X8
wwz+y5d5Z2cZD/hiWCY9dqbmbHqQa/iVbUXHIt5yVitdW/wy7VEZ5mYc5rLIKWRt1Ee5zPlO6BND
cKB0VFpThGaBPdgWRJCQA2ZHIqvgtevM4+2vtr6f/1pfHI0kzOK+REzIhQHeUZTKBvFHrM9YKzyX
t03NAeLiXZhZ9hn5ZoZghntcHpBsUEMvr5OaA6KLB6UUkqMgd5B+0phPeqmAP0sWZ13C9FEHRLO/
bX3teCrwZdCr501CM+HSOhiTXMqB7Ltj9QwS/pB0kT2N+YaVlcRznkICRvJG6A8y/tKMIGV1K+tF
7ZahxHRQ2R1yRT4gq3Cvye3B8oWHIj1BY3G29HYXTcpB04TT7ZWuQEzm30BX8o0enk7D5W+QDShH
JLOqXehJvxXmowbqFinN/WglNno2LSl3kQmoNsi2bNSZXUrlgzApp6DyD532IgVb6fhs8OrLE7wT
90HmcsU/5edI98LZU7uCMB1HhOLN8Umpfpj+syQybb/xDVa/9Dtrc4z27k02g0gWEiA8rtAUDBa1
sT3qbirnW+d57erMKcn/rmoZZiSiEBFr1m7j2Wr2YpmT3chfs00PcV3Q5HPSxKSerUB6t4xnO7FQ
g5ahQZfgHKp9ee8HZ4g77FpS96O2sXnri/rX2OLshGmupZqPMdTfLeubb77SelMovt0+o2u+YO64
MVkOdA5168tvNJQ5j+IwNm5J/C9mPzvtawfeqR+OYvwi+/dx/vW2weuLOcOt5rzZIt9HimjxlIdK
N8maL+REpaUT9tmu1kq7BLEMMtUST/FD1JZHLQ5tDbjA347xQYQ4d9XnMRkgMPJyuM4cfT+Mc0od
ifVKwBJVjV138t/uKRB3KGuZTyFcgids8en8ZtTESdfJk9vn4eyfW/1geEdJuFeSDhXhDbTc1S1b
WJu/8LtblsRCG4+iVgA2ciWvdXo1tEt5C195jQ+czRBhz2Bjvp61OChGZnmRZ5mFiwr9PCegl05i
lHeDLwo2OYb6sVci0MckUqfUzPKjLMjC3kxa5VCNzT0PWWlTWeh3wdwyvH2kru7l/NOAxMxZLaCi
ZWF8TCKEOSJkY+uQbKbIDgreLNHsvhYfFX/D2HX55dLaMvBpS82v2hprScFkFVyhatQ46FY4cW4+
inlnV5SCmiiwubulIZ1ur/UqEF5YX3wGoemnpJmMwtUED64vffKc0Ci2OpLzCb14J7ACOoTKNo5B
g0fk8kyZRAdm57FGMz1OxSnSTp3AQNA5pbFhbNyWVVsU0mZCRAlqncUrIU6RngeRQDnLGBEQK53B
ezS7h1oUT2UevYD43UqaVj8h8/1IQehECNS0LpenFGPUWkNcuhoD4YxQ/jKqT2Uv7YsYJaVdZUj7
euybuYexZwzbvf0Fr/OoeXMRHOAVgUiQ3vKl9WyEuSWt+ISBCrt5/gdI9C5Xm5dAy90hEh47A6Xg
3n/Wpy22tKs35c3yPDDA8B31rUXoNeV5KmmxX7pNKR4b6FmEH1VtHaEZOt9e45pPAikgobWBAAoM
epdLjIIKXo2KxF9M0CL0S1NxArOi90t3ZuM+Xl8IbjNYefiLZtryZfG6a8dONXOpdJMpmZzBKHWi
jGZLJ23lyFAueyN+Iq+i6bO4EUKS6LxHRukGL3Ub2flg2n1yhHl2DBRH9w5DeTDTp0T4fHsj31jW
Lm8idjkooPV5U5gKuNzJoUG/VqpD0oJKpkEfEEFqAwFOKBbCEVoBme6bHjHfGve7nkF5hsrQLbBM
pqrFLnkFLQgRll8Vz4oaDPsqE18m2DhPI1JXTi/26SEVykPpiUQxqvicq37wGI+GAp1H0sNJoHaH
sDIlWzCEauPDXUUeUGww2jM37IjTrxr201R2ppIEpPRKtY+qYA82/ZDDvPqRelSLKp0tt93+9nau
HRZag5YOsxwdqWVAroF5js20IP+eLJCuIgOxzSSWG12mN8rz5UeDThboPp1vgv+FfxGyKofcIq9c
Wbv3g+TLMNYO4MyZM5cyw7Epop0uWFDq9DsRTTrfn56CiTkd5B3M8Keip3xFpktyp6AuGCcfip5h
WPp1Rfn19n5cOwQFJC4TVlBRE9Uu37JYSQs6mGnlpvGnabj3Xz0GXqSNec/r5xkjvO3UudHUuOKd
oG86TJZJ7Ub2PpbN9BCFndMG6h21yZ0VbAz3XnsejDEwASCV6XgYvS/vS+ZZzP7HFYUcQ3TkuDyJ
kUeQskU8vWqG/gsTgHP1fllGDxqujlyLldtAdbGbcjOkYq+IJ8Z7tzgmV7ePZG2WKIDef5nIVgpk
IYMqVW4t34WWCDXLCQFzO/G/+M3G5q1dSXoDDK4zP0nJfuHkwrAs/QhGFrcNhV/pTPAc2AEi8hUd
bImaqlh8EcstbNmqUdoEzCQApGQS4/KL5VPug3im8GG0R8+Dw68LbQh+ckch3kiNY9z+un3o1zaU
J+n/GwTCeWnQ6/WmSCeBDRU84ZNmlT8CqdkVVZnaRtpnzFkr5kY7YtUknNaUI3AHhFaXJiuj9LNo
LgSU8VndJzi4RgImffTTzTme+Z9a+h6Y2KCZhAFhPjCXpiBDl2jykOKPw/eQ4NSJ1IMc6ztJOwem
dijFZ6vaIrVfc6tgi0iriBnhLl8szwzkRpHysnbp7tLUb3bS37LL0TlnPnMe7J1LmvRdL1eFfmee
qdJQEzM9R9n3oT4lIIetYM/E4T7wM0cNtqoX13EpJqFieRsn5gmev+m7vMoU4kgdK6V2Q1+7M75G
eXuUnhMoH6EG+EwusvEcbpmb//87c7WftIbnqbUr1qPtwbDelZBfxNmPSnmU5PuCBPn2NVg1SE+K
vgkQ5itkRuLnhtAWUk05X5sOvhmbhBdmfERONz1Z/dDs84aGgofYzIabWXOehDJzBYCmFFnb5VLN
Sokge9LZ2bqdI6egPvhGlO5yv0l2txe5djLnkYR5EJwe2DK56IJyGCsvbNxkzMt908uZbfg40dtW
1p7R91bmX/Hu2ynSJMWiFTWunnh2GGl7NXj2/VcVfpv/YIg3Z8aQwMy3bFPoTadZjdc2biWWjiwE
O6V7DaUvjbVlaGXfUEWz5nEKkKKAVy5XFBZWFTdG0KHNHk17MW6zJ8Pz479tRjOqNQ/laGhPzTDB
ha/qEq8P/A66ZlzuK5gGdwoQdNKC4+1dWzlvVHvmEREoEZjbXGSYaZJZlVIYjduFmU0/0mbXFGmL
2mPFxwPOYw4NsRIOw3LAqhNVb7TCtHUDHVlMoc0ip+jrPx2gqkPKiM5D0ev1htNYXRkVGYIZ6h4w
al1+pjhKZakUAmyG/zTBByV9EsKNDGTlbJNg0RSDaYv5cnNhAja/ejAB1ri1SPMj6TV5JxSgxloU
eXY10JeNI75y8hS64+SNdMlg/VucCeAQ1igHWutmtVUexkaf4K2Ame72kVj7WNwhGCHhUaLhtzgS
mjcZnh73LQUOaFe86iGfNEd5lsriYCbZ821ja8kjIxS4tDcUGLMUl5+pLjox8EOtdy00aZ+CJtV2
llDJLrNK2kkg8XKC0oIsrRTkQyKG8l0n692hiuFGuf1L1pYNkJ35P+KQmY3j8oeUakT/0Yh6V2r0
7KgKAFYradjpTfYi6/GHkeO9cUJXyr1AhigjMQjJxAU8g5cmrbqoa0sVOlefQt5OkHC7SgrDg1XE
Df2tIn9qm0zcEVsIT7w3xX3qW+TWIpBq0RC2BDpXgs2LX7N4egSqEkPX6507NGKxUxDs3ne6JTjQ
eWS7IVbCu7ZQmHJp6/ZO6vwtSMbKmwscg2AClOXMgbYwb5VNmKdp2rsZD61Rmd+N+rFJdWdq/kzl
dAo8cUv5dHXB7ywuHDljSha6jVhMAiQqum/la+xVp3nOAKol42EMvtw+YSvugoohs4mUl+juLR/c
HChw5un54E4wHGZubw22N1Kk2NIIXfF8KsUehv4Yab2eSFGMTtOgrR7cCMbYtoRyIp7uMunr7dWs
WKF9h4o00FWKTMs0zwSwVCVyP7qIqDwgYTvsfDXZC029xcmw4vV4bdGFAxPGuNyyMif2jT/B1zO5
UacLd9Bw17uykMuNwOvaytzcRgUXD6Dw38VdLPV+LOHf61whzAGcVba6hcO53jAs0CQjlwMzTmp/
edvLwBd83+O41WO5t0rw0IYROQjfbbmVOUm7THNmQ8RAtJKJ7ZbKrTFhaScNTe+K46OgBA9lDlXW
FD3PHSTZLqZvWfDb638ixLzxPq2tcEbg65Q32UttcaEUvwsk5sEGtxpL9Bgbpu9ypzH/3D54K18K
LC6ld6gBYJtcqj3UnYD6JEKYruh/KIrIbqd/bhu49kR8JaDj/OuQy5MBXH4oqeuiSs980a2MvN8X
kaiS7evDRxBLuyyd9YLQztgPvZZuPIZrhk3qbyRWIIl4Ey4NG7UmJfEUiqB9TehpDvqAfojgDKIT
dvSjky2m0JXvRc+PL8UgFzW5ZXMoNL24V7tgcsuhtcX+pMedPYzH27s5X5zFaWQAgOoWd3iez1hc
rJhiCtc1ndx8PKX1P4GiIgD8YS4La/mGqWsHy2Q8iT3VNDTPrtjrxiIbesWqJsDa5mFIuuep13c9
+jqGMJ1vr2rlEKpoR1EoZQNh7lxEC1QuKzMUO9Ht0sRyjFYMdlVVFhtXeeUD0YNhvg9qA/LtJR2N
ZySQvFuD6Ppp72SJO/mlY2wRt8zHefGBANtCj8iZh4dmqYYYh5XQeIIiumW6HyfUrBFj9xPUMI+K
AuVd6u1l8cft3Vv5UGC9YNuFlwaijSXNIPhWL441QXTbQUNIoU4hX4z6yY718tzElrjxsVaOII06
KH2gp4G9fTlp7UmlqpZ6KbnpU6VlTmkYB0+6N4GXDNnWiPqaLVgkZA0XSBq/BELkrWwVtadLLjXj
MBx29RA6YRx8KOT7/tPtXbym9mBSnSldqJNVhGbpXV36C2WU2qhKatktBPXoDY+B4EP5VNk6rGaF
+M9Y2zD+wmwgHdQsf0w6by8G2X7qi3MbSE+F3x1Ez/py+0et+LD3v2nJf9ZqDJzlQyG7cRHup3A3
eAdBv2vUY2q+tmqzcUFWGoZz5YvCFyhSvu5yrmkIzInWXSy6gn5K/NT2lJewSnbQ8RjpUyy80shj
uulwe40rl5/nATmQWezsWtoxzCu1b4xMcpt0DOze6AbGzDxlw5utnKQLK/Mlelc5MVK1M6Y6ktx5
XbnG8IbUQJE/Ob482kq0AZVYszZrReIISEoYyrm0llKNCuKyk9waPWF4x2XvkVG6odml9cYJWbn8
c8ozayhTYNaWlQ1ZiwvR81XJDStjr0VdDLty1EFJC6IwS7aKvivnkaqGjLdBgVfhsbtcV6n1Wa+N
nuRafb3zdP+JQfNIe5G675KAOk3v3j4aKzkdoR3jCzBT0bejPnRpr6+MOMkSOuMyta6ye5nyP0rW
OJk0njVtP+TCwfRg9owfrNh66Lxh49Bcs97h3+Y+BRpKczC7fDIio0l00y+5f+mvMfK/jLB9QfV+
Fhr9rjAUewR6ElfKkcjpEEnij3oYHV/vzmXuwnD1Gh6Ch+KZKc3b23I95jX/LA1/z72ZY+CFq2oT
xCxKg7w+b6qdkmBT/ViZrtQfEvNbFAX7gGIrLZX4d2vZSHh3FajZ5LWD/rMWf8NG+xAxzuJZWz9s
zYHww8BcAiezYBZZfK8kg+4emBD7RV4xokUR+eMuCgvbMNq935r2qMJMkIzHelOlZcWNGIQqlGBn
WXfIvC6PilT2idqYvey2LZpxndCVAIWFLcWStevGkAlsJrAUzHNkl1b6XpMyQDGyq5afhz7aafVE
lUE5eNkWzc+KC5n/fXC6II6ufXEdhUqAyrbsZpOyi1N/B6IBjgrfDmGNKMz97SO1bo0o2ZQJmclD
L9eV+oPCoD4fLo1M41BqobX3mYY7DHDQ2QPVhD9CH2R/H0kgwAYDDW2kNyD0pdFQ1+PAMEaZxvxn
LTN2oFX3rfDYN+1Rz7YKMiu4Ml4XskXC5znfWc7Qq1XQNoi+yq4kTPscAagW8gPdV/aTOO4YPnY8
vTjp4ZMf/rCK6K7tfxXSqVeYnR/7jQu8doqoWTDNS2rMnNtitwe9l8pJnmTXHM9W/aXvXiLj07hF
1b1qRaWaYAB54sVZeAmpGy1jaGAUFaPko9QNj0qV5kfNbP7xLH0L8HANQcYnzdMacEXRMrgaQxn1
KM1jPJab1hSlq6MVH0ABH7Q6vhvE+pMfPmfdz8LaN61qT5a4l5Nml6QGfzd2RrnFh7yydm6oOmcT
Iln7Uoxnyvohi7JEdfP0aA097BaprQ0vELDcvjfXWH6wQO8NLTbZ9zQlS4YYQ+q90IOl8OPd2KKG
ag0PShZ/Gs1nuAAq6ZzJSG9Myee0FjZ0ZFbyGqY0CTR4l8lulolnZHRTAXhNdafM8/dhk3cnL6pE
J1dBd99e7oqTfW9qCeNAiTMUy2hQ3TQXH4QheYmh/7ptYu3LzaMCYLoABZJ3LpwCbMNFGqqqK2aN
9lzLdF/TPhfOAzKnB3W7QL9mj09IkYeskJm5hb0MdRit5/a43ZjtK63Z6cZroak7v9noQa3t3XtD
8w95F4FKrRhH+AP2roRVIQvt3nRvb93aQeCqg4fDwwEcn3/BOwtmWyXdINeaS5+mRL/TACq7AbFZ
u+bU5v+1sdguBC0KQ0wrDQPDfiycoD5bQnwvefVhFM+FDEJ1Kp6sZNcOHy2tu2urD0X72ouHihmE
28td+3Lvf8piQ8WZwTYFY8ALmexzuXbmTQ3hr7e2Xv3VjeWRIpCHihpE1+XGjlo9kjOysUkCiU2G
wtarHG2UTNdiXWrMRHU0kefx9IURSy9LZo0NzfXSJknsWKqJMwuNqqNRdbvcU/wHWeqeOzU1EhDO
4VnxGEPIW6N4MNVgC1q+urk8zEz7Qa0JwvxyybAheWMJhZaby6ptTPde8DHxIue/be07O4sqXdgC
1BI7S3OruLDT6LsKC1cnbAQaa1ePruL/LWZxMfLWz/ygwggLqdWfvbkF9F3bLXYKfSnIQZlcXLwC
ngVqRLQq3Q2sn5U0Afj7Nikt2d6fvz7y9Abe3CJMaZRUL7+KBzFLF6oZdgJoUmokE/aoPFX7PA7L
R8Zstta1VhSZq4y0V5hYA6u1+DxGUTdVJIa624vf5BoGf+PJ6O+zOntKAt/RYT+MR/1jqB8j3U41
42Q25+5VjSH+2GdbrJ4rm4x03v97bNHYW5bWWjWfogx+Idcj60nzZ6Hydkb1ZI1byPuV43JhaHH2
26o1CzALHBfdt2kmwt/69082B4VixzybTyS4KHjG9KTFyZu/ozzYRUQ5unY17/n2YVnxWhwSckTq
OUBglp0LyCob0ytaHfqGIz1hOwyeoZHdcMIrLWeNjjNxtUgPQb/iLuuKJtBGsne3TKLxode8VwES
m11XgiwykkyEztgKoEJVteIsdaZ5jKcY3lcAQPHh79dLGQRsBM5zBvldXg4FpOSYd4nhStaroSGc
qR/K/9KVAdzBWA+cDTMrx/L9C/uhL43GoIh8hsREke+9egPDt3bO35tYrqP1i1jKMWEp1IwC6Udb
fG0TEPvSBnx4y9CcFL6LFwIpGBgBKA1Xqb7Fgbmbule/dbt2q+e4ZWf5sgmeLppti536PPXap9Qf
n4ow/N2JGyHW2ol/v3MLN6xlZtJVXm5w4hnQG+w6MGHs//Mfjtm/J2AZA4d9n3hSXhhuJNLXRKiq
C+9Sb3fbyLwll20Eqnl0GwnpaUpwnC8/jdE2np6MFoU29M32eCTZ0eNR2Vf5ZDkhWPYg9INTYDZb
Fb7rLZxn/EFBwvpCMLqseE1Kk7SoSygu6npOEH0waHIiXPj3q2MgD2ZMwm4o2xbuT4kGxfDUSnHN
/ocBGKunth4+xN656fddvgWau65tkPzwdjGBDF0/kdXlXop1VXaGPCgu3UBGyKJwL7dJvVdDY1dA
hD013Ub19/q8YxB/y585O1xqBlrDUNGAkRS3H/ZR61bA7LPkzre2FDWv36nZDu0RWuBUo5Z8yIoP
uWJOp8utQNs4pICmrfjSFmx6fTX/WllcqiLsNYD0sgKbR2dr9XEunA8+PDLjhjtaO3r0NelCQ15F
WXPx7CZ1WkYRxECuKohOmrd2mGu2p29YWV/Ov1YWEY0/lKWWNiyHdtChj58qBaEBqbJLfSOg31rO
4pALATl7ztC4y+mz2+w5KD+bxvfbF2ntBOgz4TjJPy/eMh6cxinUGoWLhDS0eh+lYfdhZurY6Aut
OSMycQbMSZMJERYfJrfaPpGnRnVb65Ppf9CYPXy2oDMp5O6TLyilHcrDsBGyr11amMzm3ANfJC5x
KkpZtFGHqoAL3+LerH5DPDWl0Id24w5By8PtbVw7E++NLTyE6Q11EhUCZ0J+LMJvanEOUC7XNg7E
2pLg6p8zSIhyqMpd+iGha5oJuTnVlfvoszbsJwv1tAdJD04NbYTbK1qz9VaAR1CG2aDlJ1OSMmzx
QSpTZGH3Xc9T21d+pU23j4qNvVs5ghw9cALEmSJk8fM1eBdEyKo/quYQ6a7vTdW5T5ANiZK4+vv1
zF6OgRFQS7i6xa2tGA2rWj8m7MpaQF6d5nZS5eQ6BJCCF/2jhf7X2xu4ciQAPkPQMneDqfYvPpY2
qbEO6tVwC24fTC2p5hildp/Qane0UTz9B2uA2N7oXanjLQ5gE/dQe9ZYGxsN+qTOp1O5Q8RgaJ1B
nsx/dCARW/oc8woWIcZMJYmQEoRJXLSFX2/bUBnViVdKKBleVpwptYXs/D+cXdlu3DiU/SIB2pdX
qXY7tkuJnXReBGcTKVL7QklfP4cezHQVSyghjUZ3B8jDLVLk5V3OPScr/KcyyZ6bdK3Pu+APTXgR
QHwxogWeRmWNNUTYg7x1rHNiiI1bvudkjOZxDai8+N0urCjfrbC6ua5L+A1zPliDERZ9iqnxAcQf
K+/I2nKU7cv0kTkZJnDOhj33u9wo313B0ehK6jVlsoUkHNgOfCpQCcDHG7q6c5YgZZ+lNmh1x709
n7WJvtTp8FCgVsK7p8CKzKkMa1YcGn8A9+azBanGNIJW1ZzzyKlrayXpk2u7OToYV8FEn2Q/VccO
CzNv9KRKLGAvP3VB8mfiZkSfiLufk3PVot7NRPofbgjgAbJZBEIX8JtduxnQR2C2KK9QgrPM0NOL
3cA+59NvAjKT+1dx4buigAPSKcmgiWKL9HcX/gz6r57eaSjlTNqTr53RMRjclex/4YxemZA/4cJE
Nk9V1lodsv95pnu/cI8o/A2bJAOVALxNubKiBQ8tkasSqwOCcbzi1+bSQYAfxU/w7pQ0fQhQXg+t
IlnjwVnaN9NA2d4D3Qv8iXIffGi+0G5gzjntMkTzGZrOoIdY5dRfeNjQ6kBULdEHUmHmejGtiyB+
GgrUuO1thvl5XoDPQyvRzHvVx2Z//ywsnHMJ28c4NGBBaGopO5cDKMttjgpzEgx7DA1FYth0zY9i
em052enQWGdv/8HiBwW8lLEAqeD18qpApINdwuKUmq8WIezU59Zr23RehOkIvEGckuMwaRpGQcEh
e9/40rkEawnq+9hg6MsoxmsEL4mudbhjEHzNze9jT0KetBELzvcNLX5EzPxAcQtpGaayr1fpYujL
tWdU8rSObzv9d2e9e03c9WInxMqGLkASXNxjVO5xZIDMdJXL1vlexg2GUps/TLtM1K+p20JK7XdZ
5BFqV1Grjfs2TV7Qb1+5d0vbiU462rzQIcdIrTKs2AM/mZbBDCYit4BYNrQcTZFEThc8+wb9c39H
bzVYobh0aUz5dh00JTFvD9ojFzyXFBoorq5vc4dXj95gBD8NgDcP1KLuS8CG05DP1Set7dn3Cbpq
O2L4cx8mCF3TqGXmGohtcR/QijXRHwakVD3TGRGGGH0OLZa6/Dl13820B1NA/j1PVruxcpXKw4Sa
BZBQoF6GmKI6tpYldf2/nrWcIGwwbzRjkxTeoevABWmEpKhD0Ar/7sZ8Zxrv97/Akv+D99OBdncB
4FflYDp/bidgbryzXz6lBDTg5um/pHsWCIUA0UOrEiVwJRDgDu9QUUV9K8kfSoAR+7W57MXbAq+D
CTmIAgE5IL/lxdM0GUXujwN0c3Qt3QNrfOQBNEt8LWIgf6/TqBn1I21ElIHt8v7+LZ0SzH4h5gY1
Gj6d4thRVEOGKW9LmWwxb7ExWi/s7BOoGVa8nHTa6hm5MPSxBRdLDPigsQGMbWeXgCVhiAznUTNQ
OdHAhAfN5MBaqQYtHQzgIQDUAg24hJZeb2lvNZNvVIF7rion1IMSE7BJyJr/ULgDZdj/m1Env41u
tkQ2wwxpPP85bw1xGMX4E0xFK4/iUjgB7mzMACKcB/ZB8TQaGGNqVAm9c+elYd5lkWj47u/PAmZO
gT1HqgwGG/N6y6bZwjDtnOIuacBOijYCVCY3wVtRaH/vo3Hc0L3AiBo+jgpYm6qRaAj33LOnvwkE
RnPzkBjhXKxJAS28eFd2lEOQdOPc5xlWxJuj58c+WJt6L9945nny+pVyzcKB+9cWxomUdycQPfR/
5IHTOys0x4PmQxHcPvz1JwKTh8SlIaHDhIWyoHkiQwDGiw9HAVYhqwCTOpmbyGgAlG5Mb43VeOHU
Acpk4Lih/4n5ByUUCzrDT3wTGXLd/SwNFxDQz/cXtLhrFwaUBWXpPOsJeuuQ1fuH8afWInikjvdt
LPg4LAL9fdQVwDCrVvUZuK/baiq8s9MdDedPNT9CV6FlwYqHkz9V8XBXZhQnbg+WoTU9lsJdmmyd
pmT7IEfxtigNGrXt9N6XvXOs3TL4THi14u4WGoKA0WD2EAVDrPJGid4KepLMxeifnayNzGE6FENo
z69IDULfag6EfDbz994BkGFNA2gBQnFtWnFNZq3VM/Vg2oJNw+pOTTPvDcI2GA0TPwubR2kyblPL
PhQBZHoSvlLhW1475L7QGQQHDahUrh2XYJlu1gPzgWUvd/2YniZOTshWtx1ao3byYLrkIZNjVplf
xiX7dv94Ld0RPDKIfVAzlVPN19ZrbjMoIk7+2RwgF8y5ySKq62tB1sL7iZ5NIOVhQPcNzO21FUwI
8DKvATeWHARj809W8p0AWUYGnie6E/2f+4taimxRAQaZImIrzAioGZ+TuUwbEx3wZmBgx8/M35Ql
JAQPwL0fwK666dxmM/tftGF8reqwgRzaEKxVwJfcN3AdgP4gKQvwlF+vmTmQg00nFDk14W5FMBxS
RNd9uq1c95iuzU4veQlgKZGAwSIazYon8vraZa1AR52Pldj5BTo6vLWcY25W7s7087W3acnzId8D
xANVQDlTeb24adJSDfK/yFMCYB10p7JCVEUhPJeZK+2KxZVBHRbZkEQ9OMrL5A8cerADVjYN3aFr
PWDBRWmEdfpIqLvyQC2A5HE8L4wpd9HpAGxqEWqeR4M6WSgm7h4qp/RZCOBIuZn1eQD1id1urJSW
W2PMt46ZlaHVQac2KfWwmAFfFRYoFkTiGS9+W9XbkdfWCWF+cdCmLIOiX7sSBS9dYbk16A3pYA9T
SeYIWl56k7tAU5TTq26ZR+zWioNeNoGIJwCvh5y7uf7cjNTFhG6pe6bc/V0Z9fdJn9ZYPZbui+wj
A2YtqTLVQSIzZe3YdQ723hER2uV7tP8fRj+JUqPZdyZZ6fsvnStUBWX2gBYEpI6vlwQqrJyWIIE5
z7kwPjkWR7tjCsTeNsn0g4/jcL7vkxbtgd5NSkHjjQsUdxD0U+sOAaJGYrmhM8072pZhW35qg2J3
39LSx8J9wVQfFoZYSznEuQaqJ6BfEZ8OHt0BZzNErluvMZIvrgfRtiXB4hgNVzxA1TpT6VYy9inE
npnlsRvMaK6QHvFgJQRaXNCFKSWO8x1KjdFFIwcEo8OGgjEn9HN3jSJlyaUhSkRC5AAt56g5nikb
1imhgNAkYBbSXMiBEG8edn6QrOUqa6aULwQ0yIC+lIy2S3cvctcPewo5GT7OKwHqUm6OuX0MQ6IL
AKoAlU09qbqRuXaGrKh4yYY/mgesMt/zcUc9FkKsdRvQl3QNiLJ4NFABRccScSu0oJWrZQR1FmQw
6lTlKe/lnFH5YhP7wXHb+D+cdTzzkl9XyuEoR4PUiZgGDjiSbvMni6Cpopcrj8LSapC2IioFVg3D
nsrT2vHUbYJ89M5D3R1F0OyyJH2riP4ITbof91ez5AIvTLnKxnHhs3r2YYrZ7clxf1Prq9nXuwCD
J1m+YmtpWWDWAt00Ej/Mr8q/vyhpYFjXqIwcXsLs80dKT2aK0bSxjjQgQu6vasESSuFypAThH+I/
xVIKoVIQ3iPCrqq5iJBBfDMwmep3oAv3g3otk13YQ0RdqEShJIWvppZOAKu1JqshwXls6b6YA7za
4ICNJq2MRtb/zq2ErxyQBfcERWdJRmWhimirD1cBDFHdj2Vwdlz+u6Y5jfJRC6L7m7jgMjDSiLcR
bSy8jx8R78Xnyg08jj7tg7MBrHyoZ2Yati79UtnO/r6hpf1DoQb8L8A+g/NQOYNJQOqZWE0gdZXb
4hQ02s6FMV5CZNj6et/W4qICFKElyTv+q5wMRJbVFDRTcE77GGiXwvjE+pXIZenwIQ/4fxNyuRf7
xjJCMdo/YN8CO0L5dwetYpBJFBsq1jjrlnYOMb0Mw1G3Q6R4bcocaV6LGqsZvB9DZp3K14Y34Vy9
I9b5D1cKDWs0mkBSj+Kn8pEE1L1BwqoHZ48+Nu2DWT+OX1391/2vs1ASAPcZmOLhC4CjUCtqGNjU
Wh9DDGchvrf0zbBf82AjWqiNpM+mzcBItPKtFjfwwqASIg2OcPzUnAPgJ6Db6fKtbnxj8wvGhoa6
Xbm0S0cPlGEIAAG4uyWbKgfdmJzECc6ufW7Fl6F8EfXabPzS2UMYJk+2Dgi6KmU/u6DWzcEjdx5M
EYFvyCmhLGr/Mc33+x9qaS0YrZaQzwApoEruVlDedkZrBOeEdGwD6FUFGk09/1SYxf6+pcUVYUQd
YSUIWjAXeX3E0w416NlOcO6sN902wpLGeYCIduUgLMxQAxWOjghqXiaazzfeLu8gkavrCTiKnWyH
pbdH3+jaqLFBXNfVpHg0ePYVhHrNFtWGORKe0E5F6RX7Pje052wyho09k3mfE0vfWgMDzMACGY8J
jc+wcwx3e39fZJihVM8+up8YzcQ0rKMif2rbm8YOUxVnDKZ8Spr0pdAei+QzH4a9g+L9FPxz395S
XHdpUCV50DUsxHCS5Ewc81eQGF4oOSob5JZo1IaUGQjuEvB6sLCx1zKnpeMGkIPsS6BwdHPc/Jmz
iVl+cKbiHYxOodb98Ku1bHDppIGrUIKZEUaiC3h90jzBfYt2WXLOJ49Lgn+2N5j1Twet3hC192rF
oS64HrCMSuZKsAuDuUv+nItnwhCgj+gIrqrjxCb9U/fQQaWxS8A3lK2clQW3inhVNjVxTsD6qPju
oJqBPKu4dsbQ+8Yusz3Jp8gYHqcBQyNZZDNoc5ZrD8bCN0PoiiWiSYdBd9VF1I0G8v7J1s6ZMPcD
wMVJYe4CtrK0WysSKoKSF16kDxHO611MjdoZxwofzQxa6M/YoRUMoWmvVIRu461rK0r2VNmJEaAt
nZzdQkSJXW7I2mDy7eGTFtBNAhM7SmpqxJroEpYiigQCcpjm/gYi0I3WfcqHl/u3eHm7/jUjD+XF
oeuFnicWLXHGC615oIE9n4ykOJQFxpvvW7o93igto++CPBDc4zjh15Zy2uKxG8xAgufzxI90feeh
cZ+1WcislZd1oaDtgbYStjBSg0EElb2rscYuN6oK36fb5f2zPg2RYz9OIo80vnPZCze/pELb8aBc
KYQtPBvSsmSy/KC6UOGCCCWrtnLw3cr2h5G9NlZYeHNY5bvK3ZtWPJNdWwPIQf3n5KVodrq21TwM
XT/rhH2zE/9Lk6/NEdxedvwibIYOKmNsvzpeS5LBsShqh4Dbfy+GMaRuNJQnuOzx1exJlK5854Wr
gS7Oh7AekLy4g9ffGUWLpkM0l5xTDlfSDCDhBWvHmnbqwrmVISF4RDDSAhJv+fcX51ZoejoL0WKb
oYicsC3CDwgjv90/sgs7B4AwPDLiCAcICbnUCyOlR5nQNLjJuR53QRvx4Y0AP4X3ppo20/Qz937d
N7jwpkJ0CXUzD60osFSptRLDEnZXdI129sp2bLa1Zkg1WICYIWs9d+MPyNtnZggkbv5FQ8G7j2oA
qyDR1HbB33cu5QEGX5ss6UPVSFm80w41VKcd7WzkDrpxdf0+Qk99JaVc4CGAFemqkaugUXKTRUzD
GEylhQX7PDTN/Gh7xQYDq6E1+VHQ7XixbbtPvsWeASbd9RqQ9GJ7f9OXjhJYJYF5BQIfjInKQqtm
Yk4SeNpZq761/os1FaBH/OugFeklJkRclEKhwaLmZbPoDTEbeRpnKfjD3Q2rPgVzFvVsJShbWsul
HcXJetCRbTuXpzHJAA2Z6lMtxxCqFfe64MqvVqM8GnSu29RxGVaTzahSniRzg+OGBeT4hrWdWzwh
nmTBhhtHeU0dB61HjFRArTuN5/Ifbm25vckM/wCVvhfHPpKKb7LmxeF1OJ5BunDsx3oNobLwEjtg
HkWwiZoH9DkUhyY0xyyT2U5jmb5rFpjVrCePk/3q5M2Su4E8F3BYQEvLEOba3QR54XuENiTuXiZ6
aunvsXnoKmjApe+gI0h0utb2lWHedcoAht1/DaphYDE7jd3oHYkL14X87u9ay7aFXGACuVr9sTQg
v0TjimftSqh7m6vAMIo7kLVB5ov4+nqlsnDv9TMMs6baMd/Be/hVoA8x2SgKf/KhH3T/ii99wkt7
Ss5YdjkcpNeSOOiNsJ3OM0tCyMpOq6jNpZuBtw+pKdw3/qAsrHZMa2wLQWKTHZzpa9U+EPen8Muw
8R4BJkDMU6afzFbOVRnz97H43Gog5hr2tF5xOEuO4PKHKCv2KNGBVjVJ3AwPPP3emm9kXDk+yyag
mCUlujzTlH9/8TryIBtnYlokrnBOusSMdFaG3bBWul06KygQg8ICeQomTZSVjL1pZYELHp6ObIzy
+1jVb0Z+yOLO696Z/+XvD8qlMeWuQxWqYaLzCeI0H/GE/cCMF0yBm+0a6+rSibw0pDw6dW6gdd16
JKaUbarptwHOO7s1kFeuMbmr+wcQON4dibtEPhzgc11/Jq/DbbYSUJrXxTbI9F1rbKp6B0DKhszb
IFl5Gm4ib9Wc8jb0hp0B6c7E2YanRtHbLDYG+TF7P1M3Nl1j40+/Jrpz6EorVb14aDpjgB7x4Me4
AFR7r1dpVg51nMTSz3NT77hmZ6Hti7gZtTwqW3bsqP7n/klZMoiwGim0bF0Aqn1tMDeaZnBZbgAT
FYR1AeJJ/c3rWJg4NBpouuLAlqwhqkYNQpLA4oW/tmaK0gMxQWWcR0aLyGm9H0mh75LG/9YPEwRY
7LXoT32LPFxrOUsCAnEk64CxXBuEBljZVgC3nmedReASfyys+U3XyhPGdSNIsbxYdbLt6jUdIPmZ
Ll8kxazafZqol7oTg1lUM/8EhEWB3r7d/3BrJhQXnWHsFPkESc6Cmaecdzu0Grb3TaieUfbPADFE
YRDXCON4ytdqqpRUvUfTOEjz3ewF4NA1DrT5et/K7Se6tiLPzIX/Bb08HRKOmFIfwe4O3cDCCqLc
+Mw5OxIkn13wCS2Az/eNri1NepsLo5zmiTl0MGr1GCtJASUqQWNurNxmuUHXxwBLk2ydwBEBG+Ep
9amJ2XM1OrBiF21oNeA7bkUk+hPP1vr6i+sBez34/FDiA3T3ej3CKfqxrYo0dkBXWAQYeq43qy/l
TVqHA4Eqjmzc4kKhZKlYqbVK9+3RSmMxeoAyplrYepjM4S/trmDkYyCIGS7fYKDyfP973Z52WMbx
QkCJggT4r67XBypVuy36ADtJzBxhB1Qjxsz2dvetLOwiEkXEc4gCMJqplvbcwk5Bd5wgvjKLIwYM
w85Ij8xdIfFaOBVXVpRrlWrEZATNwdjwfQjpvlbuiXTVTqtX5txuUg75uVAZRcqB7B+Zv1zuxSEf
rSqz7Bwhh5W8sz7f+SAZcYpzNf6pm6e8/d7rRjg5RzECCjvs2/xvp4Y/7KP8B5AONhWjBdf2AWAE
xiktKN4vY0McuinG1+kzUJFrcfHSd5OoS4mHBOGDSsFtprnfBgQxfpbM+2LwPumDdvDsl/unY+m7
YTLDR+UXLWpUoK6XMwIW4nMy0thwKMaePdAKP7c6oG3VSvFt0ZCvI63AqB0mmBTnBMmWxuv9icaO
v2+5exz1LdGryBuTlbLF0q2CyCkKmeACkaQ9yorSOmXFoNM4scj3JM1ZaOggULy/bTehlKRhdz66
G9g9nELlpcIEX6EVRcXivH/NpzMY0zaz0R25vfNZufObNJpBQInkYg2I/VHyuPa/EmKHf6DC+3Gj
r9dn9pPup5aVxVLI3QFz3OzvdRfjZ8+jNh9qj+69Kurpg+21O72rNw3/1mT22vpvPyeA+jLvRgPu
4+Rc/4rCFpWWeSmP0xxI0mNQHlkSj33/SAd2ABUnA5KDPnms2vtkHxTjc0AOJThu4RRWvvftPZHS
PCBZhJYGTrHKwdrYFMPhw5THE/9pVb+CYVuLFaejRnj42Bgvl4ARYHwg7KT4HEK4U5pNmceJ44Ra
/VCFBmTunE8Zqo33z9XSYsB9ha49ZObRQ1VynClLurwXdR6LfjyK5OCWYEWz17jrFj6eXAlCVTRq
gfxSHp5m7hqQJRt5TCAhbaNIa/IfelK/5NOv+8tZeFxB/osNk1k3EkS1mODRSk+nxMxjsOBHFEo3
/beuwBwvO5V9GxlTFrk2AqRkDWtxwykpP9mlYSUznVPXn7QMht0qJqIOh/KV2qdqtPc8ryI2aJsK
/2MRuJYtuO5++oOwzG33XRDf3wI1xfv4ISgWS+4lYD8s5YuC8wAIt9nN43rowzRLw1R8KcXRxeW1
PfDr5SsnaNHeR2wLgCewW8rCPcJ9Dwk/roMxvdpVZzchr4omyuvRPQrLyDC1WPBdVtrD4f5Kl24J
Eq5AUlzgkVaxdrwctBGD2mClsfuTyxHlehtf31Df/jpq44qxJTcIqokAT4ks54DM4NoB1dxp6ga6
Q7gpOZ57dJyf7ayim75KNpkmqijvaLdzchuSXQHR9qXv8cekFs3RKHNySLuJbfyx4CvQhKXtR4dJ
EhbjUYXKz/XPEhjXKKa6KuImKB7txHnNXX60eHKcquSpLp6bTFvrqi6edQ+TIZiuRmqDttq1Tcdo
ydhTt4g942n8RsR+sOB9x3qP7lWd7oeahOXw4non02hD2R9nb/xUrRHeyHdVeZfQiwAyW6p4AOeg
HPQSZOl+mhRl3KRA+89W7W+NIZv+g7eHcowrBacgvfgxrnMR/lkOpMRnHVYInlhq/oI2jr3yCT+O
jrISlCykdKrE6wGpdb2frehMgcJCEc96EKKebWvfILEiftp7f4LAQ7Wxk4NJ9BByu4174vwdBBni
IQG3Wf5nKr8VTxj5nMet6PYCGYVj7no9/NuGPdwKNgDCIgDhYSrIVq55p/VZMRqY+HGzaT917a/K
BuEUadYqfDfzTx+GPsjb8CfQhSgHes6d3ijsoUBSaUNjuPI3NNMjoAC3vXPSf1T0rUIDrnIilmy0
1f7owkuFdhsmdEAMIq3Lv7/43NDDnkVBUJHVQVbgP83iSTNOjL7f91wLry7Qz4jmA1TjpBDStRXq
BmwCJAiXNtEQyLOwq9kmI2sR/Uc5TzlYKJLKJBNDqBh2UoJGvQgSTSO4qOl8aCsSaunzgKpzG4Cx
nG1F9qmp9tkskKGVUeDHBd216Ts4MKAFnofUP2WvlD6n464bI6PqQx6M+8J/hALkSRMr4frCbUbk
j7okRs8RXqnEUrQTHoPTLWJegtDA8THO0VdsXAkjlz4vgCAYrYeaLmYt5K+4+LxVMM7j4NpFXIv3
FOLyFHR95Qwizz/3P/BtOQaQFsnxBIA2GF/UGX4dql0+63gZ197nABAx2v6BtFY0AYUS/BD8LBJ3
5RleeAyvLCo+ORs7nhEU3WMfZCJ1samzYlOxP2adbwZtTdZt8ZKCoABgReAIgVBSDrBBrNyabVHG
0xRlpcCneiu9l6BtoXnVRSl131h/bAYbObl9rulK7r+UDOG9lwQF8P7Agqo+ggNugzIDIq2yCkGT
H+qUfEr8YVd72ouopu9FCZWjfviSj22YzO288igsHVbcKtRf0QFEAKI4bDLRZCATr+JCT7Rd29XF
16nV9JVUecGKpCMD9S2SDTx1yu0NXMIzXrMqHuvW2wp/Ho951hgrgc3CUUXWj9AGmauPEE7Zy1Zz
68Ab7Cru7W88faKFtk9042BQA6qjXuQJ9I6Hv0RMwbcCiQNIE/DCePJc5Ro2dek2vVHWcc46HwzM
pRUNg73GObVwJWAApwPT9yhGfYhpXFx2PpMi1bS2jjF0/UXnW5oOBy8VEXV/5/WK+1rw6Fe2lHej
sjO/LpH9xs6ExtdsP5B2OjmBWDn5tx8Lh15HSQjQeyB4VNyUA7FB2tZFE+v2ru9H62Cbtb1rxuyU
ZdWTSZvvXaebO88na1Mnt3EmLIPxTAZCQMKqoAWOizBBuqGJp/xUZkhggidUOrSMbawg1pO1Mejb
/ZTm0PuWs0Ko+qonZDABbvHcJs7dTTs8aOUTYAYrLnNhM/GLgY9BNo8+ijox1sC2EfCiiw1RPwBj
8+y33xl9oBnqKa7/vaRbazW8ub3TwYfIFcJm5IsYzrh+gEQjzNprsw5bVjm7SWRS/BoYsPvPz8Lu
YYBQqvtgtk8WEq6tDG5TcIO7fdx4PzVoCzglaOm/3bextHtAkoPqX5Lv4c2+thEIVlOvcvo4s4yN
TqEWgur1aWh5dIKI2R9WQXnObvf3jS5UY8FcDakwAH2R3uPfa6ulKNyWsa6Lndx6LrsAgCjrGAxp
iLZDTZzHmdKQsexbz8jGTehmyJ4y3q445oUqg/wVUpVYNhmRe1z/inzmNEv6sotBi7txxy0eyrDn
23b6x7aeDE0Py3KIaoB1V1a/8F2v7MpvcuHRIMRYCwElo7j/I/yNb4dMiysQAcwb54m8eduJbEf0
RawwKCJvLU1ZeHWvVq1y1+fp7ODRhXWd6u/N8EuIfZra4Wi0W3jxqT2AoANz9Rsbj+79hd96ctkn
gcYQELBIN1X2pRFYHC8bGlgufjnO0RRHVqGX1odz227vm/oo313HzNe2zOs9Bq0VY8gAcMIkz8O+
Sp47+60QmMAEAzJoAadaC6sf/1jiuWhT1Bse8+An2l+N2I4rx2xt1UqCa0/oKLfp0MUmGY7QA4NG
z54777npP042XTG2kCvIdaPUC7eE/VSTUDDweiBOyru4crn5y7eEfkI1J5jCudSbP/3ciyaiU9LN
W4a51D70k0w3jqxpinJnD6LfzkmWVy91hxZMmjv2j7bIKh7SkXufy7wwK8yUMuFsZ9ekZztrzHYD
flKm7Q2dV/melE6vH8fWzawHXyvIM7VEsUYXuug+UChBpQ402iiZKE6LAgsMvc+5i7tvULuzw/Rs
bnP2MI4/Z/2Q1X3oHZt6w4yVePE27cDewpqEraFlr8r4+pXIWE8m3Fva86hykyTszSI/jF4yfPXy
JI1XDrGOQ3pziC8MqkeHFWUTgKAgzsY6zGl9MAHA8Mwj88pNh5JcPr7l9hxpa2MLC88byvOAFeO/
KD+qtA+4JtyvDLOLaW5aEUuZCJ1hXlNwWnKDwMTC/4JHE+mV8ghoTtd0usf7uM4fOvpPYv42/1oj
CChDVAH+taG4eC9JPT0Fj3zsOt/0Ia75aWi2YlvWjwKDm+0DEBDtqxv2D2b7qanfU8r3K99QnkX1
G17+AsXZF6aY016wHkHyiaT9p6aFhl7zmzBM2G27B9/qHhrRf+nY2sTq0kdEAQTHVY4pgmHh2gNW
pDUDran7WJt9/XOZIXoA9jd5vb++RSvI6FGmloLJgbI8TLenUIFu+thxSv3IzaY+OphLW8GlmfKk
q7uIoVEMfoPJB+LMymKINXR9Rc0+FhRDWw4dGZjZxv67LVyymausf6wabX7GzIsXEcsoHiw3QV3E
8KGZRz0I1s5pt0GOrz9hOi9DxzL3j3wsIJRLZrFrNUxy2WZSv9Us4E+lPvcHkdI11P5twAGosES8
otaNTvANMemEVMBuqT/EuVaRX1bNSVSIxngpRWo8zi3Ek0FfxTHdCeJazNJXc3cywNj28/4nu7l3
+BVIO1CmBEEgmPuUJKe3vKGdMi5im1lHinHphqTHrlsjPrg5GdIMzgVqVhZEm9RWp0YmQGbMXuDq
Ofxb6nfuGFWlAFr6/nJuvPKHHZRbwUUoizWKk7S0gqViakRcg0V3w638TzGAdcfmEyj7abm5b21x
88BP83/W5KovYjcz850iRQARu0GRRIHLte3Mwd/ZoHCw+y+m0BSR43AoWSuvXMHqZkzqVsQokIe1
mZx4Pmw8Oq90KZe/079mlEipBsgjs0CBERPf+YLhyORkDgFZyXgXtw3znSDrM6VPVtwE1XtRUTJg
27JmXxjj1q2bk/CN7f0tWzwL/5pRQTl9YDN/wIxV3Jm/u+Ekgikass+1Oa7YWVmOpXwaj82Vozn4
ND5G6jxU9zPML7vdmvKZ9GpXXg91FdwhlOeA5sC8j/JCVgEzKUtGEetZTf4pvQSsYaRJhlDoUM20
gdbdJNScNtBZWMuqF1YI5gv0ojBpDLiK6nB5BX5aL+dj3Gtt5HMkRm6zhbLySkqwtEKQlMFT6HLs
XEUZEYNi14xyRHFnW9mx2U4h5aMRNQRL630AdvO/xf4DiA8pbPgJQALR6lU7gGbVgg7InEdAEKw8
rJu+DD09+01JCZT82E2Hvz6SV+aUl8tvLGvIXDHGQohd4M1t2GHQNaySfNw4ib/yUC5cZnCW4MCg
WoAxuRu4TGc2hUX0MS54frD1YY9mz98C+eT+XZhQrrLdmwLUL+YYu/yr3YpNq31i9nuSrHGFL57A
f+18PKYXnrZoeuBjTWuMGf8KLuitwaDwFkx/75jgXxFZQJwCQAOVkTzoM99rOw8HEJzaVvfLaF+T
eSWOX1rJpQ1lx6qejKIotTEe2ykiNYv6BpXS5O3+QZPOQHUW4KT8gNWgqK46i0KrALJtyBQjudM/
kw7E3AjJskNdGflWa6j55CaTWCkBL91fDP6iLIsWGBBncukXH6kOur7HJNiIvqrtig0aVTnuLKmn
aTdTu/npeNT+WpZjtRNES9rj/SUvBVTAKgAcBoiyjgBUvgeX5rV51nINOytQN/Xng2Y9Ohx1m+E4
DHMozCzunUMgovtml3Ya7RIU8z9q7WrdyHXAVpCJbIrtPrY1CEVjjrf/LtyTIF/uW1p4zzAmgRKq
5IN1Mcp2vT7K0DUhARljL0Cs6CfNLimZG3plrkdWYq91h5e+pifHoQKEqbIwd23Oy9kkCs2a4im1
2jhoxUhDJ2vcYReQaYa8WONbYzilE9irE7dM1xoySxuLFwecIIDf46sqz6rNZ2YUgznHc9U8ippu
/Dw4YOz3N9fGf+BH11zMjT0k8rYD5mAbEAg0w5XtHXQbgzoA2MQE2ocTdAnBoBU1ww+N/CyK97/8
lNIWSo3QPUAnA0Hx9d4a1gwsk+YjE6ViVwBGQUaIjgzp0TRXjuftrYApNGYgfwD5T4BKlGWVTAxe
azVD7Lr91hWfcFz3djLu+uQX96ow7VHEIfRL765RGMs1XLkgG2V4WTMAjgX15BvYVo7XjgkMafAq
jUb6wycnDC1FHG/4P0Pi7Pu/jvcwa4YnAvNuAHeAX0OJ/TkIweayoHrcGI8VCLQTUp3NMduVfG2o
/uYmflgC5TmoMCFxpS7NxxBfw8pMB43DV/C41dM+S82wWg2IFrYQPLVArZvI2NEcVa5AatBxhOKt
jjE676kyu62bZyjEhbXXhB14Hqsx+1HmK1HD0uIujSopgJECkIyBTD1OW0DZyVFPf+H+T9aPv74C
mLlEg01yYSCNV0KhrOjI/5D2Zb1x88Cyv0iA9uVVGs1uO7bsJM6LkFUiRUrUvvz6WzLuuZnh6Izw
5SJAECDAtLg1m93VVS2IjNSX9Jeqtr5OP9t6GYzGyq1w48XgwADygUIYxEYRQEuXggCzca9ltfYi
0vRdH02/KTbc1B7NtDtnetCmazQttyl1AATQNQSRPbxFEUdIA0s6LVGNwTRfcBq3UzMGRmHtXOYF
uc58qujgmxwCtRVRqSJLSX7en9ZbIBcow2etSczqTAMpP66gM6kUlj25L03d7pr0MQfLcl4BHcLD
Qo088kcM73R6znelsackC237m/LJ/a+qK7guUFd04d/Q8YNvkc6iN+aQcmF2/MKUCoTVdq6ceuQh
MBfaWlrv1m/PrdeYbzRfI+L5SIJfXPvEHee6mJ5GXAUZyNlTnlB7GxMRxNnbytzOX33t0jCr2EnY
sLiAbx7hPToUuDO2JDJqZh2TpPza90R7zEYQnVi5wr94TNc2o2qwoGbqdCg1+6mGhtYxyxskoZQ1
3trZd199D0CxyAYAr4E3IeCSkm+3hIFynYbv6dynunvt8z7MHGO7MuqbxPMMvQUeE8BAAHnA8XF9
WQldixF5dyQawFHbTq8OjyDkDqa4MNP/FKIKdb3zoQF63+zN42W2CgWwj64T3F7SDlL1xCl0hrFl
ZRJaoxk0Vr75/zMh+QbTUrJCaRsSgbjGj41fJF1TIb7Zmx+oZVzyiBBRj5YFqQjUcu1MhwUKzz3j
rTapAxLYsnFfIIDwjevJSv7mxnlLBqUdwVgKeFqCWYOyuM+95Ej1H5X91RbdiqGlrYd7HRA05Nlw
vUvLU5OKZbo1kIigIXTT2bHiM0QYQe+q/xmu+TGmv6bmnXJxwIFG1hVewNTIolFxoVUR+4hOV5IP
t357NoNQE2nr2WXJl7rNk2yY9BiHSf2dFNrOTpvnmhsPBOVXJg7G9x70AyALecyctVrobQ1Lsi3d
uSw2Kh3cXiQynWBiAXE3Yqu1QRX/KJWHEsJi2SHp/MHyEQbfPwMLGwYcfmiomnFCKJ9J65hUFrG1
DodbddB+UY4vnjl4Psu1ZzQAroEXFzYNgBmAxcKJABkoGwMMUMl6gpWsDJYEeF28KBbLd51rrIxq
4dwhuT4jGZDKnFtdrrdM3rsMH4K11J6sNirNECJKpAr5tGJncUAADKALAnUrzN+1HWY5qZEThUSI
4PaK9waBBupqK1mJmygQwSyo+xGTATUDlI60/9ukrdK2YjSCfv1EzwQq84r2QjXA0TN/EM3GWOvt
WLY4M8PgaYJXirQpamqVIDXkNOrao/dFsGcAldGWbJahbu2UX/d34JoxaXh5NSoNRUdeRFMvFDHi
6MQNnGHjKBH30IPnIkhLgvs2lw475vTvCCU/2VkVbRnFCJMYSEfztVT9AX36BljBjSHM4t9Jv63w
6rXW2oBuYZYfq/nXsnTpMJsZ6jBiNbWfEE88dMCGK29lMka0OXdDAlfqBG6XBh59bOtuJRqe51IK
GK6GPZ+bC1dqsq5UeYW5Bk1bHjLRTSEpwBuwMrsLEQNCX7gVNASiqCRHDBUXELynOY3AoWjavu7s
WHEgOnTPwwpK19OpX3Hei3vowqC0nCJtLJ4pMFjFDzPo0Ip6hPoaHtWg6iheKSXb+0NccpvAmQGD
DT5XtCVJBhWtK0BCgP3Ti8eh32r5H/atKlaMzD9ys1oXRqStUhoJHZOiplFc6nzbTvaPVK80IDYA
ALg/nKULCCs2y08hXTBD5a83Ro6Ok7rEoYgaFEQ15zhu44Nxbus3yz4m9GdZ7cfXKoM+yKCuHMWP
ytXtKP+alkbp1LqVG6KhkTs8xex3bZ+MJqhLNBsl/qiean1TlT/t1/Y7bQOz/pyYqR//ZGL06/LZ
8r6Y7paKNbHN5eX9+03SOeEcRK0QnYB7oEq8scoMpN+oym0Uz4yUaY2ganUKpGsEORroBDgFXGCd
biuzh59nHaD5PxKr+9Q0BO4QzVCBEMfhT0q1Q+/uB21Lsz0UXkUBaP8E9/xsGIeWpZv7O2PRY/zd
GHJ/uYVsuGUX86dZFZqix4psahMlzvtWbhFas1cE+9KcL5p55OcDfuGYlLRVmqRBec7moeo9xiPb
Fd1rYVT+qG9L740daPUGwa2T+OXWp7EFBcgBbCra+/3vWF6Jv98hey40cQytauLIgfCjmAJr2+ZQ
tn1g9ohT8cTtR5tuGlH7urWBkIQ/FNAA65LQdM5Z/azE+1b5jm4882Xls26yGNfTI8cztJuEwWxM
T9el71BGzOv9mO5Z+YQgsWbFs9mWwWSLYyX2mfdTp+9QVSLaCxJTowHKp9b003gvxm1ebphFgMx4
SDhIyyvnZPQ+c8eQk7X036LzuphJKYZgxggUt6uj4Bon03as3cE3y7gKGqdfk6+64WREqWF2WnN5
Eu4LEkPXu4fxCnVDBy4kNxKfFjwgPDkA4WN4G6Hum3RCvuXVmLZ2E0xu58f8dUzm9luTBzUiG6fx
ebKyk27zrtI3SS4E+BRLEU2JqM1VdvX0boKphlCyKZRpazQ/M+b6ovuG1Nf2/l5ZdOWXkyE5k97Q
J7NssIXT5FTkkVFQ3yBPTgnhmKeCbJHUjo+92AjnTNba5pfC7kvT0ikWfWk4dIJpoSpfsBQKTc5c
QODyq6uvdc8vOaYLW3JF0BaVRxv8iSoo9Zgq8Ye1Hbx0CVxakB4RpknRFNliBbk+7tmoHzgYwidw
1KtOutJqsLxbwOMBaue5MVFuSZwmp6nKrqdRDSppBiqUTeeIkwhjvfKzdq9MX0d7TTDrtv113qIX
RqUjqtgoQ9QoSEd6x/1RQAJ2X+lB9Qoh2PFYJMTHGwOYqbJ4dpTPNV/ZqEsO4tL6vMAXLj8faubo
9TBHN26xS/Ba23iDCc8ObaO162V+P8sxxqUtKbxJ0bycF+l8nxcnewq4+qCp6HTkoKLzleHc9SRI
qif0CKgrgdW84+8ZljyTNjjDlI0wnDr7wfhT4gnlBYOfNfGOOL+c1/tnf+mauBym5HMyxbMqgcg7
IvljBXU32vZBYnyLOxGkyYS4anPf3vLogJfHWx6eV1aF6gZFV9AEDb97sMoDsHOdGYh+x5uNGxnV
WpZk8cTjpY3UK7qDkXO63jBAJbe8il0aoRXb842eTP5k4Ulxf0wfLUQ3S3ZhRvKfOskBwyG4uCh7
Sg1fm7ZO+dS2RxwX3xz83vptxltDCe3cL8bUN6BZsSbEfpvEn0/mxTdIjnQQHpssim/oIZa8M06a
5qtQhg5E/aX6ZXwSGzt7ZNqrK461kqOksUYA8EHZ8r9PAnhqruc6STuisFbD7aUieX1M3rrct9y3
Fv3ufFeKrZntm+wl68/uc/EFBB2eciQMXCUgY+h0uuMO8Wv9Eynfe/eF8nH3/7VGgAtdf17O2raM
PXweV3eMbrv2MW12bfNjyrZghqjc7RQ/K9m5UbuDqkwbOnW+W64hwBeTCOBdQj8oNuVMzHD9FUyH
cI6a6CTyThlF1k4fQ5P84s45b77RqkUHpbap3NDq3u8Pf+liMgDIAtszQNm4NK7timZMeZnXSIha
FH3bTyp/A19rAFKjFe+1dOIuDUlHgbCpAbioRPp66H1B+sByP98fypLHurQgbfS4Ky2nqTGUzIKi
LmDPU3/O2FNPf5T51urWYKiL5kCkAfk9PNrRIXk9c1wjpmL1I4karQzAsLCJM+bzetzEjkWDAnwm
G4NWKxfd0nKh/1yFXRArAMtwbVQjPO/tHslIyuLA7k4QXG+SZ9tbcf6LMYQ5N9cBxgAJZLmDFpUp
sxsN5CTsrFUR6inDhuikeKtIddZBnfQMIuTR52XpnQ2NNZ/MzKKH+8s5z5/sNi4/YZ6Kizvdq11D
4S2lkaNtzKrx0/bQ5aOfuyfF/Ie9CYQBqnEm0vXgPr821arNkKslHqaJW7pHLirLx9NYWbnhFh+m
DsIyLJwDoRq5hcapuwIXAoJAZ4y65NiXn7EpjelP+TsHpMJ81trMJ78ma0t/xOqm9/axCPsn98f9
eV06iJdfIR2TYtSAvKwRWCeJau/sAvqbucrW8JeLuUngRFBKBbABbMjSnE6t3cU1RUjG0tBwlGDo
9NBS0Kn5KcbzzXKD0n2AUE7za1DXAqWPurS8dS5tS1unmYbeqbw5AzA85dAKixvl2Bb8wMFirx47
1Q5ERtGl8a6Ln6RjwahtMwhaKMjrH7r6x2ihL3BvaYe6AP9/u0ni74qgh0yje5PwIOHKgaJPgHS7
+yvzv8wZomiga4DJkufMtlleNSNioJ6HSfOjUB+mydorIOaJ/elzmh1IB14tsXU+3zc8r8XtfAHZ
aaKLfNafvt7/zeR5tYq7NqpTs/YF89BjZaTlblQMe3vf1OLumwUP/q8p/dqUzXqko/qJRgMQfiHY
t6a90LQV9zVv4XvjkR4jHWS0Ha9R8RgR2h7dMdUY2Enmp0kcxcn3uHdDJ3HXYr15ku4ZnUd+4a86
4N11lWPxXPAZJrEVWCB2cAw8QlqySQzIfgC9YE9ndD+qdNzcn9alFXRNtMwj0EP9T46emQ14W98j
njWHoQ31wsq3SpYqm4za+T/4ZUQoIBMCkS1uPmmcCvDWhdd4c06Ag8K5PZJuA8bKUO3sMMmf/2Fc
aP+BY0ZHL9L/15OKzFJpjzTNIiNOax9l1DEgfQ1WpXxaexIsTuGFKckvmvmIAiLnWVQ2zN5leOSE
WZaQrcrdceW+WXRQKL79z7Bk6lq1zZRYpzaLVFGBp75xq4b5iVc77bYi3VQ+xJPW8/GoWEgaBGpv
mMLvSQ8qRCgDWGGGUgIJBToljb1B40w78MlJ2lPj6YO+0QnFvxMjN8qg7R2FPztJQao/mpqWSNjY
+rAb0atU+FZe2ePJ7XUQviT2UJf7ShV1Ba4FFQoZ05gWs6wCeGOclfEv3YQIYhBrA60FfJPcsFtO
GcMJbFhUub80uzqCIj+MTbCuDZkaKcXvGvLhqYKkG5vO7Zg/9CQ0s9e8jyFW/HtQotj65ZH61/29
thDQGXjxomUAwBTrhk8j93rWDCLhkTmzeKNLO1fzrc3G0BNbCH/4on+/b3Bhx6GihWAOuE0IT8li
K0UK/Xq9IzxqQJUbpK7zOxXpd0vja0d2cb4vLc1fcuGbrD6OIdIIS+Oxz/ZtsUOqMh7fjKLYQGW8
UB7yUMGDwwpj8Pp8dtUvVr+n3YaKt/sj/l8+BOhDNEtAVFi+abibC0fwkkdD9TDoYTYETB1CD6Lq
b/rX6qUsw/wZYocUXanq6DPykut+OkCU7OX+hywEl3Mx8f99h3QNVU450VIpeISOZt8bN1p5QuFj
GoJkjRhjqQwww7zm3rxZaVHG5zbMRJOh3WDu40/VwXYfRRsMGxW6Pq1fvVddoPU/m8/JcMzRnmeE
Rfup7Hxt51Tb6Vu+BlNaykjgaz5ofmfZUVnjj+dTx/QSX9MeByaCKX7vlBN3kcYdxb5RTigEpda7
aT8NLdSQutpnCjla6Qql2VJiGa1u4AsHGhwtb3IRopmyQdGMjkeQafw+5eggdSvf6UJmgYlio0Mj
RItM5R39H72x5n3mC0q6qGd+PtyUIKkDrFDKR6hpV+XCnHgk3AylqPrEQat2f3stRXK4iNEHhDsL
5HMyT5jFxhqCQCoWfTraIgANa43M4Dm1A+tz9eZBA8EJK2slNXnrwIDrwNU841SQ+5UzGXpdOtQ0
xypiYNsw1Mz30i0y5y32GSc+CODDlVHe1uZBboQ0szHzo4CpTIobrd50OXCfTeSSQ4r6RwtO53Pf
m74ziI2SHdAwP1orCJY5dr9ePdgEsdL8Ap75vqXYrgaZR1kURROZ1DppFDh0L/1Vdca208Wf++O7
3ShgkQKJFB7BiFb1D2d24TXjgZvEtUQTJbV6Brcl4g+yEvLf+qFrE1LQ4dI+F/ZYNpGDvlxWC+Q7
92UJjkoNFbWVQ7cyHJm+PB8zu7UIbA2N+ZKwbGvEa4iUNRPShlCFTQutnYcDfjYrsXyafLm/Jrd7
HIuPABc9ffgbDcDXN1lax0XZWQxrIsbY17V2U4Nwe0I7rsWKkJb9H0+tVlDsazalywLlQBPdq7yJ
eEwDwy4PI/pmc/6pAVC/7VAKNPf3B7k0jWgBQnvOLMEGOeDrQVKDOrmZYxqtabTD0aGWX9nq1/tG
lrbeXyNoc7o2ovX4yaTBQbJqM1SmyPI6XAcR74J2TYBt6cxempIWrc8EirsTDpJb/xSglq/Z9k1Z
JV5etuKg5A8hCpxZyTNoZpnWhMDKNCgbLnZEM7aVQX807RoJ5Zqlef0uHIPnpXQo9KaJitzL/VhP
XgiYAVDj+6yUxUpX5G2QODfoAheIHkJo88nYZatphoxaYxONZbLJU1S+tR8TLpD7m2HhwprNYBnA
tzBDJ6Qt1/fWJLQJZtLqIYHMoqZXoeLlB+ES30lD3Uke09gIisT4aokpHJLhPwfD+IC5HQ14eHQZ
ylqIJOHoo8rVJmLZe+FhmOycpGsIlMXJvDAyn/SLhbNbEMvxVMMoPWWb9umJKf0nrqyKZc1u+/qS
AjMf7n60imAfIt13bSdOPKV1zBgbhP+O8ZYBWDhAKVYFjrqi4LvlPpt+Q6gF6T8OaFlIOx62BVJS
BX2ysiLQyRiU5FVM6Ypn+XDy975MmgEUvkrSVg78J0LOjVJt4pcKWKg/8RTyR2ffawDEbJw359Hq
tvYvN3Lj2rfMqF3Z1bfOBxOEmgMiYtB1IZd9PUFtY+ZuPHTA02ZekOqfBl07MX4E9bdlr+ZdZ/8s
jxlsZ6ARQVsIctrSmBVFscbaFO0MxJmIP/JDlX0vvND6lpTfERH7QFUo/DcaPldGeevHUc5E2+OH
9DmYfeTbXQzo43KAGk6db5Z9qrIfK6f2NgCDgbmFxERGF50B0s1Ugcm7YCbtoqbuO3Dui0zVHroM
lZAzb12P7PBv74emuK2xMbk7Ob6dlc5eV1CA3dz/ltujhQ6LmUUWgScA2TJDgppNSebG6RAhT6GR
DRqlwJg02qrYgEh3rSXo1gHDGPRDwGeN3moAvaTto3At0ct8iBTGDiYf60Bo8BkDHUZ/yNfiwMWh
QagVDSSovcBNXluLh6lo3VoMEapy6nG0Y/txMFXjAPIa+ukfZhGNoxBSAgoJga5kithqBnZjDGxE
dzHg4GyvW4VxMmKgmO+bWpxDNDvNil9zJC0dwcolIOKO9SGiBan9RN+nmbCAyhtApDxO4X1jC/iQ
ufUXD36UymYspDSHKL70CA3FGKmD4n3yEruGYrWVoPkYPZ/eFCTOKLJPSDoy0EIl1dbhjVMdSemw
H6LtgPd1ipgN0MfVutem54x/vv+Bt0cV34fnINo9wVaIR9v1xFdtW0w5sMZRDKDOiTtmPoN/1/TV
buccLTOziiFeaHPHohSiOFPiKKWhjFEJzO8JjS/j0QYDM0iGa/Kqmv2qOs2tn4VBG32LKFKideGD
/ujiwrM4NdrMMEfgHM6sObF6p32h9reh2g3AFrrmywD+g8ZXD4KmAZKRfj88V+mv0lzrDVl48V9/
iXRkJ2FbiRgMYNOT0GhP9ndbPOh4H5ff6RYynGpu+WzntU/f76/rQiXz2q60zcHipUxIwI1R630V
UB/J9vW05fEWOfkvyc81Vq6lBQaCe4aVQOETPEjX28joIKDO63yKSKajylCQEcig+MkjZex3elGt
vPgXYAOICHGzIMSAjjLkHK7tkbphI+6AKWoNfWOT3xnxy9f48D5p+7ZzA5Dautv7E7pwUFAiRa8t
Qht0SHrSZTp6Wk2MXp0Q+9r1lqpUbEenWUMLzL9yfWWjo/XCijSPJfNS0NN0U+RWRVBp8a4Qu/Yh
M4DXPrkeXXngLZ0SqLWAdBWPLVxi0jXKGpZTTXhT5LkJf1QRDPusccqDptTGrjaLqKO0OPzDPF7Y
lFau06q+hyeCTbWjKIaKYcfLwt3/ixWUGpDCALrkBoOMgBLalwRJdd1sHpg7fe1Rk10xsrTpZ5ID
D69VBDmyVxsyKDC0KjL3ejMkD4nmbPXYeGGOm29GAuHd+0O6vY2xNdDKDrKnuWIv3yRIOClFLLga
TfDjfu+2zU9Mc/4IdbZy7da6ja9mW2DxRtoWTA4yMWPSmZNZx+4UTeAAOwyQ50CFoi4CSGCPQZ6p
yeeuQZ7a6QUIiCs2Hp3es1dCgsXZRUkC+lHQCETEfH3EZ1il5vR4oE/IdB1p5jY+MdoRXH8WQufJ
/XV/ehfPtwsoznwVwpq0L6dM56CdRHu30w31duKa6ruVUFYc15IV4O6cWRIT73VD8iIWV/TS6lPQ
Bzr9c55lJQij25f/PpJLG9LElV6rOIRh72dc0XzSNUnQeas4hyVPhQgcpC0GqCkQul0vj5M5uWvw
AVY6MI+hv6E+Oe7oHeJh5vNUIciWubUXVomDVkizAo4mGW1fi5MxLKc+Cy2ieNu+7itfK8dp0yo2
eU2EyYKUQdj5/owsHR30FiI7DHw7NMmkuxCllzL3uK4C5xLHG5B9okG1QSNxS1kW/YspUD+jcAvC
FZm/B1JHeVJnngrR4nYMdJZ2b0UNRmJrRIHtvqnFvQS5GVAtzV23thS6DZZFCKsN7CW1TR4n6IyH
pt6o/7KbLqxId0RTccMh8NiR7rbmNm1FcbBZa+7uj2VxhWb9cpRG55yPtGddnQ1dZidapHHoqFCQ
U4Zi0ukj8i72yhFcKAUBZfLXljU7v4vYUJiobVLFVSOOZzNy9m6Vd2dtGIt+nxiT2p67kRijr9RT
V4HFveTj3iAeClcayMZQxWJWizwQmN8hr2DVid9UFlpbCpOqjf8vs+KAAkYFbTkY5q+/tFWLVmm0
WAW8OxNHrXGsr6Pa18/g2PZWkuTzBMuBB2hAAVhAkA4kmHREUPp3RONlGlAc+tswWT+qUn9JrSjR
AMpE9DzXIpuVkGpp0dHEPN8xHihMZNXqKjWncqhhs69mERarbAOhpOkW9cQ1atylSAekZLNIrw06
DfmqHhEOdFohtCiluU9Ojb0Z4rCrt1W/EhMsHcpLQ/P/X2yuOI4zUFoW80bOP/GUBCzhK9mVhYsR
1xNqmUjqgNZGJlnqzfk9Oe+KpE6OeVPvKLocfavngVO83d+AS3E2yDHgMtGHajjYHdfDGbsq9YYO
w1HBuRboSbexmxQC9EM1PLpmpQQNKfpzU5lmEFvugw1lyS9cMcTKrC6AuZETADoYsSr2CnRar79D
MDTjJAPVULe0/aRgD4OJ3iv9c+UyH2DOoDyaDdpjE33TCzxjR/uxZm3Ysu6JF8VByZNh5WgunJer
D5KuP1EVntLr83lJIZ1HtjorTjFmoR17P+tH8BmdzTWw08LemmuAGD3cAd5Ykit2B2GqKalhM+Eb
k35SQZh6f72XR/XXgnE9zQOeXB40CVGDrtJ4y1CD8Yao7clb1VV4sRPIu8bn0ltjI17KklyNTNpm
E3KXglWNFo35Lzv7ojwmHtIk0/hKVXNXUOIXDQTgSeAZZYh+kEdoiRBvhXlvoRSAyQXNO+jeEWZ7
MllbPuWIqRX4CAAVjBiMkkofZI4FRmENGJicI8MWH6ndbGNtsP2cGmdjWOPfmreN5IavvkHaVk6N
G8UbcQ9WYLj+rioqXn5517Vfhg6R0gTSsXOfdfpm4nm94o0X3crF8KUr2O7dXCPz8B2gLhX3J6LX
wHR+TOy/Z0zneYZKO4oeBqIXaRtXMQFxLQR7Irs5m0ak1FtzXGFWWXD3Vyakfdx1OmNjX8Jd2D9Z
7INOQuffk97F/XK4f2KWZ+3vYKSd2/De6m0bO5dPQTfxveVyv7CLJ2gS3De0ACG6njbphkYQOIpE
xdlskRUss0PFt3ZtBob5W0d1TEn7jaYFCjU+TRnfDu5OdP0T0lmVOW7Hzv5icuO3RdRf979q0WFc
rOU8PRfXnYbHksYtTLSrvadkA/UW35yOPflWK0+59mSk0X17S2kt1MuQ17NB2IRWAMlg3lJCkTTA
Rd75VeyjXWMU3+1fXPdd3a/ES72GY1p2CxcWpauHF5M6DvO812kcirL0ncnbieyZjMnOVL4X2blv
9Z0o1MKvu89Ws5KjWXT6F+Ylj9DyckztuJ1hQV61S12N+nVS0vD+vC4eGNQhkV0ATQpu2ut1bBRw
cCkutrEJms8RhOmtq4eK9s5Fummmr/eNzT924+QujElrmLSNIJOHGRWF+Fa3LA9cqmk+Zyz7l/vs
wpK0dr0zOv04wNJkNSG3njM3rIx9bZ/BYy3EFCBXs2Jx0R9cWJSWy+M9p70Di06X79x4P3Zfaw7s
fLe9P4fz79ybQ8lbm5WuMetjwSrup1FPd2oD3Q4z8TNSbjT+n4WnQKWPMP1/NoicUIsHk2aNhXFB
vbYGdaIZQ/BaXYlsVzaGjKviWkHikWAX6r0XAo2ReZMfq2/3Z25hhVCDNfQ504O3phw+894z2hg8
h1FRVdbZA0L0JS4s9Uc6VHST9J713/NYc1EcmGdE654hI3dMarhNWsJe5+xG6zSg1VrR8+2oOPv7
A1vyjVeWpIu199SiQsJMQ4duCLXb0tP8PH+gG7N8r9kTwDTIvP73MBg5M8cCme78gpPb6KBfoQ0F
FNAikU/9Qa0EewHKMN96eIeFTatOL6C7ZeiYMs1hnwzmGjXlwo6ZpXnQvQRKLBCXSq5E6VhjF0iQ
RDURwDNWIWsgJzk24crUrtmRHAn3nEIYBeyg3Lyx0uSpLd1N4k7H0jiKRgsy0ENY3FJ8tLI8id47
uFl2VNNsl+FJoo1rHTML1+7VsCUvw6HIkaS9hWEn02tiHrVieiCg8x4140SYGdS5Gip0TQNq8eRc
TLbkc2hGUPooYLVn7baxk22MfvMMvI1NN65M+Mp8f2z1i7hiUArqOb2mocmQ+L05fXXqx8kEAcPK
us6BoORGLyfy4/17YafraA99BQxJ5X+487Wr2BG8rf6kFSB1QpjFlH0Kv4p6xbZA+x0Su4GdiZXB
rqzmRwRy8RFWXXQFUu5apHDhk946ukP1aFL7ZDUdiHPaAxRMwsZYm+Olxz0Gj9L0LLWLKql0eEra
2SUqDpjk1AWzCV48BDhsAOEGaLLjUAXTBIE8ywkGQw1qb43/aSkRB8Y86BiaM/bpBpPteZnVlJ2r
RXnbQ/SBPvRofVaN7nGqbaSs+x3q8XhQ26d6Opt1Fo3U9Ceyt5XJb9cYUBfX4OJb5o1ysQbVoDWD
RrERDLbtVRrUoL7aOGNIQbUFXozsXy6FGc2L8ht4EuWnvJooJattBQ/e4b00gn7aaqaftyuxoz57
/JvtfWFGGlWtuXXegwM0ylkNXD0nUL0VVZOC7IN2CpqrIcoV0B59MGiMjANuDcKvG9GHhlt4m9qd
siPoJeIdqIWGsNPHd+IM0IT06vjIW26Gkz41IFYspg2pze4x4WgXvH9CF8LfOZ02s3+CUlKzJJ/T
IxFgm2aiR1lcPjVVESWtu0ZSsuRsQOk240FmPJHcnEFc2naORjFL9jjuiZE4B7eG9DPKQWsIyiU4
ADKoAPCC7AF5SLmxqwCnWq0RoUdOZnxDlxoabXa9/qgb1Le8KCP6hqnf0xJ5w6wOraFIghyIrftz
ehPsg6gSWVDk83Bjzkii670OkPoUE6euX1VL+Cr6QE0Sb2Ljj7CTTaK/3Dd2E6i6gCwhe412B5QT
IXRxbUwhymhqSle/dpmIlFJ/JkOxTUTT+gLsvsoksO/VXt3dt3rrW2azaFGfuRdnel8pyZ+USj9x
Y6hf62ncuk23E+xcZc84aMjrb5vxa8XOQn1NmrDTul1fg3ljZ1pr5B4fbJxXBxCfAaw+wFOz3hA6
FK9Hn9U07UfXq18n8jY9QbgPAgCs2zmtH1u+GY67RAmd/Nz+gTDzKE7E3nItbJ+FCFPrCOkUtffL
c6rtwL3ZZmdIgmh80w4njfmt8lRHawSuCzsDnTooJSGWQsJXLjjwdioTD2DUVyDZBrsIWv2LA5kz
rYCvgNdYWaOby3eux0GQFWwkloblkianrMc+Bsy3fqWd2Dt59Zpn72jzRQ9is2uS5Fxk6AbQLHSP
9n8a5XfrfumZtln5iBsXOX+ECdQKOtFc/JH2J40bvVOEXb9mwIEDJnswSvqcPFvFhpp6MDYgm4JY
lNeFcdk7PnCGX1c+YOGAzMgZ9OOg+gUSdym0jAno9t2cNK8m/RL3jd8Xv8GEfzB47reO6jviSWTp
YfhcV4dePAiW7KsU5H7Gxkq+Ei0LhG6utJrcpmMxJ6g5Geh2xbsFjKnXuxaJbastudG8GuCHq4wz
8DtKshsQF4HkufDA29b+IcPOpp9KdfBdLsLM0FfegvO8SyfHgJ6tCkD7fIZklW+7B90QiGra16Qo
NZ96o+GjY3MIVmZ/HsqNGfQhGjMDpQG1s+uhor4xqqrWta9gvKyTgGdh5n4mxqNTgkTpNS42arFp
218rVm83nffBK49lx9aDZJxk1aNtplKU1yCxMvHt+DgOgTl0vmWdoCyKu9C3/WHYT6tx9c0Bn3Wy
XbyVQESOEye3XoKFodEH0nlRWry6+kOpgE6/eifigSHJfn+QNwsIyRwkeOcWT6jzoRHweoyTlk5G
a5VK5OipX9IffE30+HYsOLTo+QJJPlYOsLNrA1aJckVVdeTVaIRvWLXviq3reQE8XKAla+qPS9ZQ
ggVrEvrNkQmRgmVTQXcA3gqw5gKMhYJb8a5/McGjuMYbtGho3o2A0mHnyz6YmWNX5I1BXnW3nBUH
+KvAU7Pcl2TlmN+EvJDxhsdBIREZPzzdpVPe4uFuOQqhr04E2nE/NVlYxI1fKgFDeUXVw6FcOW1L
Q7NRy5mZHoB/+bi0L4JsmwK+bKsMFv0RyWEnMNHuLE5ZFd3fejcuFSP7P6R92Y7jOrbsFxHQTOlV
k+20c5DLWZlVL0KNGqhZ1Pj1N5gXp09aMixUHzSwG9hV2MukyMU1xIqgwn8BHgjfsTwZrTYZRsF4
etGRUJlFbLcO2t42lYPhkG29mTeN4aBjpBI0zyYVd/3TosaB45wnWnrpO8tOzT3vZpfX8h7cVoJN
KN8CZKyycCwOXXqgzRGvgg5/YU8xmZWTvmaXsjUOBZjOy/BgEHoiW9nDOj9cWBLv96eVNV2N93KE
JUC9VD+q/brzQ3rM6p3mEgQs79IWOHBrbYsrHTdWpZKiwtq62U7jl2586pPR3qqpr9vJeO1RjpPw
0RALYyLjemVJzgq5ZCS9KNRtumOeXaLBRTgaq8xW+wRs1oo9zcee7Icd+4KSe/Wntdz7h3S9VvwG
MXuEGwiXbIis5NPuSvMQ6zJJ2MWY9g19DpNjWD8q8s/7VtZXDu4XBxOwJwSi6JlcW8myaIDIwMgu
MfHDR+2pZfspFLLw/4ofEYT/6M8j0geFO1LOaztV1ScN+HeLC8EM7mwGavaoT89a51jNq2AETzd2
b5WzLewtdq8iPR11Dfak8EnpM1etj8mmfJf40VfBAd4XQGEAUUG1A0Hq4qolRjSptJHiS9v8lOS3
aiv6uLEIjEjDP0EvAW/xkn+pL6yyB5g6vuj098hfSLFLwq3C/TqYg8MFcsME5BBIPTTwr78MgrmC
hFWZXuToXI6ZbaYvcvYoTbtS/20qfnnRoqN20n9Yfe6g5nP/+C13EJcLAT7yH8ydY0xnxYI/D0kL
XbPyEoFliOnAjGzxUi738P9bAG0Qlgcry+eSlWNdjVNaXso5c0d+ymI8z/3X+8u4ZQQ+FxQZKHKL
gYnrPawthrNgSOWF6glaH79r45Cy3T/bAPcR5KUhnIbsfBnwRgVhdUlIc8EoU5pZtoSuUbRF2n9j
ISK0QBsHFQDM2S4OA1OzXO6hZH1J5EOKAQgW74Bhtu+vZP3R8TKJuA9hNQbkl7ulZ1ZTA3GJ+gIF
cW2aGQS0cFnm/d+sLJYidaQYSglWtBgo79IuMQN138KqiIBtwkIEWhBBMyDyC+epl2aStiFMdPLD
rAGOYfmG4hjGbEcvIE+ffO70pQOFGKLadXEoig0Yw82NFHOUoOyAX11G6zIzmK5GeXsZe27ZOa1z
KF1O8tYyb5tBcw8NHKhdLWsl4NoJpylCiaaRXUkHAaUD2m6IvymtjbK38i6x7/38vWvduHflLfKG
5TMo9hiVGgGGxsAOitHXVwtykygPh6iQVFOz16W30Ei9Sfnapluncn30rw2JXfj03soog06iNXvh
BfI8Tbb76kXfusS3tlLM5wl4FgbMlnMp8VzqeS5X/AIajPiMsUHLnee43d8/mKuy0semoUcJFgqw
XiB4v17LPOTjIEFj+gKZj5L/pG9j+xDSdx779C3VHDmGm299VtutvCvIDHYFy1Ndqfg9qTUKDCcQ
7hm0PCWMuNBGcDBrgunT3MK/nc9dtCvHP/oEUWRou5V7a0uG+9YewfMgvxGsXfj21z++6sAbXBOp
u0jdjx56LPKwNXR160yhoKILjAhY3Qzx558+NSjCNTqmrLvEbZo9jLwsDk1hNmAwtywMLci1u/E9
RCDwOVAQ3wORpJChREcZ1bNrg1LTzrrV5R1iOZuZx5SiUnSWYt9C5ExsgkJ5kL/OO6O6gOWwey+Y
XSI5sAfq1iChd7XW469qepT/cpDvKT8tVwHzwSmc3HgrbvpIu+/91MXeKGMvESUsu8uQ7ya2Q3Oj
lH6i8hE1jpDfCVr9wcqDfHiuq9lWhyNkmxLpZwXpBGhWIzwGmEEl77PpsEfauJbhTta5R8+EeRqQ
I9rDoPj54JDhb3VoBlsubJnsGvZcMg8qNBbzZPDMQu8jfElbe6haJ8RUAP5i1tr9H5bvupNZebPh
q4fkVxolRxPIVrB0jeGW01sWfvDJBIgSUQl8O0i5ltlv0+QY+JjgW+khk6RfidE9am/pD0r2huUX
Db+Y3df0n4lMP8xqCuoWeE/g04WX+nQ01TLJQoFGvgw6kDbtXH/XUutdSqNHK5mljXO5QgQIa5AO
BZkpmL1Epr+wljZJ0RlwroqaARV7afXWrSTNpYjIjfdUfYbGQbtN6ivcz+KMgblBhLQi2FhJtg00
qTTSo3YH1snEtkxfSSOXv2L8E0xnQGzJHuKbZ63aiKBuOBYkOh/6vpB4woz09WrBQZhrjRR1F6I/
lkoE9uSt2syqfSM29LOJxe0hcW0q8xjySy3vKmxiXGC8Md71kc/IQ+WUEIK1h5/9Lhq+3ncxH03g
1Z6K4BMVWXRRlvM2IGIDY5oWd5dK9WjmhLs2e8r3TDrm0N1T7PBZqj1p+L1hVQRRa6sQIBLDtFAX
WTw0JpHCQm3h2ORf48EA9CGyte+Sp6l+Eh2YE0ov8nQCAXz3RcsuXWsTV3E428gtb7zcoonznx+x
8K5DCwnq2MBxMrNu8GJMhTlDopZOb1Rv99d78wSJ+S/UCE1MDi8sWdFoKWWlo/8BmoryUWq4c9/A
ihUNB0jEOmJsCvj9lcB2WqDlXYCk+cLrR7zHsdHs9PS10V6bet7z0SvLS1XbVoYyHEb6pT0g5RCg
t2P0YsqHJg8xfVfsy8KHaMr9X3braF/9MlFJ+OSZuqFRZWjGoBKe7pX6qKPg37/EyreCudr8FBK/
/sYf54cs/Xnf8OqIyWjSoawqkIfwx8uiYGPGA+9qtQ7Q/LKYXxmOokXnbnqB0oknDyHgPFul6XVg
j8KgmKLEFwB4FV/keq1J1GqjZlRtEJPnaApCi7ij9lxwamOWbXoDXZlqnMrOVwcoJbqYSJK6P/dX
vWrNm/gJSPk1zDaCjg5FoOufUFZmHCcWb4OOAuNgE+5M0vcM+sRxKfmyThyD4lF+SqZDVh9o7Nb5
i0L+zhMw8X39bEGP9ndEbBXKbmTjgywLmh+/DE0f8E2hdamugkuddw2a1G2gtrHba6ea/OXtZZje
uWHt1XBrkmJ1u8VGGBpUylE9RTV/8RCDeJ8ArIepJlDVOlp8tMbEMdqX+9u9Pt0LKyKC+3S6S+Cy
swlcn8GQ/6W8tzmnrtXXLrRCDAJxaOanyr4Ic6fu9sX8OibJxv26/cE/rXPhSjFAo+sRsBYBmE3T
uNhRwsHbVTiUTId2Ll05cTRWQZ3Qztm3b2N90th3zl8BuvTC2A3LBw2amVb6gnafHBUbGcXNjyCk
f9CD1EE4u7gQJRiIEiOd22BGgaaL9mPYOtmWct4tI4jK0WfDVDao3BdGOtNMGk7DNuhN8hOE9c2e
0TnDtJ+1hetaJ0j43NBpR+FLXC70Aa4/d6t2MYd0AA96iX83ktCLxsc5aV2u7ZQIelMaYtmjrO6L
3G3Vc9+d1fFB7/bJS31Mw2lX5fw0Z19iiMqjMfI9cVJvQPMdjAZ9fSj7XUntAaA/8N/XW/Wsm+dE
PLaiMAwl1SVFUDkyw5wtygNG5CMbdI8MkAaOp3MSGbZWak5uvpD2b4gPFWP6MKc/EWvabfIyJOg4
5JnNMl957yLX4pWbaZJLcKrv36YbLlsMUEJ1HCVlkCEsfBeX00g3moEHsdPnjx0Kh2Q8q1PQG45c
/Bg226XiYFxFIfiaomKPfgTqYyuOnQTOCmlC1AXdX86BigHjzzkPz9PLMDY2ooB9ov/jxDB8IGrY
MuYhQYgrCmbX52dUUTYvdJCCIHuYQao2xJ4VKcxpt3WLRMi4WJzwtBSpCOBNCF+vTUml1cTyNI8B
ABJupUAkzYqcst530caA043rd2VI/PknFyj3StRUXBqDnu9oVtk8feimLUDwKoISG/dpNYsA2Wxb
vHctVjOwtyj9WYUbcfB6t4AmEldbwkCsAUvXi9CULmMUdEtBWSblLtYrduSDNLnmPJVo5SiRe/+o
rx9DFCiAPkC2BhwCKJ+v7c0gjO6Z0oxBlNA9f84AsA/D1svBFgYu18aO0i1EynoHUQKGdA3mxyED
gUt2bbHXAKfuJWUMMtOKPLA+ANIP+p+NdX1QsV0fO0WWkc2g1Cx0GZYecsIUc2wmOjayr+mhyXLT
RyVYcQapYm4H+dH9SAjbZ43R2u1U/O3NbvKSkfZ2lI+RB2xzZPcN631U9iPPZGO2UyNM5NzffrHY
1a8Uk64imQSPx+I4Jb2eWLUaT4FVDbZlJY6UgzhuMF1z8NNNNsBbWw8X8x9ri61vIQegKxMCwr4u
3ajV91pbbDTdby0I1G+gAKagjwUb9PXXnZAZd4PGpkBFMyF8TXQco0dD/SrJ5/s790FxtNw6ECCB
2gVMEwAYLVwYy0JwkOTdFMRV6cfZd6nxTVLZKXfG5+aFRqNvmW+xObj1KDvx9D1Jz3m0S6HDI7uQ
D8j6X/q3IqG2KZBx40aMufZFQMN91EgxkY1CzGIbBkpza6qHKahZdEp0FNOtGkOzcZFtPFW3Pika
kiYyLtCm4gpf77dRdlQZCJ+C2eRPkdbslTx+vb/TN00AKoFtRjEJhq5NUKJ1rTZgLbEcI5YvZB2L
keaNhawLAAJAiBYaXgiBeVmOp06lIdeNoU9BGYK6L4Rf2EVU5m6DwXwnFoPXetL2+4LEjZNPU+sZ
o54/8KZpnZynyob/uPUBkbhQBbIuAOAsGWKybCirJpWnQG/ps46Dk3X5M0DGu/t7e8PdIyUENB0Y
deCkl02xLKM4G4Y0BQlEiAsg9NhceE3zY9rC4N+6l4JRCo8LVKGMZQAMETRDqVU2B22f/mmY5Rb4
h40ioavM1gVakFu1uXUMhWT3k8HFDeBciVRziGCw47tBTh25+qUVl0w6JJWtmL/U3ru/lTcPEOiK
cIoMtJrh9K/P6YxBpDxHqyfI0wcZxIiK/BBCl8TuuR0h34y03xMYPqY5ega/36Etov39H3DrnoAR
BaM/qEaCgV7syKf4Y0jlWsXM1RxQms1Oo0bVjijqlvbciukT8GqZomMnOK0oUo3FdZyamOR1QpHV
U7aXK7ef3CaxFe6GuWGnX1S6wzQTsPC7imCOs6tddVaOwNe2KG4n7Ptg7NO8fmi4+uX+8tfFWPHD
AI3AyJkM3N9q8ExpeVPo+GEjeTaqM+oTTkw8BQK0r2rlJ/r3YaucdeuSYiPQJgJoTbCIXO+4ooEE
gWnqjNsTeSRUfXRFDkW2xUtw65IKvBWGvUDNAFrThRmlsMZMmudgHPsMOLJURl2ibkAbDhjzEP++
v483IjJEwkBUo3SDg7wkBuZxxayRR1Igl1zalQl7NTOig2NW5ae8SPNd3sjU6yEIs+GBb+wmDGPS
TQMCEKRYi+ggl3JVrlIYtiBUUeuGD3U/P57oy7+vD9VWMSQgYEEf1/jTNZlAq6SFZTkFDfMt4w+a
lk4jBQxINsm8tFtzpDfcEAicxAFRwWK2mgWI4koaUquZAiplHo0jNAKh32a6E+bYJelcVKhnh5d/
XyECeNH4FWTfS1iN0swYs4QgbNBAXVcLJoJxC08vMOLk9+kGjPiWO8DwATAV0PoTMJvF4QQtCM3N
WpuCyaIe7crncihcfUz9MDUOLDulxGvQiRpe9GTYFTP/SpDEhr8t40nSnQTV12Ayf3fzr/tbcOPK
XP2qRVwLEYiBkASP+RgB6Gb2ByUd3AGIe3Beb4TQt+7L5w1YHNvQxKGVOmTnkaJldlt0tqJEv1FE
ty2cqXTA5jcbJm88poL9FyNdKoZzVq/2VETQcpwT+B0uBWG0q0LJs+JDn/3UDe/+Rt66lGJoR4Hr
gQdaCkCF8sz6Ri3nAE3ebj+E5uQTDQlNqs714b6pG1VjtPaxJmgeYl2gqr32c+VktLE0V3PAIOCj
fM3Zn4z+4s9m6ibzE2++ZuStqI48d9FtH4483d23f2upeD7RMQfQDg2uhTeXTNIOIEfDrmoj24EA
5JeZzJE3t9BfvG/pllNA7Qw+TiRdqMtfL1SJaW1NMt6NYXTys/qlnJ7V46wkwLX6Ubx1QG+u65O1
xQFtxrmKSGnMgV4PNseU9GwmXt1FG5mXcuvOIYPHjCaa9ChaLeIPPiHMjMCKGmi9C7YOEHpZVWBZ
34qmgn5lYs+Vl+r7njTOkP5uWjdEjs9eQtVO2UPdHmoltdNTBPEYZX7Sx0tSmWD6oY/GllbNrQuL
6hp0N4A6RHq++M7hWGujqYdzADSJZKuN+tJh9t7pWSM7VgzVsRaDzk5p8v+i1gGsEeoOKLWBUvVj
Az+9PPXUVi3FNEpA3xkm/JXWNSPAV6DZPbr52/0jduOjI1YAbSYiIuBklnB6RrpoQgojBWC0sDw5
zsGxw8vEa7psizzqI6deZMLoYugavMSH/I3Y8E/rSlNrGAw6yIFJo4uRSblbhoj/slFWnHlqJOgz
AkE6NiT159nIvVmfZb9rpHwfwZGdm2QsTsxIwL/TGexoIobzad8Pvpokkd1kVveYKlrhmpncnCpW
ml7RdFVmz0Yov6s9dOlQwFQ9NC/zl2yS4vMYR6YtZX3pZl0Ub3ipG6cckGaRlqESh77K4pRXHa/T
uCvUoOxOOW8e8+nFhO4EUuSNDPCWO/xsaemPQG5W1lBVUoOc+nNTAEgyI0ZpvLgo93LyRDPMlvSJ
w2Jw40V++n0Kjx2ETOlIvt0/SzcSCzHRiMxGAhUryv3X37dDa6exLPwQSS7cVkPNdgtZsAKM405c
mRDH+dMR4iSfR6tgasD0o1E+0aa0CWIJwfxCR0gbPlHJlVEazKYTN8D72NhZKkTow/T836wVQT1C
Gjx6S2ylzFrWcqNWA10iJ5X0DmXJRqJyezv/Y2L5XZUeqMcsh4mk7xwdCkoAJd1fxI1USAUw2BKN
X0iErQ6pOjbVbBZEC9rxMBp/W+2N29r0pwv9/FcN4hn/vr21s4E5IDlRYBdOYMkS0XJlbmK90AMc
FD8pnsd8L2Vb/FnrbYOMtERVQDNQQwSO8vqIQN+jNRjG1IIhNrg9FRwD1+gbuPeXIq7vtS8Dhhu+
THQL8I8l6Sdpc4gaEkMPuG/U3O7nE3HAy9bo769yujXacmPfMLslpIEB/QAPwuJlzlgPLtMk0gOj
zk81oBfELdR+Y0j9RmsWg4aoSKDWDSDWqvTSjFQaVNpiSWHV+K3MG5CGcIw5ShM7FWOceIY2m37N
Bnk/VDR3so7GT1Tl5a5WoFs36CzdODBiYctdBhgWVQq8wXihFi9GM6eYD+krPWg9k75DErHWfg36
Xie7+19z7awBe8XJMAAZxCjWapaHzwamzVs5mGNXl1S7/GWMvj5tgf7W3xFqHMgpESQDR4wS5fXR
jMUQypQbMlKtOtthAqu0lUa1PBRpmv39Fd3It4Qtca9VdHoAbLi2ZeFFk/RWlwN5fkta600dUw8i
J4xB2bn1epo4HW1tIIm5OQPksksMZc80GyyNCQEc5tJoLgPaof99/3et6NPQTQG6HgdZ7DSiWvEp
Pnnw2sBEf4KGSDBglImHdtsNL1X93tbzzx4ELjUKYVmPacxIctT0GdoQ6CY9N/VbKQ0XsK/aRqH8
VmdzIw9cX2egTzRsFLwhysdLpyH3w9CAxVsJZPJA89IeptIuWsdsYr+cv47Erqb3jY24dRgQeIHj
EFshXrXrjRiHqJBT/EmQn6cemlR16KZlltqRxBzC8YxLqWn3T7UFzRT1OR48CbLuYU8PUdNtXLOP
kuP1PYPqBAZgBRYYI6LL82/WJeuHKdaCoQktiC2Bua4Gu+K+n+o2KLVKsquShMDmaL0dmqWxJ1pU
AB4+9H83dkV459UvwXWXdUROAH4tcjvWtLkRkUQLqAyV7tij5BvHYERrQhKKeTx74o50rFO/ot59
y+sTgC34ZFg8K5/OpcQZVVsNW8AsyFK6E0bteY7E0smtB8Je2ngjDbpRBtYxVCpuA0pYuBDifHwy
GJpEBuSkMYL4VMYX8JViwn1HghQFNTLYBS9AJWu3lupL1UZT/YZvgGm4O3B5iEGDJZqQqXlIor4z
AlBK20mu2pb2fQgbsBlKLphNnSQjtuI3ladCmOUX3ETZeFW2t8JqP2mPSXqIosyzzHHjd629vfhZ
cPaYITKFuM71jkAglhepNhgB0ZW92h6qCDPfs+wWpe5DBur+977x3EGAFEwjmJDRcNSWc9F9LGuD
qk806DI7rE8N5mxF2S2d/DT9MsV2/twMj6V2iNPpSOWN2O5GIAtOa9x+FDLw/QHpvF5rNxSou1s9
DbjqDZiMNUKIPJzS7kvW/87qM/06etwuxnQ3C3j2G3Ay07gx1SJem8VVu/oJi0BJisGyMCYDDSAQ
KhNfYV+B9EOV8dHkxxRD8Pf3e+3urhe8uNiqKc8FITMNkI0azlCBHYtWEyZbzHIrf775adF1QByI
KBMVzsXmDgWfY55rNBjjypmqrzH6OcZRnu3+qJX8gGJBim4+dbPwkXUv99e5DiWwzk+2F7sK2qaU
S1ylgUV3SfVShpC6PA0bzuPjhi6+HeACKq4JRlcxgLJwHuiL60WbqelZIxJOSJ2FoBiNaNhjPKlo
09q1UhndSV6rAAoknLHysW7l8S2poqoGWyfh4X6U2uRHDS6iN2JZIAxC5b54SvMRQ1Z9OYGGysJf
huaflAHX3CdxEe45SyWQt87ZbIIHBchJt48G+qfru6RyMG1e5k4yys2rCRbsdy2eQMs5i+Qct2Cm
u1TN8brrw0yNB9ZFpPM1rULVTk6AwHJIoYn/KCeZMzCe/eBzC9opDOIVD6MaggEra3QZvQw2vg1S
Fw5ukRg9pidUOXdAAgwhu5LXtHCYkZfvKR270M30kkBeb1AUu0XXTXcm8BqaL2OD2P2P3JZgD4Du
KQoKwNtOP5t8aAt7zEO9eJrh6946cGLOtgbY84nJWVY7VRPmrlGmA3P1zoQc1FBzcpolNWL2gIJX
6xrYG+ZCzHD4aRhxC03avEfXq1OU0tqRWdeiH7kF6npb6vSy9pNSw5TzlJe9+gqJuOw0hcAgbZTe
b9w8oUoA6ibB8A7MzrWrwQvUxgpkS84Y+n9JUdOL2A9Cx43ATjjnxYlEUR//fZAMGUAvLu5crueY
zoys9Ex0/Y2E/MkcEmPDh9y4W+jFCHkjjBThaos///xkqnIfaSNBKShPnR784sODaY1u01/++Q5j
IgyUbMJDW5jcuLZD1JBj+D1jZ56iHhXFvpkctRDw32Tj09zctE+GRFDyaUHjiBgQ+oyYUeI/w+J1
bl7vL2Tjv68tYsw+qTAkOZXsbFH205KIbRndP6PZIFn0v0tYBmyRQXoDJ5edR0y6SVD4sXnS+aMF
Qpr7a7lxjGFIgABRTROiz9d7FSUa4k1Ss3OnVadprvdVrtQ268LDfTs3nkVU2hEeIdXGupZMNGFd
oV8aUjOA23uZFWaHlQ6eO+Nh4gHPv4HqZ2Nhtz4SGpoi/UAYAmX664VhSq4IUYC0AnX4IpsP4Mv+
bwxgITjNwASqy0xDkXqAKqIeM2XWSTOf5yjdMHBrywSZDbIYQ1DpLI5xp/Mxa2gYBiVXnFB+JvNk
J23udyoo+161WtoqVdyIFEXjBfVxTNRDcnxhUAbLqarUMRGxWz6B7FNzu+RrM3yt+ukAzt2xdrvu
i1X65vRVQkFUy+3Q8vW6ctItaYb1sURVRpTpxWAyGgWLK1aWPSsx+U4CQC4ctRkBScSoVboxeiMW
dO1dQaz60Ycw0TaRPiKeT46CalOhxXqWnA2OvBxUw/W8K16yv3Ei+1HhJ9LGF71RGaTwfegdfhRF
1KU7p0SC2hTDowFyGqeN851mvVm/dJRHZKeTs4eZxo8z0oT7d++WWTAIIC1BVKMABLTw8ClVy9KA
3uK5Bd+ACwB27ueIkr1QbYYz8CDFgVrDiMhkiA8gWJZfLVZsKcytv6hQJkGBEgAZQFuXfDykz1G/
aefkXCWTiSFLisPMS3Ko9HBrYHX9WQUtnlCRADsIBL4WjyZ4mcKs6NPiTGWIwIKo10b9zS7MYJ6z
IxjGMFLo3d/hWxZFsoPpAuQd8HHXzqaPktxMpKw4Nwq6SvZs2YV6iiy37Jxeg8I83fiiW/bEn386
uKpeyCrTYU8z3VyaQTPkKboHPku4UTO7KOf7y7vRDAFH5f+u7yP1/WQvzKo5YQnsEdkx+Q8DMvDd
MQZYjVf7HKNqodMnB16XuKqaEwc8ccCadv833EivAS7SMVMGuTRUdpbTnnmbST3A0cVZVIb1UzM9
9eRHGD3K3SUvj131q61+WlC//DvKaJejTVXKTptktjomR1Yi0I3yh7nZGve+8SXwq/CAUl0UxpfF
x5Rnck2NtDzL4EfiUPqCp9qNFd43dqqzR7qRXa5jNWyCkMdBAxPor2WCW3RdajQgETrHQNOxs2Li
zc5fo2pr0v8GgBpBp4VMFnPm4AVZEge2bcOnFLIv54H/0DSgKcLj4OJk5963v7Vn/U1C6A5eWv1E
kxJY+2O9EcOti2cK/ARGH0AYIiaYl3gy3RzHGkVd7QxWZrtvvyR1YkOgp5Ip/u+FQiXCSJ+tqbCN
Ptw4amt/KWxjNgWUnkgFUb+6vl4D8K0xiWDbkB+16oemPKiktFXpgBK5Wp657iO/2bjSq8cXg0N4
7ASzCFRd0WK5tskARmVRxqyzAnL4/pCRY605mJxTtwAJNw0BMQx0pnj0lhvLpgzYrDCzzlP8Nwww
yj5GjY2Zibjx79/YtdcQS/pkafHs5F0TtVDAss4VBMnLN5CB6vvasLtzI51GzbGmr0r8PdY17Oy+
yzEHsMX9sbotYgQV/7NMYCaxpws3aZSsSGbCGLSkmD3+LvsvE/ibpk2uz1WsqaHxgG4AqmuCql1V
rr9dPAJaO0Rs+GKSOH3uMAbnKjV6pvf3c/XhIEQIICL6icIWilwLKxIn9RAXGpQP3V73dDi8Iy9f
Zi24b2f1Ugs7aAkLLDZisOWYsKZPWZaSTgOJ70nmSLOJk5jf7ttYTwp/GMEYPZAg2LWPs/PpRSnQ
4weN46x94f7Ivmvfi96GI7fUX3n4wthBr0Y7Y8chdwBctuUAoC67ESShlm4bKFyfNgl3bu4uimT/
84MWhxXFBTmdMln7Un/NJ68Ef0WqnYZM8SEJfn/tq9OC0pmBeyejDo/hvWUerDE+om2kGdCPBz1I
9YZK1n0Dq8RBByIOfT0UYTHhCnD59UEBUxn62uDQv7ToklyaEk6yGUZwLcc09U2QSjqYWtDOvRVv
CfyuLpywjLsA6Uw8UegWX1uO1STqZwzQXGh5MLu9VD9aL//FwNyHFTxKeBUQSS+vWxgC15mmWJ9e
x4CpeBA9tznaSulOa+eDQZmb7WQe7f59V4UUA7BcyI2AJLpem4riBQdKI7qgKOPMBsjsVKcqwBgb
7+T0l4qa1n17q2sI8lTUPDHgiV44uMUWCSxREj61HMyLhX5q05dJ/x1O/5wkwwZeG9xxoAzRGlgc
+snikQqVzexiALoyqr3NtjRq1mfx2oK4dp/uedalaZ0qTXbpTQYO6KfcLBzwvhLBRHhGk3tj09aN
UKyICk1dzN0AFWEtvlKq0LRrdY1dWjUYO4cT5HReNJyJetIK2dMRTIS5dCgBbWl0P20nu9A6t2yC
sToZMXhrSv/fPyNuBJDV+F3gIl18xkbJu0FBJHUxQmiywp9i4BJSQB6AnT/uW1px4aFGgLAYg4MY
h8K9X3J1VizlFU/q/IJK8gR25zKq/mhDlxCni0n5h3Kghd2Y8vmkUtq+T8o4GVBwDIdHQ+bQgzCJ
leI2tST7hTnHrt64QOsGwuL3LbYCI9hTFNU8v7DyOBYT1GmIHc/aIZISV8l+l7IPDHdhTxGmFl7j
ERHXsPG0rV0vdsgAIBzlGgwgL2s2upSQIZ8zQToLIqCxhzybtkX8fcMGwPuoPAF4DjmRZSBXYQol
grJXfjGlqtohiI4cECFaG8fq1sdGHECFdqWMvHOZDlnhSIupqYpLiF7/s0Ua5R3QiiYgVdc5sfh9
tiz1hmkrI62ws1Urx7aC5B4s7Qbc546bOdRPW4hPoroUW2288QvXTzx43QDiQbcIRQdU/YSD+3T1
eUinqDJpf5Eqx0SMGTfJ4NRzUEd/eOoPpa9Y56E/pEryhcSWXXexO7WXqIsdKMpEoasSD2JGdoUu
4pbc3MdHuKr8iN+G5xfxoYLNW5a6pFmqQdzXDBcC6uFI9qvwJ/RowVp1hvKME877qWg9ptcYQPcT
khzCPtuB7a/Ia5uUTv4+Wu/oUSB0LTPf0L0432fx3w5iLuYzhIQ9/O2ueYSgR4JGhAXgIORFjYnb
ZeUR6hEJ8WH1TjS/1R/rqoWw3K9CKr34KfmT9+CT+mmk7xba1Ciw3XcRa28MhLXArwAjIoCpC+8I
V8DTXtaHS14PhV0YveFJXSb5Wpr8bbVaqGCYv/uOsI2M6uMhWew30mTwkYiXEwHf4hmQk9AAWt4c
Lvr4FuqAxUl+GR3K4jyVZyl5UamdhF+t8WtCVAfheWXJXvWs/jQOCnnIT9KXlLqpCTGPpxHSZpGj
y89xi3T7oB0109cNV36cEurKYwBRk8pLXhTLpym3q8YeH0tjB6Bmrb5afxTLvb+h66oEXhrUtXAN
TUydgdP6+pAXejvQsCHDRWKgCwC/aaM9WxpE2Byq7eL5sasBrklcGugOFG+iLwZ9rJvRpunOfMpj
O2ZbxT5VvNnLrf78ixZJz9gAPz/F4XDpwZgg+0MNprwXZoH/nTuVBVo04zRFrob67ck4GPGP/msY
2w150SVMUr6T3qWlE5p7HMbHKfZm6ir5Y6HhcXAhGqKGe5bVODnQDjiC9Sre6POugh5UCDFIBroc
NPYwG7nIvJlCE60qBnZJQ6IfRqCAnWYeTXcA2mfjLqz8tDAFdAqCScCmMPNw/eVaE/roqOgxSCOg
TIdXsXMUk6fO/QPyEYxefQ6YwUUTYxUifVuGcSB5r3KqtCVYdkeyLyKtVJxKSkK2k2uj1J1yoqil
Z1xrdnPWdY2T/T/SvmtHciNa8osI0JvXTJpiuXasNvNCtKX3TLqv32AvLm4Xq1CEdqUZCRKkTqY7
eUycCDmNdBRrR6DUuwrgQcJNkV7SHL25I839ESoFfqj1nTmUURM7MWMdmHQ4aEuTASlztKdJvvhU
lZKBjQS5VEczdWxSUrJpzCla23vYJCCSIhtYzv49NbjYt9mUhxIFmKD7FxUxWNL5etS4FTNw6QHM
RhdlTEBRYAXw9/M1Z2OdlFIQzs7QsbX7xkZape8Js5vOavNnedd8ASgDHM3KXv9SFC52AZBipN6R
kED+cElHHcBj4gcVObMspOlXbUZmU1qdWYdOZgXyhtW7oqIdsClbaECDEmAwO4nyFrhCAzK8FRnR
ZmHtCUzrP9lWs6qtZANmqNckO+gHcQuIX/BdJaQGvc1HLQHtS+LXfp9DccYH1QVIBQ9pZhBhw7/7
ugNZAvlFT2g4vOPJiGqvnZwut+LUbVXSBSv4n2uLjvrxjMHD6oPZZL4If95hhUPzWFi16MgH3Evp
O1uSvkf5wQCmP+fNGkyGtal2m751DPZeld1KNDrbm8XSz7Zx7uoGZ+5F3wWO4VDwkCf3JN1pmueS
3euto5z49MQzO1srsVwdDXTWMB/geAIC6XyyI/I9uZHLuG6Q5dsEoGIkPrvrm03QH9daln6hU+dT
g/FA/R8AR4D8wFd/PlieZG1kBAqYOKn62ADiV5we0sfWTsEUt//as41Ox91eem4Vqh1CaDCixSZe
PdtXNvjsM5aRaS8ak9aD8cKriGsaxB1M7iMhX4lV0GbDEbe2O9MGkKMiMspcx4MZEsXlLDe0d+5I
AxO5FenjTjm+tjll4s4bTNLZxSazDgrhwaZuBaW1mTbMeW2cO523pE/1QUC44MjB1neMvYSoiYQ6
iahuDtvKOaAIcRAeQ5qRADQ+96mLgmJ7r/6AldZ0cZnwH0BTazcQCK+Rykn3Lz9QiBpM/VibwlOT
m/F957vV8THfl61VPGt2QVt8LvepvysxgXwagdB970j2+Dg0tNj7W41kjuCE9uG+0J2Qfh94t7Wd
0v42iGIWxMUpp/y2sg7gPKNRshnMmAGQSH2qfPDWtBvuKtI93elWSM3ctgyq0tAsbYBFX92KQBWU
gIsW3BKQcrORQ3RtxQEBrQFScQJ4LYF+y/ve2eBmPwKgZFkaUp3JwXgIdmVOAvKgbzMrIf96uyQd
RaMgQjLwiZrgpjC+tZ3oyihpZKR0jvehWQzEVSPUrOAxgPn5AdjMx943vxTaE51UPd2/8x+Zs32p
dsfKVJ7vxM7qyFNg4UZnXk4llzMf/G150jwoYFk9+eptvN8W9+BbTk/ADQwBlmPXmxBgsly2PRVQ
L6GKE5pUZ27kRrZ2TAm1WkDJaAhAF/QyCM5IDKqWyeyo71rl5qknksuT/OerN8W7zdepf1EkQsKt
iZK+qz8OVrCVSbgh9bfaE2erEpFMAH8eKIGuewBtDCp9wlvyNInYte078bdGDTc+yiB7JNYTWkys
ykzMfWF3VKIvHfgQqbZNzB8mQLZuUxN3Kx3o9HCMbJ4Ij/UpJCnxMuyvQLvj0cX/bPcEpPY9IUg5
4FvMgGL1N+rXUSEloTp+KFaCo6+hmX9Mjq2SY45/FKxdRmy4PS9cam2+fKv46G1kI0lGZNKbUWkZ
qXXcvND0W3buit2RUcy0SqlGU9OJGkvzSse4F4QdZKzM5PTtguAKJ3/v72m7LQ9fzgbtICX54jcA
UG0mzd466bYgj8ZXkJPwJzLHV98+affvhV2eWGHm26IlsYmLxpPBGui4IZKzdbnchNSBTkOL0fxw
FIlDla/3hD6idesRgC2yZWbTULJJCZb20wb+2T2mSH/fNbvUqhNCNq4Fji/TMC2NBpZ4j14LM7kr
yWakPtbm5zskiQM3e3f6es3unqG7/RAe4nczH+xpw+MysPSwVTH/2y7Tr71amtW53jizJs5kSIsH
awTRhtBIeucJqFOPZqFZok/fApdvLON59E1tPnu3x7wIjPBSoE8AOQERySNtSRKeovNE9GUg30ba
nBh7hhcQlKYaWp3/c3uk31BnMTtgDNHJhe5TNNQsY7A87MQyDYPe0wczil4iCacUasNabxfdJlQd
hkYJyYzgDiokFu6ikUwKDUEpwdM0s/wYuwzYHihC4tCMp21dPjSVw5dPK585u2LLz5ylDZAKApMN
HOTzt61LUCyvkwIRGzpBpcaSQOaH7rOslEjHvw+6rXIGFBVAEA/5lOLop28Ztxm19zgErLHcFugX
k/KuIyra5cLA1Pm1UzJ/wK0PXMQ5apx3EtIKvSc9cXfVNm1whxrQ78Jf9l9V1T1OByOnYLDrsHyt
ya/F0pdgYx0dDei8xC/UZEDfdr5CapQmWdGI0NFy2i+0yYVHUXObwsaflRVu0sNwUpzJGkm/hoa9
dkNQNEFHDYhO8HtZ2JISFexVGqJOqEThJuuM6yY0JybTnZopMuIGVhiticBjlBCUVlFF2rQW0PU6
6ky1fCa2P0BgCJ+3z4x06XxhReB5gTRHgaCluNgSfkq4QuiTwUtF0IJTgSHHuE0lMjAUkEPghiD8
CKqmxJzbEGL9MZ4+wdVeSQ9QgC3TV6h0pHiUlOojRcUnJ+L4YkyF1dSHQvoBLI2iOzkSP9CukqB1
YkDBkIJgdmzcGAG1uuK2XrEImAsSeKgywGtezqVQYl7rpXjwypTG6nf3lBchkd6TJ+l0e9Wub+b/
jrS0PZUmBLUoYqTYNWSKlHgYfIzDNhEpj937F4VOPNGyX7F40rX7AwTSXGMH68cFYY2OknYCt3FA
rYYk4E8h6miNVg3K56doO+0Hg3Qu1J5lqryKoZuGjl/Cn1NIiorgsEEo0VARrPtA+w79gWfgdsAm
TwCGu3rgcFsEmZ16THWTlRtjDRp3mSbAoZ8biwT0C0LrbeF4t1xSZmMn957c+SlS2jBFQ9SmlJsQ
0dzenmtn+u9QCzvYjz5E/BgyV7wjvQJGVGmmBh+Iy0CNbU/yymiXiTIYFdR8ZqlWtL+im+TcqNRV
30ichJmloJ2cWirIoZmCsyN02AR4t1nmqZV+DdkBDIGUMbO1+uk1Bj60T+7jfCvJBwNUG35K8m3U
uEoQECCs0drkQ6voHzO8tNj5KvKTn2342pQHI/yako2Ub8bEDpN7OYBCck9qX9n38h3fHONh46cr
OMNL7rZ5jqg2AdYxF0UuhIFSpa54HRmq8SSFpOVcdctFUBagaI9Q+dfiHtJs0Vv73P5UI3pHECLb
hjeBvv4Inv6c1msczZdJvN8PAvs4ZJeQEV6+dbWqZgbI5HHXTU6xfI1HFN6RQXQFDR7u0xBu8oqU
W4gDgBOxgg8OgZyI1tsgtrW1etG1aA6rAz5wkGgjXbHMKKoT4zW5wscMtam/D2xX3wNUVdW0tVSv
eFBs6GDIYrdy8K4PO5dtkX6Dfs6vufiTJQAvq9Q1Cc55kmya4EFrn+KvLJAcKbNyNNLxeyVEkZPK
SumuVWWumdpZTuR/hl7kUPUyj2p5xHnojSPHUMclw2gaym4sTWGtWfQS2zPvNVAa8POgeQSze37B
EgYo5DQnbPFwSzEdEtreyaPTZttx3GvFCfC92wbkmp0FsB5qIHAswdEnnQ84hnzid3M+tlW+wNNw
Kv/lE+1ORlutuGzXjCKYlXBigJiC9vZiGXuhbSR5TEav5TvJSni/NrsINKJd2RsrcxJmF3zpfKky
nnmwWsNLXBI9KuqI7tcyGzxW7OTpX+rjWTBHaLlbum8m/L0KguXEnWEwJi87txf02tio7aKmiuIS
qpxLL6MWJIY9xG0NH6WZzhEv5e0R5udjOTtU+fG0AFyA1Vw8L0GRlHI8QFEi79ETyXqqIOoO1A2Y
L1YW8koKCQUyaPSqIAoQgSFcbJrQN7Xko03RUx2FJ/4WDaAAjz5NJu6aQYwPiNCCoZ6W+9xASELa
9+AzBxSmIXJ16J7jtWbBK87I+fcsFpdrp5ZPJzgjRWIoHWKvynAFpkDwhC8RtDaChrpsLVSVZ4yd
fpx729FT2zMxIr4MhTzSyxkY/W/vx5VLi+YE1OnQbmPMypqLO6SMPJDaXT16KHsO27yUABlKKhm1
QfSr1DHarn09C+2Oz2pHLkt54/fJGkXllVfi/CPmc/nHQoJZNeqCSh8QcMSGm+YUROudTDubKeiJ
sv03baTotUpp+ZyZ0DhIbEVHaY8qa0zjwqVPcv4lsyX48yUMAByUCjS4bpXJ7eWBFpKjFRs5oarJ
D9tDjBLqeNQCN2p3KRUdno4fmrT2Ylya7fOvWBxdaD30VSIYWA+RwMkXhZL0nRW5jUZHZEuyhMjT
vWC8MOMr7mw1eoQKNODnVfuQKWylde/30p9fWXwMULiIrOGPISA7XxKuHxOGhn0sCRKEGtKexkZ7
0vJ/rQF6VzD+2kpqd53D2VmCbnjQ3NiSTmrxJAlbLiZS9gI3I2xsVF35aaeVSEu2hzZxy5oGK2b6
yrIB+oWIAmBmcC7/Im//bF4iSKNSj8PoMfEh5xqSGke5FghrURyCOnK50kl05aycDbfYpaoJEArG
GE7CwnC6RuT8gc2lVKFA+vLFNxgto+fb9/XSQoO/43+nuHRiAbLMjDTpRy8MaoA9QrMew83/3xCL
4FsGt/cophgiYxHN6w8UT/4fBkB8AYcQWERs1/mBMrSiCdi8TXqCXCxipKZYuUCX7zVW6c8IiyOb
SjqTgAQcvUj8x4mJiViXREiH3p7HpftxPsrCVjQcKwNtXigFKqU6Q1Ttw+XJDWqkn0qzcg3XprQI
lnxOHIo4EkaPnyC9JH32nYJuWX/leb56vP4s3OJIN6mSq1XKjx6cIcSjAdKzqvhxe9mujjFDpGcM
HqzKYvvlKGOoaGEmPiJiXfoK2Vpl+Opa/Rlhsf0ow1ZKrGEWRv2qVC95bq1qiF81Nfj8uREGYidL
jxDCoQrk0KPJE8XxU4wjkxkDDYbmi1V8awkJYni/H1d25+q8AKkBew84AMA4fH5x5AoEb+gWmby6
OvjJsW7vBW6NgnFtjMUJYEUrREWTTl6sfxSsI4a45Vb779YGWbhCspH6KW/Ek5cCMStJblcKVoWG
6NsH7eoezSxRwBogCFrukT5x3MD4evK68kEOnvq82vPlyVfQ0dPhVfDXWpWuHmzUY5HwmRWalnQQ
rdwHYTbmGE/8LrjHWvZuz2ft58+r+ud5C6Je5squwNZk/xL9pHIrjSHXfj5EEhBRgTuQN5ZZ1zoW
0XHfqpOnqcWrFNavRvGfqXDRb4n2GvSAADAAEPzC2+yTbpoqcGF6yJwSY3SZ8lyM5u1luuZog9IA
ISEk14AgWroBvBZnYsFgYPoYvde0N0BqDklcA/k/uZcrH602TeTTTJqYsFNHwwBDiKChjjp0sk/A
DJDaVVpMay0Tl88FGlpRqkdRG/BZJJjPtw8UYm3KxBw6TIym/ltL6vEOia5QWmm9vJJvmAfCzFHf
QRftMoobSyOSSr6AG5SZPLrzQEytbNJhnxpPUmXKh0p28hbwMIIa1srSX15sDI1OGwkNkVDlWkJy
+zjtuQSm0ItTtHlCSa8Dl5/iiJ0ro5QobCNTUnd++3ripnuw9vb6imtx2VyFdtO/H7BY5CmDlgTo
DQdPjlydB0orocwRP+tnBtAJQIMVGZyt+DXsJksJX8G3trIA8wE+d5bPxl+mmBDRppAwRiRTm0wz
R7AYPgKtVvtWhzTXs3FoQsI2xZrlubR0GFUDGBSZFzCPLY9WOiA07MV09KAGlipWVVgKAofYjctd
tqZEd+0Ya4AZApcxI0/l2Yr8sULYeK7we3n0KsmJWofzrdHlX4x2JZV5JQ+CVocZrQYdZbB9LgH0
WpwENRrVeM9/GBH/ZHNF1v/JTGQGw+K990kwmYgvgMQztqO84tpfmaQKemsVWay5W2eZpuAYx4A+
xODpaBsk7Y+q/87vtP/M4QQlJDTggfkcbhCawxdriUJBVlepxns1olvBGh+j4aEV34MZI+YYax2O
lwj+eTj04WBBUVPDFp5vXVXyYt2DbdRjtIeK1aa8LzNaVkDOGmaY7YbJ6pChhpieiSsqlthWKbaK
tRLblcMKclrwFcw9p9jaxRXVWoEfBxxXr2bb3olEuwVZraMne11bwaRfeQk0kCqizAro/m8D2fmE
Cy5risyfRE9pLb5+TmJHG0jI0RqgVcAfoYdpimY5eLeNwGWOC2xgeP4BSZwrXEs/IJDzEY3oteQZ
AojlrQKwkJ5/qtYAsldSN4D8IpENMlz0BqHUdD47qHQYgd9NvDf6zWSlMH1vQdKWIYlL3iD9FIn7
QjfGTWRA3QgqIOKxacZ65bW5tPj4CHikaM8GkwLcrPOPqFPIlnCcyHsQRYzTuTJt6cXL7QWdr8G5
UdXxkMHA4T6CTGNJOKGBBIcvmkr0hsQDOR2JmLzycF0dAahY4AZQF7joNU4KMVJyVorQhEcXJV5J
pVkDxV5ZKFRu0XOELOBcmVn4vIEuBjKrRcmTZMAQuk0HeNVq5HPlxMO/mHGxc/VxrmGfb0es8O00
8pnsSbUbGxvWq5TfJw2NH4GcUfdspEwj4pqnfWkuQYKGiBB6ULOrzS8Mi8DkgU9BN+GNnZmHZpTu
hp3sRspK8mNeosU5OBtmcdbiVs4CBt0+lHPZZBkMcAkwMr+3w4w1W7nEV9Je6AMFDz20agBDkJdZ
Cq5Bs07R+4YnmRLJnXyfDebkTDQ4cXet270oTnOKwVusEE05QIFSzW20eAWMMnd6LP+lpG6hqOcF
iuN/374OlwYULN8g/YRvN7PTyos95tshyIow9L2pAqJ232qZW8iAwIIrgKWpranm7fEuLwfGQ/4c
FR00w+ASnp+pDIjQZKoN35OBlY5VhNQrNuRyX0ElAQsG2I7M82geOh9A9kF23TW87CUE8MQclQ+q
aAT82ol6p661zV2eVQw2M3Xw4ArRUZA7H6weJfD9AHTiJeGDmO07Zo4cVTiyclYvu+xxJf6OM6/q
Hz8pa4tC7HxF9lrIAZV3+k+XnUApR4bcarxxx/TtKgnK5cNzPuTiZTX0scsbeL9e9PPapM8Ft2X6
ypN65SzAccDLhjZWAHR/7c+fWQV8VULbSFI8WQUXrAK6nH5z+7RdOd1o0kdv+Ry+oLlvYSd58NO3
UJFTPHQN6NUx87fTe5g6hrlG7nzFwzTwcsFa4uECIG5JIopgTxF99MV5I1B571lpi1634UMaZO8y
MHgqKWLyNFaOFDm3p3gF33Q+8uJs6HEfqGmoKF75CRbH2pNFV8XbyaAZkAP0+aa/GQbl/R0o0A0A
GJ/6lTDlFwdwbkmhXowynIGeW0Siv3CjP9vYFJo+GH3DeToEyAfALzVP/6g5p47ulYL4Qrntpbdi
0gjKU1lhJ+wBMiORMZCIL0kpAst+UOKaxFimdNvImyTeA5WS5XedTrvBhcANOj68mjuGkwXt9vQb
/Gcrazjf0xtTkBdWaSyLsS3VmvMAa/6RWleEql/mMuOAvE75wLnIjXbMWxl0/qG3Bl0YjzTMtDA1
MGjOYPCfkpQ3g3tVekQ9vahqUnKPYr7WZHDlQvzdq2XOpIIkEnQdSs5TRFo1tq9TIMQN9t3t0Mxm
Sd9V7bJPn3xqCplkkpgVZJRWpj2/KGfTxjmBj4maNJp6kLRfGGiFLwZV9UXfq56NiOigfOg+eNp+
VJlZG08cz8g6c/7FUs9nE40s8JUgbwr38tx+juB653yGI9qkG6V9GXjwNe76p0AgwKT1e869PceL
ZwFBEYrtiExUVCRArn0+XMaDRdlQOR+hAmpsz2W+43S85kdj7QhdWUsDyUG4FvgLKCfmDMKfq1fo
FcSE8oTzKqjyHmNjq/qWSAcdet6fLQUXWNn/51B6ntsc+qHVHS/EEhUkCEXCukrhvDSwWPlcqDs+
uCtbEho2Mxw9pepwjN6QwO47p1lrp714MebB8RuIMtA3AXp1Pt88BksIxBQ5rxDuOgFEkkW+Ygou
y8f48WByRAMMmgWRv1wcFaH0g2FkLDyJ+hHPH81iV0oeSu5VlSGpkNsczSxIeFM/eM6lN30nTRST
HcutIu6U2AJ35oqBv3Qe5wkrOLpwxeHy/5aZ/2wyJOvrIvK18DRxD2HrDtWD3J+G4aXBo4KW3YKK
1bOIrlWpee1EYI2hOzaR6Tnu3zWNdsABgvAT+nKkTL+5nkbQL50Ku1cPKDV3PcLX1bzVheswf/Cs
YIpgDkIHS2KvQCt9NMd1wQlab74p2OmrrFGNgNR5YhCPproEcRKnCugIkwM5kuDn9vX7TcYvTAxE
ttBBNkNfUOBcOLVa24OGqlLCE+hgSXkPFbHWDNFI6/bvYJDr36cWjS3N81QehOqtLUsC6B5c74+i
QGsdAROCqdiZTHJbbylw3miAka2Ce58eq1NmUECmefURTnJkgSKBVyw0HwMCKjj+3tCpAaIUV30p
JzodI5f5IJ6AmLJZbEPV9lM7+vLxtnntAd0VCK4zInHIEpvhex+Ysf91eyEuEQggcMP6i4Agg+oa
bXXn9yUTQ1kLRhmHeTog7xUBoHrPgJtT6mBTAZlyiABfTEnxpKN/gdso/hOaXrvHVqVsDQ50CaGZ
vwUwHcD3DDhJSzDoiFpwPo1xdGoRVpTuKJjpO5ay+lZie0wGUiZeHVBRALZvO1tlNFbHs+Y4KYPI
ElObA6kMzRNL6F76tWrFlVuPTkf8gUMLkw1fcbFQZVwBRJ9Fp9DlXkF779838Yb/gbR5cPSRbUVE
BPgt9zl9Z8m/mD8AKss9oDNkJXi5dOawSDOgFHX5mdh4yQlTDINat30dndLx3njCOVX22QluJBsf
uLlvfbLRqAPnbjJ53ametG7FvF+2PeADoHE69xLwM5HtYiEiaMzUQsjFJyjhDh1tJlpotPhu/JfC
4sZdX+Vg9elIzY54PLn6cSjsKrB6nRQfwV2iHHwOL57dQLzgsa2pcn/7QF8Ed4uvW9j/egibSZq/
DuUXtAzEwDQVsHVoISgefcBBW/P2eJclAHS2QI9QQpeLipTEUrivqic2gk87O8XivgxN9Z33LRab
Fb8rDr5v4y5HHl9vBImEpyKmUwUFgxWHaZ7TuTGbZe4R00I7GBn5i6Oplu3gx0l+yvkfA2Ye4eXK
JGdH83IE5I3n5xysJItVFfwoTtSgzk+d7rKHYSfZ7c7YwiUP6k1hyjuOrZyy+Q1dDgjWDdTsAORF
2/XCPoNipeUkKSxOfv0DmOzQPnfFf+0LAC0edDl/SZ9RWjcWc/KNLBDbri1OeHKgGS5OJI89ubGE
Z24NunGZJ1uMtXAZyq6KU2VqipP22YPJAO1quzDcJ/Ez196prw2jEMxMC+v2rv3GJMtFRIkGWW/w
dgjgizg3WTGrpNyItPIUouluwjsDwbTc7Ti77Ggo7bvGzBKLv5d+KnAewY1vE5B2bLiHwNhzyr9I
iAEFIxVoNguigpg8BoEATfONpoEy45k17gTZmcbtIjRQbkc8YFALG+FOxLRgT/6attXliUCyFKZ3
PoTwupayeCUUfcKo76tTGJmK8q/ID/Kazsel7cAQ6BlD3hcQzguxtzRvfM43puoUNC0ZhqcanY7R
Iw9FndHNH9TH29tzWR8BewfurToz2MwsfotDgXYIaeT5pjpJPvp8CDjeOzesnZAd0aVq1o/Co2KV
xEgSuCVfauVwKxfg2nSN2QHDHUB1bXkByqbzJaFvq5MymaVP+kF3kkEyUwOq0u9RS5VmrdVLuYyy
MGUUahH7gGIDOfzzE5kaUutXbKxOnSkNdoHoPgdXoCBa+k/1zJBYRSeulXPU5800t4TIZqAVkOn0
mIpQPd6B5WimfnqvYtJaIqDlMbo5E1rrUG+jdUqngDb3w3de0gFcc8wtyw90KrHpAOB/nW3UD7Gh
HbdBCaqEO3dfrOSSLjtx4HsD14pAEkU85MTn6f/xw4VBjPSpU9DCKhEeXSxp/RJnNKjsOhmp1IOQ
weHBjhLayduoPA6yKfdP0reGvIdi9jHNDdJMgDNaRraJoSDS6ESuXZRyJ9Hk4b2LNNY2IHQPtR0T
zMKw8S+Vdu01+UUqn5uN81ksbK9QpSUoNdX6BIKByDC16UnSDqCqNqZ98zN9IAuNINx38u8iJcHb
pLtxbAua449U0zdNDO3zrcg7ozmqZtxu+twxpvuU38scyPjs2qfhoyLdFffav+hRAsWL9BL0IRwF
Eo9WcCd/tr6lFfsUqgMvA7erHVCLq8aDBj/4u4odKJ1z0XNiOE1ylwj2xG38xBYVWh8LhCnlcYxL
MHJVFGxQk4OsZ4ifEm45dGCqFPLV9b6pUJuzhY6O/X34AaqiyhARieLXfY8cY7jG0nmZmcWhQM/A
/EDPIkLLbMZYF1LScFp94tEInjc/UC0i6lP+qDj4RjTrrASDVxzEs/GWXWhSzqsZzmF9Eh+S52DX
KY/Tm3zoddo0YFx8m0YXdr0woRZaKIgvxKfbZu235rM8PuoMg0Lld8ZCLVIbSirmfZZhvsauelcf
GjrscrOebFGFT7gD7xIaOMGs4KJXlv3wLyWahMwKgfqx/eJjanxqmyzLiAL6gaKzoBXnE2BrjYqi
UcuAJAbWLLkD3ZPg9NPep60JDs1jIBL2ET90OBDoLPfXWJova5/zHoLyBVJrwNSAsndxsfsxNTIt
ak6QIQoHPIo/amFQPU83TNzzfEVBtHKstf/sy2JUvA3w9KHHDo//fFSd7zIlUvz6JMgWGsHY8zCg
i/9fuAu6J3UNi3mZn57nqM+sjzpc2Qv1iEoWkeTk4uYUIuZqvsNWtNX2UBcvSLXK5WaKP5UO9IyA
YQRbdAnm6VqzxkXmcfEBc87sj/WEHGjY80XSnOTETYWZhwLUDwl0n3errGH4SRdH9M9UF0cUxRJp
zGRMlU9cAcTXMZi9h5Xn/UrAiBcOYTVcCdR+Lu6Bmqu8r7bB75mJm7dK8VJlo9xlCSqi2kkddxVz
uNLWRgIABqLvCqxiodUObwOKeaPDRyuQ3iuRyvxBGrxBfA7Sc4vXqdKDdOxUrK8Gg8fC42BDSkHA
G4P2hxQ6LSXlQB2lA4BSo/P6PkV/errNFXrbPlzbZTilKCWCOhV+x8IpZX6rlpXSYpdlVKQr2w+f
p+LTb7ZIePxnCSecKNTcNGCVkNKVl4FRVSYJJHXD9hSD0vsTZp9DCgVBMhJcSK3cntcVHx+DISuI
KhXUgpEXPD++odZ0QzFV7Unqd7rwqv9wnQi8uS0gSx44kgJe08CqmmQrJivB0jVP8mzoxc0R1DIr
I7CanupP4SORJCqNpgxGqlYnkOGmDWGyWTypijMcGxko+yiBZNlOX3PRr5qQv0uwuFedDEUkXmja
kw+Glt5MxEPFIW0TI8X20ELBnVHQ2vMC1bqN5hndysm6+tIaoOH9JRuHyVzsgCFNfsG1rD0xqMFm
5a6ULbmi/nAoW8WqjZg2AhlB9uKr3sreX+YzkXT9M/JiA8YcLSsNKomnuAEJ1qxXpmU0A18pj9Tv
d9KYU/ueV5/Z+NSwnWi4wfgCpNzwtvIZ8zBLu4ZIU5CRB5AA+lg8U2ESMakqYNe65N946EBeYA/6
HFiM/Ta3pneu2CWyq4U0ehXudCjqlWse8PwkXXwBCveIKYD+wsU7vwSimkSS2GTNSXgFKvC+Rzzd
imDJ4i0+2sVWLjt+46DQ1wz2uPNJ7fgpmGni7xYO2rauCW9Gr5wzHCA1pwxUixzUfLr/3KYKszCj
C/7nI2cT9eehKf1KNGIFywR55BEdymgNynZViWR4QFfZJa4eDfCIzpTwOCJLlhCm5UmoAN5xgjgY
LeB3hv4xj81YW/G7rtlVQO0AdwaH+axeeD6pNE87rWRdc9K3wl0fpKDbs3Ias7t0Ddg3W+iLPf4z
0sItEaa+NNIQI7U58D59zil20FQvK2d5Pqu3Rlmc5UCKhU4GTuOEqPTEfag/cbXJe1uU9mpO+MIN
D41v3h7zSooBGGLwWqK/TIFo9cJ+sD4KZK1TALRpQyvGBU3KN0X67/uELZpZhEEGPQucnu+TUStZ
n8Vcc0r7l0gD31D3AJJRcPhJ8M/7bvh/mdOf4Rab1UdhWk2c35yq/JtBSrDQP8okWrG8VxcOeFK8
fQh10At3Pif4QPHUqpgTM2gC1CzIANLkP4P5cWWhOQWzxgNjiff8fJBSGBg3xjE7BT6Y/hQytMBI
rfFRXHtKkW80kAKaYbIXtWctmQyWyzk7acJjpNIi3XH9FpIpJprZAxnEWWhS4Ro7Ax2v1G+nV9FR
aWQ/q+NKcubKJQMiGF0RkJwF3HGZVvalSu8SvmCnAeniSTi06Na9fdqvPBYzL8FciUNrFFCr5+s5
TnJTZhNjJwmkYXgk23Lns03a3Mu+fXukpWlCRgQUH8isASCI+GLJ0dulzIdyr8g8sMeJfbYte/4Q
xgZo7NuHGIJUyRrWZrl4/3dAQLzmQglktxZHRY14MW5rnXmciEi707xOblbu1dUhZrDA3HqAQvfy
yPNTmidG1IHeA9lRMQRM4T9eqt9JgFhqpiWaE9ULZ0o1Qi7PohrkWZNqc8Z9JSUErNsr8/jNMv61
s/MwIDOA2DSSVuApWQwjTHoz4V3pPKRBoo0qm3pFwMHHWYmwC/kNvxcLl30Uu8Za9ZiXZgNDQ/1i
ThWgfWZWeDs/gYxPY702wDKkIjMSWeOh4GkRH9ljIj8pjScztxMPqnivgFLzWIPx7PaxXF6A3+FR
/ATvAUwW0KuL4Y0y/D+kXdeO48iS/aElQG9e6SWxVE5VXdUvRLWj955fvyc1dzFSiqtE72LuHYMG
FEwXGRlx4pwmrZr5lCSx1aCXYdDfkCvqZDQ+MyIzScJvUbMMgB6atXQCDQcbwbUtHb1UUxQNsIXa
ahtCAe1ZHiFJYxrQjSYFKuSmtLGwwS+P2NErZLBd9b/CzlGl1lzab3G3z+r3CYRvwIxJh0zwqhIU
YmbdW6qwB67gVej3aoVWQBEwNpnhjG4i63+m6t/Pp1ZKacOJazVMVa/txAURpYl8XPSSGX/yzDQk
tD5bOaMnYmtjYsqAEgDXKJDStNdIYjnM4nicT5lu950P4rLhUB/GvSg79bdKeF1yazB2Y3ZUPgdU
Ye/vjW3rgOIijsVNAKzA9YKl7dxr/NqDF6N9kaE/0HaHeAnBxK6ZIcrLkmCKtV8S3th6x6UO6NOq
6V3QWaqOt24GqqF4ryMjAzJloBWuPwNthgbixpkH9XrGWbUIIvE8W0qGE6BjVFRyUTUEAgBZa1wI
dMqwqURumRUd/SfQdpDyh2VxJ/5JSJ37k3pzD5zNEP10SFKRJ/L1YEZt5AE0MfiTEkTzQzI5dfI5
CpKpnIEHK8PaTSL0PCq0ZwGiDfUNVKqvzS2DOiP2gTmhPjWCrzV+h9ZcqbDQP5+A26Bfaz+WV6sr
6od0GL6SpvsCqtxKF4/ZPbE5w6gPg5KI1DPppKi0ZlAxI98ygyEgmnNvTR9A1Z1JzFGTSbzyNJhk
1IHR7g4aBbhXapJXpZGRAk6Ek9I58vJcnuTS0rmX4kUk2e8YEVO72NHwSPilUe6ys6xgpCO2lplo
0yO+xTNEPgMILp5Xqh7WGgSshVM+/VkNr8+fxQEm+dyRcyi9sITbtqYW0wreR7Q04ahQAy6kTjQi
6CSc8vk4dO/toQGQB0TM9/fuTZsj2U04HqRHDHRX+Nfr3VROqPPPWSectM7p3gqgWHO1tSSkFFJw
SolQiRdxVT+P62ehlXvjiWF+a1k1lAvhB4FSxq11bR4kaRH6YVrhJMWgLQVyovXbOEcB6dkYv89T
YeI5O0M6sFcgkJXZEhgFC9IhcP8zSDBAby4CZRdxoCApRxe4NEDrsliehZOouhV4XSekpr/qdzFz
x+ktwf1139w5r07bA8oF5wadTUgYUsFJOyh6V2eCcFKrYyb4RO8ddHbheFxju58ArlkVX4IGcega
od3Vb+k7AlFTzbxZPaHBW40CVbHmMjHT1QF9OvomivYHim35rpofVshZL4VTV4xJuvHZyNfjvW/g
+CGVDgd0vVTNpLVS3awy/M5YWwRKaKFbrGbdUGTFqbmBCC86v9EAjjYlGofTduBnWHVtPdVdYyrL
t7R/XVKvkRXv25wnFk9YIkvWBriphGDrIccJDwZlPfxTp1Ykl/t6FJuRP6XKn+gLJF+j7mmrm8+/
ll992FlazJrOm8Qq4mtsNwJtwf2HVlAq1M6KMdekFTu6XlEUzCXXWN+7GH4MqeuotOqxfcWzuZPB
kf8Wi4y3y8aAr61TA677ZpibUQBt4GivSNw0aCQOq8Ss5V3dy5aq+W0mHgDrub/1b7L151GDfxNI
aHTd8HSz5pQvg77oFUKuxc3HPad15lqtvoD6ppwd4+VPa7hpBAjafFCUDlVM7QXvVq+HVMD4qx8Y
J3F7EYDYJPUvAjalAlg5ikQtM1rQ8vwEeezaPjerX3Hfxz/qiILvK0g8B39mOb3bmwRzf2GUnLSL
mySRASEQZISdHFgudKFzQNs1zkGjoccl9Zflg+sB1tnp1fSjspf0cRKAIQUD4Vp+LfJDX74x1oTO
bp7X5OJ7qJPNN+OUYPfPpBVqKQ9aJphG5aglCifPkfC0mGJa2cwY8AYX+Y9Z0oWFlwNA6tTcr/lU
NcI4zSd+Dw0iTX7RutmLRLSE1d9T/VPS3EYtjimEIbhXA7n9uXqou1227qTxAexjRfM0C5PZxydp
8VT5UU8ahse7vZzIOv37gdQ6jTGQLh2P1006SR+1wcVeMsQHrhRXxmm8KarRU0GtgAZBFA7Y6/kU
ob82fNWg3SCIParGWe1y6klD4n+xJYSUmIJi3zaWGD5w3UsqPLf5qwANwOiTsSfEGzesEL4qkjbE
RYWU8vUeVZK11qVImE8G1D5mpyxqtOXJmfxlLPrqlkrzu0cW5rFVmtDhhfnAgSrGRL/n15TrBeOd
dnvzkG8haXdsEzxeKE+ZGtxcph0I9fKsxGorpQwKVzVn+IKtU3lphfKIyGfniZRjxMpHOnkj9GQF
k5fwaP/ipg/G7G7trAtbdM1STVup4MATcsq4gCs+9eL3Gn5Xv4tlkEhWhMJlnPnpsZpfxeUIVnqF
MdSNAAQzihYUAfEsegroaHrEH6qdIs4nnf/M9ceeb8yqHJ0q9dGVMqUHTQUrtJA8Dllvt9Wn2n8t
kH9ayx2PwENHuSX+DQ5ptXDl+dDXqPCuL2vpZZ1y1LnQ7/TJqrmnrm8gGCLsJ3mCzMT9GbxJcuDy
RMSGnAOAsWAppx5B9WIomSJyICEFWEO266pJHR2AbyCF6z4FVGKBtNG6tIyJEzePxYVd8ucXrntu
ol6VM3U+dVA+CEc7Qe5eqSVLDp+03MpkcPpz34Tai8YHvOKnCHrPgMtDC3hS7Fj9KLIKFMXoRcDx
LQ8swq7bfAaZFbSiIa+A9NONtFuu4wCuI3j3WhkqFMmvvD4quZ0jqZvuIFOqTZzZ7kMQ7t5fDHHr
AiHUoUjroTkbn3A9KzknT0oaYTWUeHRTFYAcVT+o4WLWOkQAQMAeRTkII0HifGjR7Cs81PUp7WwB
tBMr6tbFKh20yC3Vp6VCFpUZUm58HjK1MthzScIW+fzrzxvVqQTyFnnTdj6iSmHWyYsYWzNKxtkI
OYrlFIEZcAmU3f1p2dijUDxEuRIAFDgtOl2ba02Z6x03nlb+vRMqb1W9rmrcuSwcaWIsAXFO11Ez
OgtASoGUI5pK0VN6PUTDKPQpkiFJIM+gxI7NcXpH+lkVg1E/AE4ov9wf2lb4iNcLwauifIF4mbq7
R5krIUgrjSfQGlav8xyJTg27LnYJWDeQOZIw/OcEi/kqRpO2z8uSFUBv+GsdjJugrcVHQKuWGnIt
57nYJsZ4etFB6T8MsslXXsX9yldoVLGkdM7KsPQEq6CHgAoDaSehUaU56ifIW6ugH1aX8rjKCveS
az2oU5osQrUQSqH7ecCOl2qSh+ghWVaig6NcjMFJllUMuFVvfnOqtFhLOBTIegI0OGipbg2IxA9D
or9lYizZmggw6Kplqj+GNdQBQI1oo2rUO1Krf0F1ova4IRZcbsoTpEF62RyQAnZlflEasxsk+BtF
ata/d7YgmUUnAAin0FgkU8d7jvkmSopsOo15+U0R+2eZ+6FNz2Nz7KQ3xsbacLA6XsWEgBvJnpuN
les9QGlxNZ3k0DHkXVqFOwNZyDJGx+z0Z8wruyuKb0s3WYXGmcuam4wPuM27IDGJFn2EZDhGaAi5
Pkn1OESrBiHrUyO7IbDDAzR8RdyPNVrJpvXQrrsy2RccsBDyT354rQY0SzUqGKE/yjRivBS2tjj0
upFrUkAnCFjR9bco5aqMslIDFhh+b4afi/EIbYFWNbXqWJWMgW95EJTZ8S6T0e+BYuS1rUVDATcu
h+kk9umPFURemaaawpo8qj9HroYMqzWILOjW5mJf2KTmGtREYo3+fhBdh9xPyG+loVfVuEKjfZV3
HrcCbDvMbgIxhrBcbRFa34zF3ojDMGBMMfY12AzOudaL63yt+37IhR56kxBqTHfNECj5QzY88g9C
7yTgrYVwVFsfhBQudLXLh5XVQrG5whcfQB2tdigaeSG7Dc09jpIX5qyUbvgEfjVvSLKjVsqM0JM1
YvJBFyPGFa6mqYplThfhOAvdrimMQBlUVj/X1p17ObNUNM0BP1EZKWZ24TpfyECz3eDiVXcJkFOl
hqbBZTX1MXZTxSwU7/6ybk8q6BVw+yJVRbPpcGGrc2OHMWrFZ8P7ffZaaia3vEgAqTMCwq2QC2x8
SGRIxBpeKNfzmcQR0PF8O52m8veUPKixZoVEdxs9KEHemVXo/qn6P/fHt5W1IBSAkP3A+Eg/+bXR
sepLvh9xbsBEs+iTI7mK7OUQjxosDrIYiq8P/Q6EvfHv+4bPOe6bW/DCMHXt142h55Uy4bysOyF+
ScL5beUzk3SStnBNsVpDHyQ1+QS0GdEhR9/pBJSa7huItyZoV65JvUvlU9w8NfyrCDXSWfSAnZtD
5FlEqHvLvj6+3//mTX9+8clUmNA1Uz8PFeZKHZEf1dEVFU1+z7HK2ltTg6oE6TZFUzpRmL9ek3ie
qmGVOiQLjAfFjR1wG0gdGNfeQ8VD42IOmYwIB6B4zn90b0Z74kCoCmSfWRnhk8g94K2nVg/ondm3
R3V4mldvkvwZL8H7s7FxNNCXjyIGHDw42WhKNrSmxULNkdnwinU/h8+KtGsSqNrIj43CIo/fNgbg
ImBBuMB4yteEyTpnXKHgHKIFufQjCdpnkHbLfvLQ8ChHFpkFw9w5Zr1wbemsKPXa8Eio5p3V8Kqz
lF/RPvIUtDbnkJW8P5NbmUxCcfA/o6MDBbmW+qwcZVyY6WsI6S9R6zzIpO5KgBlaube7/hFCfFq/
07HZwpkHvB5lTq19bMN2Lyb9AxRUGau7FZbjm6Cui/oyQA90IUMpRxHa3vgmla+eDC2skVHNIY47
9qJm6eAgR2FSgRBopO0BFARzsAJUJyNo2Xj24AWCHXYGQfB0uzPQsoMRS1j1unmOxRfemkLIT0aQ
1BMZD6wtP3hliro902aujFZSscEa7bEp/f6jIUxESRfw3D752Sp2CvQ1ei1YlWXiNCg/SF5ZSBuT
CxPe//qwS1kYtq0AkQ6wUOgmZ0yyacwpiySS2tDgpUJRWYf4AopSOkJhygr4qbTeiCcx0B5LnKDY
REQyfVS1jWbw+5uZcpI3lijnNQsr6pjSKIIG6xECMrsxt0MmCO3GiIJmQNL0QZrkUEairspljVo+
E9HCLorPxbIfWwJ04BVGmXbDCjGARxHk05EwpJwOdp+e8bESB8KHOn+B8F9uwOr/8pfzhfc8MBTo
MJQQP4L953r9q1lWU9DJxIGkQdXASyxBO+QskAR1kMANCuILdCYLpA6GuhQ1Eh2CyQ32cxLUtiw+
lKLTcL6+/O4ERu6A2sywI0NOB287yLKQUixlZ4qXIq+jJg6MJRh4W2Axi1AhJ/l98KYQ5QMdfwPE
8XqypBwqDJIWJ0HaO4uKfjtEZAzHt2UCbQroZYK4mwGkwLUJoQnR3pl0SQBkEagTF5dVI9mYI3AO
o9uN1MgJ6vnagCEkdYw6VBKUo4e+zPnv1xqoWTz0INRHJF3os5HnRja0S58EqADP2dep1O2mO81/
SZ9IlgLeRMTdD6AKXpXUMHpZz1edq9MAsDA5euD1LyZ78cZSEMQCVgKXgIpnPDVTc2pIuVSlQYdq
LffeoG9VZ9QDbg8G4nqZdP2g8xCBDOWtqnSsyg5kJcGs78pxP837HAxfx7R375/yzaEgaSgBrAqf
Qs+WKo5DPrdFGmhmhjyOMQxofmDkVlg2qLH0vJyqagcbUrjXpy8BwJX678+3JEGIjgiWCgS+cr0i
VZZks4awHKABN9FMnWe89baGcPn71KNAQv0ahwO/P7THBV2+qj1xrOzElg2ZpFGBvcGdaFA2ijBL
eS6b0iDmj/OLUNh4Kv/9YiPbw4sEy4SeKiqW6Iw1rNO0zQJ5L4RW+f0v6VfPRw8s4kgeoqiIi4O6
/dqRq3olMtKgLB7b5LGLnb/+fnDloloJdDfCUrpPK1wmvYnSEN+/vPV+rpzSt/sG6DYoMgJ8tgb/
RDw6wBLUPpqLeIqUJg8yc4DaW+v9rjtrEYGsM5dXrQbxnv0n/GIYvbnOYRblcICDkP4i3v3aaF5G
cbZoGspMH/J+euCgYpy8RW/Zg/yUHrl9C3Ho7sfyct/qhlFQdCDRC/ggkNY0TUdddDhNpbQeQM1Y
OGvo9F7KIh+52dEoleAiARIUkBosG7UfirQrAXse1sO055+XXyFjO9OJCUQ+QLQgMQF+QtKpeeYs
uHgNTe0AVGU5rgd5r30073NCWJ0g3YxutWrHUiO5HQwS8JgtkotAppKGla5Ro6upCmWisDpO3B/Q
LTI5M8lCX4TcGA/KlPht0t0EA7QX6wdgabMoAcMIZxEVYmS9oX50BGJAfb6/+ixL1CUpZ0MiLCMs
pdz+N6rwkWQpi1Nz3n0zNyEFGRBofmX0l+CGoUsoE1/2qCUa6wFsZH7LOKy3O/j6x6kxFLLYRauO
H++5fVa91PHDCpKJ0bk/hJuLmAwBoSnpLBJIZeD6cIoRF891Eq6HsvVD0M1yB3ANpIjrJ/e+oa3h
IF5BWVMAHRG6mK4NlUbcN01c84ekdJQR1HSHtHTK7P2+FSoFft5iuOzxckDCAiUe6khGRiYB6N7y
h8jPhSMKpurijk7I2aXH7KvdGpGBZmVkdLChAQO8HhHEYHMUM3j+AAXiBfKOvBUOgJcwrmY6IUCG
BMJJNIsQ8jFZpmNvfuk6Y1bD8VB9jbvcflm9xf2EVubn/Zm7HQ14s8g7GD2ahPmbujzjGgk2SS2m
w3d59yQ93f/x212GjBXibjT04F0HR3M9VWWdlkpVzdNhmh3wdaBjaVa8RXFGVhB+e/CJIbRukEc9
Gk2pEkiY62GBh/B0SICDsKqfuGh2KE/fH83tJoMRcEiAvvJ8A1CRTCkXa13FMJLvIEusWvpjB6Q9
5HA7RmS5sfbXlojTvrgBhi5XC01fp4P0UXjD7/CzsKQ/sp/oZsdiV6Wy/dhm16bI/rgwlYtrjwcB
TKVP7ZPEm5wzuIWtupCgLU3Nvj+DG5vtagapzbbCr9XaDGOLVbzIqT09TiyyGBoWfTMgKuxIIXsW
ai2Zu8f4aezN/sf4bbDjPe8OOxBIDd/uD2njtr6eQLJrLiYQvbRtV5Ww17tt4oJt0ZM8PgB/zA6o
/nBl7EG6HZAeHs0TmYxDbyS8MB3QutYkVuEjuYQK23oQIV+8h7MDzM3TXd60tdGJv7N2Jtnj13c5
RkteiMAsnJFd16M10qJIOA5nIDqskl397it7rmDKHSfXQI/00uCUx84CeQn//kTfBirXlql11TgR
tbwMluXM0VMvVjx9XVizu7lBcU8B1wuMN7hxrodXF0OU9qMIb1juZA9PuwMohVQrfQSZvTqYFVRo
ebRbPsutdX905zwHPbGAFP9DRIFECHWDpWIS9y1E4Q9poKi+HltufoiPqE773IP0rL6a007y7tvc
cprIUiE4BxqSwPOuB6sha9gMRj4fwjcwWvm9aRznfcxyzTSh53nHAttC2paAcwFy7dqMWE9FuYow
kweqU/mR00FG89g8KHvDav1xP++1p+TH6qpe9Cjt7g9xaz0vbVPrqRWlrqxrOR9UbwQ9NuTc9urb
fRO3jyt4UCRmAHiHYAIy+JSNIgdMT+5go7UFc/X1XeL1fuZpVu3JL1AFdXVGaEBuzZutcmGQuocK
PpPnvobByQKXBeMIiJtTdvHr1K6Y23AJ5xG/zr26zUt96pzoqzLX3Wjqu9VP9o2d7dVds5u93Bc/
0qP2GR6XQ/fEupi2PA1SXoQdBqUaJNSvt42url0tkVEabvLWv8p73cn80U+C9tjthr+tCf2zSy/M
Ue5FStWsqsp6PnR/Ot947bFXJTdxhEPtT0/TR3zMv16LVxZBG41KpM2eb5eL22NZCXumVs2HsQHL
lK179U5tTLO0dVu1hX33KpvoMcieIGplSc/jXtjr/we/em61AyIM6ROaoyReEetUXT8fmtXTRwsx
88I7jCNCjsDNjiXtfP+xQU1uldRjuuiwUTyD4af8VKDOVT6U4wuEjH+rvAlt3IQl5Egjs/8ztf8a
pS5mVYtUIe87GFVN6PL8WIPlS/danzMBdnvgf+L2UH+m/l76xK3J1WbFuivvjxoP+usdLPfDnBld
iw9YHgGs3HeW+gsNtt2EKNgELvxrqBmHhpzN/32eb5FAXTvyCbhXkf1wdM5LEqfrGc5nM97BlgRc
UdOwN2/0KcJm6sKumQ/ZOzhcdoBY7Wo/9Gur9TKXsW/IGb8ZD64o4MeRA73ppIOsU8yrANcfQBL+
KI3oNzGlj+m4fjMiUw20/fRLHazwJ+GOM8uIdSVveqAL68RTXpzNKETdAF0uuJILSwO94R/C/b+L
fmeiKeaW/tr8Qr8WC3pKN4n+s20vrFLbtkqQMV2FEfMbOhBiEuCKGms3HtrDlJoAIZd+UBd2cjIY
V+X2PfavYTqyHDgjiYH7mQ/8c/hAaPI0x7BqZ7J1s7HnfWuymKM3448Lg9RNA68H9GM+QYvQ7TPL
OIau7oMsuGFE6GTC6E2kEDEVcGVDt4Xmop/aCektQYQiU2bq0H8qHa521GbXoF5TWdCGur9pt25n
FByAXUeKEE9FatekdScMQgVzaMO2SoYn3Trglz9OXYpzrKToeMSPZz7YQz84xnt9Mwq9/H3KUZO4
GJqD+H3xoTCf58fZBjapeU6/hOfo1Ft/8B+sM77xAIUYqgahANAZAtlChU+NItdA70riYSi9pXMb
L37vPo3VTEAA+0v9wVyfrQfilUFy7C+Odd/zwiCGMIinohkVjvCDy8z8S32FGrf0FT1Fkk0o8Fnj
3PAm4JEHLFUB2R1KeFQYLNeZJrSjJh6m8GkEpOgxe1CDUXYhHiIcFc94H55aFhf4xtYHlA51W7Ts
gW5OpE6Y1Fax3reccBC6/fIOMQOCdvimBmq/Tzrv/r7fSFqQ4j0wVAZKiMDOU3tzbVXFWPHnhwHK
Ca/j4gq8NUq7afTRtlDUdpv+/QWLPYPUMtFcAyU3jSMfOUEd+lpXDnNkRy+gPkCnUw1ymsjsF7Mp
rPb7HzDJ3B/m7fE+E5OAnwOkboRE9Xr3KEmyDFOx6AdeBm/a+8JiS711ijLQA9gnyDPhsUSPaR6m
VuZ6Xj/M3GqGv8bn4VFavb4GTpCRjLndHLB0TsnjPQ+SBWpDlkWmFGAwQpdB9RmW4BGyhsjOF8cq
oWSg/HVkgnoM8otwjEA4oWn9etpQY1jbXuwQTicvtbpHE5ySsiITEk9dO3qkJHC4zozZBNp5bUOc
eAD8kXnAfdIGK/gbJT/OTS878bHJkmfdWCY0U6PaeC4MyrS2tlAPahO3sNUKNlq2ZxcFNflXgyeg
yniQbSzTpSW6ohXN05R1Iywppg6MtTdozrFfreHXlDPwNzeXC2gESPkU/e2AGqBgez1/y1AKY4Ne
hiDhd3HiRGja1z/+8vRQJsjpuvC9XGPwZTYtcaDuS7d9uf/jt9+POjMJSfFsBHiNljCK477CwzVJ
AiMOakUz1c5rVsahIbf31R7TZZRRAY8+501uEDcChLMnbsiroAAmGcC8j6lrIRLGOC1bVsDKAY1a
RC0ItMmeuJgmIQs7IWurKuhMCCPlvBnHvjbu7k8X8cfXQzmD4CQJvTFIzdAPbDUMSX9vWgTG7Eb8
w2JBrwGC1DwLaE3bQaEJxGHk5UceDZCbux7MJCnDtIACOiCyPj4i9xl8m605Md/S9PkHQA2t0EDi
YHmI/AXlY1a1qTmRC4tA1WwZKjcW9zg4yEyC2jl+0vfjTnqpgFQezS536+q4ZmbDAmzcXIL0N1Bn
qJa6Nmkjrgh6+2NyYitzzOGjP7LGet7Ll4tH26GuoaTtOa7ojSJonMER3DHod7IjnAy32hf4K3tO
9uthPPS+5jyhyO9ynuqDyX+P/sbHP37xCnJzU/dHDxo6TuEmLivTTyvsodhzpikCPg3wGwXiV9Sq
q31jNKUO2dAX8GrvHiMwJbyrlfW7NQWrNHUTSt2OiPTVt8/Iaq3MFk3FqsFcB0E+/HtmG3bohM79
LU97bSJICQY21CEBykS/Iz1rjd6VIT9VwfSs9fvGqiEZF1vhRxYznPbtnr82RO15XWzKVFtgCOKX
8mBztTeqrnLiWWlj+nI4D+g8v6CbIUoG17OcDi0nh/pcBYtmRUgWjy5IqqFtgz42Z/5b5gmsKUal
gu4FISweUzQdZREZIxdOBpzfMTmA/xytGW/Z0/AKPd2V9RLZmkFCkoRmLh7xq04dJH6V61DiwLs/
7R+hwWCS/4Now/yoTFeE2sK+/ko+WE/Fm+QnGSH2BjoToYQsI6i8nk8hM1S11ZImIMYiv99FfuS3
uwlHLOpMSAzs6p2+jw79LvNB7wHGm4coD3h7dqYgZkH+zt3x14cc3ZFoE0FHG84RUujXX2NEWi9z
at0EB43MwHsfjLYCgfLKV/Df338g3WzGdgRS3X/+yqzfo7Vaiy04kIe3FAuQUGt2FpwnSIwzVoi+
ozBV6LJTBawR8AMAFV1/XKpNYj2Oawe0oCl6qEAVYB5jHKOb8wp1KxQMQFoOqAUgcNT2DuVumEF+
HwcxujIUB/0qmuGGrpx/j1hEwTf7jTJFPuXiyq3EoRiQQ4gBEzUjtL5+RL/Cca//JcUfUeyCsglc
ImDUSKDRGMux61tN4YQ4qDS76lw84x807oljxA/EvVxtHFgBhhNxvY56K2buejA61kbMuzUJEjO0
WUqRt3cc9evUyiPKj0t1JL/emus3KMr5P3U3d1TTv++t6SaB82ShnxRYKHKl40heD2MV5UapI0B3
4ycOR04Gn8hrflhsxHYC5EfNkdWYfH6G0BOHgwZKNMLsCtTitcWsLbu26fgkEJ9V9FAeeDBFv0UO
QEtOdii+K8+ym5vowPvS9mlk7prUZbXf3Xh0TC403InIMGHXuwFLhZmghqmRBJA24OCCImcN9CdQ
Z+XW/dm9yY+TrQgtdtQ8cHeQdO71WDndyLsZSb9gceZX+b181lGEG16i5+lF3cmu5q9ebmfB+NyC
nP4Hk5TqpvRB26dWNwFTlMFJsA/KFDwHbeXn/DTboIF4RqIi+S5468FwOAcNR2N4RGX5UO5yn1W9
2zr22FvgSyEtIfBn15NgJBOq1lmaBss+8dPXQcSkM6vKZCT0roIkG1hTyYsef7s2UtVRG3YtNIIX
otWYPVepXb6mH2tvTt701EZu8gha9s/qlfvkPidW/H2TsT9PtMojDQSC8Vv6L00c0CSiAKisPs+7
BGok71Bwaj7Cp9Bsyo9f97fV5v4l2XrMJmIFmvVb60QU7YwRkOIvzR/eMqt6BJq8O7ACzE0vRMS3
/scQdVWr4sBV4PBIEWn/mWXrFNpDsB7H48Ry2TcXHTkngJYBcw+2L4iaXq9eya1TWBMAszv/kDyA
Cn/cnzH62Xpenn9/X6d2xyjMQDYXmDHJzYK9ygh5t4/Zxc9Td0FVJinKNfj80V2c8Kt3ZUTgu+6d
+zBQboz2SJHggbn8DD+177Jg4iHo5oopNt79Ud6UF87DRDWTANkROdDD5NIYu5Cs12pH+0/NXyzl
0H9LLBCLPCevjcPifdje9hcGqQ2icO1oSPqSBvYqmpDlLJ5lb63tJtAyS6mfWqbMMLn3bo75hUHq
XkTzXMrLEUYIhgNneTbcaN8Fv1YLL16n24UM/7150C6sUU+MSlJHnL6ztToQLRlYgPGPYv25v2yb
m//CCnUhSgO0WPV2ToPC15+g4XFgvWRv6l30vqA8MIjGyzKWYGH4QlnDHB5QL3VqJ7Ul1BN7b7Bn
b3nJWF0J52TAvcWiTvValFBNi7E7ZA8SCNl3SOfand2ZGULnbG84aABuTosd2984j/elTxAye5XP
HxAI+CAEMkNrcVlJxc2PAg0tGiXQ0EVAVteuBoFJLWcJOg00d+RwOQA3D9Wp8Vfu5cH8Gh3KwED8
0QE20wW11/+pPjqvOElO7wy7wa6P0c/aYwUkm1HY5UeRjXgRGUuhmET5jI/iHlsXZDF2Z/XQEY6/
yHtddu/vt5vqDNkOF9Zo5t9FTGqgH0PirmQrsRI8/H6WZoGUQe4tJmffN0fTYJ9DzEtzlHdcxQVr
UWBwg1Pakz9//BLcGBshfpy+pEfe6X+s31qn2Cue4IePNZxj+gCGadGc/Mjr33SCz/IKvMgY37UV
wV9+F+W8khzCKSGP77L5B+6R28mWtJPQxAQlJoBxTomfoaAj+eUX5wh7FRxMpvYcO8Ac/QavZ4cg
6hT9lCz+iQ8AQjyyihSbzvzy8yhX162FwlUZVknCQ/S9If/TrM8VYfn+d8ZYI9YGpJtp9ajOGzmF
MX4PRi5T8twPwZTN1PliRmpb7u5yXJQzGjg+lTOd7D64gviRM0fkyWJ3cSN7Ro5KMlPv/c/9pd50
gJc2qUMP5fbU6BbYNF4zPO8XR/IHp/AgcW1x1ugAj/NR7mvWpJKogvZ/l1apUz1AuDSeVmww3kte
Vn+wkmfZLtzG7r/fH9/WPXVhiIbmg8I9VPkBw5scJUBPi2l4qTOZ8fN9MxtRFKHMJ2VAgMUQe157
KQE4DU2opiSQJ7tXv7LwR8g6lBtvBfR6ELIZPBbAHkDO7IUjFOK247hcTgKht/j4ASRQqC+44Fq+
P5KN1wKKi4DMa3iDysBHXJtRq06cml7F81rYAfTFWw1YSVYU3pkKtixL1JxxsrpIHQR5A8guCtFb
G5kQs0mdpT+UjOhvc+ouxkS5Mx1iBtUg6GdLWel0yV4vrTB7m/5SMYf4c7QYEk5esOghhUdd6yDW
mhJVyIASNB6y7Hcr/m3z19kAWn1BdCUhQUC/5dquWfpRbZIgk2YLM8a2sOH6UfhBsR5dbGgjp3A4
9/fSxrxD5AGoCqRRkak7o8kvtqwUGX2RS9hLHGcnq6McmvFUSHbM8tEbfvPSDv3q49GvoEyDlgTg
mp0gkBXaYbhvWLV3lhVqv3aaVhdLjF1UmHz49JFp76HEuHi3TZzbPLHAN0WxJtbibMxxJNBuO0MD
JDAyp2H1KGz4KrIeACwQ9iqccuqEo61wydsELrG2uvqp+5xYHZ/bFoBhR0kA6Wy69zLWm2ytQcYM
AfjJruPR5iJGinHr/Y1BoK0LzHKihG5uahBDrqUVj6SGui8MJ4coqmKF8nEYQN/B7SQWfmbzVFyY
Iwt3sZOrNdWNWEOiJn4yB0ZX+uaiX/w25TTQM9uLIboLggrZL/mx3a+f948hywB12Za5JIG2G3MV
5nt03+qzl3QPvPj2/7JCt3IO1cALhYRhhG/DUX9KTjMDILBxX1wuOeWZ/kvjxipvkC1DsCwkJsS4
9ciPf0y9Y6Tv94ey6bf+XRGDvi+0WBLXApaE3AXoc9AduFpQxPKstP/mQUFfN/A8KAqi2/Z6W3Vc
VFYlOIoDmfdyHcElZBQaVg5mc97wqkNwAv70GxiW0YRhUVVIwHWFkyYOqnQVhLwKa4mdmpWF2Dwn
F7aoASXTOKXcAFuAQwHQFjOO/dZ8ieh6BCQPD1S0213PV6p0pKxRoRd+/ZVGp5lVXNiaKmSjBbQM
Qp4aC3L9+7GgF7XGkzDubcjAvWvqv/jPMH3MWFm9jbAU1Fb/GqLuknmUFDC0LLjH/7SfMJXN5svK
OWposxLtW1OGeI5UaUHZfANw1JOOTKWQBI/t67CbGCC4218nFOxYEgV9EsBJU+u9Am3a1Smyh8W7
mqOabUqid/8skl+4fimQbnpAgs7U9zcxBPffpF3XbuRIkPwiAvTmla4dW2p580JIIw299/z6i9Le
7TareV2Y3XVYYABml8vKyoyIzMRBnecm9mLjSVCOCfhIDhO8sTYMIhKBoAc56ovuRkUg6X5Dcmc5
soHpJkcfD9bWvaDOIQwCGVXVf0q7ACJSj1Y1LYeqbtrYS56/gcXf17biffpvoVs+G/vK5fbqKXvQ
HgP7+vytJCKXdsmRPbu6qmoSJgWyJ17wHID7LFuybEJ2j9+V4h5tBJDbylmqOiuPStgk9Qyg7ohg
E5nvM5tq3fZzJmCshckV5m2vbkJbPlVPI2/2qtneVzp6kUCr3Bxeps/r413bL7AKHTNQysDIpoaL
rlxzGHci3rO3GGV+K+UOC6l26eRAUEJojOI49GSwosvRVeDhJlwbJZ72IiCb/edlZ1RNIeBEOgeT
sg3lGxS1gGxFhM93vyXUa0ZzGkx08kEe8vpMrW36czvULcc3WhJNeph4ovPGm4z88EqOBho76DaN
e4foUdHt+upALdVIGomsiAlcIlImlvEiPGovyTf/K/sSNBt8/+ZPO9PjBQazWH/YxhJBl2q5Nnof
yxUnS4k3oVzraZ+B4Iq/+g/e7NCJojGvz+BlnABj6KcI0V90sbvgfTdTo+Rl3WEjmJ/If1v7lOH8
1mfxzAK1RlNXdyDDwUL2DAZ7dtduZ6vcSs5XiL4OnK0jM3R9SJc34HJI1N5Og06ZRjKkATlw3c53
ECmD7CZj4n66KNJe/XzmKAcB5drMjxuYGQltUQG2BaIJm8gM3uEeTLfx9oMd2S+Bg94CSLtWu+C2
d56+ZyYma+0QoOUQqK+Ij1Bno8Y71Vlu4CZOPaG5G8u9rO+MhpGCWjEBMTZIWgEUjHafF0TXZk7T
qhgA1HGUF9BqWY1gV3YhtA3Ao4WgICT0f1gVZ84W3r0ro2JMAZzdoL93v636I86WyFKGWR0HuAuI
FwiVlgY4h4HB8Wmnpt4gbJTmOMSOxpKDYJmgXF+gp/pYxzAx1k6T72GCY2XqVvK5IkI70GUJgBrI
LsrGnKgtl3YIiPyNcvDd2IWGP+CA0/briXUPSiuX0cIWdedHQZdzFbEF2W/jlw4o5CG46T3+aXYV
JFjTw6ewbW1oFDmR29ndQ2yl28ounrpNbkuHyZW3tdOTMgRKeA+TWzLP4WUedjkZ1PbP1bpEu1v8
wGfB5p0RRFt0PUUyXTVry7dfihOPZNyzYbJEp366VVIOYDEzZFOfbdox0gsZjQCQzbQ7s7rp9oKr
71RLwjVRWKEV74RtclO6s60dVLuyhJv3Zl/vQuSkN5KNir7N27JbuECiP/CFKbrpnQDsWbgFqxI/
VgKCMwL3mZWDJdNB/2okstCFWENIivO8/NWl4U+VKIeIa4Aa3U4sePfaSRYFyIjhMoF2J53UmJo6
5kQJr6fyNGIdAisZtolktuXHdSe/ti0h4kckccAQQ5C2HIbEjdWUoPOGVyZeqOwAAQMaWWchP9Ym
iwg1ALOOhDgCmqWVZMoSP6g0VDM84xPNeq+PYe3rkEsmWVZAZ+BWl19X0kQQi4pHFgsB0sOwvf71
tZUAiQ6oCyIiBsmJ5df7LOsnMalws09uUn9ospcHNlJ2NpMQtubyzi1RJ3DoARTmRCyE2Ji7MDQB
6ro+lLXFlvGwwSsP1QO8/5dDUVOO7/iuSLyycfzEKYK9lm/mnpGcWbMCxq8BOhR0ydCjdWklmQsf
dWUl8erQkcej4VuGfJeIzvWxrE3WmZWL9LdQlgDqwcrQe0K1QbdQQT1dN7G2r5CsRloR2VERgk7L
gdTogDOiqzqyJY7msCp8K9EV6ssINsCHA/qNViMMI1Ud1BhHQs83PMAnnCkJjtG48WShl+P1gayt
CAoEYKeBl4A3LTWQGIrltS5g3ava7Abbhx6dsm+F3XUra9OFhuyQzcVbiMdJXE5XODY5EuM4KHNk
Glb3eP3ra/Ev/CG8B7BjgD/RHnFuOX9WZrJ5ZxcR/at+nMw+sMR5W0fo/HuvbPkstvhuozwxLBPv
RLt6TYUnxjWFV94F7oofIEgd9BiYYQr9DVqsVPs6d1Ru36mb9nVrMIa6trWRGzBQcwMcEkNdTiS0
T4sWL5fEayFuH26Q52DJ6a5tCLzDsCV+2lbQpdCkjEjRVUs8XdhXH6l/EFKH9XxYtUFUCaFMhuS/
QvnNokN7qTbJEOu+I1/T3QAZkMisZtRrU4VuOioghTjsuAKWUyWj7WScGXhago+GZHZVH7Xo+fry
rxxUKHpCk5BkzFBdoG6XoeCltAs4rH7xhgwGZCMU5M55K03t39ctrQwGwhSwgJwFwneVzOhZIBTw
RZUleZt6oIRANwGatGHPeICsLArJKMCAhvf4BQB0BC+WGye8idvOyr/K9hAY24BV0l8bhwCktA6I
KXIXNExCiVH/DtIi9TLtUH5CoJvFnlnxNDiL/xggP+BsotShnGR0jU49CYBdyRxYrVzXZkmA1guY
b8AlX2gSqqovhLKR/7w95m6vFPs83aP+9ufLDXQ1aZosocJO711Ok+M6mKGFChP+cMfBxHB33cT6
QP42QWOYEs3gAl6vIbeakws/G6y5cg1WA5o1K4hVMVWQMyec6+VylH2rF0oqpZ7soKaUIFUuWZHG
GMrapiLy2WDTYbqgfrc0kgpF3QYgE3gzNm//3PDI4TAy2CuVRORiDWiAgxyKCIWm+oSBFolynqYk
wvOD/QTo353ypIrmBAzYZNcDI3Alv5m6WKDbSZLNeIGCX0LdmNUk52GnY0z9q/o7fcgRem+h49fU
L//iSiFagci+QccRxA/K0jjUZW8EeYaCmV9Zn7VuX99oa6tz/n3qRJZ5z+l1lmYerx26wkNYGfSM
aGzNhAoSBvw8OJUKnWptI0VBKzQMges2WrGH1GU//nFNCct+ZoJs9HO/UklxMPJZRjJASDik0VEb
GaEYaxTUbaKmoW/UOkxgFIi/MQq5+DejwHsIwBNcWTydnCnTSI0VrQL7lH/HKABu+Xej0DW0RULF
Bwxk6iGR+siiTZmSEb/SiokJ36WxcmVr964mAzmMWwrOhS6SRPlsaA0n/djgRFOuzPBBf+zD48AS
K1qri+ANjBwQKRRAHolyYIOopDI2HEz9hsre7DUiBHVPUDmefDN9V1ky4WSNqWOPB5hIABEIW4Cy
XW4zqPpVRShIP3yTmjtUO7RU+S5jhnP5KW/QZsCKg6AeSOgoMFJbTYjTUgwygDsqR970HrcFPw6t
NHflqbCGTR5Diwr0JZJ7MjPw9hLn7emltqT9U+8o2+CElDzApTttk1sJUkDJLrGfUSCy4k2667+v
u4+1KhF4VX//Vhq24w9JkMsdsininfaqRWY3m807JByTJ/22//Bf24/xpoKk5B3cI8P02mpg5dGE
UoOGB5RRlquhllEgcALqlsVsDdB3MnFJNsfAjNBm9bH9bYy28B6bU2BOj82jbl23vnID4DLDgwkC
HlC9puExKPIreicGiWeItt6680ebmkFvRb902GNcbysHivDJkOYk7VMEOtvZJMOcBS1QGaPiiONd
WDnSRxF6nW52rNrL2pyem6L8Q6yKSRlDCh8EhOJZ8NKHEoEma+FWnmWL8VCnVi7COQEbBhh10X7v
BrPMUHeJZzSqBaCPCetc26KgjKA4gCco3k50T6IhiMpJURB9lOp9ZEZWYSePyY43/dvCK63eVfYc
VNFZMISVmVxYpQ7xPI4xl/GwOiEVqpnf2oaFmFu5kaC6x5OeAiAaXvYh4tRkCGI8CUrJbN76ympj
5/omX7WARq8EE4tyHI0j7aoS/VRLvDYhvtwXRISn/PNnDeKofyxQZ1iXyqABQRnv2cn6NFrXP2Ss
Lc0aBLWl/bmruiDEIHzxDY1E6/5j/lcrcTYKakP385SHWQ0Tcwnao2I4xvb6QqxtJmBFRcL4JWKk
VEVULafQmCK8lgMgRrvS9Ktj4u8G/e7ruh0STVI3j0zysCiMQ3wM7W6XLlX3FaPQRhEZQMHWIKUm
PV///go9BfowBJuKpxOofTp1g5b+XBSlqGO9j9Bv8fitfpTs1lUO/Va0lbsEtCf1ITq2t/Mn0to2
UA7gonObwEXLGmDLtQ1ayJWb6z9qLUF1/qPoiwTFgtZvZGxC7jbbcqhZZHvfFV78Le+JXrzpdtHD
dYsrDl0GhxvwYrzpQYKntmRG4MdciFkY+wexsqLCwflKtsGubO+vW1rbOHg3gFBNuEAynaxEbrRt
RxXo3XCn7xSUU6z6jtlAbG3XnBshJ/As+p7DHrGZqkSey+Jv/8iL0Rvy/NNUYN+VADiU5NOTk9qZ
mRykTQx2yrtstx7/3dzlp/kgvEpuDHpLZqHkAm6HMD61QIcLDGe4QvQR0Yrrn7mkDofB13C2Bn6L
AcWEQ/gVWsqrgtrjiMsydfy95AlulqHTBoQc2sO4QSfu5CQfsrfRKW79X9lte5O46Hf5ZCBUYDzj
foLqaxNFttzZGvThzPthgIXG7nWQ58SucgIk7pwJCt+Bqe/LN6M1AU80rGkX7UbuZvhCxRI0hK22
+297jjrjGghR0Uz2XIaLNX2O7HgX/nml4mwpLnRROb5sQwDZIg9Ce0cozR8Z03l9R1+ooEYKujMo
HJaadxyWKOj1I4nkwXKlctkfCoWslDpb0B2dIbHBehf9COX9/7vhotOnANnVoNdhw0ZPFtH6Dc3P
t9hObkTnMTgMT1FlfkMTWHSTk3iYIE26SV77p3TLai639j5brBO1K2eBD+qqA99FxvuFFHSF53aT
HLtbbjDR15DhyNdu+n8OKERfljM7oJmiVKegEOQgWr90rIbVjM/T0ZCkhk0dkMG0X9MNZ40PySZF
5DWZolU+DKkZbevyZiiOE+vZuRrBng3sZ5rPDrcY1sUkVBhYYZa2gf94ICMHW/GtgYr2sDFuctUc
PGbDODJfV3bRD9HyzGyljdDpz2G2tpEpeO23yS6wBIuFI1g1gxYfBLyDah0N2E21ziilGZyMGn4V
+lKZKTkA2KDR+8FnvKTWgCNEk+dvW1SkpsnT4PM+DoZ/TO0ZChW8K3m6B78YQeWLlTNaPepn1oib
OZtAfZJGFUwwuCngvvD43mmgUmjudXfLmj7qjBWpGvMNGVL2G73pNyUEx7knmQdD/7qdtaAFMAPo
vOG9q4OrsxxM2ON1hTAKywT5nBE3Sl2aTiCexoFhaHXWUH6G9IwAcgtdhSgiVFj1EWBXV0NxddyI
ohPLZsDKS/+k6entjfQ9EkRIEeFxQ61O1IVFP5Hue+Ld6E1bdR9uhmPwPtxrg9ndZXfoV25Gn6B/
zVBwz+8mt0As2j1UnYnGYza60JjXJ/hCOhe4R4hB/vODqDiqHWI9CcgPmizNNZwEZNxiUx9iN3mS
3eRWeovvZmYWhSzbtVmgIqwwnaQB5AJCjQ038enTt2uH28yW4P3KTiwPvba05yMkf352ILS6zbSa
+5ny3P2GgpvJkjdeEatYTiJ1HOZGhsDqABOlXdwYwGLcGI3lyXZyEE/1fQWV8Q7CEYkr7P23YFfv
ux3/wljHFUDWYh3JiT0bZZoBeqASAkW6U2x5k+xbE9J1uF1ZnnPtRjqbTvpeaLJoFgc/RQbMASpb
sliNT3/6Hl7ZHD/u9GwkfTDXuppjJNJtBUrxiKeab5Vv8h7tN4obeQdpof24kR4Ua3AnO9qkuSk7
+WfszjeTPd6EHrDhEP6GGN9nuM0tptL5SibpfKZ/XnZnv29sAvUvWoxoDRZvxpYGdrBuZzvR1J3r
q7rm/s7nmjqcc95XWVZiKjpH2dUn3P/QNp8Yro/lAn4igbMBBXIr9TzpOnocv07JbjQbs3d6LO03
CuQ74zZjBDWsUVEHshfaqYpC2Gtt1TGAXyTjYpEViQu5touoIynzpR4ZPYzMgsndzPsENq4vzooS
1eLU0wrtSh8JGAZIWKjA47lT3uLZU+xFR7WV5/KWR7cPqz/mN+NzAffWfX1oLD+69mIAUUFDbQB1
c8gbLs88pDSrsRlzQOVFFDjRSrmwGUNcsaD8tGpG71uA2mgoHnpEC22iANRESDpovPnmb3w0vdii
dfND+Rgg9b7R74TQ4QyTryyIriuhw/On3M+sbW4Gbyy1/xXnQ1oyCkSSCuQe+vqUcgP0iS4ErN2E
PCfwPAw3eqmkCO3acwPUiQskbhDGAhwKFXDR7AOalBvhNdtqbvir5c3NY4GcsTN5yia8VyxJMisn
uYl3CdIDtymjMrcWNy5+C3VOxrnncmALEu9IOAmvx7m2p9nJI3s4tU1iNiH55/qCr6WlYBOS56S4
RUTRl1uqqDlJTULCIbFCd4Q6C1ocCAgl3QhCYwY0HhrfjKaIYXZtWVFKBX0OKsU8RAaXVjnAxvso
IeCGCIl5Nx/f5ZZRECafoPwBSs6QJdYggSxegOkVfZArrQBcpi3uKnP0bSGGkH3hEfovQ9GbrAtl
Cn3BUZ/6IU5CBnI5mqFo8ioUysyrKxtptgRqrS98uwdqirFYK46USInBC6FDBPAnVCI7SmW/r32U
h5t4m0em+Ls8+UhShZaORjX3ARbvZd6Mv9UIGrXbNLZHxpyu+FhoNaIUgIaPCnAW1GFJVPRJ7P0p
896LwjIyM4jNlCX3vjKZCxuUj1NzVNyqETZAQkUVMgMuJbfQy5hnkbNYhqgLg2/6KfMLGEKtHYQO
QtxF56gCiVLGuWYZoja7L6oVN8gwNEybmUeHxPJ9mGx1ZpyplcUhDUwBUAAIBq2+qPGUXK2OlWBk
XlDFJrDORbPv6iMzD7tmBvhgAbg9qIsYdDhYBkKZx9DO8yrhWAx3kmZjnzMlP9Z8IcCBIlExIbqy
NFxUa0Ml1HVUtuAhxNhWPziocaM9Em/qYEhACI4z83RTQWLz+hlbOWILu9T2m9rZD3ifT7wmRBkc
+SsVFIJmx8L2rNyzCzNkz5yFYJAkTOMwEFD02rssnMr6t6GgCGYyGk/Q5Y/CGBtgrKfEAyNQ9FhY
oR9gAOXt8NP//jxN3y8atRf8FOWbdDc9yZvsO9sbVvoAteXb2tkXnDU5xq61WKDUNfjVwq64nLLM
aNI6zWC3McF0sEeTKA/JZuqwiNArNwd2HBC9QK4gDUFrs3A53wpBAuy4f2xymyPtoJPGBh1Vv2GZ
Wl2qf0zRJbdADDmcAWB5wZRK2g03WNd381pSD9AFCBni1oAWNu0U0Da38XMf5VtNsgzvvjwke87R
PotNY/6SKhBs+a3sRvZ1qyu3+8Io5fD0HK0Heg1Ga4g+37eMMa04INLbFphbJIJUFBKX+8DXQkEI
YyBuNRCgotH8rHBK5cy9PoZLK2jOIEoEWoS4EzO4tCKLkdrpOSKUXjCg5I2upVJssyoMl8uPZDHB
PytQmkTfAeo+12uxRD+/GkS56EvPjv7EWIhLZ4bvo1kG9HkAuL8AJczyUGRoSwYkbG9GwQ7OUrhv
7Naqhu/rs3V5xS0NUe6sjzn0DVLAXKzH7162VA/Ns5vOTPFg+G+GqMWPs2ns5hYjisGHDydwWyN7
ZrmatbUHkhQkFQ2SpoAoL9deL9Bz3MgAvGwcDpJ+gsV6x61O15kBsi/OvH+PdEIyErRquRNsJNkh
IMgzktA/4N2lm8aSnNmgYjWO19KxkGCj2KvmkwyxSBDF9ifDKbfobZBavtmZjVNbXzk8gWXpFgqc
lYPuzRzjl/wclWu/hNocSVnUcVPgl9SeOJnNoTokH+Ev6Xczgq1YO6XbWwp6It1zDzo4jayKykpF
dTkR1JbpEj3MBDR2RU5Fg2YytI3NbA/xp6y0iMwbBxJj4WYegov4uXRqM8KWAtf4NnKFTf4xP4uf
2afgCMj2sPzk6vHUsM0M0qPpgjvQZYkUdxyQ0dBwtBUE7Z6wVXdatL1+ZlZuTtInBwKRuEqAiaIR
heSx5TehBsD6r+4d77tiU1agcAr38zMTl7l2ds5s0bT6oo3lKBH1H+5vXhFwvCLseIVRml2p+WFI
GA9o0mDeoJnS8gQVQJXPvZBkSMDyk5l64aMI1YD+M0DX48HuWfTXyxuNmAPlBpcoJpF++Ih6JRcB
gf5m6RZPn4nAb64v0poFhBzoWoFSDtorUz6nzFNgvSUh86ZkX8hmze+if3GjnVugnE7b5S1qRWLm
hc2xSJy+tjJ/l7P0tlZcGx7A2GMSBK/BjCH748y1BakyKhKHVwiwv11tTf1RR1248nJW14mVjQay
F9DesEFeI5R/E8Up42Kfw6tK2IC8EBf7Xrf/BVtRWlihhqOVSiI0M6xkwl7JTaSERLQZZG2vlUlD
rz1APLH8hExIechglOvQKJGEKdI9P5qc9EHgXdqpY9yeK3MGDB8wdqAvwBhPnZpAniNdLuvEe22N
zVDdlOrrxEqXr8Q0wJDCBQDfRSielLvN+VJpRRXB37Qpt4zQb22ewLbE6VAh23LRCkAR+mZufTwB
2maPVzvkbo1DrR9+Xz+Ka7OkILkBzBSyoMi1LLewNNaZX/UJZBLuwbOaZFOs96yiytpIFBksK4CK
kTWipfW4pKzFyYcN4VXTP6t7rXuqAg8E9etDWTFjQLqAkFWgiAbU/3IoeWr0zdj5SBjnNlpESJDy
sjPjj6NMtBokTCUsDcQSVOphxqXiPIs1dpW4idD+OYAqtmCl39dHcvkogxEiQ4geKyT7RG2rzE9H
Pg5CsIiANZlJ8on7iDmHqJM9yqwkAMMYzR7Oar3QASBOPR/iC7M5I90wmH5qId9VAx0fMFbp0vdD
lAPcd7xp0AQFoMXlKslBpqL/ZZV7NtdsP4Vkd33qVj+PnB0qB0igQ5dj+fneGIDmRNNwwriGMBbY
N/+CVIIREDIGXAviDPq1pKYA8DaBkHtT4RgyMdHnH9dHcelX0DUPLzIDPH6izE/5+07gyjno1NwT
zDdWNubyxC+/Tf787NKK1GyWw1LLPZx3Tj4i29hkRyiLXB/ByjqIAGNCLhVN/wgcYGll5ppE7fg4
98Z20z9wwv7u+vdXRgF0CxI+EO+D+6LLeo3YzYVKKDGu+Ft+fWN8fe3Xg4QB2WKQoNArj7qjMhX6
RVWbYI56xWy+Y75DA1PGTl0dAfIuiLNAertgohttJ2Wg2OVeGdjtsInkm7l+0n9dn6b1gfxlhLDe
qeMQg8k7gS+Ykypea7jR8NDGDBPXxkFMUDcIr8ZgrGQYB4IgpJZz+ViCA8A6EayBUG5DiTlJGwZi
RbyDlzKE/Tw71+fq8v5AloWsBQTSftqLLLdsGsTog2lgrkbeE6AkBTYQpJ7eZf/xup21CSO9s1CJ
gsQgrpGlHWkoZq2s6tyb9W0Z36aHbnaThGFkZb4ANkd4jY0F3YYfpZmzU16r6lxpA/KiUd+a4s4H
DSRmMA1WTSBsQIdhZNwg3EiNY+o6tA/BfduYmm/LiE2t6xO1YgABLx4gSBkBHUVzUPlgLPUuMJD8
CjdGfKs2u9x/vm5iZS1gAhkvVARBO6KrWUkn1nk3RLhp+Y2agWT+0T7xLInkFW++MELFDGlThPlQ
xCTF0p+43/9tBNQq8HlrhDmH63tGx1DxOG97qEBIjKrO6kogP4i6HyIsFEKWS60GqNFPIlbCzvkb
oT8VrJZPq1NE+KYo54DUTEu+hmLB9amKPGfCbxNL7TbXJ2n98+SxgXAKNFBqBbqwG41ECBDlwnUc
u4f/9nXKN3VoDT2nIzZRBegOI5+xNvNgxhPxPgExE62tJITtEGZKg9gZaLnoJntMWFTvtblBdRol
Tojbg31PbaA8mWS/rJHE4AcLOSkW1HbFq+L5heI0ygvQh9SoqecVxLKRHBReaDzVvjlnuxitMYat
xMozrswU6a9Huh6C2X3ROnuM8d4UpQT9eWcL96mWmcbAwPaseAsFuAHSAADBP5Kly2NQBlmsZnld
AIyyn8R99t5ATJNxnleGgZ4JAGoi+Aet58IjKX6cF1pcexIiWG1+6vunmnOub1iWDeo4g9ktNlKc
1OjyJlmbCuwJIWF4jMtdhYoS2tj9lJUgHUFFUE2sqe0k9QVEroTJbFmLzfo8edScXW9ypUZB2OHz
g9NYHSMyW0m4IS4zkFGGxg160tJFsXIcslHFPe3VvaXjaY/2Ok99Bblr6NFG+VH4067PYLv+5N5B
5SfK7bQ6q9DruR/4Wu8lgDqk7lC6g2LNwZFTGTcqmZZFdhodEiCGiNsObULJY5yatrAB4h7qEV6a
ukq1fZ+Sjb9tJGuQnYhV7rvYZCjFQNcGdzfCEChHU4eFz9UiHptZ8gzFUQer8TcDy7dc7AJUxSCn
i+OO9cJ2o3bBFEVhJ1W56LkzaG3Xz8iF3yLfJu0eiEqYir2wnKpuDjI/H1oRwYdTcnaMvrqnMD08
XbdCJuF8QbAQqkKEUnUgsIkq8NJKGfM+JKly9RA8a6XjoqOR0x/7t+tG6KHACLK5Arwf7m4A6Yhb
OzssnJZ0nVho+iFBs6bAPnL1/bZlKZ9cjAScdbyXkNhHcp+IISyNZJI8zkqscGjG1VRPPTq9b3nB
4uKNz9KXvUjxg8Cv4CKBK/5pEUnnw8sG0BwdkSGRU2/d6qYy88+ptvfZLUu+56KkDFNEIh4vcATR
eO5TO0wGniWLBggHhL4pyDshAGN8x8tmdjL2AjoDfTRfvm+7/l3+LSSn68tGH9a/bCMFACdKOmNT
ttXcDxtBBqm7y2zOt5rCm+8KwTTizTiYFatwRV6Ci50IWQk4IaK9ov0IvS/XT/ejQIw1kOBB3wb/
pjqmZmWFKugxrIDjwr1ie0jweBgfMoKQ5aD2Y4wkcz3UQQTnPXr+XrXuVRmaWxwqUSy5t59SAj0s
POt0LCLUBRDeLIelxlMTFXmD5rGb6l565Z04NM1ac++qzxTJ5xML4H25aCQG+ccecVlnZy1Rpibm
GthDZ5fIcTMFfZ/rO+NbZrTHuMAMkUnEtQoZIGj7YY9Ship0xiy1DBBg7Va4VZ/1L9UG943f1laA
v6/vxAsQNTGG5DC5CvHXJW19UPggb2YCatbv4pO6D1BXvM/u+0fBqyCJWkAvfdp2rD1J4hB68ZCB
gQQR5CZRLaCyF1pMGhsQIg5YoeoE1shwSkEMbXaSw+JRrM7nuS0qJirneBRSDrYGyyCNvBvzBa9/
0Axai5WBo68tMpvnpqg92dS82LaES9g4CrpuXV8r+trFx2Vch0hPouEEUgzUOCalLRFt86gSppbk
iDlTwnzFUeBSJ0JzpAM8lmW5w4sm7dANAsBdPTHzr0q31W/9rURpwg4L5491iTEcInJIeAJIt4Pf
vrSWZl09zYOA4RA9FM/oTH6T3+r5h2h3X31iTixo/eU9tjRIed2Sj2u5T4jBRxEMae4JoGRH2l1f
pJUrDN0hSP948pggvaCWw4pjvajUHtVwXTUzR8/vExcdDLXn+TtILAisMMyRNaEO0sIc5SzmIhBC
hZOJvtph1tLt+B4AtDY4LVqeJFafHKLYbUq7q/aJe930ReyB9TsfKBVGlVBKy0YDgAT1WIYeBJu/
AJXRP/+bEepCAalmjgINszk2m/f4I3kDstW/v25jJRRAGIhbC9ckklFIES6XLASNbMa/GSijEtpg
zvZnth/NbzBJAit3FHQiZDXCvMCrY/MvTFK7ZE6CKZGHKMPl1bv8fnB4B91jWvMEqcrdCDUixb4+
SDJRy32C944K2LUGbReoVlAG5c5IW64roJc1WULraN3NXN6oHQNCfulr8QBBch2vdDxwSXqPmkq9
EHI0kui9/pcs3snWTtDMYJffF70JXW+oLTGO28WZ/rGHbYg3KeoqdDFCzwo1qXShx/6wim/ICZuF
XXb2zJnXp+/ynqQMURtR6uRY9A0YKlK7es4seRd9Gw7Iak5kPf3m7cRlvB8ujhdlkIq6gyAKq56H
weP86xTawp519V/sCGIAHStQTUNEcYGA5lU5aIZK7L35VxFBS7wQbYcxaRfXIWWCulD4Aq+TSpF6
L4zu48aO6pMsm+3W83uzTM3+OXgZ0XZY+eLc/2iY8oqlUgVzGsCwcisa6P0Cyl1YWS+DK/FbZf9W
f4COyzB5cXlSY6XWq0Dom2VkOpMQHfky2wgt+bVEh2O7vTfyjS8ydiQ5SYsDDXsS8qkoJaK2gUO3
PGlNCOBfHESDJ6IH4E49sFBdly6KMkBdl6EkcE0lh4Pnj7uy3BWjU4U30sfwCCzMDX94im6h3n93
fRZXB4XMDNAqeJzLdOGhjHIxS3MMyh8t0USIU7Pi3bUtCe4H4GOkNHBRmwvz1Bd7JO29SXjnSQbD
FazaDM3fKbCD8juGxLBIpulinf7PIKmiLdcp7JOxrTVi0CrRIjiytM9WM2eQ22cU5Rlefs0d/j06
GKNuMl7tkkGPiwE32fTbMM3x9wfDw69YAIAMQaIGZBSeDdSRTot4iCKpGPE46R8bsBcEp6ysBn17
MoZrv4ykDODIDMShiA1BF6L7AnEhbn4l6kevRUdWqIv4xYbntqNqzmBM7ApWj3KmPcpp1OM4GJPU
jp5Y3whoS2dphtXf8NkxbEwOnYFZb6AVD78YHzkMZw/KwRfUYVC6EYzk3m2s+LZ40m4q2wfTWyAt
e82vDFDtP5XHIkVQoogNTUse6TU6mzNXdZJ2+YBZtatjaX7sWRv+8mG+tPCTJDgb1xRAObOUsW6A
n7oS8Ljtp6fsp9cWvd59q3i57jIuZI/+GtAPkQOoBGguLKexreU2kwdM42CFp2HT73Ck0a9a2TRI
usk2pH0OzaZ2Cu9mHrGPuIOyy+zC/br+M1bOBab1/34FACTLXzGlfJ0EPX5FuisfB8d/67wSrITr
Rlbc48IIdfh8ZBorBUh47/FksUB1K7sR3wZ6nxSVoS1CBTioovZTa2BfdPymGW3ItjaG2UJRmaUN
xTJE/vxse9RqrNflMGF7uANn7vbdloXdW7u6FmMhi3VmghvFfkjCkexx0YqxHQQXnAE7/OhTSCai
63fMcPKXiS+y54F+BmoIzhH/t7QoTaFYz50wesoDt330EcaDyX+qbGMXMfb7+uDOTFGRvJhFaViN
MAVmoeA++jZ425sbB25xk954LBXyNa+4GBm15/IqymPE3qPHCaDxWsJsqx73m8vs8i63WJ3uL08R
Sm8AaSCJgic0/NNyGoumHKWgECbvNXVbx4K2CCNqWjUAUBECX9BV8GJYGvAnHojrQJo86RXcwjG2
kDc/dbcxq1vLhcYYmN4Qvf3HELUhRL6V+WmCIVxeotV+BlBb207PErp/RXsNGnbRrnG/a0dTzQph
jm2chs8H9Y8va/IjdAXoYsDxoIa6HK0BeflRqTGdooqnbG3JB872GVv/QqbwZ6SAMJNSCj4oU9cY
J6RR2fLa5I0QbNOd1m2Jjoc57HVrujFnS3EAAob+Q+3k4CgkEN1RzX1u7mvwUTT8nH+xxKTEh9Qi
MJxg21N7aBIyWSqbCvlnKPo++uD2Hnw0GTZO133xBYEQ1S8AkAHDAQwOtAe6YYY2iLOW5MkMeUbO
vM13rcs7hTPD23DOd+dKoTV5ApPVt3K7LszSJZIgUbkhb7PZa3/pT4NqxcWW09xta9VE+XE0Iw7d
Qhin5jJDQsaK5zwp9SNmMajLYU5nsZzadIY0YuG0oV2E2xJxs+M/hPfG3rceuof8LvxOWL7u8o36
w5sFYBY0UCQtKEdealJWaGUxo3TRu6pzrG8TkIzw9042ffMLnVCY6oCXHmJpkto+eidBKWUoZ4+3
hINsa3v0izJZqdwL5Z2fzYOJ/N+B0T0Lai1IIEMIK52T34rW42yG1ry9vf/szbfAFqx8I1nppgCH
R7IYkcqF/gexjQoxqRKjrxdPA53zWvHBQYXt0cUb9Xnejma5bbeprbm3uSntBXRDU918r0Ck/4Xl
4Vcc49I6dZ8MQdf0XAzr6h6pf6uCFGXoRsd6qyGTMlr4AZZv1bZ8jI/cTj5AqdpkBd5kCZdPMvwE
FKdwbaELAvRBlm4xgzpFETQVjpALatzt6OpO4Cp245Q7MLsEGzVtPNEQ/oio2Js5Mo4Ow3esbTJg
XFFMEgCww0N++QsSRZqaPuxnr3hGj5Lkvn7MT+KH1tv5zfAiHlpLsnq4y/ww/A9p37XsOI5s+0WM
oDevoJGnpO2rXhjb0nsn8uvvgubcaQlSbMTMRHVMd82DkgASibRr7blzp/S3b1f/j2wmzDG0zCxU
sZ+BmF6TaSEvGkD0nFbBz7Btj3jeVacCMGhov/+p7BcNJrq3vyaSuM8L//nZBCa0ZT9k5D20/yye
QOEFZnIMn7W2+74NgVWz9Rtf9jS7Wzw+jxv9gWfd71mEy51jXpt+zgy5zLFzOebMuk2+zXgTOfT0
r/cHTQcYxQEVFg1wWVuXgWk1UCPN3HaqfQCgyLZY8zAb7rwdKP5SNl1oAPycM4/ihYMay62aGWMS
bM3n+kV0I8CltXbmnWzRk1cAVSBuhInwkWNO79x8iEVTArrN0FSBZPe12mmROBSt3ARbr4rc+TWv
yWr4UJ9gyrPWXlRkWqmvU0fEwAF2mnDg4W7csXqQj9kAzD+AHBR48NfyhTxUxj7vgu3GysAILb8I
fvq3+MJ8/8r6a+1Gp3yqD90iWbZLoNQcRJ83EnsG/mEOF02OwE6kBU/sO/OgSF0lWaVmBAgWwbO6
j98BmudZe3kxupoXP7Qk89KFjqn8mcTk6UF3QnLwX3Xy6kt2fhhXAHxyZG8AtHJCZlfG7eBYhtsQ
D9kVSseDoUDAHbOBRCxWWdCdBGurLgRPe2sX5XPlokfpFT12fvlYLKRDxHNW7/j410IZPxFQLAFG
0MNg2z50m3kB3XApH0Jh87ou7mmghYEknL6BxWF461oDgrIbO0y+C9t8IsEuOgwrZQPQhV0lEnUl
roJl5AOl6FndhPvAF7a8XgjW8iMlhtAC+AFUPGIAxu6eprBqANEW7pqnvZk48U5fpdB0LPaDc473
JaF8T4vclNrjeqEVJhiKKhKwBCS6t0A99TIncZoN3F+gn+KFxcwwwcDu3jq0S45s1oKdV4mZUqQ4
oUkwZNeyM+nUgAICqwSkH5zTfbDud+kzZn/UFWbztomf+f2q2sUi4ea02IeNikZ7nUXZOOh4HvO0
oqe1AMxVFe40IjW75LN6Df5Ue3DZ2OivWc+KB+gnYas8T56w4nWEnHGDLi83K5y93GPdT2YF4bXb
u7kLmtl9/o46qJ3u4q0WgQLkfdoMrvjoC4dBINymNfZtgnxMGaChR0HiEmERc+ZKMQJ5tlfDXfsz
rGeb03d5MwpPf15BVpzOpoHFg63/R5g7gNsGbphkZS4qz1zPTr5ud9pyJ7j6F6ZhwRC4tpx5Vx0T
EDYEcB2XS8RACMiynYVUxO9qduPJ4Xsocx9mI9HbiLYEZrlNHhl1WJ7iXQTCOBt4W68dekXQzBGR
WEU7MPKYlavuTy48uZ9pIzqg1S43QWtz9P2sVFfnjnAe+WjUGwFWi21nlE7S5LpKs/q0y0kJb6S1
AXYDwBsZPfm6Pb/h//77cfgzOSk+ciavDWoyEZo/Ti4A8xGg6uRbsAfyOqMIhhTlsieWM8K+244I
I7gJnQpeKbCICNfunrmv2C+HBypi5gzE9+j5ub6pfSeMmRVF026y/+42g7O03xpn/uzdcAnfXLbB
sv4ak78Acydvqkv2XuEs9JWG6f/90x48jYSs/j6tPgcSOa8DapGPx6NCnPV2sP/85GQ9eirRySG3
Ozxgmb2kGRVfWuA/G+dnsN9/ejclGlAURvtH32NC1FPw1y/aJ7Ye7cZ7NMnJNkm6yogPV1DbIxxZ
bJXF6+j8KcjzNiNub/+uVefm0V+2hI1vhaEce9UIp91m93cn2kBTfinJavf1d7V42Dm7/apx8c/W
Xa/fF9vvZvG25DzBZzCZ376A8ZLy+JTko4Qv0P92TrPV7dXfvffteQfXQcG3Io/uQBY6WRB36fpb
+2W5dQk5kDVZvDsmN51xY8yh3Bcqwo7K6JOqhsaMr0kB2vdmAMbp9w0/tzz/tlzGoy6GIAAtEQR4
LwVUa/e2L1Ew3aRkZ0HPnlBEsm2s+83zHjpc6e3CPawX28dXoG1sno/Qgy+ej3+eFGU+Cf0D6Hai
tE4U+O76WhiCkYyaMGe7N4EMjtOtwg0QjPxsf3IKk2hLwLPbtSMtmqW5wid1CzMkAS6J0yAdUHs/
ya57Lk6cJMjN04aOnnPjvgjuVwDlMb5DbVgoyFtJu9NTNNU/WRioBcqaSXQeeuVNrwHaUTEooIFx
HiPPcJaZ5dd6YVQnq+p2CEknWIHQTW3TCZx8l6/wqNqhx7Pl90SijAwrCqmSAaK+6x3XqjmSDaHs
d/k7MmZVh+yK5sIpm7603egFRFxaCYkkL7I4u8qqN/L06D+Af4S5PAxfnF3Ti0hIAmNfJwxysh/w
pnVu05NeXzbZsus5es4TxByfFqXZCU3fmMpT7bbfKxhtm9xG9vSGk1648XFRG0XiF5EO5nrQ3cgy
ReZTJDXFMMyH5tMC1sKf+Ut6FNcW2C8wS7eSV0NIxJFY74C4e+qfANnn/X6jb5Bqzh+Atli6nxrt
Grw+TFWYo0k1T/NhXIcPKtJYeI4FX0M0My+qFz8+5PC+rFW7THa5xjnP84Fd3l0k6VBZxLgDBpvQ
MM525FS9dcrFVJAOJR6tej0uytFN9mD8Smov47blUFf2RhoK+Tpmd9ALwaZylEmKlGoOpIPUOKPu
JY7xFxFE5onb4fnEk8b69JRiFN2RGHgABg2oaxlLCaLsJpoLKzxWAG0I8eZi1r13cjQuVo7KdQ7Y
SBBTi0jQobMJBZHzxM31KWpWHIhm2ifH8iX6U9bEPNTf9fPJ7VfZ2lx2zwFFeudozs12Ii2G8h8a
08FiD6eO8aTECQdaK/q86+3eHQEii2TySgKY0D7n3JKbvYQk2rlNydPRdmwwe5lrZW7EQyjuFHJy
TivBj23TE5e8LhbWJceAypUYxkedLAOAzYKABa1PTrpMgcLI8T5v6nH/EmHRrjqQiyG5cX1OVmzk
oqDG4q5b4Y4jYWCS1vkMD/YaINTbr99P6P56/i2M9Y4iS4mTcsa2pcvIsWx5y2MuuDGT5w37RwDz
9mRBclIm8XwuowtE1q3s8IA2bir2zI6xj00tWnM7jpG4Mx67kuS1TQlBHk5bbN9rsAdNPFY2OvEh
2kT++GkdAzQ4gcjRM4Du+/t2sm86+yXMo9BpoVznYyLuWgB6U7HWOna4OR26Z1dGitlTxh6PmWa2
OdX1zhmRc9U801E/iYzBJt567t+qf06PuVVlGOT9kGA9kx1uEgCUG0d5KSCD+/u23Rp5ZkXMtRKy
Vi2aAieIuWdndiKk8eVV8T4seOp4Hrz8be8Yi4R+7bHSBkgKjtYZVT9dSiQ8ps/VxvLllWLXnvwa
iAjZeGNPvJvAxGZh1UZxLEOyDFLCaqNgjoW7jzz9Y2zHDHyeOj/hvGbP8vLTUvkIDqldAM+NdqU1
tu5bB7W1rd4Jueu76Vk4Kz8N35Huph4LkyaqC2CcaVFG1RKEyevMkVe1YyxMAGlyj5H6jzfHeCGL
MSuyHExtYaYi2pl6d3LTpbEMnGIZLRW3dHgA07cvJ4z+hTD6MRc+ZQFUg7lNsLDVw/LI0XzeQhiL
0ahpWyshfnvAcxK7OfR+dE4uuhVDh9vqce85hr9hIF2KjDnwGK4XYilDLghFLe5AKoT6HCCJNumh
2gU2t3+FJ4kxUaowwGlUIIm+ki0JHPQprgtUdnm36r7puFgTY6KkJFfEmq5pdIdVS9CetesBMdEs
yv/Gw7gQxNioKhDlLJwqaqNOjmrT59JYd//71rEWquin0tSwoMEZVqdV4qB978cGJfUDR/V4Z8QY
JOs0WBIgq6ENXklqJLosH0k3W13yOvjuviIXO8dYpT7TsyJIsaIer2KGwBM+oN0dRc6C7hq/f8Sw
M2BBJfTgvcR6Tg59fOUVQiGbZ3nuWHEJcZCpY/za0JE+vb5ClTmAa906K3ZkJxAybfPX//xgrmQw
BzMnqhb25lmlW5I4yEgQypHLey3u7NeVGOZYKivVwNzR0GNpMcEp4vEbl1xLQG86Y6kvpbAdUqGY
TfEct+Kupm3zdofahYTKRbGM7UlGHoD2SXP2j5qx30Qyj0OfNsDU6bEwZa8fqV0V7GKZZaR3RGf9
w7ML9949oGFbiG5Q4kWyntlHKejCpBwM+u6hsx0DbifcIuM9djKuP3abC8CA44UsthQzWklqVN1Z
Vu4Pgx0+YDLWaRE7ohVqKz8Ge8kuv0B7sBY3wQPX2N49zH+WymaS8rxtLCU8i6dmPXPa3b9uc+0N
u8aOEOdxzvKOr0vLaxodrKYz3MxdQMVPypLBxObGRIXbhAoAEogKms8ymxdD3rQlwYOh0SoaxBGa
A0STeR+lqI7TWE8kvCWynTng9vuQKzL+ofxRlW2igIh+4w9R5CzyptDEymVey/mkCYUyQi5tH7Es
tO/FyPzO29HHo7aVXyiN6GLsQYEW7Lt32ubWcopBtzkeunTav0178eEaMEo8SDK4VCaQF/RrbV9F
TvQUP8QP1MQZbgsc4KkkMcoCD4VPyx08K3FXry/Es7ZbaLMw6tJU2kUYsemcXbNV1902Xnqe5C9O
dvQu2dLPjHPnTvPeU2nU1lDAR8lJwb+vDbqkjaUsTi3O/Ah2qWW7i/DgBkt6h2Uio1rDU+mbutv5
tC8kMlst6sMUKnEHnojI1mF8R9t4HBfUnyiWLWgCENUhWyIRZXMCwSSNIoMloB11EnwGn0h81R4/
OLlppWA+ioXcT4Q46oQZ22Attb15RPbr2K9nT0YfSeRkInAT2s/JGRYVylsDoumaC49/kzNmP4Ex
22MQJ32p4hNOTuZEcBPKXXCQV7MNqJOdgAshPPFe85v5QlYm49ojVmp1Yeqh9i4AetKlco5yW2dy
NIxBPfKGJe55q5S06f9rG2thjEbRRsVspN1fZRPBKaZjSZWNYuqSYzfvxBVXghiT0s1gV8xELEzB
dSr91hZQtAOBeUYwKcT1iu4lra7EMV540+dWMNN1jSiVn3B2CWrJA5aXHwLYC7Qgrv7HBTLuOIIc
A1xt9ORwWWgMiAZ223golpMD8meeC8tVFMbvs4xToAoBlBOwF07uW96/Tm/EeI2w5iHK3NRxWbVk
jNKpUyahN2AiejxEwyoxieXNTucIJHQB0bcMYASEowb/trINKE/oZEg0cfeYWiLWkbrUVsZSmaEc
h42OU+3X3TkpE6BQNuypsVIdYSfZ7YHaAcsRuJm0m5odswWs36hjKsHK6c00j8G69mEKXYXofvja
YQqowq7vkWPbo+qytGzM6Q7r7EVHrdvu3Hogxrp3MrSlhHb1XybgLrWd7ZzI69G0tAHKULovLWCl
Auew0I6UA5Gj5Pe8HzpUKAEdCZxdbINbBfqIBCN40k7H1K5xthjDekBTQbLkZlF5shgNb4R+1Nt4
oE7I4EiPJ4/OPg0Otf/FMjx0xMA8CH0WE1xog5s+oip9q2v/LJVReWMu+zgOIb5fW2i5QNYWj17y
nwLk/0ur/pHCaHSiK0FcFNjQ0YbbbBf7+EjNIlAO9v9VGHJxeOyTClsvnQogUiDbQpOaw1PgDPT1
xPHJRP3vIi1wQwFLF5hzwDNm3s9MyZDdmaR/3dYEYwQzhkNCF4e3GnAfTI+H1n3Xa4PLCLg8YGtB
JnNm+WgAznUUJHQQTT8nR35RutUTLaTXW2Fy44osq13pRbsSUZ6w0Hg+6z2NxVuKHh1UCJFxZBKO
/RRYVl5F8s7CzTChoRRgIcZjAy+dk/y5+3BfymI2t+5NMet0wGZOC4TLO8s+oXsBnbz8IITeM/Yi
XEpiXBI5zk+tmmBVgOvx2vfhyUB/QgBey+6neS/82gMXCVY4cbInd92vS7lM8AM7k9T9gBU2TnAs
/QE+qbYBI/GPAagA5VskHVoF/gv7BsAxOo2rAyuUNfJBEEhpo/Uy3jl0ZuzLdYjOEGUxn4i44QWv
9wzMpSzmBCW97OJ67qAtS1qJjL/b1bDg1QfvvZiXQpjDGzSMR6U1FkTvPDWdcOsXGhy83zeOJ4Y5
K61pxyAsz/uWIvE9rEdHJoGru7+LuZvauFwO40U2UyUbeTHIqKoO+/aobEK3RJpoWKivMQcxk7ck
xoPs5FE25mykouD/g9sQ9HInaDvvhLhrYhzHGG+cqaFzA28q9fdDl5rlE4h/pF3932TyLvePeVPT
XKhLKcSiGufkjH7sRsjtR0s4b/+jQjCWuCzmFmNNWBSA0bY0IUTtPhbFM4P0FG6M08WFZd7PErAU
wPnAgvo1fdPSpfo++TRI7VCk7hE2zeXC+uJo4Z1ENdpf/m0lWKBTZQikro0glNY7RSRmcnteT06D
wZ7fJd3zu9F3CnIwYBIACM5kzsvI5z7K1ElGjW700yU6CbaK89mhBI8OxYC8P+OiufXjY+gcj7yt
vWOfrmQzR9gK4MIUtVnebd6qg+ymG+A5oMEUrZfonQJuUOLmXrbg7S21FMyBXkllDrQzaqWST1gx
5ndsOUWcEeAc221+OPk6nEzl6fctvpdjuxTIZnrazhxkDfN/O4PsJCfcVN5+dXArvz08L784e3rH
plzJYkx+MpvgVE2wuN5VkcmKkSJNCObDOZfvnh90JYex+tbpFHdqgzW91aT6I9oCavLzavVN+/L/
/JG90jlDjwRo/+Xs5h0XCKwDQAbDGAza/Fg82BgdMRJmv+h9PCFCQyPjrtp0Pq1fc9sO1DuqcimL
sdBamyqFVFFZ9jk/imGABF1EHdjmhgWqlY4l8CMgao1Z/QSwBMZvMRYL+HXmpevzPs2lRJV36mJA
+Iu6GzJSq4cUcZ7sIUHniHj3OJt67yZeyqQbcVHv1VK1UGEG5J20D475Q48+VtFVnKeBnKeOXzKA
a3e+4o5LjuB7+nopmDE/AShEMYoryehTDtbp5iN1Q1fcUXs3EFDAOaMTLU9+NKJ1gKtJvEUz5meQ
exGEaIp8HnZIfQzSgFJE8IGzBUbRE6UU1D0FxHi4PjyTwBPN2CBVquSiM6jl+9h9KA4dlFosDkg0
nxaPGNnnGfl7d+Zil8+3+eJ4AfFVqlWBXZ5sfQFwtprs/2bOCqPOMLY6LH1D47PNSL7+100+FwIu
REedYgwS2MYwzjKh6CaQebV/WhxoVP1eOhqSgUdeGMrRqXPi90Kk2sjGCbUwaiGAgE0SDAT2yN7y
PNKbEURE1jJQJGmjKoVPNRlbazRCXJeFRvUnK0mCCeu9t4/JNzAJGleX6IDnD+e6ULN6YxsuRDJm
V+kkJYlD7CYKb6iVl+saaYNu3Tzoy8rmVkjumb/LBTKW6CRNXR/VWGAUIcPp7Z7C89WQ38RPbS04
vNG2uw/lpTzG3FoDkB/L4P90RbWBu+2WNnaT6mcG8NafHoi7v+/o3YuIRltLAksZmqgZ+yMgoK47
QZd3xVsIGvPBqV7R4Vgrrs7DmbyrlReSGGuT9uVoKTUkKRLJMTKjIcKNYcw/+6+YB8R09wm5kMWY
F1FvmkYuTHkXY+x4+zBWGGb6n/aNdVDbNpxVPcZqqt4+yWRKifplWpQHvuKZEM7GsfOcWhxmmhEZ
NHqJc9LuQMJVTUQJ7Wkp8w7p/LjeXDDAXmBwGdPtQOy+fgj1diys3EyUXVujGqnXJA/tOiaiZ+IP
EoX78ZWngvcS7eBlsETRwFQawG+Ya6aJY1ZJaaTsxsnNlyPssYpnt/2sgZEoI0az/vBE3t1S1QJj
CYUtxKDd9SrbpG7UPkmVnVU7ZkZE1Sk0En9NT8nzicdGcC/6BLI+5iIwRQZMVxZdqoxbE3BZlbLr
f8KHfDksBV/xTy/pU+qpBsc7vLuwf8tC+/f1wsahn7XRKrCVmJ4sifSkKyR8Cr9K5z+FVT0b/wtJ
jPEXQkDvGyMkmaatAXzs8/RT1SSTvd/v2b0c1cXuoUH/ekWp2uhySuUIRNzFf+F/6rhjOSqS6WFa
Ns/th7EaASj//Ltc3kYyDmEEcKEqyCC2bEjQoD3fM1AFPyQPzVo4/G+imCsnxhYGDxPoh/CYPqTI
hwUFKZ+AXVy6/5sgajUv/IJAABho2JXnNZkv0msgkDgmwlEKbYmXertT8qaUkbTJl2JMAijpWpiC
BqAO6J2YE3anxWTnLkGlzkm8cBG6kiO4rWM6KE6SZpHDpce850L3AHTpPUtfJgfD6I5RA1IjDAxI
oDHhCsSd629RjSHUs9bIfHGhffaLGfgEiXsqlspudi3N7kGCVbkT7y7e8Y9gy+hcEuWbhEVl9tto
02o0I73y4/fZKw4fgj0eVIxHuiZWLG/gV2fPhsM75TsZjWuxzEPbncJOBbRy5QtL0VYwM5Q+y6t4
cdpYbprZXQKPaUbuK8L0OB1JBaA02ltMt3xVW441utNicv0pjJ2dpyqcxAo7kKxmcDGAmw1vP3oe
Blt8s3b1Nln+LAtbOJhglf5d1+9k7zFLATQ1zL6gknbT3TIrYo5Ot7j2AdaOGiZg/DBuGu5lTnnp
np5fymGTG6GugOcsgZzBy566pxn5AIkke8GtnQHgP4ILhd9F6NcPgM3xPpHwMXLNZe4Vi/4jfLRW
vNGts3d//YIDrQvqjmFmE+PVLJiWBUZoqak7cNquwNQAOOp0Kbqqq21OBPAq+nJ2s4fKfh7Rp/2c
ceEZ7tjra/GMQ6lqY970DcTL6+JJeIvRay+gTOos0Ga6RWN4Qso/nJzPnVYEyJTpRLtB+5gUxoJq
oVabXXqqfWspr5PPqSbBH91p3BboWcFG/wid/IOjXnQZN7t8IZK522ibUeOynWo/WmmfyhuW+wJs
ho9iE6+mmFjr5IEW39DlwYucbzOjFIyNgusDJBAACexaizYyUzgwPjDSMJ/uHTJEzWve/Oxd24WL
QxUIRMwgDLg2mRm4cgVlAjMyKvALdI57gouWoAhMI1sF5eB+o3xRfNGfhDchd89YozT0b8nni33x
SjV5MYGlHpI1zOo2iNG1h2yj7mf73XL6jcHZz5tz1BSAJ+GigGwExSiRUVcpVtNEHafGn15U8ALb
zaFW3d7ieDG3UlCyRJcwWgg01LwMxpuoClFvk74CYrqHcSWlICFiO9SEI46cm2gOpuhSDqMcgCvR
WrWDHHOC5RddM1kk+WKYickbUb0jCU875m4pxtEtDlBbh+GM9sLBLxyPZqwTonJe7RsPDHiAlxKY
R7vXayuJNEiAJ+vVgOCIV6Z35Pkpt42YsJAi+COpAoBPl/XOB3RhilU+TLjIhUyUt/QheepfgPt5
aO0cOD4ZCQ/xwURZbwa3iEy+uBW3O1uJwADMOuDyRhzEJnTHrtDFrm1mfwJvwAloNtUjbfk5oeWu
cKfNROIDEinJYn783YZRZbgyYVj5pVxGWeI87gtRqGf/zTlwEm63MQ/z24x5VOUEc9INftsi6uJj
2HTIKGr2MQW+4++LuIEQAfD81SqYCzw1hgDqLEia7I98kaCD0Fypq2I5L9q31nlvlxNQkHQfzy0Q
RlDndsvl719w+/pgtuZMzobxAIqKx5hKQS3qUc8TzT8NC2M9bn3AGZLnd//xy/ldkkF37frEgBqg
0cloDcE5cm/XRtmoFN1IR0X1u6f0RFz0RT9Y9vYhJN5fi3ifi5ggjbzCXw1fcGzX3a5f3W/yvn1/
fuw3ACr5ish6+egutn+Wy+Ny+fb0c3wENIazcUL/bYNRnc1x4p3PrXZffzOjZWEgVlV3MlR/81YC
KAuRAIYCZqck8iIDLGJNUPdyT8REN/shJHK3brdQE8PRuPnuM+sRu32gecQAsiQBNZHNbUxWWAAw
ItN9b7US7BUQE791RyWfhmvY34HzfYgBCQHgNMAUkMelscreXgARR6aHL150eXbCfvsURmtbPYym
wsCn5GRa5+TtzSIf+w/M45Bm+/bhPa1M5zu3AUmBVuDD5/hWAE2hIrCz6B713in0TOodN6Xbb156
LtHHeaSA+TpcK0rzoSowSWwWoa+CqJdyUfdPXk5QtTPIS7J4QYOwS6eGkB609yH5NtzFw+Hw52A6
D2TyCrJF+7Rjj8ikL3/4SDfnIO3mo4CGS3mRAWNkMFvWKWLTx4AR8tv1tEYPXo8pkg7fpwHhtwdQ
QPO2AXTK+k0BXBFU7em7RFEOHw/mHIIYoLQfvldAHUxXOiKw2FaR+zfsIEIrmArYm3SVvIDPjLwO
dusRkaBieOTaqls3AHgGgKmQKG0gpWy9vr9hZmpNHeeG/0bT1w3U/yVGWj7DRBmCYNS5MnQ3oisG
cEsmesTfZLSEA11imWvu75ZEpSk1djNBKwmgfwRIcCiZzWzGvmqFRDH83h68E/5osI4TAO1wLxE0
oPP/oVidHNCk4sD3OO0TSYG/NbgU4Sgjh3DxHbpkG9utTCJ0Y66Px962ODRmCrVnN18JGDtKs45c
JJv7ieasyqbcMuACGCRbpUBykTxaRQG+TLiUHFpsGMhnRrblqkLFnvbZjfD5NTsi+B7Ont2+l0Do
VYAcCex7RFfsngFVC4QqBb6mwb6U5A05KMeA+uVEITgwJDksRFu6ja96CLah+/1pks9PCp9UY+OA
RS1+Ug2bgHB8TJ0CMD8YquCVbG/DP7Afgj9MBKUjaPTwHl3rGNquqkAPSxN3F2DCAEaN7NNSADXQ
iRxM8lrgC+g4B7DzfASjDm+g5gYLCJOmwLYRVWCyYN4UI7TX8nVhAF9xm5h+RRn7VslKBPxMCzDE
ENhxAkzak4XNi2RsXklm1Hc/QvC56NsD6Fppw8Xze0Dy1fYZtbjMBjw47iIycMCVev76/Tzle7eR
4nMi1BBNEzgZ1186NmOB10nXfFp8NVFMB8/QsjooHtJT5K+KMXsd9TMkUckThQweyFNrz4Yjdm7B
Gze+4y9RuB5QfIILHDkqFvBlVBKry8XS8LO3TnQ+5pAoAUJXtHQ+hC/Z399XfttojTtvUhxNpKSB
683aIUrQlvddYPi7N404M4yovAA4l0He/u4+EuejhFa/4X9DAnNp05ul4s9Cz+zhmfMp1ORdX3Gs
GWNIGM/D+NUNapCuVV0TF63lY9jr4SmyJRjqT8PWkR0UbIqhiXS5G5K/M8FfcQqL5sGZNhRdrUD9
w05NTgR162Lhe9CYiIk7mRInMuobN5EmJY1g+dPJ1cBekC+iiN/weRPEA0D5QgrbxqrOk5rOFaTM
gR2AU1BdhIqdPn8aAP/oD5PBWdQdJxnyTANt5RBLI51rVdeMRMykKQ/8lAiPIuxU9ITeXVzLJ8TX
Hc7WABoZzKix9gf4rb+f8W0gZ6H2AUAfDNrhkC3mngVYaZk2TQCLgAmvCntK5skOJEy0aT3HGae/
xaoTCG3xD7DwgLDDyAI9XwEq9yTwswisvA4Pevo2oQmDBtOKbmtktXGBmN+XzbFudVES/GRLk7on
jFELRFq2KJLZmKVemKvYFXJXHr3Crpc843qbXIN4bCNSFpR4FomL63PM40AOm6qy/MGpAffdwjbF
xHAr989zBY9QXPIevduSNNrZUcjBiweULTQcMY4CCnNt2CtZtM9/VKBFCvtsZa5zN92dHgAWGTyG
8FRRj+GWfW6efuRiaFIPCQ0a6rAp+2Ka6i6bILd0AWO7HI9g2V1Fra8sdB6hk3XjDFFZhgzSKCgq
4gNmjaGgmSAuGaL95u0vQLvd/V4igEb88tCn5sE4oquBPLgPCKzIw0PieN/oAyjhJUXO07d7ePoL
eN/vDp0BW7yoa9/+47uH2fYj9+vn+GKtjpvJXhpwUddwkP8sH49fCC2O9uPRdtfO7zft5kVjFsIY
r6yskBSmCwl99QBiuSUwNHn5uRsv6CzDAlU0gGkB+sHegLrQh1Roor24lpzinZPKvTG/uDzIwkC5
MdWPRBnjveglKA2lwIS6PZADbY75fYPOHOZX9oH+PoIIUQUxLqrcVBUukosjMsiZFFjRfv7E00Ke
TOfpYw+8lBQtZkAKpH7uQLr16/aPe7LdL9Nek/elclr8/hm3FW80nKqwhmhwQ4YV8FXXn5HOhiF0
Vp/tx4nUEzxIFTRYPsC0E/QEta8yd27jBgQHIOEyTAdWjT4oMHkwL4AkNcLQm2G+RweB6XQBmpIV
u8PbTofZHr++fvL9yIWiZvUR+RCwRSq0xg4AY+2c6r3YbWmeej00gm4HBOMAqEUgwya5vvp9M6nC
XR4p0o8KgM6AFgeyFLgSVKUuhfThMKRzEgLJgvynnVSYGsK7hT6IM8o64uHr354qNTXCygj9aivP
7u6Epud8oT2buO0S542+se0WSjagvAarHJL7qJcytl1o4i43BjNFIsvyyjWYI1b1N6aTKfgw3GbQ
X0rRuuYWKVkHjIpFlyWuMhJLUEsme2VkcjnlWppR14CIbuHsHz4rAJOjQsUJoG5SrWdR4JDRAd4O
mWwAFQXq3Gt6mfnFqqZj7o4gIXDC+OhDsY/28p9wNx46d0Y/RkxSZDuKk13nHAsgsa4X/Qg4dxjH
hV6iGsxchFZs4inRczR0ovlZQVU0f8tlkmO88gszKCEXiZP1fiAP1bgzmy+A6tBoda1CeZlFpl7X
pR/nzqvlDjRiRarLf351J+QmXnoUYXXeItnXE0Lh5CGWMKjPddtRUwmRkgN/xS8yrxhAz2ABN9Ip
2yV4FXJHAhIgb19Zww0aEsR8dH2ARsJTyhju1hoAxleLIIQF7XJ47JJjE9vNyKm23sRJVAyiWgRK
CC0VoLFc76aEqTAgfUiV32zT9KcHkD6opdPPFrTBgAt45kQnZwN1bVsQHgEmQIfrbILriBGXallQ
BpFR+2lDdANTxyXJPrWYFBFZlSMJehK3zszjyrkxmxj8xBOF+q0MbGxE0teLlOMMpJk5pOaTjoQH
AKJGLE9xON4C+5JjLyUAtap4xCnEPIv/EA9GgNn0pPGt6UXLlvFnwCtH3ZMA0wKObpwVpUu4Xogu
5AG4GobGNxcDiMD3xvDxn9p+muYAaR44wE1wfTIC0BhXja0iNf7cLcpqoSh/fv/9O1qNKhTI0qFu
0AMWPas1jEQp66z3YzIDpjf2s/KdcwqMCLCDIFmDsg/a7cD1Da/neo9OSn+KjbmZd6PsTcB+inZD
85f3jrH35iwFWQXJoqjDMni1r6Vkat+cWmOed4XsKK/Bk+rkyHTLjknshMcKzKgvZCH8QqpMR/4J
t4d9yGLQmuVRNum7JHZHhPG+L0+vZeX+R0dDpeDsNQAcA9sUTyazb4aqFnmPdOtOsgDicDJ2xtqM
OAlIRn//JQPOKAUKgaizG3fhWtTVoOWnTtV3ETogLdE+aQMJZ47Ly/gv/ycENR20qSAVwvJdV5Iu
RGGu6Tsdlnlecl88VsEkaJcIyi28BJJB6x7XR69ooZ5mgIHZKdF7lD0Lka3Fkf37YTCPHJjwEJiC
LQJvzrktgXnkAMeZWjWGmfy48XRp3aLHKx7XSbEo3FLkPG6sekmocOONgSxkrmiQf72etilFLcHr
4PfvdYrGLRJsTirhhdo3K2KkMLsWq3mOPnNIEY+iPRz65yEBWZn1XUucrWN1jF0OVY8LHZNOcqfm
MwQpJVGd6CX7/v1o2AYl1LpU2nqKWBr7hZNiXmbrFAVpJaYTcgaTW/0xa3JC/xniV5X0Kkl1wIQA
jP4PSoSvzUJYZ38BhdktYi8Cp9f36bs6Vmuaq/79q84ArRcvK/0qgC6h6g2jquoaC+CqCXkfi/KI
4vPbLibeDsUs8heZc8Td+bnGBEiYicbYSKyE7ioFfjn+g0TexwfFrZNoQtk9PLxun8o38AsMLk0d
R0iuy+goLL0KDDTIiJAYQ7JHMFgImI16dMnDYrtd/xw3aFz5+vl9Recmo99WxGhMY5knA5i0M4oV
JVIGm83gycAoSTATbHno2t50y2RvucFWd6y/7bZbaJod77ujvRzRv4My/1IhHNPCRn10l/8fade1
G7myJL+IAL15JZtkO6mtpJFeCEkj0XvPr98oLXBXLPbtwmAxOIMDDNDJcllZmZER6O8W4VVwvSOe
oDaX1+h87Ck5DzHiHOVxVHMMQLFCVHBenlBF5M1H+cyYhoW7oUyS/f5rP6eh3E29AZOy9KpahHOS
0NCk1hX1ktJ8C7F0IJf6I7np5tH61h+lTQAQomq3pLHLERKQ4ZsiOJad175hbDo69gdaCs9fCCMB
z4T6Idi+599WTiAcaqcYZw2tVc/ed3UY8NxeBaJb6tAVvj8Ti4mAMQk7G897Ugfhyb//mgi19yMA
0EPvURNXsbFCijANdjoLyX5zTEAD4FpHZhKlPGqJK4QVfaLBzIS67GlaNxAwSMGfhGJZYvmX+2Oi
sQ5kBuHpCTAHT24NqNb5oJookWP0y3KP3lN1FK6y4OjAz36hXjGOzlY9K50tAKmiMOaSTkMiuiVC
e2CEg4ACBAfpyeT1vtfqQswPykUjjE3FqiEZt+Fbsgac8k0OCQdHYL1YSb5sdqRhFelPvOA0tI1K
dOeFwAWKCorb4iBCZfQ5aixBM6vSyiCryNqbi/uGuELQsIGGDkH5gnA/QQQYeYlWHOLvYlMcY+ig
rkrwHF0DJkM7cUTUqBCSIzzD5QmCPfoNFed+1/gxRlVDugYaTqVVoDq4D031r3fNRjPXNxGqASww
8I3JRIULZRWsISjw6clEgyWfIP1WHBQAwK+JvJHAJhivI7BrtM79bbq4U4HzRi4Dr0HEPXgnUmfC
53KIJgpaDV3GSH9K+n3ByhkvghD02MKnguIejgRVYdqTDN4wBZHQHMpv/1TLj1rgPHXgm7w/joUL
IVYQWGHOyF1Jv5/6vB4MLpWbg+xKK+3c7qOn+waWu25ugEoYI5YzwAECAyKq1yqKbyrUeSAZylgP
+h2N44tkBJ4CgOhCVxfCiJTbGHm1l32xPQQb5NI23Se/ra6+22xjUJx4fzr3/rCWTpGyR11CfOpx
oMQW2gOkhDf+VrzKm8KWbGXT9Iwlujk0AEehHYG8FrAd1NDaSUv6oJbbQ+FIqBeuGt0swK6bOy3w
sckqRIcDwB6v9fr+EH90a+enGHBSFT7JwDUDUS/KbtqWYxhzmFJpHb7VaEL/+xGgGmRDp1lG1xbc
/65bJ3CS6I35I/pmvS6+8g+k1FTcxpBl1U1o2UdfIcuR3Z4QDQ8CyGP/QF3may1Mk6HlEiYkQkst
2AXMIQDU5VMcnLZDfjveiIyQ48YpgUjK/xkk//7rog2lVshCFQbHbbIB6sHqJcb1s7SALDByaRCo
1g0Cep1bEOJMCTRlmg5Js0WaIS0eBEhreqv7S7p4pENRlvSi4YmmaUg8q/RA8i5tC63iDxloNy0D
HTIttHTFVbZtHrI3FuPcz+t1voNQ7OKRhwXpBRL1P2jDX/Nm6I2oQaqUO4gn5Oe5P0pjbrzG8q/Z
FsyuD5xzf3h0EZoovMmgiIfnh6ANgi9qFuumCZK6FsJjD2xytzbsBIQ5wkpCqT8BbRWHEJ+znB57
81X8TI+tYCmZ1bPuhuV7CAgsJCVIj4SCRztPvVXHMRy0LM/zYwez8VN1UT7iE8SD0KxBpGlzV7XS
fe7wuxTUq+MevSt24k5H/iyeR7dxlA0rObO4rQjsFzcJxEx/kk3kvv69DnUJ/Go+AXkCQhosxBv7
TNJ+HvcgeSqDKgyJdyg6Us6inFJUjcGffxxlJzqET+Kreg0fuq23z76hq7gFVA4oOCiDbRJ/GzHL
XeQ2/L3TUChEFwEI8sirD6I3lHlkKDROSSPpqG5VKwOP4rECpW3olAynuNjSxBAhjYHIOPoTgeuZ
T6Vk9GDOkzLpKOGtkdolSpSR8yltvR30OS/39zP56NmgyB5G9g55TSgFoNQ1t6WXEddzhh6cDjZj
GKxfFue/zHMG5DdRBD0BWmCxnoT0bkM2C3VA+DIwkgLnQhcCm0A3gshI81Ox8mtAcUXVzCuLj/Gc
5jeATBdm3poBOh7NljFhtyzjukKuDiLwpFQ3H1anT0UycWlxGhyA21nMcIs9hnFBDfmncwShBk1M
JyR+nceDWJyEP/EuAWRJBzdchGHcX3U68EMk9pN0RCYFWwz/zQcB5FRfCFJanlR1N1XbQXBlw400
S2K1DS9nC8eF4FzxYCUvHspQILdtoQhtdar+SCv52F7vj2O5x/DzhEcGhWEi1UR5wbL1dWFsB/z8
SjYZc3Tr00knloK0I0gCaV6IwFP1fPDb+hQm5oRqSZcEZjAxFnxhBJcxHvKiTBL/qP1SoatR6nUc
dF5xggB9/Learohr/nGKkI9HcwtCC5Rh4Jwpv5xnnNI1oVqeBnGFVtmyXN3/ffKFMweC3ye3PLqP
8BBbKGVJXm+MyeRXJ+4lfYrfDJQC05XCDFAXvh9m0FAFpB/BHgO9Qe3Yic9FLlOrkwhpnYRbQXVR
dkb02nZAl+cA1VUmRPNc6aKzReoXu4yUNEDjQ3SSQa71E6f/utoKv8YuDIP6pAir/K18yp/Gp+jg
AQeqAV8x/hGRl+s296eVDtawWHhgkmQIHk0qWn7n45XDRJS9pB5Ow2eIeivyT+1KYLUN3TCCjJoK
b0b6S/GmmRtR0GKfQ/ZSOQ2tm7W7robidK+f7o9kucVRdPplhNqASOimYVzBiJq64rAOg3MXM5qs
bowD6SmQLhCvRp6Y1DiaUK8Dv1RPlbgftb2W7noQn0mMJVnudBA5YSUEAt1Hax8Z6K9tkI2xD6bv
HAORHcV7l5AS5Nt1326jhhFkLtwzjik8NNwB0jUGuN3nloxakLRYTdWTYMYPyErhucOivVnuaWiA
4O2FOAP0NwsNZTnMRrUIPfXUx7ab9Pb9NV8uyPzXqbtf8RROUBP8uk9Sam5sJZObPP27DdSCEBTi
/Yj0MOU6w3HwNaEstVMV2EpnjUA9Cw9hy9hay92LX9fw1kfUT4Cn1KKPqpfH9Thga6lugFjvwjwf
NxYbYSVuGhXgPUAOyFz+2lZF3XZy26TG6cFvHI9fd5Wlc6skWf3zdAEtQh4LqDshcKLOejIUnTc1
unbqc9vnd21qGZ2dcO7/zwoVHU0C30fAzWgnAfTw07kAeaRnFTnjfCwvA7SqAckJaAhBNNBXc51W
Str3jXGqWktMzGoDU15tT8gfvDFLtLeMAWJOCOkQ9uMBMF+fpMpVo+sE49SFZqhZQWk/Rltgp/qL
z6onLd7OaNwiurP/sUW+5ddeGGO98seKN04C+Hm304fQmMY53EDAwuZiW2cp+d7Y3MiN4bmOdDQS
jQa1WoXcgM2Ir7xTBW4BZMBRtdKu9zfEjd2NshhODqATwFDQwCEvCvy8yznv1A+2UdsevE3tv/us
AsKNkSAqwKP8J5bCSs0nzst0wGwLzTs1E0iFYjPgfCbJ1HIowLUBP6Gi/RkjWoDqwW6MukvmnbTM
VFBvWSmu4Q7DP59TDa96xFJwO3j//SSmfm0BJdNUHw8E7tSDBKB68VpXry2F9Zhd3mWwgkwmwIYE
s0FDsFuuqYTKj/2z357DxHW1/inKV+MlVxkB7qLmAX1YtIkB3QhAE+GapByomgY+AqjGPz+H6BsC
k4Op9qv01O5CzQxiJO1xoqzKs/ZWWjJs31gw8oCWCasbYpCf0/ZrKksx0QOv6/wzEngeapi124Cf
sHWHkeH1lrsPY0QTGlJrmFP8z3z3TZwo6Jwq+eekOhSFrbdu0L/eP0f0jQrUJo88JCErx7MXQtFz
E54xZlw8Zv654bY4RANvD7kbK4yBkGPyO5gH/gjpTnIdodaHNy51F1WhBzGy0IvP+Sk7szg96FnC
j5PSiYbXgqATTPx8CKE4CZ0Brvdz9adsD8KDzPr65RzB08CBooMZ0Rmy2HMDjSCnIuYpP+tuZLXP
CbqcGNEADf5EyeenZQGPNoLVQnJmbqJuDbzOlbE5K0CZ5u6AYrhEJBy3vF1sQEQkmn3rqrtL/gHm
OWWz0hhYnkVuiHyASsDlJG2zBKN5VRd5RSy159ESHPldR54vh/Ri8Qwc9GPGrLLRfgJeAphkomAF
wSry13y8sZDKQjC24UVCk923duhWHxjzd2j1rznIh6AtZSY2hDwiczh6LATh4jr8sY4qN2DuOFwI
8ubWRWnIujGA9e7PgGI6WGINO8zN7rswiyfm1JK1m21+MtZf1ihPxYVJJnZ8E16gbASpbg7tW5Ab
tYR2hYYm3b5/nmmgNBwvsYYYH0U8FfgfaidJnpG2ft+Fl9osNvHOP+GVt20jYED4VfXQr7lrs1IK
RjJgUfmGVUIQgu4pXC149lFjjKVA9McsiC75d19YAfo/s5X++iX+FdCtZoqGqa5rFqh2uWd/jAJD
j2cyjqZCuUchm9BCAPnpyyRZ6Xf+mKItsXenjWoV8SbtLJ2RHaQjtp9BanBkgOzjQUiHhyli4Nrg
YU+1pnUUADSimnFmji9/76/h0huQgf0yRA2s9ABLFQUYCp/H7+Ki7fSv9L31zd5ODkJKWnql7ete
RIfoYGVnAu29/wG3Z/bXB1Bv65qXh2hsEiwnumDP42CCMs/hHahcXRtX26wY5sjuoE7IbLzUecx6
VI+6AeZA2Sxbb+LXUT6gIoneXHdvHFfRF4ug+vZKAuQCICQuVjp6rOVKr9BbGV34dCci6z6kG3AZ
P/lHnpUR/S9T+R9TdF43l41AL3qYMownUbPjfYcGYwm5LP0l2gZfjJkkC7OYScQK6M0ECwbU0uee
rU/kJM7EIbrIT/lbcolP5UPqDnZ/lV+CU3zhWJmeW64UWECkE5BUxg1J341+qEISgcfw6syeUGDl
3jWrgCja8NA9sNgy/osxFdwAyF7Be1Pb0pfiOu31DnOZ7BEP+Q/CWbOU0VSB3ZJX4WVkleZvXFOI
KhCdo+8EhTmems7JG+SuF9XoMrpGsErR4Xu6JCzUPvkRes0k4HdUpEvAMqtQD8GpjwHn7Mfw4sXP
bfCdXh851dzyjemPfzmQSX2cGJtkEc/AvRDuQRmvdjgakXoNRgKnFZxghBfU4z+5Sz6s0Ht0TJGK
Xper+K8EseXOWk9Hhtkb9+Bvs3TqMR6KiZ9KmG2tBDQUB/9NOvPO9Ma/cKw2vFv3EZqefjLf2Ch4
Js7PgTGmSViKUgxbpf0xgSz8CxJK5qdvgdbPilkOjIQr1BIihYfnDqJo4k6o+LZX+6IeuTC9AFEh
mNmq4yzzS3qfntpLGpiMebxljOBVf+C9yLRRpyBqUw3PaxirNt0lddvS7J6TrZUeom3JuPGI46XH
hYsOWX5kp5Htp0ypRab2gCuml8wJTzmLh5juFyaxCrlH//PzlN/X/HAcM69ML+FoafkqqtwovkaJ
Oe6yr/Ijh4jZ1xRhvfiXcZ096Y89uO19xnTeumwRJqFZ5qe3bEFxNZReWen6kF5AbH+WbdAjTR+l
GwKBqZ06+8lwG4v/MBDy5+t61zImeFFvJ1NAYJB4wCI/A4TXfKMqtQQyZn5KLwXK/T0azMLYTBxg
mixvRLtlu4qP3FayXzfNQdkPVzc7d49gvF8r33hWm/I5/Li/u2junZ81+f1BlDcKULOq9RwfpJji
tn4vnA8iMBD9hVwxoEkQslcgAtlb3le5PuU74FfMasedP2vIovqu8aSjcBJumrX/kJivkt24aKcq
JnTQt9eIKUL4E8zS+/P3x1LHvMnLxhc7fGyCMD4x01OoWsmlsbiV+GILZ8Vu194j/9JuGmt9f56W
EQRR/UV3BZKOiCEMat0KKc66siqai/4Ew93mE0+06jllqsDdiB/QXQUeCpU0jiFXTBnq/UpOSgGG
AOx+mtBVHe+RvDGnLRoVVgPDRy/vu7kxavHDJssBts+ay2iNYFZ7N96aEcxkz/fnbhnuza1Qq5Ya
FYbpwcrgBNfgmQWHXTotUOJgm6L4QBpfqRfQv37q/LfodyqfiuCLkceLepI+QI70cv/nb0Q0898n
scGvVJIqBr7Hhfh9MbDit3gXXDZGbcbgDHhKwcbEKpvfsofiH9IMKGapJGs/t1dWZeRrfi5chEsC
0cQIghaTZkbP5bU/yB/McHS50ugOQ8IH+XS8DvFGm5vT8gFvpqwVLqpuiU8bGZYIGHovQjstQXxo
8WfGhJIJm3uEmUU6ABa5YIz6qhEu/Kl+z1ale/b+VuvP6LGMLY9lbHkTk0IqqRQhP4R0IBn+r9UT
/SBqCB/GJX2O/pa1OVyVx/5PeuT3yJmwkuo3PAGxhmZxND4a2NiUNb+MZU4LOeFSvA6NiRR+Z07W
tnOzE0j1e7N7vT+VP2HgbCpJDgGIDjx3CX8snX1EY6dUx6VXX4uN9pF+hXaHJpPUnqCv1uz4Y2VL
MF6vK6dx+nW7r+z00u+a1XTgH8d1ZN//mmWsQH0NFYpwuRxzemjUVxF6g6Vdo93UB+tNBIAG4Wv+
/BrBtPHtrxh+fgHY1IDIRXoRXcLoE1pyD3HRAOxjKeqXFbd2Nh8h+Pgw+Zal7hiWaN4hVOXnlqjD
kohKowgVLI1usa822WowvzIA3ScQr8pWg4YfR0CLTwN+6GDd2aGrr1SQhAt2uAq2KSB5vjMdWS9l
mhZw8VXUrssVqSWpEB2R9AiJ0Oivvs02GdRMCJOztBNAfpsAKPFlglEDtOU9/vBQxuFc0dFcSD+Y
iRuj4Shh5OAX9y81WVTEPSUSj1wMJqu3AJ4AYIJQd5E+Jsa2W9yIlB3q+hXq3Mjz6MdO/ky4gUh4
D4aTz5d3QrxV7z2AqP7eN7oMa4hRQF7wpPhprKZ2gsFzfapkin6ZHCLLKq2V9bQOLWEbPY5oTa3A
iHcAEd5qi3l179u+Ma/w2NB7QyIa8Sit/dBLnRpUUcEhJDfz0hp400f+rjCRdkJvPM+qr4kLfw2B
CYhaoNaKKIpQAcxdqB7HeRHFfnRtQF3XPnzI29H6hmzWIUUblo8KP3rX+FXjIqeApjUWWmEBhQeS
GB0shAMAMF9Ufsnn/fLgutzwzSAl0VV9gqIHWMiLde1YLeOaF8khmblSygzlvHqhjKoImcpranqu
Av6wEfxpgYWHqbipEDfLZvDYghEuBNuhZBK6Ih8Un/dXVlw8+6mPoKY6AWpDq0N8RPHHX3Pgs4CS
Nh4YuYW8DZorB/DyoBMNauhm4eomtndiKQcI3Vv3v+MnxqAnA0wEyFBBVYdguudzXrZtmPdeHV3r
99hGSsUxwHTngWNfBBee5qQ2vsopQO44QFDx49yArBYiwVbo5nvFqqCDCWnFV9VsN+C+c3kX94H1
jVc9RGDxsofO20B0wZk45J/mrcVn6+hUI2VNHEzqs4Mo6qpYlKNr50ggr9+gxZIQF50mNDKKoD4Y
LR6i4MWmdCHjcDq3Tu8APLrhHQn0LuZ7CqD6MJiXcMUdmcRby6UFrosHWA6NZ0CR0+mOQRxyteLj
+Do4xkF6Le30uzhGKxGdoZrbrCsbrCEgJ2W8FhY1WNT4f5kFVHK+kj2w834+wmyzb135lJ8geekY
9rRtkSwuttoKa3sQP+7vn0VvB6wiluQR35OKnEpXb/gQiZHC55PrtK9PfwhJLvxxaEfOhMfo2T3u
9y/u1/Hry/vTH+IDV5gdK4wmTn++FUjIh34ElMxAfkCnj9PUiFC2LbOr95Y53Ltgx8zTuox3MEqg
tZDnQeSBaaYeSWMhlF5XDdl13MrP7RtYq94CokC85s7j38buL94LttRDDCGUYsWUBScOaTFCUAcQ
fK2IVmTq3VP1UpOWgZRdCyh+yva0890XAUW5DO4AgTsr9CEb5Z45yg0LY9wlMboJEWqm6/Q0CFZq
8RvjsdqpG7QhrKVV+aQ81k5jIx3jhpfsybh6NgjdXjQoLj5yr8kTy13eCPywAL+mgPLZvBFGXGGQ
b1qhCAvm0tINHAVqY+IqdzxQZt/f1jf2FG4g0jSHDUVakudnaVBSY5DVPLoeAGi2z6JZMzS5Fu3O
ODe/LCxOqzLkqSiOsCC/+aXVP8dfEOXcJR/9yn8wpfUY2fImRHvlE6AULGHrGw4K4wJcA2ku8hik
PIWcZVIr4fF5TVOzx9W3rk5MRPLiyECnALg9WEE2jzQ5UBdc1npa46d+fs32/Tf3CWPP5bP4nm6D
CwrLK2Ube+b0DW6jY3/lGVt48Tr7X+PA2hEsl4jk0Hz9uqqvcn2MYPwKjvqXwAou6j6xuWPmhoHJ
OqB0WEqsgZoVWn9I2AFZQV1GUWdMZSvzOTanrjrlU5xaw4S8ac/ITy4CJNoQNayyb9K0KKf8KgHq
Yvm7/CnZCdviUV+znADTFDkhv2IxdeILXQQe+8rtvIdikxygDbMPzkgb/mvF5WdQKI+BVwbuG8CR
uSVwikixJwj5td/KdoA080fxYjxFRHDoqERMtoxF1gX2kCBAghmBNUrSMjWJFR5ZBXGoV+mAZGF/
rk/6Ib4GO+k7PLBO2o2dMbNFzWIzca0fcEl5jXfhtjE9aGu3LyxWf9pZ0QOinFWg6gMIFWAk2CRH
ac0fgI9mHKib40BKBX0YiFtBSjZfo9DrYjEuyvI6ffbv0mPwIVWm+OK93/e6i+w/RoISBNIcoP8g
+VzKMYngdkMTcF5ekz8oN+/OruMMOxP33KNnvlinNZFHvm/yxtz9gAfQ1gUeXTQfzAeWogur9fm6
vKZnH/z+hwYIZhbmZPFqR8YN0A/SfAU+IxAMUkY4RcjVIFfrK+Et/gDBxvDhf2W1pUL7QcboeHB/
FO5a6yE6UK1OorkNzNZUVuRtQpSLL4Q1/v64F0+9n2/SAQclPeHL3KM2jVOg61yDR5AOAr/0vEI3
auYIOygMuMhkJWt1h2wBWPKNDcONicT1/w4waNtUPNOWHdpYDNgGI+0LyFMiSDtVG3XbHWoH4bmT
b95zJ1098yvdSWwWx+/i/UebpxxO0hWS0Pp+e50ccEK46PJH1Mq7xcZLTDx4HAWIL83qAbAozuJ+
eMy2rHzJDe+KcAa5StJhiiIlrTin9JEahG3XXv3CCot97dsqt+PW9Uv2YOxZe/yGxyOcaTpKW2il
A8SLGnA9xlrCJWmL+0kxH6KL8rCGRvz6+/6W+qHippf1txkqRkN3uZZxEcyMbrQXt8pF+RR2jgMd
dfVYrb29q7yZLnhpO/O8Mezo3eY2pxOEmt5OLTJTlwKqH9//+swma/37m6ijV6V1kzV10l7FeFd3
D1JhrWHFB2GkQfQfenDZfI/Q0IggYF+5lnhenRIWXebP64CaGFBl4HWNLkZElPTLrDbqLpjUtr7+
eTt8IFfEmc2mNLMjCOVDs8Z7n7z58VriIC7ig4WH/EG30w/FK4dc2uPj1t7y5vY9WT9JNhTK4DEg
zRYg1zjiCfC/f3qiTrc53V/TW0eVNEAjpgG6ll8EUqVU8pVIEr3G4dkwi6MM3cwLhB+f1FWPlKJk
Q0jD5Db8SkBMx23qXeaW64ARIty4FyDvgXcXYNmAsyEZNvfSahGJBiDG7RVN2E4FuXNk93/kFKBS
gI4p6FNX2EH+ChpmK5YSxuJdjS00M05dr6LsZ1MbBO1VfpC33aWAIpbtb8HZjdZgW/yDdP/gls6o
sTw0/Qyj7VJvzh6Uh77Oec21tiskUQJCeoHMY7xXkGuXUtwbnpk7GfQZjKtmigwQ7AK0QZmn72Ij
9fwul2Ce2xV77lF7NM7Di/aoPQxu+2EcgwcWjdl/WWUiOobAHQBrapUrFI9Vf4jaqzeY6XN8Li6B
M60NK/8Er70amMDEcK/S9VLbvA/IlvfIgmsuoxysNOnDg0MmND6UszCkotUijW+uwx4UA2slNtE4
+6SyZvbmwv4yQwWgwlRlgBgJEEb6lj65P/EXCvV7+VIespyR3bvxDpqPiJrSacyKKZRgagJn1duE
OXxIQFOGdPWO3w8PRm82r/c9Bq3GR6RPUJvBXyppoAOeZH5WNX4S0jLFvgFTT/XqbdTXdKso234F
GWHwJUAVL33xM1NlcfYsUgSUYbrPUa55jiguNlcZV3m1V13jj7ErH4TR5L5TJzwycUbk2py5daRM
0fIAlgBCH4LQbj5SeRyjMlX65lT2q0BAYiTPoDKTeDZAheVF+4ts28i4z5ZXOfj8AbBF1ACePGPJ
8uwJahj504AuVVPQ1l1rBaODRC1US9QVlMW6546xXcl6zUdJVJXQJkAIhNCETY0SIbsuj3XAn4SL
CCac3hV7awLNx7fQMrbOLUuIj5HHQ0EVyTwqLJTTZDKAeRhP+kNiVaAIez7nigXgKZOXcXHQCSYT
vWUIywmYg1bxTnxd9xJDGMGXCCQRXpx6YIq7nBHn3lgsEccBJx3NNwgAZOooRFXLC01TSKfRyqRV
orqplSeW5lbbuLJLb5X8YZy9RWCNPYFkLEgLUJMmDJ3zHVkoY45iUgppZlN/qFCZxB9hFzhqjwTe
ADEpq5QRJjCsLvwZZZUKL71SSTiJy+Oz+gbRtC/vKG/ifbv3XqZ/3iBkeNA+AFxCBsaVGh7pmGiQ
hoXsYYLiBOS1xd6sQEi/z1wg0xijIs5+vu/nxqhRdYGSRVMEY4V+SN/7R/Sa1eUqMaDNq2wbQGoz
dzRXzFidBMlzsxAkQsoK3agI1FGKmy9hwpVa6WWRf959jOfoj6JuJ1cZ7HwTfspQNC1g9P5AFy9g
gtYHHyoahIHdX3Buat3YdwIfZWft4temM0AOtmb1s9ywgVOAfn7gTggGiLpY2yqJQ102sjN4Yzl/
r+r79FV4l6xAM3koC6MZoXKVh35TO+KeqQKxjCtAUY8zCJpqWJcwzPmUjq3EhypQ9OfSLvb5Y7KR
T+oJfXdg29I308l4C879VXE9R0Yx19iwRDMXpT5Ckf/bPuVBq8LPBqyAfBatbFM48TZ1m122Bscm
shvolXf9jepEa/+gbMSTdIyd3BHXkBx0WfXdZThANG0MkJ+DRwNuj24PLtWiGMqwVM6AE34XOYrn
6YO/T/f+EaHkgVW9Xvo/tNHjJQ9BNLgiIMSpvcyPulq3Iqee/yB9+CaDmhX88YfiQZ/MKWK2bS0j
DwhaApeC1wpxfTA8X+e6K+uqzRPj3K1BKPaSXcoH8dVz+r2+jg+RW9vBPvtiCocv7hJ4I7zh8UIC
oSVpDZxb9Qo+0kZp8M6tYobge4QAgu8+qk/3T+nCG1FWKG8kJF6R9uAEPaem8/LPDpz6ceKTfuV6
9TbneH7Ej7ePI1JUh2t/BKixMAEMc+8PYxmkEVOgM0XTK25gcNHNTZVJJA5cL3lncBVXJvdpONnF
e+U3kmJGoeW9GEcm0p0cr5lHRbc9uq/QSke4n6EgMTfpjbwvt4rgX7i1vwu7FcTlDXsARufSrvmP
6kF/zF+Qa2NFaotbEWaxH8AmgcYPQr40N6v0pTIFchBcUtlJOLO2wBYmoWAOsL1dOjUj1rixC0Gb
BUopHG7ISdEpRoCmjbLPwuCSofiroawjoWTlQb/07V8XkPREgEUScpvwpDjc82FVuaeWfh0kFx/E
Ra76VSGB8xK8cPAoexAxfyl/B0apbDE0yiI1kYPo+RBZ8JOL8JmhfPwCQa56n4E0kEU/s7ilKEPU
RpH7ofR5H0MLibaOckZQLUrr+/O3OMeUDcpHjWIHUZ8Yg+mOho3Uwf1fXx4v6uepixYE8OD6kvDz
wTV/BFB8pT3G6rr9A5ySgqxTBKAiy3mQL54dL8okdbt1nuT59QSTvf3RPyUiGiqVk603kOj9e/Ik
hgNZvBEoa2QNf7kqg+8mrSIDBA2gjlzxMWodgL2nB+Mos6TobtkC/ReubrQ0kz7KuS1BbI1SqEWs
FbRGAW8EKfTnCCnXNQf5IWb7BTk483nE3YzgCI4RlyV6gebW0nSSy7If5Muf+B2DC8+Bk7xkz+pn
9x6/3N8my+Q/mo0AIyAsFADLgltjbksqprbmY0W+7HoLcr7+Gr2aEzooA/BtD9ZrfX1/R1YUZQdW
h9ryLM8NUy8isPdkcRNIMoD6sQo0ZfTubwLGEVtGObPRoco9Hx0vZ9CsmkQYeSguxebD28SuseU2
ID+zWT1pP451sWz/mUpABefG0I4QhEKAqeyqNZ9b3UE7Sz7S3M023KvQY+8eVW/1751+iJZ/rSCw
lXOzST4ZEx9hIuNn6SoCkRrawkl74B4A97Tv75bF/UmZotyiUZSJEGHTXlbladM9c6zHAev3KZeo
CUMbN54gX8QTdI4icRUcx3TVTpYPucAaUlLo49iqn9NoyyHLX944dDje4H5FNYboZ1H7sZC4fvCz
QLlUe87Udt6+sb0D9olb71j0EctomKQW/88WjbqI0LlVqoonX3h32Ecr8xOicZWd71ltIwtoCfbG
zBC1JesgnGQu1OSLdqmujgS68R3/Kh+zHQBh4A2VrOoJ4E0AdI81q3/rxgU0t03ty64cpFFODfkC
viZ/5x2P5uRyb4o7gf3cD0ymwRsOZTZWanOWgeHH4B2T0SA1QUQYVK0ukQy+fwKWuXBqRqktmhbQ
HSsHTga+Odpkx/IBtWJvVWFCJat7CrbtC4szeRmLzOeRug0AtKvQi4eNqbu5uR9sxple+kgFb3Fg
LUBxIyggyqfWKTSSlITK2qX4w39rDnpPNJuroY2eIPYBgi5ghSaLASH3+kNNSAhpAI6kFqqRpKCS
RjEAgo5H+cTfCPa/w2OIDbwp8N40QBFE06ek3BAaYSejjWkjb4f9ALxavQeLrM2CQyxrQpQlavo8
qRy1WFaCa+Vwa24N7eNt+VCtwXRje2vhFG6ADt9WzJwU+dnZZUOZpSYx5qOw7SeY7bfBMVzLVnYU
Tq9op9noDrdhbPrFA4YyRm36LGgnjgNw4Ro/Xv3YlC8TyBijh3LNwq/c2IzzdaM2eynyvgftj+DK
rXVXc/yt91exla0ATGHA5Ha+uRF/bRIqXu1TXQqSDMMKHw/CSwakAWs8i7jxZ+IIebwGsCb4sed3
cyYZiRLzUnAFvbetbv31sJZc74AnC2OFFs4PhggglEBfETbS+x05nlyN1Sq85jZwz0DMJytl1+3U
VbyZLMIoS+jxe2BmnhmGl1uDaBICq48WeZAJ0ZFxm0O7yyvE6Gf7+2cFOazkW3PlHQs/tQRKKHNL
1GrJAwiskg6WmlUHkDdaAuwXya53Ocshkt08P1pzQ2Tb/HpYBH0eehMZEpjx/ce37vjp6CvlYXSC
s/+KtCAr6mFNIVnbX/aKMZq4ooG9EZ6KcIy2TrtCUkL492OMgaHWAXpe0oZJExqESSqX0KiKgMNs
Sceq8KgfBDtAhYqlp7ME1pDF+mWK2vh5CAgIstrRtbSrfeKUVrJ66yBKnK5De1j3hTkexYN+KDeK
xUNYeDwPn39LlLGt+9uT9R0q9QCIUkB7ywbf0YNlX8DJaPb6CelO3hrtzEH13g03vdP+iTfJc/Ro
uERdNna0DXNTLULb+YSoVCQW6KWO0AEfAg2YFUp0tcWdm5fP18isHiroVnm2Z7PAqMs0KIwCqg7/
A9ljEE5SRyZOxbxTeuyszlErU9oH1rSDdru+4g/lvnnfWtGpeChfBBbt0NKxzu1SJygFsRLAb7Dr
v8tAlIkCsumsjtKla53boE7NUAQhgdmRU8MBNfOhrrxL6vwz/T8yuZD6ArEQ6McBXaY56AtPKKp2
RHcJ78pbz+W3EIhDtaB2QpQoWtdza7daC9sJUDnVyYFA79csHtrlcwHfgJZgEqEBnofvmTuIftL1
XO2L9Np+148A6Fl7f1N+Ck/Rg3C8f16W4S2hUPohiwI5NWmnmZtCJRFNp1OaXSvQHkwrAReWvlGh
wpqZxhZZ4TUTAkE+nvK2oHOXwYSKzCxIv6gbPwPjGOj0suxamyWerr5tWEf7nWAgj6wr5IZjhykw
xuCVRwSsqTBG0bqyaLw8u8bWkfU0Xi4SaNxBTQ5ULEGPogA5n7m4j4th+h/Svmw5chzW8oeuIrQv
r9SSe3rJdJbtF4WrXNa+7/r6OfLMbStpdXK66qW6IxyRRyABEASBA7GPUNlpgXxwwOAQyz6hSx/1
Mbc36ZvmT0hInYPhAIEFOhOukQpXb+NiHKNzRCxtcFoTGddy4py4DfNdF4ADehE89E+ccGDWusbh
5TLtEkOI0byEIrWjZFVotMB4XDs8vsnrGCQYrCjmmy5QiJT2qW3Tjq0nxmg6zPeHQNomnQk2VLMY
nYk7wn1kPoN9O3unUUg4CvH4j7Y3MNVeyyjkujsIQZKgskoj8vaA6qJNbQ9n6/ZafnOIFAwlWKz5
Q1I3MSzYTJ5eTh+sfPX34IgCoDxuZeR+7OUAcFfarib7o2SHxPzvLxkUDOV0ea0d87ya5ECfZAjV
08nRR3aQcWx/zx1QOFT4oASjWxkJtqV2egciOY5H5I1OPFPbhqjvu707S7aLgVgobpz6a/FCS1lU
W/J6GUgTHKhe6o34u7LA3YPhySwGuW9h+iTXDIhSN78fw6HLg+T8XBD0bqHWNHEYqvb9CjVhgOAX
D1y4DECrr1UaJS64kA4ZMJw7LNtmH+1PD8xYcsFUr1DEa5RQLwpUEAAFnIICcYQ1ylaR53xCi+zH
w+3tWVo0JLLwwgTXjYoWShl6QUcvQOClZ84nz1mPqpnQI+v1bZAFpzpx92GqwdR8AiqHa3my0pAK
WWpwNhD3VbpLwTvH1yuzYrTHLxrqHGda11mwj0JvjuNS4DyPLjEOxDvXMdmemFTPS4s2x6FUOoul
XjIC4LgPIniC1DtcAm2Gqk1e6+rohqbNMShtlgsf0z7UOj3v3Gl6aPzes5rvFi1zDkH5Na7SstZo
KixXvBFXvMnZ3KtknhhPpktH3ZUk02rOdoUfa0kJBEgSovfAKfcKSfWNVj7KKaqrn1i39aXTYC4U
pdCCAHbxoYJQCYneooCYrFr3aeFvbAxd/xjLqaCWIAk71xvZCreMbV/0zrPvp5tQ81Se6uzx8+rW
zYliq+RYmuv3AS3yxY/bZslSAPrtXCtVry19tPQOZmNqJNlyZmElewEdAszgdykYmMtF2abR822b
teW0LwgEHDEkkRM4nMXQNoZp0mFo2Kk9V45QNkzYO7VTEaAZWB5rk1g6QBlnFvdDN0RYuOIjdOTN
b2O3McAVYUenYS3uxJ1nXW5vFUssKsbpQk7x8gGAVvD4O9lv1yyRGGZDM25lbsy7Eg+AZxnl7/Iv
UDJsbovAQqDcQJcXXDPyMEz9sBudnqD0hWX7jHOGPsx82RvRUY3N71C3WKxKGw1ePmGcmIsxwJcm
o8jr2p8NTcyJWtVOmjyY7b4gw3vnbNc62kLeby8Zwxmg9fUaqvRGOSklGA3aEkLjYW8/gau1I/KP
ykdDCqu4hXF+YiDENVwjVZ7Ac5NrcyxFx0N1DgaHeJubrCVcCnDmS0g5A0/0BNfLP52BAkoX3Syd
0VLW5U7GvEzTjE3GOk7r9O8+G8U714J5lS5npTSZT0ReMSsYHEL7p+iOZUS3z+xvQ21qtwi7esD6
YbqFvKnA1bFmCHLbi6Km+loQvuN7MSihe7gv1if93t+ZtqmzemKYijDZ8uzITvOq7jgBgvAfBLO5
R9Oc5qizvOhtj4CJY9cobSoJGJyDMKozkf7RTTxH3/lmgLGD7VsKOhTto9lzq9RmXeiWcaeXOaQU
MAWLWsTIK3uP43x4b3T8HKqp4eVye5+WHdEXArV+iRJ0PJ/F6Vk4ZY8Ydr6VkMAKV7dBWGJQyycU
SlfyLkCg08Zj56yl+78DoEIpXu0DJC8AkIwkRh+U/it8uo3wL4r2z0LRKWSMGh67YQDEoQOxlzke
bSm1t5g/xLiFTmvx3QF84VCO1PVbxFVplCJHwF9AQH/3FNsM22TsOd39CV3T5aKGVnUgzELnz4/e
3uYHBsi/hGxfglCeM8xbZSi1EC4GLbUJHuM5Eq0qKzzGa5Z5Tt7+1ppRTjPuykRKalwNw/0ODKiO
LoGQ6GU8pOaalZxadpxfUlHxlFDUbRcqAfKU22cMHT8xRPn+UvF5mfr6fcriU6MKhLLB3gjVViOC
aAkKEY7csbJ4kjglAVWQbz0+Rr8DU+uJiOiK4RCWFR2E1+imwHMBT1Peikqr5H4zpUfBQNVvBKKt
8UCCvgqTddZNGvBt22ZIlFtAMWkT5wqyzOLvAszPSOn44Ifa9Qf05DKC7eWr3QyL8hBaksZJ0EKq
ATVYntnt30w7Xm8/LhKiFJGh+4tB9xcYXVWP3Fg3phzA/I1/Mgvntita9KazX6c8hF4YmQsHkZ4v
U//eY/LrdPv3F90DUqFTVwCmX9ET1gpUMihgGcbJ3VtWssbQw4QgsroNMu3tt72fgVD7kedg5xV6
xDn6Cgfp6gkFSH+HIFHBb8mhHs73EGL7z6BohGrVK37NCA8XN/pLCnoeLdpD/1/U+7h6YGjs4i7P
fpqKcMUhwNtzhQUSL6CV2mIc+ZqxzywECVs0C53yOjci1M7CleE9sLZP7uNfikC5ZRcvczpnACC+
b9EMbjOv0Mu+arZIlDdG41Q3+BpUtbGTx5+ZeQ92y31pMuRg6Oon9dxsoWKjlIAElOHh+afxhgjz
/a+MgXa5PpgvhEYEgH9GO/cKA7zL1W2ExWNrtlCUqx2GOskUvOSc4433BHYRZrp58d4yA6DsWc9y
roine5K8upSWtEP/JHxGACaPvxKEdq2a3I1hVMAsiqNHojMmY//3+As10KB9lyV0smr0c1dSuLhQ
1FKGsAU388wcHJJ6LI1aCo6uUKhjPkfFuoF/Mjw4Sc5PgWyiTY+nmoEV3i/Y+BXO9PeZ6gpZkfb8
JA3u/5tpwQaW7i5oFrqPMWIYHD24otCVP5EspT6I2jLcxB2wJ4Hkr2Bs+feKatQJziGoxRoxwkQX
OEC4r5jRdLnLneopx7wk4WJG7z5hWPvC8XeFRi2ZkWfCWOdqdn52Dw5fmDIaZ1pEP+Xv25rMwqFM
EkzCXR1XEw7qYjDC52i6R9bFi4VBWSXOEE5RW6zcYKorTEnEiY56HzSjn2/LsnAOzteMzjRHtdZp
0YRjlS3JWmYyYcG7gIABF2BUP6BAgKfWyqg7QeBGrFVw6UD1oW+CDWYshcgsscx/KZF1BUUtmct1
apiJgFJQkq3h0uL4YDuEBvj2QPgfrITP4g59SfZ5ws0MtAqlJgonyRRiOJzZmsfI+WAcL8veZgZC
RYwgLOmbpgdIRMLNbrDHI/IkT4xYiIlCRSyDUhuazwOlsOXVIdoVpvckfDwNPxhArCWj4hbMqYlQ
rfC5ZM2bsFZPdvr6cVufxYXsFfphJxZT1L+AGo4KXbJO6MpOk6crsnuIjvlm2CZHd3V2reAQHFCR
sH/pL8M+s1COYN/GXog2MDYbnGfo+ka9D21LbZqia78UcAMUrHw3KuQpsKy/g6D0odVwvZOMbsoL
i6aj7t9OrIKppcjsSgpKGSROVAex5tNzVpLnAtzBkkdSBfngB1YH0ZLFXkFR+tDUcqarJaSp7HCT
x+YzerhLs4jN6e1B27BYaRZ83RUcpRqGLwqtlwBux//uAiK83N6bJTO6+v0Jf+YRQLoR1yNaN8/j
HV66tdIEP0tK1pdsLT7ehloIDq6QqHO1wOu95AlAGlaieahW+q/13wFQR6kcKWUoqeP0kMKbP8H5
xRBgwRNcCUAdCz3o39M0hKkgPbqR7TImb+sPRjjAMsfpG2bbUXSB2DURFDlArawzNPYgrVk5l9sb
AVaEa4wycks104DRfByylWzlF/e/crZMLUD/OBUMfb5GiCTMAHd57IT7BHaTc2cQM7NMxjnDEoOy
ebdQW0EvIMauRbL6qfuvbb+UDJSdx0LVg3wMLwoZOQQktB4NO2JN72KJQBl3I+ep11cDch88HuZi
q7BaRtneQrx8tROUebscZnYJ8eQ+gq1hgt+COXdz2ksqtXKFQJl1HwWV6LpA4Hb89jC9HKBbtXee
wIbGqFm/bRuYLnqtVTzy1GOlYUeKgujE9PAaX6yZ/n3hLL6Sh7LyPMMw66jGnjzjfiGavK2ZxV67
bBlhxW2/Dgrza2EwhiCTUhnCnDc1YQXijJWiwzxYpmyEMX6cby0QoWNcy6EumAlVxkp9Hi0zX5Ul
iVx1PvxhZ0rO61QPrZLgPmRd+W67XbBVXq+UK2u+4mZQMIU4Dn8y3zOb4XQXETB7AAT2YH2Tv8X7
qo6+plaCkWioKMpGojyQ7p0RBUnTd34zlBkKteNVKo2BZ4gwlLVGrCpeF7iBOzVIUEBHk4FMrzbb
FY/61gyBRXRUV+saLTTNjw/7jb/bsnKJi67n62toFQEfTCBxPGSOSPZaWC9o1GGs6qISzhCoQyAT
s8wrXCDUNTFM7n7XwVxvn/iL3m0GQalG1JZ5KqaAuGDbVKBkLrmNwBKCOgVCPJBwcg0dj0vLCYi+
9zFf3mSoBkP/Pl8TZoYUN34hdh1AFOK3pLJby7hzQs3KzreFYeFQh4Hc6FVQ1FiuwXwtR8cwy9G0
lafbIKwVo86DsteDSsWunHfl3kF9nlVeSvM2BEt3qYMgaLs+yjpAaHdOuwvXLM/GUqtJxNl+VKqW
GUWF/agzjB2pwatzui0AC4ByBUY64m0X/v88np4VDAdh1hYvuuYvw/i8cM4kkMPejxIfF0owW20M
8hwde4KnvXjrObclYWzFJ/fVDKjppbyGhaTn9FdG7mDpwTvDxr8T+U+B2EwWysgrrmnURsBuF3YN
+lXeVPC2Aq5ZPLYG6BRpS1N7sEtyemcVhDM0WaRsX5H9BsxL2KWECFYVkh/bjijvt9ePYZI0Z9Qw
FvmQF8AIN52tX34JK7Bf//47//L5CjzbpF5vjByUn9NBrWRotAZj7Ut5/EsQyu4ltxhitEvC7osL
HNgx2YAV12SVqCy9rF5pA2X7UJR6aCeFs3pj1TRIYW3qc/EcOfLPnbxmwX3u8Y1Dm36dDCu37doK
yvfc7gXVDvaH82Dn91GPnqF+K11Ms+8tyClE9geXmX+Y2ZhpP+UqwsaLFTHEB6A81Ft7W/mkk5Nm
6X9yY/uCoZ8v5bbvUn86rJ/51W74LNQYPCv7eVvbl/M0MxgqJhh9Lc0LF7vX42hALdj7m2umK4ZN
LWXw5zryGYnN9B2DvdJB87FmqKfsbMW3XN1CKg2PK754wDRNeA9WzydTMspZBG6gZcNkY1adkiwk
b8ijBc4a1IJ/uYTy9eHkd2ExyAGWELfS5ClY/XhLTe2elVFj+D76XSrmOVdLBOWz7BVE4JvWZrVS
MleMchhoM+sTpQfEIVk7TvieYtYai5F0UQzw1E7VJZiN8klVMtMEjIgsekxiQaQA3qSXDKQP6jr4
E8c3w6AsNI8ClRNiYJSiFYG+SNjKz8OOlURdPCi+UL6d6AXmVjSiOsVu4Yv0gFr0qeBVY8iynA6c
wVAGqupdMmqI387WYPr3BoZNYr7ltj4yDvVvY7vQQAiCkX825pMharYxIC3UvToDTpSvMPHhFeNn
wRZATBukJpvtsTrvwg3n6NuKYKoaLBY9S+yC5ckmvzn32UdQNpuBvEXNg0lYMdt5D42BCiucIT98
wq0Si3WWLCv8DI6y3NF3854boCi7g1iiuldop0IRccXILDBxqDA/SLIuySptutolWL7n1vK248fH
bT/EsCyafLpM2jjweICgFau47MSO4GaEhozbKJMPuLVD1Gkf9Ibvgk0LZSnT/PMOjKF/FOvPNmWS
c6aIQ5r4Q9FOiqhi7CEfsLIXLAko7xCINVp8Ovx+j36IY8p82p+i3xsrRB/col4PQ6RghT6fKp2f
nh1szLeQPRyTBUR5Br8TkRXjIMj0ti+ad+M0Fyd9LJk18AzNok/vtlfdzPUgUULAxGU2xH+4NGiU
5e78exCr86sWL6NoXdHOt3WN4WFpnk5O79LpKXa6hRsn7q496xgxofqsGcKL4oEkYKp3Q6E1XcSF
HqwS/tWA02ku9S7aPEXsObWL178ZxrSXc6XugojrOmDs1FW657cCpgcPkvn2Z/dMHT2s4JkBRwDd
FS5qYRR4QZBhry4YwejwFwxfVMDuwXKei/fMGRDl09Q2aaqCx0A1eDRQmaJDjlVqu9S+Aj6ZL1mo
eMRLhVGIx2gqxREQnQ6YKv27N3GWWz5hZZkXdW2GRfm1vu4HUCFj3drIPIKNAzeIALNDWKf5sh58
iUQ5N2PUx1wLAfM8WuP+Xr1r9g9MlvlFx2Dw4Lc2oM2ySnm4qh2HOOTS6bm/dbK37g1xKeayDhmR
HREDYm5b6XKE8gWnTTLPdLsKwerM8TnGtZmjM1zALkLuMfP7WbAZJ9zyOTpDojxeYaRGGypA4kFj
f+dbMiiJEwjEUoZF3Z7hUNba92nDSXWBchZwYXI457g/6P81NFQpgER0atOmH/mbTm6jLimhbmCB
Uc0p7pjSzexq7qXTbg5ELVnqur2K2RuTmUbHAGTRLUbH7H/2pLDEX9CIal+ca/NPNmqOSi0gz9Wu
PA5YQImMzwnulTVY/1rkhFhAS6o+B6ICxl5ouX5ImuysIS8Yv8hmRR5TMtrlMd+eGHrOwqKixTjk
vbQusGe1gwhusIXJqpwKA5nhK5zbYEvuaC4X5V2VoYESqti2dmK5wkj5l8wCfyLLHbG0Y/r7zHS1
SjJy1QcMhqh+soWBj+gO1KFQ+dasbRBwe3CDTLIXFizlbFEnKmi1UU0OasT0JrDZWPKbbKN+t7bj
Y/8qXFT2UIolo54vKeV6oxglvFH9aQljRprLYGuO5hjP3Ztvengo03STV+zkntlus3iOzZEpfxy0
Uq8rJcQtscpo4jLzHdhMwPmUr5iEDJMS0tHnF9Y3qlspiVUxlifFccSJ8XDvCHvVTBSbDCeW9iwd
ZnMsyrfgmh1yNVpFoKTxu2h75FdnNRt393DbFhYPmDkO5U26Lu9qNQZOFZOfie07v2s7PYpg9fzP
A+enW/AcivInxhjlXpcBanRkPP/36CbDVGVU/jGDm+XFk2UF9JeYKkw/N8daEJR+NUyFfxreZDBV
mNg5btysYSzLav8PzueZOjNxRLwK5zWfONVr5wh2uvqDGkYDs+xEnGPgHsSwhWsvwukyV8daP+kB
+u+mNeMOyhubQH/SJ1q3ddB/4K0cA1sxP/Max+sMrvIk6HYNO3JS7M69snqKnHeGvi05+jkOJY8i
VIPfasAB/+SvirQk2AyOsRLw+OtZzILTJUWYodEb1AeynLgi0DCKhPzsd7/Gy5bF2PP5anFj6ejK
gNHtysKf3EIHFvaEYMrYXWupmJCHK/bd42g5uD3eextZtvuPcL01Niz62sVngrmYlBHHAS8mLY8v
GNutku2edg/escHYwmO3Qdijm7f3cOmEmaNRduyOTaRxI9AUdL4jkdA812+3EZbsao4wOeKZXfXy
0ENJ4dS9N9S2tb6pbW4DfJ8SA180R6BiAE0c+FqpIENpiROxymilqEXWiLJJyPPBe8BkMdI597Jn
9U+29bZNzQ+Wl1q6Gs8/gYoPGk4zRk+ZQh70vEdIpIrkg8WJyMKgggEtSDAtYwp1mssmt2v7zbNY
YiyWiM7loDxHUaX1oCuf6qBh8MY5IIHtWi2qPZ74nXF/e+NYAlHuw495IUsm9yHdORNMbw54eLiN
Mf3GDXumk8+1l7nVUOOcQiJGfJNJAi57cJIyTniGjtNvyeIwikEfAKWD2vXQQN88fvydIJRbSOW+
0jkOi2UFCDZJZI5mhIolVl3foj/AEBRdBYudrNBXYiPMhSxrMbz8VXLGTXQvr2+L8Z1jczLWLwD6
EpxzUSoE0yB2K/VtR92qZg8iAgwky0iJU/2YliaTP35yMd+UYIZJxV+hFHuhVuDcjeDkMqKiYXiK
LlWrNXnHLO7+VkZqr8Qiy8sowSIifpZNDlMixKfYiUz13JpvPob38lOTZbtiaOHnCfhdzqn3AzaM
Ee3TCTpztW2H8cyFinnwyDRa4Utl+jzJztuwJ6xIc/EsxhzA/0WiVpST4YwGCUgKJiiS2sFw5D6z
xlUjMltaWFDUYnaamvWCL04nlBNa0WG/nSb3Ml9Bp5+5tXbUQYiBkYGeSNizKlojXYuxQzKRfwm2
2Y0OSz9YWNSRiIA2zcMYIo1OCx7P0AetmWRWdw8B2iRYOZrFN2V9tlfU8Vh1SpqAzRHtJmABkuxk
b5S4iNer6VaAkr1dtsZzlemvGIY+qcD3BZ2Y6zUMZ1E/I62ZMka5xnN8JCHjcLdxUIDWHfY96qn+
5A0T6ch/YCjpeFnKQXgnT3kbgzQyEXb5q/qTZVksYajzPapBkSp4EAZVbgXxn6cWwb1LtAs4726v
2+KBNZOHOuUbvubGysA1hLcT+3dM9tOlihX1Ld4U56s2Hc2zzSmNvPGKaXOseH9ILTDJ4uyVbJai
L58mX5tDn/CuJnOqD5j03nJ6q7Grp2LDn/q3joRmaTV/ULc5k4p+UeLiOtMyF3b1PKYkP+aod0yZ
zEOfXvSbYssYnAVqymm2EeVlBQ6UlH4BjZsI1gTnObDMSxOY0Vpa+454Rq36pn2MbZelhIuaMcOl
fC4KAmQ1j4FbIsf/WjzdF/cPt3Vv2vVbklGuNkddX6hUQNi5B7SkmfC0jB1iyUB5PiUtvaHggSA5
sSU88iRdPbD6wiaLv5ZCwYw1dPNiZh2omemUsSx7dZwZcnO2NqzDaPq8Wz99vQW3F/t7zHj9mdRi
K2Mz+N4oNeC+qJzk0Dkm61mQtRDUkdaBrLfzZCzEz8d7VvUk67epjVT7OlEbDb+dmEwW+oVbyPXS
0D7dM7hGUPDjkvVYWSBWsfcejqjT++lyew8WKtuvkSi/nsM7ce20RBHZgF+2IzsY8Um1iGOeHtPV
7tWCDdiWjQY5m1G39vlcekuZKE/vou8vKlsowMF57Z6CJ91OzN+gCT5Y7d2jb3GgcjbXwck2G+u0
PmJqu+k5xub99gqw9pE6CDDNJuTbEh/hPCKDxzjLvrv/69Wl3H/T6gMmmeLHe/KbZeULyeL5j3/r
BdMbRak8T2nOl8jmjskq/xkTkF6HTxbH4ue/bfZ0U9jfLPi3MZ6i4I6lIk4Lfs/YStZXUuZecJXr
BgV0+a9/eUKeRQvt2EiGO7kqsPyyAu/bCqjSw/sGjk+CbsBXK4QQRtvV92l9+rWOUCbWCe6g6ZN2
Y/qUKZEI0zSc/ZR3rUi6Lpznp4Gs1vbHX24EZVODpqUtx0OknpiMn5ZYm0yZVJ+jMDBS8du4NEQF
iR6y1da+2w/k0bQeGrJfv5nvp2ZnrqyJ/2orhVbBiuoYn0DlYW9bw2dm5N+d4LfJ9YEvoNx/hDy7
14bgBTS0nIO7KYlI7N9gSr+Nxvryawv5u9+asGY20UuZGLY5Ptx6ZETN32OkK6X9vM/Nftn3KqHU
AvwyqnlIZCtHBZynHWHNWhJZONTZB/aGjKti4Dw74KIg5HDHma+Hs2fLeMpZg6f+srN5crqsWdQ0
DJP/TBHNBPSiqhCSyZ0gB8NyJywDoetmNb3PO27yJ5dd6zi+dQ7x/JGSH+cNRrQ/krW9UVbbi09M
sGy+D+bWs1ivPJ+lQ7d0mrJRVxbjou4h37NlHR7f7+7WBXk5F8TZZSSx8fbuOCB/zUwMnHItsPSD
OsMj1oicnvmxeuhN+2Rv5d0pPmzJfWA9foRkvdn+Xv8+8mRl/pDI4eBjIM9at29rtHg7IlXp9BFn
tBX6/HCiCs6dax02B6vDp746yrqCN0GNc+JIZI8pHdkdK/HMsEw6gRqOQoWJE9i1xLRZ6vZJdXRj
P+iKXbXz076YfIx19shhM630yrR/nvGS4xMU7qYY7mi9BzgiBgRZaF4jimX+avDUDY/KuAB9MqDe
+phrH/Q/Uq7GXCTiY0BZa22eH394D/LmeXWwNoWp39fEXq9McsJ/UXCJbLhq2/hAc7U+hSsd3ZVr
lrYyjJFO03C+pqvttOkgo2FE14txvIE7MsZqiyjlkilZRX/wkjrRWuRmDqWAYZrds75GdwFnVcx5
Z0vebI5F+WPFx3Mo36stvGaAYZa/XHKa9vK2iSzkTRRpjjKt5sx1DW6QRL2qgBjAPESPPxMzfkMR
HJM8c6Fz7BqH8s1GrFeZoQBHQ7V1Z79KP0uwKYMoLAXnI4dKLh/Zcvvpo3RuC8haRSpgaqoQicn4
cxUxa/JVw9lz0ro/YPW+Fo+KkPzQGMYgh3hW7BIpIe6vBEoRwwJvi7MYAKK+U8K8TuNzbs31fim+
FmVur7fn54OAml+cB+WaAxuxjzetcl2jKM7DBCptE/+eGvMKhrEvOdQ5OqX/Qi7lQ1BM6M3jY7VJ
7ffb4i3egaZOBH4aYaho9GHHj27EDQYM7GCgw1zdhrg11vZom+nTXyJRZxqnSVIjhRDFci/haFXW
NrIiq1lP0+iYc42ndaF95Ews+iACE2JatgHEyi2FdBidIxB3w6PYFEykGhrLCUO4708Mkzr+s4z0
6RPJ/eglAoSLX8a1clyZIjKH/tY73cZZKC64xqFSPoLrV64cGO3Z2+XZWrak1uHsfIdsvLhLMGcg
Prg4482cbDF4lajHQiMsA194I7r+BkonfZBYV/60kQPq2CK7Xut7wT4VP/96USmH7IYchwYjbOIA
KnCUAIIR3HnSj3/QjHUtEOWSQ1EsjHb4FGgiIknQK9c5GBKwYko0eaVbakk55QAjPYe4h0TT2CMD
7ActOoxQAH2cCqAxjhDuKyIBauKZyCwFpdxyynMlphFPdu6AfehetbiVB0Th/raCLnv/Lzug3HIo
+ynne16H87q5RKsY1HFvAfNBaqEz9XrHKF/SSLoB5njsmPzQ+Sa6cKAaqwOybzmCTMN0nQBsUavW
NV+28YHbeHfVmvUkvCApiMNUWRQRmoA9jFrQpBvyMuPwCa3zXIF9oURJ2Yl1+giTQlAKc4VCrafa
GOPoYfzc+WIQ34x60oMKyyOVJeKtJbYDxzsNP5moC97zCpVaXjmJJTmRoSyt8xl14TYn2MTUnS2T
1nfBImZQ34ooK1cMvGKyiITwaDpQbNE6sWorJBbIddL9fzCAvvA8sOegas7YpS+pE2zrtWwXD8bj
+BDrU28IHjLNHEd5tv4oH8T1Hj41JdunfIXGBNT2W2gLtvi1wayeWorTrhaA9uhZMqTptMNYa143
C9PAk9BPd3//O9/9yPG0S9T1QLjN4CL9dNtYlzy5IuCV35BRFalhEtt1bJMqvBeFIax1MFFk7e73
bzkzgPpsHfqmwjMQ6rhIurDDQz9ACjs5Gkf5rnnytuqmWCl28BChWWI6qY6pvd71Tkc+GrzrfaQP
nIX/G1BBx7reLwXgV0JTp4oRKX1Rafie0jmINi+TVW+3xxrvfKy+Heb6UgdLwml5o1aAstzVlGoD
udzTyXhh3SkWXdFshalThUchRaz4gDn89Lb3OlSmI6xpm4smNMOg3J3YFHwhD8DI7919acvOA265
jGCXJQfl7CJVCD2+dnFGhfeB/Ytblbik/MlJeLX/lHNDfaYYljwkKezKzuzGRnUNDt2EPa1tKbie
Q9GVSrEn9AqOww40aujl3Uk7z9bsY+bUT/mBJddSWuAKjHJyxogiF5nD6gl3wjMPR3LYaERfCZaD
Ku5XeTscvG1sqfAn1kuzMdM3ZZ2ZnLm3JZnAtbnELDZb/yChNEZEW4frHLfr9uW2x1m6TV19JOUM
QnyiWtdci7Yid6v88HZ9TZSErGx+B0qzNSZoAvnne4EWzsC5MMCXdVjVJJSlYfqtTq1Qr6qDkvlY
ocHs3p79Lbqca2uKwoJtd4h1NAaNZj4SOzjLdzgSGvw1It3OsFhDUJdy1qAhQ0E44gdd/Dbkhhc5
yeMwDwZxYNgiRyuQYpVaye9ic9+vAxR/viA3fwqJvEPdsMUqA112gSjO02RJBvEXT7nAVCpdw29x
i5AaM/qNcUHJBtrPalpYNOcZCuX9vChXhdTDcvNm+c6Z0QsSwiwmr2UXOwOhfF+MJnZRDwGCI/qi
oqwxwOWnO/Pk4bbyLFzEFXAi/7NklP9r+IIv5Rw4YEl7FE8SLjzr2wjL3mIGQbm/sUz0pJ7UE6dF
e/f7JV5n1gcDY+EacCUG5fwkBc0QZQqMwYzfhXW+a7fVuxmuWMyti6b2Jcvnts2yXJ7fgrLhU8Og
3f2Ge1SdFumR29Is3Ybn0nzq+QxF9UON4wJI0zuS42Sg9n4NjlOzUWzVCdHvVGca82dsTMHeBrB2
RvKEiU/FT8JYSWUsw44ur0JiCrvgfEZoyZmNAwd6n21yvLdL9wZ6aNMDw5mxbPgzczqXPfFDPtWB
XQzk9WyAoTMwXYIKQJZaThb0LX6bbSXlLHje00B1CJf9bAX24SBupWPxjFhJwYj5/4+L6uSEb8HR
XkOv41Etsad5Tn68CJeQ7ARnzS4KnX7nO46EkbnILKvfM8t564uti7PZIOikSXmnsBTQRGb34HEI
wXde3DMnBPyLs/rCpJYyKsIm8XRg4vEm9eGqMLs3cD46xpYtPcPALjRJxmxlHC6fL1wz3QhkPkib
POqQyUaXsHsxIlPaZWaNe5zuxGvzZbqWi4SzZCSLlEu5erduW+byrWb2BdQuypiNXY+S352f+5SA
FMjbtjvDLj4L9EPC79KDfgSjFOYIpivm9XUyu+9b+yU+dSYMhiRzfQTwvkG71yYl7t4mrW2fbgu5
VPqDGjFNVWSM8cIQekrIIPQbyVfKDmePvAXXbwBfh7ZYs08xWeQQrOVtQZTRqn80IanOmImzywsc
53wI2if1R3TCv+uc9b6/eOrOPooSHq9v2qjGLQJ1TCCII1M+P4G6t/pxW/ZlVdYFCYW5giwJNGu7
p+hpEIMK/DxsRzzuvZhPzLefRQvVER7xvIoqSXpwpwt64953+0mS9Fl93ckP8Z266R/7hKSYPPf6
wCo2WkorKWiuk7CdyOXKGrWhGTrhFM6Nu3PwEV2mKWpTsj8w986PX0c8rHlEOwgPo4lxyP4qD1m3
8Sn2pdUW9GB47NJFzAynR9MMGZ/1IZ90CDEG1IWW58gG+9SexyiyfnVi9TwtdIkpEPYLjgo3gkzI
Az0qOjSOg+W5ODo9yHhdMlgmt1JYxCaLEa8oqryqaBrMhS6p9NKyK1Id+lJavROe68T0NFMFWry2
zf3Ly4jbR/bCo7eKcUgvFK9DzhkyFfXX7uhmQVt1/5fg1l2F+ymVhoFu76IjkgKJXkaouGSBc0Aq
KvAGyc24BqL6LjlI+5goMeGdmhH8LMuF3I2kadM2qtT+VWIWSPmkrNBUzYm2HvEOv130tr54Jr+O
iz/hx8JKwuJ5Q1UNRdWo4NEPOEkbQgimgFdp/2igrLA3jxwzWb1sh19A+hTFzs4vvSuHsZ5W8AIG
UpQqP0dEtg0nPQng2NzKGHJrHd/EXW42KQm3xn19YKUMFy+qM1npu6LUim3EF/iE3cS72W6638Uh
/5HuxlWyeUO3BUaRru3QXocr98jKy007980RyKqKngdBE78Rt42xK8ZxPiBDUUxJSN9umAU0C01U
2MsZBrWXsh5jFG8GjEN9n0bmlJra4lhePSHNS1Czw1msDNKywn5B0m9yrlDk3dCNHV6+lV2Cu/c6
Ohj2PYhF/QNnCZviJ2u69GcQfGMl6Wc5143ywQ1xhFjT+I3qAdMVwY2BlhxoDbtpetGBKxIGWimq
bMg6tab8GLdg05ZxYG2cgDdTC2366l23r1/D7cDIlS3G/3h6+F8w2qG6TYI+4wpgFw2pKzxGCxgz
IKKBPmbFOcurOIOiHJrRxIPaJSKyFY5G7kLRBtUtqiPihxqVGErILPpdDC7msk0LPbP/JC2SCOTW
U94sFJA2/T+kfddy48iy7RcxAoTHKzy9aCRRekF0tyR4EJ4Avv6u4jlnBJbQrLtnj2IiZl6YyKys
rLQrYWWAyaHPEAsw3JgpH4OXZLL9RVAVXqa8pRjhcJ9qEvExMHeLJiripnbGH950A4vdTTDNGUaN
4WVguh4D/PecEWPuK2rUoVt8jq4o1I0EY1kzM89T2QqyIwwFfQ3LiBTqbYg6YeBmqDSeQmztGbbV
EzOFNOVjQyUEThDnaCORaJ0Qrlyc5rjMpZl+bdqZIS9yYBNbRv7Zbjgm8OeUSRyTozRiyMRrOROv
RAWJb7Q5ZRjfV6xXkupWra8j0nXMMGJKiGOaVLTWe1JXIfK9Ys8eMlg7TO5fgIUsL1IM2q1j82Li
/XEl1vjs5OM3Jks5oVnepOEwgOwFuG+YFNthuEoA1IN4xQMvmsQ6c+4VXVzF6rIqzWhzsVC4YgRw
Uz4MCWvQ+CIrWDdHmbKL1HipWnGkjvs7MRVrMH4lDgtjejJKHFG53ZbRPc8iuEl+IVxxGwr9926m
IytuYK1FrdfHeB2tlIKVspl8hMYkqQt4qfkE49xgrLfEz+Fk2u9muxZN/6l1RDf+E1gMAzP1Jozp
Ufekm2Uc2tdAb5MDizzMjc9hG2MxHHLsxEX7YCXeJrOIElA7RAV4ZCpK+vcWxq/l0AtEvAsmXqHq
cFl6JrLaB3kVMXuHpoznmBRlZZq2n82xoZmUD8n64r7QPRN1VeS+MsusjrMFyqUseZLzoV/0MU1K
Mbli6EI0PxIflDOarW/9acwBReOMWbicfPaIk6QKvKoqEOe9JKWqUS9a5MEFRDXF15ttgC5n3vaN
wCr3nfP1WFOm2o6JHf2HHKUpNTdwmVyA3JUMmHf6Rk70FL0hlmDMX7i1xb9tS2ySKHVjrRjWM8kb
YU11bKJG+vhLbj1fP2Q8+hLK2F4ul0y69jPorKqY7+pnvNfsztMPSr4ynr/qX/3a+P+oy02a+BFV
ytxqSVO3aQ6qpn+wU71yCZ4IbwWZ3n7pQmTwLUb9go3CmPCYtHQjspQHgBRyEFcVyAKqJdMdzlaR
k8lZUKUi+fpHMqWuZYX9d1VbgkxrxoORLbil0uj+FunNX61FAB2l3RW1ngO5SIOuGMp76KQb/rzl
bOdN+4V5awcVOqP94uyruX3jbMHYs6BrJr0T6CByArwMr0imDt5L0jjOOJ94Jy1SlADrslrE5T4T
cIVJiTrs0ANKb96D0mCbHRrsEz1+qo3YZvl3k+ZixBH1mCoiNnJ4UdidmlJ/bxf5StSrUEfnofsv
wIUguhEpSpGEvmpyKQFLMrYYNttmM2w1Bw0ceDf1xxd0MpkCSnD+SepapW28lmEKhlegTPl6ow6A
h6gOcxQMN09Kr1/sL9VFFbVaRKtyc3UZjsHkLZVlHt2iqsghF0AZRR9+bdeCdG03y8FMar1YpObH
YwZZRCjLK2oeMEJLmEJ+6TnaKtFRB0gZjJDj+HEhR4xQuj5oJabKG9AorPxDWM4NgfVUTdXacIn+
ERWl4/Wg8WVSg4Kkm8UBnTzQ8s7qnNh+LK1pn2ZEiFJyLxcqMRFASHUkHr3rfYbEiPHGowm0MZtX
4iGzUqWT2UPETbARKDQg1qVeqxRwEDEQL8lrBXh570sK9eAttp6SX1m+Ss1/F4SOCVLSDDRRiLM2
6E7n336nA79QNFEhvbqV2z09luek3z9ijRKnliGxr0YaHiLpNcRuqoNnVP85KClMxYgGbSwwwC7W
xNJyX/FzgD1YQHVuVr45Y9ykyTTBmBD17qRRyddDD7GFX+fUyuxFAXRf5AlWjOs0bdEVQCHPOaIP
CsVRj65gL/MuHSLpeOu7O8V4TU8YbHh8NtOmb0SG4qcVfLGOVJBpJF0NDClBlv7iyKfX+KO20nM1
0+X1GrtCW2e2/NICvVj95/sdcXSjLyDGaxS0tEPJ+6WEL4jgpiGPXNlzR9UBpfWY0+mTG9GhPF30
5eW1WuREoIER2d6TaoqLt2R/df9F0+6YI9qmA/wkErwKlC6Wvw2Mg+fGmJ9kuZWTjtY3P3RGdbgk
UdSUoCIcg5OMlFVhcjYTmn/aMI3IUIaJC7wIW4tBxvsUdgAfddJPzcIKFHu2T6x8g2wj45zIQ/Hj
IRkRpB6SS5pXvpyCYEuyY5dN7fqOsNyipXSxYmGOsmRIGUEu5q7zxgctzY2BpdrpkrUWzxyDJRYV
ygBKIfY0K+Qq85tZg5qmr3NHZaMCW4shuql3XhYlXgL2Dqput/nS0VXKpKFNuCDtUPHyV+1TvtNy
M0IFQ3HmFrbZebqM6sxK9Yzg/V+5ayPaNNKLokqYFkxA2052wc4LnlqreeVIxOoxk2XkWGgVGdOi
dLL2lCzRKqTjLl/eZmXKxtVBLRGYgp1Vo/tU2zPkOuXbjOlRKtlz2H+JJu6OFNt86xxaM4NbSPts
lXiIJ1Ef+rp4BmsaeNINkUn9FMVLjoN3em8YC9ULmyghpvmwsbHCVzQO2InZGujoPn7NWLoz5V2N
qVHvTSik8RyIjd0pMfttjj5ix0eEtBx61lM9db/HhKgXp7z4USzLWXcyhcEsLV5HL4r75VkyMDUZ
50b04IeejCRIPS1YDFPOwwo8nbO1AhBx8ZeQIuHXWiwFYfFEvS2xHAbXORHeCjCX7auyChf1u4vR
1YaZzJ8yJiPx3UZrx3fc9+d93oOU/+IXwECfmcx64WQecUyDihf6KkjC5AoaL1fjvIq37wKaXs3w
GRjTuW4cEV2/PD6pW+7nwUmJ1I0efBUoyS2sx2pXGbH1+3ehLwDCIgTWSTSj3mrWBrc6+qZrdBsD
ANt7afHBTFCTC/XoI6hr7gVpLHhzcoqb3I59w190vW64rm9/uC2r2W7SHxkLmXp7yqIUymYAy71x
BozyTjZl1JwilJlZxVeWylCGRPKSmisKUIp1M9wiOYsJ9w9WkXViCxM8cIUUR9AnhViWMiDqNU+S
opzjXou/6l3CW81b+1vW+TXipYOABnrXPFa7o3FdIbS2exQaIFdWfmLyCEcfQRmXuivnFyXAR7yY
m3IdPM1tu/lV6O3i8JqiRYIFdTeZ0xwzTVmY+NKWlRKBXm6+AFm/MIo/W8PYs/iafNhVAehZmC2R
JFq2ad9XQo4FZ1hUeFKs6wJgCayhh+nnZkSDEl0eR2F/SQiN9FeqYGBbs2RzPX9eYuJ+c4kMVlg4
mcLDjpR/mKJkp9Va2XEhCHLv74rOL2Mf9cLD4TDoheEvU2e3OAVm4Zv5sjh+ufvL7z1qiMazAZzn
1vLRIGUc97B9LEUmfP6wAqPPomx5EquFnBQiHg3Z6Vb94rGlm6wnjLimazRJcJGUNMfP86XuO+Jx
iW3M+z3jNZ+88d883GzP6JFIW2VelCqImGlhiGYJHCZoJYOTKUFhylmZK5okCoCUvPdP0K2nqgmW
WJzOq3dONi5XXbCMvWZ+5UbyaTIHBCffiDE96mA8TrhUreCBqXOPCWQNDu0L5gzMxWFxUIwn6/UN
6TpDMhJ3WTu9nma66++AyfHxmO+bJ0sriIIJL8wn84KkiNR3XGKvkDP12p/OZ7TSDMC/Byzz4GIg
qQN8ir7WrV8RZoZa54jEt/Plo5gIFDOG9FlfQWMetnzRVDLKChhSEmQn1BWMzn8eUiOwNUt8cgCn
ceRev8r3+I9RYuPd1xUrs4fWYnWmTvbGjqQhUb5CUwdtU7QdpGFusL1N38VLQFSLOj5lxhmAR8E2
XcAJ4+8r2Vz1rrVYopj/dM9ldPfxABZURDJCSr3b10gOWtGrr6dZoCdrftmuU0vEiopVuK4tDQFB
7fCY+WPl7H5esnuy1APuyWU7XCWQlXQPB6Au1qqesHel/bxmIKPKEofUtCwDV+D+mqVKxHucgoon
6SucAX9oWXK6sOV3aNr6yozndnNEzfr1sZL/fHDuiVIi5QShlT1ljoyxUzxXtrc7wi1xH9OYkp/I
i7yG/mFV/YHaiYUM15lcKER+vRVbgSk5mFnC5OhjMhOOFtrRR3QoDU3SOqyKHHQao7ZDdPeVr3Ns
FM6xtIiVvLi1KN/bhnta1GHN416JtAtoXZfZ+qSl+q5A9VExg9gSFmdcjCUwDbE722hWqlGb8pLH
Eijrclg4fmBGvwYMAmKNerjWrMgzlf0VMGISxtdhTTYmM2QnCvroY6lDbrpYTPoG9WZBTxaFtcGS
OsXiF7K+zB3PYBzDlEaNT4G6LSU3SAmaI8hpE5u5waZZJkM/47176VOOrhc1gzYTIX1yzleMP/tA
U1CM2WYGnJb/PP92T4zydwulL4Lr9SY9sq185dlYclQxHNop0zaWGjEOo4ccL80FzU8gUmzmDsqG
rBLl9B1EMR5D97yCX7r//cS/1tc+vVVrd/6n9eurWr08vn4sCpSYmgprSuMOFNCFbUVm7qoE4sVk
eW0Tnjg5jm9OKEn1jayUM8CrniR7d04MPM22+ta+pDbTUSb24ue1+aZE+T2+hxmFLrlxtAudCPgW
8DQw7cxuKp2+oN+UiGxHp19xXCRoBShVVgS0MjjGV108ysAjwYiZbxYr1iDlRNXhTop0Fq8v0lyK
NEjxpdoX6K0xtunON43HKjHhA99ToSxyFIhxq8mo1khYovU7MLk3DzuI0YKhmDHjIWNyRFlkbOQN
OI+cFhA0LCy16D9Ih7X77ySHyJcA/3Aiz1HGVOZmfiVh5wQiwXd/j/c5x3TQzIw5ndVhMRGpQXwj
UpQpvWadUsTzGylkDjCnF7x6ZmTPtj7GkJ20QssX48AmVX5EkTITlezzfp6h6hUtOvN3vOmWA1pW
fBtobI8pTVqLESHKWihelVVijExrYZ07RceerMRgdTETS/Dj/o5o0JZi1pZhpMUdSq3nBLcpWTLE
xWKCMhDShS8VL0eGc5WQBXh6vED1gtW5NQHCca8FlHGYC4PUzBqIKjuXaOJ8D46bykA3DLwNYH8s
OWOOZTsloPNyNMDwH+IbmQ8RbdW23uQG/4Gtmk/xYiktrj7jEAl/DwRMh7jNXA4uRQFt2YjLAUEu
dsgwIR0nsDLv2KdDXK2rmzoVQeSlzfTNu2ck8FkwQ2lu1CdPxCAFpwfWdnnQMcjpcNht8pk4zEvP
OOmboRsZaICCekms3QyZpnMbYH4B+iB339LF9tm4LAAWeGB55hMkkQECeBpKwgp2llHKpSVdhW2O
DSYBB4BpGjWGxS5HhtcxZWFICQn/SMJc5Wi+lM5PQo90QKRoq56bud2u8BZgkCmxAv3LY83YTSSc
UV7BMBhBEhAwQ089CEWcibM+gy6vKmz8QzC1QW9wa8Ih9UNsOpobqZk56iGtdRZYlThh2u5IU+/D
jM9CKRNhTIuv1pwh9dSt1cgkX3AONrDlWMSgz7YF4P2NwFSMq80/icfO+BUfu624woDrGivHiOb5
duIoTwzvaaJ38F4y1LPCS20ppaT0RBAo5ggdYnyNZF2BuWYf1a219bbSglUWnegKIFQltKPApcLU
DPXCZFJVFlkICyaAItmXHW8xA+5baBtUgNWnLI9XPVvOTAmobD2zp3jC7bmjTr02UjpXutJDvppz
eAeYMnMXXrzVLXNdec+cyysLJ2XKH8HDTVot4AWLmkw1YcVe3jaeCHYlvVzMzcZB3KBLyxlQfn2b
FTfw5A2jzKMoz8l2Y16DDZMow10mTdfGCsoMCLmUlY1Rex7rj6JduQLg6Xbm5Jbl7tGaqVvGG2Al
n5muMpHfgw+g2YVTeQlqUueoEXvO4TkAqn0Vb5DA2y6zQheAdrNl9qaTe0QTVTj0QpL9D9yczhN1
g5wGuaAie8cvewvwAkhZbZ9QYfT/PHYhJgoRsjimRN3oSlK4KCR5wtjt0K+Q4Akc7AKpOYGgWfin
DL2RgwFEHGv2HmGBH+/rQLk2XOU0Z891TDgbdx9DOTRlzccNpnHxFoJpE/utLH1N1re1hrzCY7Vn
ZdWnnocx85Rzk6WlGKmZQs72gsf39a1FKtRkSJjFFKXBMYdqf5KRs8Q6rU2qD40BoIhosckW0aL8
IKg8uWKGC8VpzEx/kxzetNTUYE6I8T+L1jhq5J4BusXxc4kG3Jp5NedJod9jsPH8rm7eUaXUMFix
NXX4OsTfISgVj5mfmPS7p0lZ5NyLMH8QgSa3l6A28yOZTLcAmfoUoFv/ijkE9JV7zPb5SZlLnKSi
txoDTzQ+XsXJSLMWYY89LVhgZmjLLSuwZVGgPIshr5DMvwb9KXUjUzOSraF9PJbdlOVTRjxQejPn
ml7jSsKDLvw2Ood1NpPK/8/vo2kCNmjkjnkRd+HrHhyYZAduvqv1N8P7/ZiH29tHGTIsscEQPa8g
1Ty/+U4jIklBwAJUvj9VS94RLQmUDvFaMz5lNNi0e6a1njiWO3qUBRnEGvMwM9DTjiSBiYRihWYv
eeE7V2x2VdBhz6Gae2JwOWGuJdJ5iOYTTGuoN49txKWPrXUByrk9wtnLS+M0mxSu5p9qLWBEkRXK
TLxHEpZ1AS8P9U0FU3z3x6bOQmwU9vr+5KP1MDCvjBObmASR736fkmAyx1TikM7702q1udUokEo5
JX9OF0Nf6H/WrbWO1/obxgCMzFoey00GTOcPpCIYlkOYlOmIT0r9Iy3EMmPsX0F/wca+HkKAafi6
tu306Hg4CBUepzWmhvVjmOnp7vilHr5W2uljxULanEqJjOSh0tdEmdVx26Uo2XD74KlbpId2N3fT
Dx8ZiwuD56nHGABlc9TK4OkQO31/tlKkhnLaQ/alTRbBbnbD4pTZp26FMMlxrPXVzNEAVMPbOWqL
r48XhhpPuJKAFNGAkcBJ2PF8O5KRGg9KPjTz4TLcMk0r1ZkBGmwGPNNMnzkXgHaz8hdTzp00V+A3
Y/0N3iOZ8l2v8dCThQcDTNymhauj6e26PPEvv3eXva0X5lop9bfykD6Ver84ZgYLwGta4KMPoJRd
lLq6SJNqOK3OXaj7mJd46q3N79y2U+MQGoVpNWZeAK7OWvJAHAJqzg6JS1aL3i1xTFvJsRyIVRsJ
vhIHXxaqYji9vGzy9Xul/+4vhq87M8NBc7b/hB3oLfYdkjUaEd4Bxrkzj4G6ah2neVhBDPIrlBt6
632n2b+rTacvPkPDsSLETaVxOR4Bi7lnXvNJc/Z9AjRKodTETcprhPbqrDrv0ce7+DzAsi0Ay9da
V/Nt+eu4vLpfSwBLvwFG5znSmQH81KOBbaNAlcAglMLfei9G4h9ErYoiaYD4JVs2uASd1eXx9Jry
mMysrSsgUI5NqiuMV2MC5QEVShEQC3MUYjGyQJ16KF/LDHndOa7bjDcC1JXsYpNusNch2s2ekQeK
9KW2xPDV0nUb98Vl3PYJAwtEFAGzOpi24mQaMEBQwzT1sbkCHQIb0QiXhQmD/rVnKNdUQXFMhoYK
KNS4VKUBXAKBVUehIX0vLf+Nnf6fcGfu6FBZEU9Kgj69gs7MheXc7H53mBk0BseC9urHvcu6tFOu
DfLXyC0TE6YBQP7+0gq+X/RtIc1PSgZbHewWDm4LAHOspfH4pH5mCBVoB/qUMQ2tcT8AE9VE5ouw
ieGo2ZXev62NgYn+8zM0uCdBGWJP7bPuWiZ45JbDSrfWy+2xZzxuE4pwT4OytX4RDrNCARsEVKUw
Fvq6Ny2GqCaSE/dEqDvFh7DnQQ1GVjNdfNsir3nbK8UyWxNewT0dyv2fcaicXirQedkIaGTLDqyR
FtahUzbZ6+tL3pTk0Kt9fz7KB/O/UqobgyObp2HVyDBc8PsVXKpMxz7d42MCEzXGOxHROedQaJGm
bEFBAuJRZIdG4LruB+skGHKik69+PqRFK+Eg4l/aL4wls5rDJrK792xQ1zyIZmk9oFUBfigwax2I
agmt6vU9a7hxAtDxnhJxz0ZHIkUXRHwiKA27zbkxzuf3wHB3F+P3bmPn6Pbr0I69wzO8ZxzUz4fg
ni51+bncLyuJXP75+f2pxRY7y4r0Z8bN/GmeCRE0HWmIkWAtqQuTRXIdeuUFHVjIEMMww6PTh7fH
nEygV9wToS7NoBX8rJpnN0v5fNiR3Vnu4eBvmto8rPfxYGo5IPB8AhvDoMxgT6SC6QB4TV7Jg3Kw
bg5IxK8rgGfYoYP9FBDp/LDWX63LAv37zyh+K29f/oBmTNUQmPdhIstzJ4NbCn+kRfmMV7SSg6Bf
1OcX7FvQ7YX+pBiAzX61tgZLaf9iCP85V7oXvVIrzQ8ykCuwJAzbsa+rvfmvTNU3CeoGdqKM1lcS
XZtAMb8YrwBLj0TGAU4UVe7FRl0+rQYs3rXGAW5M27Y/+SfnaW2RPtDIeGHBZDDPiLpxnRIoSp9D
aIhtB3tnz3FITulm7hpZESxJwqosVv/dTz/7nj/q9W25pLzmEoQ4rBrb0E6P9f8vVvL7jKh3V2oz
IevTChyd4+0GYwknZBT1wM23WG3AoEU+9T5aumeFMiUxCn4Rf4H0zE2Hia3IRieWoVvHEGUvzWQ9
ABM9m/fkKKNyicTK40RoxmqV6uYGx7VYPLWG81m7B3iXS0wgaOg6Yz1sf/GX/hEp3bPac5WYZjOw
mfqG9L6EKqqoXlUuo3w5/YB+k6H85gt2M0iY40DO4aJzC3lnuldmCvxn2fBOhDReU5/2YakFRN/N
s10ZKLEjuMWWYiyHO+YOWrpZQQeLKcpkSH1wjfui6E/ys4Rozl5gNbFoOug5BVaowRIh86go4yHI
81q5SFCRDJhhpr+pzkuM3+z3jKOaqG/ey5GyG/NAyLEyGHSghrAZyIehXO9gw56rAe6GOWjEek8l
ymhESjFoHMAATy/YgPd+e0tOn/ofZKIQUxlYKs3CXmA9JxJlRzSAB4WyD4qxjvWNm8rGm7JjvCcs
Wy9RBiTykPtqcmjH2URh7aQvkF1Dzz+GC1aqxbrHE9mV+0Oj7EcVV/x1roKlFci9g15gH7BP2nas
DEVL3Ouv/ccHx9jOPWnueV5FPg8AtuIteB15AejsrODfQ1OURr+cAd7y2Abzkzd69PuUJgJLMfOk
Fjda0F/QVvX+vlsgY4N1Jg1GBg2MgbFuNLmxP4z+iCClih3GmObzEAQJsCHG+0lgb9iqxVoSQa7q
IzqUAiYSz0ltA8FJWHB2fX0stolyGHRhxAWleblcpsosuYnNVH9h8mA9XwKDz9WegA/P0rxJIzgi
Rileo/SV3M5SVAoSpA2QLGclJqbt0TeFm58z0jK/8WcXJQI7OXJIO5j1T2KOkDzAzCHL9k2mKEa0
qHeqFXogAXo4GM2OdrmLrD+wcz9YzgXj3txydiOO6uT/jl84ho7kPD7+iXTz3fHf7O3o1/2Ka5uE
OMsvWKVLyuzvsWufCmfhINO6HoyraW23qZnaLqI8FmsT+cZ76tQrpah9XfMaJLhCJ8WwSOYY+igx
awJ0YKP6DZwR98M9PnMrZp8iQxFvFnLEtpbNstgH4tJJ2akLCdlMhm5M+9Mj3aAubTkfZnF9IZyZ
SCLD+9wh5qmRQb6axrJ3/0XC+F6S1DUuW+BUAayKpLIAB2nb/2P8TEsylub+sc5MZ7RGvFG3WNIy
UclU3GIYPksx5s6bsdzv6zcGGcb1onuZS0lU8piIMOx07q1GpcHDJiyDV1iBFsOQ08B2V62ok4ZE
yiuTsyTXW+6K83P7jp5Hlv1jPVJ0PasL55d5WhBSqf5S6PXaltZ47RWkaTGZbcXnJTMcnsylfJ8W
nRTuAbkE4B2cFrJFullhY1551DZcq1esvtFpL2ZEirrOVcE3qRThViEqIUHJJ2AI4FRYhvu12rPG
j6aTUyNq1IPPqdHASx4YM5HD39iphYLw4lCZztvSWvb60UXYsPp4rJTT/ieyRZgcFFXAflM2n287
uc7niCoFAIHs8uNpgbiBX+jYdmi4mCH4+rreMnEMstOPwDdZcsgje5UHwixX+RvZ83mHYU3A/1lw
tg3sVoWzbXxpVz1HpxDnolwyYxiziboCMS7f1KnYJWwaJeHLukfHdb2OTu+bhd4ZoH/abllj9X+5
Id+0KB2KhLj2pQG0Vi+AGif1/hBb5h2s717DdlpwiB+L9i9K+02QUqPCF7HKiAS1JBKE2QSukGw6
yEvt5S2DFlN7KJdRSLVKlhXy2nLOGQ3AG+KkevarY21/WfBSLdNlcEd+8afz+M0d9Q61ahtFHfGK
8cLqKVQGNWznV+kw8f7+8pZ/U6JeoCLlqjyfwbS91H8UXcDtWDiZO8ADfwVA54BdtZj3ZrD3l2f2
myj1FClB9b9JzsqqzVWAUr261h00xjeG8SEt9r758cLEmSAq+HeZopPo/jLWdSC2GvExS9PEZrmN
4u7QQVSZndMw+PuLd/5//CkcbW4CJU1TEmO8azvPXOgicuHGLdJltVoIRFSPuKJMTB1eMRcVkKDQ
tM0dcZ0PqWOHq3ckH5EZAX/rteXODePomgBIcENznzyzUlvTWbt/TI1Cj+HApCtpqdzeYjTZnEId
eRJ9WCKuZ8qWyO4Rw5SlaWcK9jeURGExxoSu7MxF4KtuGS+GzCJD2RdV8IVreQUZNda1AK2q594Q
/qRYppeE+D/SJw+3u9IXmYrPWPxxnPXbcol45WhZ+iKwPfPPn1f0Q57R5aTtL2vjw0Mwu1xaCGub
CyuMnk4cjQ6AMlEz2asij2SdTeBh5AuMRMzgNuwZZmnat/vWa8oshWjZ7jySDLigP9+YvXO2sXdZ
s+3E4jw6YMoiKfPsovoktB0WhenpBKToMRvTiZSRsCjz0/p8zVcd2Ih1JPX2Z/RqENCLA/qE9RpX
dWsZ4RMwYY77FRNeatpr/UeEdLk0yiVP40jktgHVytAs7o+x9GuGc8ww68pNX0aeR6xWcdSRXBEQ
WYiPBW/VaQlIglUaR0yQsUorDJOu0OXTS98hIo2QClu9F2RuAw7W4Qlo+jqvfy2B4XmMGDEwS+Vv
ZeMRi03eBdxwq9HJS++qz/ewA9IV8Yb5WF2YhCiLUwdc3tck3L043huee8B1ukemYjz2FRW6wTXi
ulgVOijGyyrHwKS25d7CY2Lsb77hY44m2sTGniFGTe6fwnbG+6E0I9rxstnM8eSnAOFzsD3FRc32
aLgClvsypMh4p+gepVhSr3MtgxBXAVaFYvWNf9qzzNNjrwnQvvds+YBmrLHOgZTeQiyFLHfp+at4
BYgrQgombtVtkdUDO3XzUEf6F9TCNZtn0PjONt9XaMPf7E6LQ7j5PCW7A3qGekH//NR1o0KTJWAH
tPXqGB9712VJluEKK3TyLKoQnWbk6pXm6vy+s09PbYpzROpHWSQGwxlm3YZbJDBiuxfCISkI2zPX
zgPdcwE/Q0ClGIfJeAXo/JkURr4EMFYSsclYTLdRc31ITI6hlX9JPP5jjulEWtR4/1sIsbHHBAVu
zTjoxq8lauu4eywXlHEHbqHxSHSD/3+GZLVBBdp7ArrE44vNcjxvF39Eoa2R5alk3LLeMZFQ2i0i
u179gdUnrb6spleGxaKzcV2SS4PaQRPC5WfBxvxlaQDlbEh5KvgFqW2b6GMlzwn6aB2LnAwqYi//
peAo0xF0yRWvJXjB2NL7CflMrJG/lR9W6W9WOonBGJ0hy9p4zrVz0Fpdv/i3cvvFuDoTQ7p35p3O
jDVNmEQZ8V3TXxv03saGs7A3omNDHw6+g9qsvrXQ7Y419eg+YqggkzgVkOQz9MaWFbi7WGfk8k/v
trkSN/PCvBpDbnnNXt0Z/au5d7+OySa6wHas/ksTRefO6iaSBxVtBLAdJiDN4KqiFyLBH4PX6SLj
tyN5G4EYXbcyE+ZYrkNOMvyFHivF4M9o6WJQYakLFYkgtIouHQkmi4uRu7J+OfU9gwTDMAmUP9AH
ihpyMXo6EBqHS8VxWaaCkYtS6K2Q80yLJL8ChfMm3XLGu54jMQQ4PWe2YNxkhlWi+8MaQawbuQWl
qwHc2LWvx87BedqWB5S1GaTmjyOVW2w+On4/buLrFTb9ZJpXWR/QYK3/QjoxYHi6DAUQqcRFMiua
OhzAESK6C4CoEDGIjCovI8UFQK9710mYcbma9MhUXg2Mopo77Cvx9U8EtToGdLZYaI8afQUMfhbE
4nTcIAB+X8N6S169Kc5Ihrw/9xSfvPOa+2LH1kk2P5EtsVDSJimLBoPXjw9t0kcc0aNuk9fNgirK
cGaSvupc7Tn+/fj3pyOvEQHqLtVYc5lghguajhkI+/03Ii+U5BJdf9uiYLVf/TstHBGk3slMUGK1
8YgE9cXC8Wy0FOme1R8e8zV5rUZUqAdSzdOsu4TEtx5MIDuwTPZkZmH088RCjdQg8JMk0ApyleR9
6CT6LS/PsHIsXaMdZeCx/q/Hfl5hrp50jn8iJl4bpeEekZ5h8TQZ6n/zRHvK10FQgytJUQfr3zga
BVuQVjLmczVz/laxymGTJnxEjL8XoMRpGc//DzFzk9jcH9dk8TNp7kYkqHpCIseaFt5SjaIxP7wi
1Y4okeUjT8AKwnkZURHvGWmStkpDAVJLzHeAYX92GFjXrXCB/hY/tx4rNZMYZQ0K/9r3ggpi5vlc
rlN9dTVEtE3a4hun7oqFWzU2gyL5/B9R44g92jwUGQ/gC1Aky+Iujo4UrY6qhSstWNrOOi7KLgCw
Hv4s6XZFJRtTLOgXciTUfdeoWCA21BZXjOG9POaOpYSUkZihsyK71OQWi6U+izGYwaz7sORHGQoh
1PJWI0qYLcJNt9KMDs21X8S5i/AvQ+WnEyXfp0W76s3QyYWmgdrLBsl1iBCoT+YBOAL4Q/mHDK8C
4rLRsSqSIcrpOumINPUix3w8i3oNioLVlEg4Y9MWkpVXQzvmO1/vn/5c7XY5LIWNH8OFdt3HBznd
LDCiTpuTuLi0KWnmXL2nn5UtQUP3qvXCHLNmKCntqotD7/OXAQIWdA8glFss1OXXS/cYsjKi01mS
EUeUXQn5WrtGItHNDemdA/ZjjLuwRHELYLUM6U16bCNalFkRUyGVuAA+QGmeGwu1JjzMtQ5YVMyQ
oQ7DoMa4dT+894uPtULE9JvoC/ztw3FbHFCNQP0eC+CY9pnxUtOevCRL3qzuQa0xNoXuW3MH8NCM
ezddTxoJkDIkChhqCpK+bpbJGkClX8JKSnUf23q3QKD+YvpQLKYoq9I1HseFCujdZkcTU3ufPT0+
JZZfSHvxQywQpkDC3qUWMk2t/gf9r6q+Rb517wqnx+QYOkH786oKrGTBIwwBqnm+zXT5wPKkWYdE
T2w04bXnayI0tKDph0/Sp28hTLD2JePRJNflwZtJIw1fZK1SlByENtiLtAh3j0XF+nXKMOSRwAsq
yRqvZCAQVYvHv86ypDfs2pFnm/BanlU8fr4xrkuzI7vm/gzLYmGsWC76tNWREUmJGtlmRtnsUEKb
UhEhhlM/GxNrtIG+ytpXQnyGnyfxTYJyAb2ZzF/UDCTs+Yp/SnSeaV5YTFCnUQ0Yhk09eC3oB95s
mvfIFHKLf+2xNRN7DNCShHwR44Sm36BvpihrrarxtRR6kOTfEyynWj9Zb0vDfUxkOvYQOY4AUAHq
ih7CmA9qMG/zhvh9KTaCbuCPoWml1jEchCE5PEMM/2HSAIzoUe7D/CqkNZkDPA1/sPnYEJawm49Z
mn5RRyQofRPKNixarSVHhaF29HLtMEiwQLYR+TY8rDGrJDDtjQGRW9AEDfBoGkVQqnrxMhCUpcZI
9bDSB5eAGxCv7D0w1XDl/VkeMcAQ2tlGiFZ7VhfZpGqOyFPK38te1jYByO/8PVwUQMw/Fuh0EmZE
gNL9WSCr7dwDapWgB+tNYOzsyGyeF/qB+0A7XuccMZmUPLNSMNNZzBFZSv8hbMXvB7k7deagp8+h
g2bXqoZXy+BvUiVHdOT7yC7TuhmXqtg88fKi4NRUs98Vr49FyOSFCnpIn1+tFOBlZXrLmY8eFNSe
pbcPBhlyEj/s4IgVoiojo47tRmUgkq0dxSEEvPLh1kiIutGxZzFEdPoRJSLUESXUjK6JkoKhqAVw
TV0Zuh1/+o4vLVih1a1e83dSPN0gxUtqUMgD1G+Fzkz5M+aBUCeGzv8j7cqWE1eW7RcpQvPwWhoQ
YMAGbGO/KNrttkY0oQl9/V3FPXdbXa1D3eh9XvaJ6AgnWcpalePKOkT2vIgIuJYpL1/kidtP58lI
MLi81jgmMu9T/HOwMts5lcfN5XKV6DoUJysJQZddTvL94cAlyOZYiiwyYFKm3ZhaAZZ1rMtujfLV
GdjhG8unf2Upf3IuKE005gk91I1ol2+XeJuBG+NqIEUXuEbJCxtnH+jJ+TF3zOqNQO9VcMSdv+KU
xI+rkPeSzcP+RARzxUJs/jIuCT4RZk7B8ZKu8ZIRsC4bqx+Ke3C4Azs8lZi7lmp5KBoZPUGn/4EF
VTQ73DuDWxPf5txrmSeLuW1dCJZnM4asF4cSkxYuyIqdYrt5b0fbPJBi+fBQuq2n77Qag+3Yv8x5
Uznyb0Y7ue1xrZ+19gKjzJ3mY+sChe+bI09Bti+oPVdlb6UUg0+nYLWMXcCXJy9Rt6IRvlP4a3+l
e77tcCN9anl30IVtEBrA3xcXFl2Osyk/lwM5tr9C4pV+oNpgC/S1431N5/3ubzNl24OwDRRdLsNN
XkF6NwKRa/qgezmyRBxJ9981mS1hlLGGpT8tjIa6JVcb+4seSv9nRmjX5/ZHge1pDse5m2/CmCjH
PNlFoRelGuOaF+6L+tWsyoysuHM+9/0d+ZY8nRhjZsWXVh3h72A6Wvip2sPq3GGp2P3Tm42+Jpow
aDJ05lgm9HZ7+6/7f5lrAcxlNiuhyLsGvz+K4GyQBXADjUBIMPEmKDimzdYVWqUehpQeVPojOYw/
/h0msGUEJddjRbzihDbBwjO8MwfzOF+ZbbQxjbSKVXpKaAJLUWB+A0PV/Q/B+cRsj412FaSwLKBA
sMQowIWz2ZITFYBJ+HcPSera7mr01ExPm35FW3Obhzz2LpkNmjX0HT4dbNt92+4Xpca7+bOR47fx
su02ILCWLa2hN391Mp/gsZe988kbWJwPHSdSqPlN7qFadpgFOkNBEClK3judQl+ANxFpfDAl29x2
Mnped4D69oRMxIHfIe7jlJ5n5tQNsWWCc0TWEgUyrrvHO0BqnBNZkhBiKEcAjrU1wV6v86H0k5cx
OES82IOHmOyS3lTQm7qlOFN7l02AoLte8NkCZtOI31+KLRfIUhGESouju4Ki+7XaVB2xsWaOh/6c
K8v29+TDRTZbGTFBv9rotvmY2h3qSBjuuTo4ubXyyG125Pnl7AScmCpidlYh0vCRuXQJWtt9G5sk
ee1D82RPkyNkgmxLExMsxMV36jWnwAKm7eFT+0Rhh9areL45B5jY9h2tV8SxamB9KQor8UuHfQ6d
04GE/goirpqYzcoVvftYeHMG7twuhXm50zgtwiCDTKUFw8M+Iz8b8OmAH4bzavB0Y0CjaBVZFRLQ
cVsNiQNy4YH6fKuhhm4GsIualsqOfFRx1+WyRUmgMTaYe8I+3bzZ2BiwOsSewyXJm0+fT8QxKN8a
hdli6x1NaNPxsqd0fTSX6s8YSy4sx18lxD/4T5yn8b98rG8dmY/VlqJknSk387hbe0tPsMc9Fvx9
cRGeGvWfRvEth/lYl+u5UzqBnuUaDIq7ZeCgf5jSBtXg+QfZGVcgDW7vCWS8rgZ8g2UUQGCNtjw6
DIVpPcpySF1WvCt4VjBb7XBMfz64+daSAXsRAyqtYsIkX9YQ6W36HltaHoOD7IgkC+2nas3bOfNf
UP9bJOMCVmLVRL2IDwgWkAsxHx8oHxmYmDiazT+Z/4hhw7YItGdjTSOAl+xhc7VHD3mLYnON6YIq
7mwgx1huOk/eTOsiKJqcYAGocvC89/yo/khTEng/itbl6MW7dGzMFqZik6uURh9DJOFa8zzMIftL
skLN+/C8bZcKPANemwm19TumycZtQikFqlnASs6GE2BxWRRztOIhFxuvGQGWlhkdhRJs6ZHJSV2g
wvjSmwvdQ1rX4bwyPNtgMKSw0rBHEQhAvMbcV/x63/Rub/2942KgowuUME+1G0Q5J3mF/WtYT/NB
eZEGjB/EdoNZ44fzEj0mGTiSnGzB3ZLMPU8GTMpGLeN0gIblw3n7kTvAkMvDw+sDngOf1945G2sb
WAGL6Q6syGGd/QoLeuSyTNCneAHJVO6esdKaUijeP9XZJmZNx3ZTcAxiqwLLJ41R8SrSr3Sc2QFu
dB+FDd4nYLK1/aU7j2hdDb12HXr69jMEU6TpckpSc3dgKp75qLlWmaiBQDw24hTo2ol+cfSbw5Cp
AOaTSUF8HasI1aH1xvvwfunLxqfNnih75TCQzxfBuy9wNts6Fchgv2Scc70/o1YEgpe16pZ+/Ojz
dh7Sv8FehakMBuyHoVEtMYaM08lzBhD7JBUnkp1NKUxEsCTTaVP3iUI/DHbVH5LX6idq9+HF/uSu
uJp7K6eCaOA0AfmulTozpvP0aGEPVoHziOaRjDxQP9HX3Zf7X4djbuyuW3NoByUeIOziYp7W5SH6
bPCAXZeajNQwap9sBkMKWwl8vSItgRsYmZUaYoKxqoYuT0KJray89NicIUzlUe9nengyWnz7GPKU
mCSvGYmechBK3j+z2WLdVAi9YhMhoVT3QydDSO2d1vCgWvc9f4td+e1ikXjZaMiI99Dtyw9ErI2s
uJP7t/Qba+7TH0AfnskP6MMm1jVhBEikyHlsPqoFQWgmLcjo+r7EaV/hfkPmGbv0goasP9SFMHfj
gBRbP9KE2hVactBv1u02VBl1R0k3FNmkYfZEM0WWhLHq6feDYifpPyCYbMn1lYcZt5D8j1OcyGIu
2hXN5+fgAlkvayx1fC8fDT/ZDSG5ODV4rpxD4KJB7GDrHgjW8NBwk6zzBzv5AYyxpilGnHoJP8A5
vQcgkIPX78NDNXh+yNwlnx4qY696eC6Ucwk5a5BzlK/h4f59mL1zEzUYayxSYQiGGn8+Q+wiLlvH
9WsuOe5cfmWqA2OEbVQUYDuQcFboBHpfknjR2arz8Jpj3NFuibTsOc7bbDpiKpGe6sQUx7AoqqCA
RJoiOHme4F48cjhw52N4mjEP8hCrvYzdCZSDBwO5FqTYK3V//xPNvl5TZZhHWDWug5Qhl0y9GszU
Yb2gSuRXDjDOuoNTKcwz3JfSGKK4DCklOldHmANW9a4X7vPKDz0eVNDb8cf1hY+GhhrTxAgJI0wv
cszgaAqENXT7gCuhKugDEDknRw3rjhg2sWcFVqKKkgoxtNflNDjGViXoPEbh6q+O71sjNrl3GTIt
MEeDauRtcmdYj7X9aJMIbu7n8P/o2Z5H24lABoDCSE5lLZTp6A/Gi04fiqM6GboSv3iqzbY0GxNJ
DASdMxELYFOcIq4SMgDR4wVj5yPaC9aPIsq6wNf4IK4h91N3eReZYyhsrq8wy4uJvd7gJneCx3Hx
cFj5X9rStHmfj74X9yyFgShQd1vp2EHOul9ZtyXB45NkP2loZ7tvk/MOyOQ0GWiKYzm9VBZO8yVF
7hzNV96AWTfLXiwWW9y1ryefR/3MNRUGpUq9KYYqhak4taPdmr4GT3HkZf4iOyveSc5C4kQ/Bq2U
SA7NqMFFcDo6aK5si5OgAeW5zb+8y81giDrqVZ6YwHgRiYBuKWyz9eXn9qtHPrHirhfhfTaVcW46
QSqT84AzrN6VV8wEqQppXPLsYgFlhv+HJhRTXTwh+Q2oqbhZ29ln+vtQ2b7gckjUWKoh/eXiYoVg
uPU27UI5kyom49Ob+Pr0wutKnX91JiIZfAnA2ZiLEoXoUwHQ3L8BNb/An//C/ZCcO872CWdnzBFW
Fw1H61JezLIhgqu++p/3L96sI4UmWyyjU7CvVWTuHTxW0xxlE+2ii3Hr8+f55rX4/vvMJUsbUdY7
HX+/ch0w4lL6/9a7OhgevK/HvOc5UYS5YDHG97vAgiB0JttOug9X4WYUbb0l9eYJZfKtdhw4vdb/
BUG+lWPumtHVWSIpkKmBTpiILvbboWL70ySrqCKfn9xR8Lk42tAV2Jco4dxM5jDVtL92ATUJbKgW
PvLd+VlDM3yDvGXzXGILaf/Kn5OjOvzxBOiWaaING4mqG7XUxGeU0UveWEE80gl4MBoLRPMjyZaX
Q42VH1eSev5TZsuizfmcKkcsc8+ieuysWE5GuJAwfimxX59tv137ChcxNfpQ39OQeciVBttF5ASi
HP29IIqXO1in4O3R2f76C9XIR/f1ja6PDsjzarVCm+CJxhzwLVAq+vwEC5a9fUOQ8wQE4DyK8/Y1
OXt6SJOzD5EdT80Cv2yj+BqgZoudX+A44K1q5sphnvlWBEGVSL8xVNsUG1kh4dIu7S/lsVjrLufL
zj5QE6UYxOnVTq/kDErBJTxhjwui/K2EA8xsXi/wLJ0cllD9Y7vMfQnGqDP1KxUF/hBzcVLAsh+m
bvDgU04U37dBC9oQvcd0NuazqcOGVTnoyW/XCJS5iaNZqJ38GhahjCjUMjHFKTvv41ppPcu+vcvR
sxoS7pjJzQe8Z9YMODWC0UiyAnG0pDk6kbfcL6OdmdtIV8WJ4wMUA9uU/RJUAjDjw4ru0Hl64bmq
s2/0t9ZsklHslUhKY9gWPkHvvmPvqBc8KAuMRKMYSDcTff5dfDMRSb3aybUZL4l5za7QPEiJV63E
hAhwDhZujP0DvvbWckvvnC/LphzDIMKMhACBa3UBr0A6o0CxEtcxduqAZOCTl+aZj+MnCjKIpSZ1
Io8dlYfe5uRw3fk+aBA56MMBfoMBn7SMh0IzIATVxjPIF1HT5CaGOdBrMMCDHLqctE1IN12uPcvT
RNvFQwbGTB6RAQ/iDAZ1WgFvp3CBNi9wFLElYiAhmMXppDLn2G753zv3zmBA59wbHXpSA1pm7+3k
wcAwCVAHqVRpK4L0+LL8ekKNJbB1l+sych5Ng0EYLWgvolDjOFOsH3DiJ2VPh+UwM2DnAvl3MG4w
8JKoeoiLTWXVZH3ayLktfpaoR2MpI9GcvwvWvk2ezaKWed4YeUof6ffLIn0ON6CuO4BzpyfCAy8N
M+9m/fNsmAx+xHl0LvsCkLUBZnkfOULRfA12yPjgr//SQ55oxng6GKS8pgIoUWjHX7QbEeviBHnT
Pjz7NxnIGAZLNouQwrCTPg0GChboJnQQyPP49LmSGNxoe9mU2xr2j7mYW/4PpDUPyOKvuTg/G1tM
To5BDyMNUyVRoxGVHjSagE+I0hfDb+E1mPDw1mTAQ87LTEgU2Pr6dNl0JPdLAhIZmTuEOtuiMHFY
WAc/UIs8P3c4u+siKgicsdgVXMOyg4e8IeXVKWuik8sDvKXPdRRvrc6+f6tvnW93wMtkEEQwrCJI
rjATZGEw16fbyloAFYETu+C+WgaVHYAm1uvRRSnHbmibPl7UEL4EjXf49DZcW2JAppXkc6pXuPXX
ledVtnXFtmGw0gpLlC6wJ+6+8vO53m97YneypiO2PCsi7AmZww1W4CzBjbvZv5oE25is5SdHGjUa
9qhNFQsEdMWUsQSesd6qlbVuNDK4g4pTbBRMdy38eJfbn8nmE2EOR9rcXZlKY0x4RHat6CxIwywI
yZ3Yfr3CO+FGqHMJw6kY5vEbs6JDC8f55jQIJAWTnn/94BV/Zs1iKoWx0jzK47zXbv4PuuFjEG+B
1htlJm7lerZbeSqJMcBrlUhpF0CfGnW7ZsQSKwwj27QrEPHDF2IWCwsUed9qLkKaCL39qIn/mml5
cI00+q1OTifSle4RJbdDgPTJM0KeKOap08wxBy8GRNGs68mxkL7oyeWkniHt5TM7/TsrZNvzDQnZ
i5p+uGARHZSR6GcUXGkZIOGRLsy2Ek0PkXnwavBHh+YFml0XFQaf1h7GQU3sDEBjYEg0y6nQcm6L
ayreWBroxw1u2VguKcisPzj9Icx7mEZyFzX05jkbp2kIpGPxMv73hZwBMqOfLxwHdLY7xVRNC9Gd
hr3dLHFsdBa0WCixvV3B2Cus9f/ocTjfkv7uP/HrWwxzNUKraQWzy4FfmEjClDQ4zp5pnYXnjXHk
sLdBlUapMekVRBwSPoVY9BKDoY7g4O4rNPv4Ts7t9iEn186IUKkPFSiEd9ej9DiDP4BBG9k8+uYg
LbDmJV9npw+nIilqT0SWGjYAmRlEogsY/CPvG8U7r7RNuxRRIovxrjr3dZxtIZ0KZG6F0nWC2fdU
x2xXgYDWf7ouOCJ434v++0Sn/qqOWduW0Ok0PqQVsZ4SeEu0ydL55O1fkeYf0X+MkJ1ZyVQ9FcUO
tv5yAmQ5Okr14KTxMS7P0Ypa8x1rv40bT7TSTDHU5bii8aMj2rvILipS++rRWH0djDe66fL/seuS
px3zmgqarIN8B0LH3QuY8GmKOXHKdfqQHkGGwesTnKUPnhoH86yGTRHnmUSt8eR1hyRw4OZh2RGK
ta+fX19cyvN5l+T72zEAIl5ClIZViKMkEicHvqZv2P2RCyCzPompyOCStuBviYxBXi/nQa9VE6lk
UE71T5qrrexE9rIFN/6e1WgiiXHpWjlVQxNK4QC11wTTRpg0EpYYLudA1VwVSkO7qKQa6D8zsXzv
9zsmR+e8CRoV11hdHMsPa9+/1RX6edbhx327nyvw/SaJcRCGWheE3NQgaX3aeR/H5nVvub9+EkT6
oP/O7J5oXM945q5hZkYSJdPSaXGF+WCBGBVVEVrjUUeu5kUghV31tgkGVLdyng/lplz8Z/Dxkwde
c/4eamAS6GYMRRXR4ff7wcbX61lK1UKkPeLB6kgX9pK3q7P9gf0JXEK2Gx8YAyq/SWPgPyxz7Bcf
WvGWoi2wzAk3/IflXchHSBJvD/KR7Lat7e1HvTU9zMeVNkgz/DVCrfufeS700WUoLoM6QDL0mxlM
4C3utLLN+0hE9Wy9kd1KRYUaXrUIif6XtaQrbDgSKZgwuv8mkfnIjXiNhwFLD47ZIyq2hgGSTKSD
0Yx0fX2CX/3CT7TM+Lq/SWRu57UTknAMEpGWIjeKExwpXRXSLdx1rXOexG+SKK5PTjPPziOYWVNY
UYf87G4cHfnz1bdb3zp+4h2UKSucjTZO3iulzjwYuizJFlhOwMsDE/5dcF3ICsK8DAalkcHrYMTj
AzhQXCzvNgheyMSm1VFkZdBWXy3MNxPl+o/s1VrYyWD3ax9rQsBjbEcv5d4+7w5Ox0sbzvWi//YL
mY/QRee+xjIh/MJ2hcIESP43sLexXjQuCN5wNDaxzYezSjS6pdD8AI1ex2tIn4PP334E832qVE3P
kYhjAgexRjDpipqEZ5KE627R8/7DyCffg3nAkyS0itrKoS2i7u4gv52P7vNX9cEL7+cqXb9pxDzd
/TjCtYugUbtyHN9qwBaNam3wtFlrRCERpgBLL91YaPeHR7vAUtoNNjzAIIQXI/VtbtV4Luj57fcw
b7uc4iXWO/qZHedDfRs/dCcnEigKG9JhPpDmjNaBxUngzMV8U6lsN4pwCeRLJlGp6811Gz/JFbjc
IudRXS7ChwFpAuw0itwrAeU++uou68/Qua7bDx60zQLN91dn21ISI4wGy8TPuKKIiCwIdtgH3oD9
lFjD/smBUeqw37EwliatD4vM0rNKxPuM6x4kTrf3kZjgToXNY9pEKSZykNtIrYX2JshDWjxTiBQi
LT7YAuYsMGlhQ7kw525puh3WPQUZSEvBoCMWXQkFC3J101Vhj35IPnZeVBINPTHbLCOFAye1XBxW
w8LegmjHbmNwGFGEpUE9Svamnb7+TfHqN2tjoKy8FKMV6bhzwNMTqlcYiMJWMv67NeNV/iaHAZGi
tNRODHACSAeJthB76qcao4FyLDye5XLeD5WBEczHZblk0MN26NJDN8Rw+QMNqFo/WvBAax6GFUUX
LVOSNUNkFDMGKYBaMKkXzwkSggSCiH5X+sn+5pJMBDFq9crQW9GlpmrRty9dtd5bBKC8L2auIxSe
07c+DOghmdZoQQAxrd043nWrrAOQ1T2Qn0uAbk78ZnML6rMNN48wayLfktmRzUQ1w65rIXnArqVX
bFEPPxMyDnaGu8nd7TT7qE2EMT5yq4NTQbIoEsjuxY4B6QFuIDayHLiF7pnQbXqiNwuaOFJZ2UVY
FwG9FLJZS2i+1ty3esGL7Xmnx0CbZgSappaQIuzgeLxhqhatIOhM4DxPc9me37RhocyqwWhJ7V03
bEf+FTjgB1ZLTLu2S8HxP2kXSLx7erpvlXONcb9JZWDKlPMq62N6hp2d7cyH1pNPzdYpn78E5zNa
cHfizmXnfxPIeFdn8yzVpQGBGG6XnMumbcnhq/0AiHB3GUuzgDWxRQZCLpdcNM8alYVNN+8V8ZYh
yUDedeCmzuYI5X5TiwERcUzQOH+GqNJpPLo6Ma5sDKhaRLdTV9if4/Vo109f47N/yBdfBu2q4cAz
lfDHUzhRlsEXbE2JLIvaDw3RClv/+cJrzpqLf6dK3v59cuFMsDmcqwYiWvu2VhSBqDBiRPrLBx+g
/cmjTJn3KpCSMRF0ipJkMlfinGrCpcd8xVFf1SXpN8WvdHN+/hn5qyZ1Du0O4eCa1vo4Jzl/KSZy
mUsxGG0ilQ3kRg/rU31ErkZZIca3D+iv41zAmWyGLk9EMddBDIc6vggQlZLsKG1RCT98cq74LCJP
RDC3IA3CujRNiCidza57NVyMdx38bMFLpc1HbxNBzB0wKzHTWvWKoL32kbM7k/QLBRPMmtH2Otmt
TSLta7d10qPrlphl9oSnHhEweea1+85dBUXSRUOBzWDXCpMAi41IDDR9pHmaMrWVijhc74QeGnvb
FFlGoCLhPypLDX5J0/AiNia9bd4+6NwA/a71wv566tGfgbFVzjfkiWOOVtGK5HotIC4lzvv7SHYL
sOlmZPvsc5tpZqOzqWoMkAhXAY/4haqG8HBz2h090PcuAl8FUwbyylz/a/ZrfR8lG5dlyImaWva/
R6nbwxnOEILQY7gY3FUMjqmIl2a4hT13Ph4bgmVKMCZpaOB+x0T5SMeVILkxFkCvzPXKXWAk7Rd5
CMh2RShbja6vnhxkuT71Pei1foRguXA4X3cOBCYnzoZpslkLlURPXDy79WW9WOwj8JH+fLOv6BL8
shvZ+6vBU30qk3FrhKuSaNkFZ7A+nSLkT8nrdiX7AXeh+JyTNpXDYKmh6GGIdjDcxWNI6Kol10rs
5WJB0K8swK23k19A1YrLwDL39isyuickiWYudUa/DoUzbCYIED4I4G4lJ9CJYWauGMhQ2agj8D7h
nJc4FUdBePI0nju8F5cLxMGt6R6GxE58+ynAMNTyvq3MX5ZvtZjjDIyi6C7UVIz9Ad10mDu8//dn
376pIsyDJAdZDColAYo4g2xHB2mhn1bqB9Zb++GOOyI06/VOxTGPU9jIemLSy4/dl5njlKp/9ULb
vXpv1XLVvPvcIeQ5Dj0Y/vcJMlB6TnoT/fxQEFXV3MGCEWw5oWSAi0fKTm7TUm5PTLcluss72/m7
8C2aQdarnIaymUXS8eW6wAOJ9XBpT3Se6XNMhO2prgvzohQljrQ59A4oDlAN58REs7Hs5AwNqujE
2qtLX15HLJKAS0FJCEGhbNORvL35AAoCbP/6ccBG1k/ut5srUE+/HdtKrXTxdcDGbByg07oCvhxS
TAueIz1X6fxNCgMd+ShrdZfDQl6c9ywhWMcaPorkWSQo9IcO3b/DczjpX/zzQfrHMNia1mAOpVJb
OM+2JhIJluOZNhYg3Y0C4Rfn480mVhQw86MIoKINhCV8ScZarwbtLB3bq+2IzxItrmyLR9v0eMRs
c62R+lQUAyZd08idbmUSfWQcMVzGGL1z293qKrncvqhZBJ6oxSCJKWcNGPpz2MbJSd3aV2wHjFQc
d33WD5sIYcBD74devrQQ4pgVEX/q/uH8ygFg+lL8YQsTEQxIdGo5ZmmNz9PDFvzQPV5IZZtL412y
V43OJRC5eap35LF3Oc9Bh68gsXdcX1xMKpcdrjMdeG1D8hIs0AlP8o/9HiVHJ/E0sAPpx/iESaPl
yq2WekHaJRxebufGLFJ+HwJ70fVzXrbaNZGOpUnS3h9HG1mXK/nSz5z3lGeiBnPZrUqDjQow0Vx2
IgvDh3705K+eV1VJuHRm9NPdO2rGSdCy1jjHVxw1TRFsNssE/FEdWTw8vK1WXOK7uU6v6eVjxydi
YTwjqwlpmyEmWGOX2OopeOWxcs0G6YpmKAjTQU2gy+yVaMNGaZMC9mqHW8WpFsFS2ef+sFfpPs0a
8R2qKsiyK58p0Z/vX5b5h2ginLkscdLpgZpXEtwHMMZudrq9g5u5b5Dmqd3BpjVc31H3f4XX32JZ
joQyk6oGi26ko1b6ub+1h9BW1yi+070Bf1UmnBzwra41eWyHQGqUAHvPUUl42XReQbBZx+ocpMLX
XO6qWQvVVeRbQDmG1g7mPDUF3AHBtaaA7cmubiP222On9mW5OnyBe/L+15t/ib6lsccYy0HZnq8X
CXkWWroJV8MHHWRMSwfVZo6sWeSeyGJcFutslaOmQLPNJgkdvXdVGa2WlffcvB9SbHxY8J6K2a4J
TE3/31myPLJJHeTaWEM7hXReLtsPKzCGuoMrW6hjOJ/j4b6GnE93ayeZmElSl0ExKr109PpF7qve
QeQszuV+Lga+4nM6ClkPCbXgXB8bUHamWI6xXPNmy+YxeXJyTJCTR4mqtDlOzkHGKnZRSsSwHHqq
+XzTFJz+QOSJJMZBaS6YcNcug4S8ysmhIeJRIsfqubCX5sPih22nO/+QuQe4fbxujHncnIhm/ZVW
61O5b6Dk+n3z7h2vFcGSNGJnfkTE27pynwdbvDvAQPWYnstAbaAtzlWTbLEi8XO+pjPih2tDDsmq
/Sg+7lvlbA5+egsYRIkkI1JKCzLFBUJjNDH1bryxaltY2Jdyldn8fNKsI/h9sGw+qVX63Ig0mOkL
uFciG13V46JaXj5MXjx3u1J3rIfNIyX1/52nVoC7AMl+j6LzS/eG3pVN7ll7bf9rf8TCuPZ58IUI
bSTFUu9RyOEFltRM7/0QeiSTuy8XjVoPErUlzP7Xu8zLwch2un1UyhqJij/nq3LuDUs/YYR1XWQJ
bmiD/m7vvVla5IIM9rqHp+Gt9A8UrDgSZ0OkyVdlwCer29hShpbeVGmH3bXXW6OSesQqcl54q/CO
k8Ef+RJZojlCVuXWHuXZP+UPV9sE3W1BMGolLcDB9Ta47utCBSMMJjCw6xJVEMtx1ryD5hkzA1Ca
rOp6FOL65A/Uxj4utr6rcWG5oRrV6Z4JMXAkoVH6HFjQGdzg6gKsdyDNSl5LvJG5a/9be2WAqAkk
Cbu8ISzJ7M3a+6g0uywX5tZB72Jix39DWqxPQEhlQKig1Hu6CHNdwztEQBUTy8YL6QdI89y305u7
e+cc2eV35eWqakVMX5QXp1hFu0uC2aDlcpdjCbegkWZhw0lcZ3a0AWFitvnk9k7elhbc+wWMpxOe
g0TX2yueaW+zxiKNze5if8QkXS0pz7ab+auSyN7b84E7m8RxQTQGhsLzYOZdCBjaOOjavLzyHrA5
Mo7pd7z9+wTngk7CVkapw3fsvA06mhSv9Irn3nItF/01iNoO/Udu291ihUbBxc/Oftw/nhct+haf
IzC9gMdhMS7E3bZzscw4s/2XoV8Mj/ctYDaliQ2LOo2G0O4tMlc2vjSGUF1FilSCjzHXbDk4l9TR
Yk/ISL+0XlY1Nimvn3iJndny7FQwc4WHLrIaKbwJFp80kscEYwGnjXjFiP6qfROrDQaweWA56xVO
pTJ3uQozS6pASXNESu6025z3aWhLZ/RcqZyrNesWTiUxt/gcNzr4dKgkC93Qqp03doezXCmutDHe
7n/F2W7BiTC2aQa0yK1apBC2xqBKWHnpe7TTj+fIaZd2YeDNqVwf647OztbdKvYqd31cbN0gvHeP
1irZ2zz9HcxtFiME3kVNla4jR9hnV2KXK8p1c1/f2Uh6Koe5u1KYV8PZGqEvho12u8reY5HQwrBd
ssLbRqd4E5tXRZ3Di6lMJvfSNkUXVSN0G1r7w0uQhUdb7+rc2Pd145norSdlAhuVmv7HRNfNQVm8
gTHuybR5LzV1QO59KMZpOCdjqONj4QCt3WaTYmIXfZ2RRZsfP/nlO/o57kljQCbpikqPAkgLsH0+
sVerbvGjXD1xrG/OzZt+IAZRrLhr8iaUpKOcLoU9SrNjZAcCby54boxEn4phIERrLbnLTWp7L+jS
2aFLZ7knj69YIY5h2sOazyfM+1YMkoyDlFySjH6rdeM4GugBntGFu6u8SEOXJjerMue7TvRj+xGG
PsswJwxx4NqxvHyNRnqs8ECfAMfO53w4XcdsjK6psqSxvoc0apGkgIDuWIy+QdO4iT1+9JHzvEI1
O4Hvwc3gzHnKU4kMOjVSIUSFpMBrXNcBCQXU7hFMIhP29CQ83Ndu1hYnyrEAVUZj2/bUSHCKam5r
OMSX+yJm8WgigsGjWu8EkMXL0lFoSbXRXsHL0tqxh8bl+3LmX7KJIGqfE0DKRzFL4g669LaTPRZ2
XRM6bbnmcnfxLIIBpSaMjC6I8X3WXUDgZa+2WNya7p4OlGOGW4KZtfOJWgwoCYrQJIOg4q0yfpZv
Evj8z5KTig6SJ1x2PZ7lMdAURV2jGjdzWHvvu5FUMAeUbjEEz40eeGox8FSJhYUxeBxi6YDLZnSK
hfEsrAATvMocvS1/gPrk/BhYEsHvW5iNRjOGm+4o7Vey80xf3vvWN5t5mlxanWmPKsq4NuMcYpBQ
Vhenzfv7bolmfaxxfHBRCny219HivsjZroKpSAYnulTIOzGFZYAncFMjlJXdqPaS7bpMCIKhf3mQ
OoMVvVm3iiVC3MtJIOoSZX20StxXiQNHbH9JZFRDIyUQESWk/yWiXcHuZJ5FzL+MKNUadPLW0CwG
kcLruZdTELYiogoWeBuX3vLXY2wv8DCCosfGjkd+/mzW45zIZMAJS/HUJgp13GIMCb13D9etAIZ2
nu93c7r+NPZv1RhoGppBjqoLFUM3qvfuSEqvVdBBh7YZXlcLBYN7shhgOtd9Z54RPRzBpS7tA7Li
Bn3z5vCtDQNHsVxrUlQZFPoQm5w2lbsZInCyKhv1dN6Viy+f78XMg/u3TAaXsDamBv04tEK68VTL
pImI4WY/wpIckK/mvI3zePstjMGmUW70qMmgIBW2iZf3b9Nsmlj/x+h0diH30PZJkirQxfA+0FW8
3y9zn2bD0QJXYGWWzRE36z5PxDF4VJpqH4waxAnwJk69Wx6ydf0Cxg+HI2gO0g0URymFroo+RsYu
xD7KsyvaIDDs6QRvj2cHVC2YbuNImXuhplIYSxjQUJ+eW0hBKcFCUl8lruJixRhHm9nW0KkcxgiS
rOqVawU5tzUgoKQ4LtEaiqnQHz+wJJrXFznbpzkRxz5UqTyCRf0McWBocbwQ/sTR2xmkRfPI5vqE
ZgWD7GhXP9lf3q6PpUYe3etDjT2UGBz1881T9QpWnPtHPZtkmf4mxnLO2LJbRRf6QQdnc8QcNsGG
TXTrAJFBWflpPXDunTqHXVOBzFumDUaqoMYuw/uQF+mVqO/wDs5fqDD07mZH4s2+sDPvuNzvwYY+
2MkLcnyaDYLts4WeTldy3ZxsbdTOeFxuc4gw/WHM21RqgyDXBX7YS402EIvPSjeHb1MBzEN0zdui
HUp61N7mYmciURb/y38nvfFeo9n0x1QW8xp11pBfRHpP0S2K4TZkQHJneQQtqvj2M3nVsQ69xFD2
SxXwer94p0j/fRIKqE0/aB21cQX7tK1t5t6319ls5FQxBoDkcxZdrrevtD69R9inuzfcB1hrgi3a
/LTE/CezLNnCNjEMmTPadGLbXHPMbBzX4Id7f88dMJK41uLsYOqUA3pzL65hfItiFANtbDRoOUSJ
i5fNh3pMPQ7azTbQTCUwqDpqDUaGM0goD52L1ndKBsD5OvPA/a0EA6gWJVc3Qohw6G3GZsol2mb4
LaGzLv9EFbYndBhLVUmsjlqZ5103x2j3i/ykfUcYqvy6+n6y4H2e/wKU/6jG9pWN4G8ZxLHFW3Ha
eODLA0ItHuG40skyXh5ituoy1Y8ByUA2O32QoB9IDY7/w9qX7baOa9t+kQD1zSvVuO8SJ3HyIiQr
Fclqrd7S199BA2cvmVGZB/vcVahCFQrwFMnJydmOkR8CEiyTEL3mBBW6GTjs7OdLQX4AWi3saXPv
N0cXJzOMY/mMLaRjKNEgQ34/Qx8BTBV6N+Gb815Eqg6sHzsWw1hEQ6sNf6ihLhjMqEiwqWkVg6OT
/2IK/x4cYwoTE0gBUYG1IDkBemASNwAEjEjqOZdZbS9/MOd1+DkD2Z1zF6Z8svHiGNtxgQddNjnk
Ql1gec33di5+VV88Mbw9ZOxGf/0fg7hyzMPJIpvms56rNXrFIpwaUGNntKeFs7apmGq8NsaUpNI1
TOQz1gbA+g0Y1HISfvIWxts/xpbouh9fLvQJy0myV1GXuE1W8bRj2h35j3awULtaWcaNqUAFoeea
t/iKl2iiH9Zwwiwb1zt82i7tZqWu5BVGBji7yFkhC72rZ5oAiw+TsvKkVbC07MI7eyvA5HHkTL/J
f9fIWBMUcOVGGrCTK9QXrzXpBNra4CDDBPjDr7RGjZpPcjc5mDDSERaEd7Cuomg1WB1FvEJH0A1k
DoRSmE74s5+t393Qvc0mVNzwgXMl2DlL8aL1KBjTfb0OjrdAwx8QE56FPW13B9owt0bOO0fGwsTd
0Bu5gv1FwwRIOZU5CKcrG03v7xRnP/DQbwWy3ceHynuPWJjeRDYuyDlgkRheBYQf3trjPzPAnaxd
zIzztnRSmimJpqaoEuJMXWXcOitKBT+mS9wMHhI36AEghfOmzZZYIZphCWd1U1s6lvdrS2tTTWhY
AhSzJVJ6FTmiYdvpFaLZW9Fb2piks9CewsusTHlhGM81ZE2hHp/GhENycgnbHuS1UFqv+TDQNn7h
Xfsp7RyLYG6jFhVnSakkaKfj7L4675ljnCedo7EA9vEerEDWEghAJoq6/miWQFSLcSAXIxjgouHI
m7KgY3GMagh5W9TCGVtmlqQN0AH+D0fAZOfpWAKjDI0WXjENAQmo5aKe9kVS6gEBAO6x0nHlMC82
oKRav2khB/H2CaiHoX2cGQe4Phiw54iin8x6PuMlMa92eO4TJJ9uS3JgGBNPmgHxDFeJl+eaDJjG
kpinuimLEGSdAzVO6OGTKsBrqzW1/CFZApXV4SOVTzkHY4nMw20abV4i1YHjKoh6hEPHf9E415TN
pOT1JYy1DiIa2jYH3xHeOPLIb+hcOPy8Pj4rjn6znEDZpVAi43zFBvZuePZMicuyy7EIbO49L3sr
6+hqgOsQAdtnObd5kPiTqa7RobAGPMnSsoCC04TA6aTbqn0ksAlr93zcgnOWq3aTmf6xPObOqk0c
my21Cs5JOok/OSkXOzRypjO1swdM38yXuUReipAcnr+5Oj/9evzHirNhu1YN6tD1VLjTgQCHwt7x
LvCUTzVeH3uBr0WfyCKuFSYLqqcKVO0ZSffbOYgy0QTMUUGeZdKZS9z2fi8nIdWQ0+YKfDvvaDpP
M3KdvXxz/IrJLMF4YcztrS4ZODkVqDsgspV59Ud7/358nyYdw5EENngfWuDOgzkXi9ngAVTmZ4Kh
1ecnOpiBqj4a22bPHagkV7zCJ8fmshF8pl2HQYqwiefZgdsryLOz7IiXpLRxITb49VdH+7MKF0jn
oljXHlXNThJghiHfwi06/Ytb9h9FZ6e9wsQ3NSG4GXckqMALATTNr8B9B7rHp2tXC94TybGF7GCn
AvzmqxFR16Lcn/fPPFBenpViZ7xiySgT9LFQPc/x0MduOq/IhpwDogREbQG63cR4jXm3mbuPzMt/
ieOrAvAAqpLg8B3moUNpiT9BpTo/oLHl/3idWdYcsb2m+nDBDYCjsfEk51iATVUDD/ICpuqbZ6o4
jyVLlONrnVZE8u2+ad7mI/wODvE+PuYL2Kr/DxeBMSAXXQ7S4krFOfDWTptXcXayvEiyg5z4T6gX
nUHd99ik8C4fG8UbpT8AZ/NmjZEC8XZPM/U4c5fL2/waFxOM87ywcXthnpU+M7DCDj0np83GRxU2
d+dW5B54JAIc18BkgoUiretBVW5n5+/zNeJ0XtljsnA9MsdsnN6aOSryNB4B5DaiVsBSv6P084xs
Ou9tmUxrjkUxoUKcFpdezXDN0PIECCsEycijBmCS3JtrQtbvIJsA5QkITyi7Cg90hmdcTMYlQbNt
GMgSFgqgAi9xyvlsZrtoIEIoQRsPONHEDX72gYvPBuitFrVa3ENcYyNjjBw1+G+vBBOI+xl5W2ef
8Lue+7fn5HCh8ObcgaxJcIHxZjMeSpIa+tUwID8mGRpUVMc/kx9445x18hwGlkUHaChnQVCo7UTp
OXVDtKLz8sRcHWVsSq8LBqhqqI7C1x/myuwFjRUO9xHnuSYsKY6EnONZKiCn9E7orUAAeExQqPWd
p0VNVIeg9mi79jwWbF5WgKcuFpN5aIEaOcQKRJ9om4r3tQCTFF6F65zSc86uB9+b6eQK4om1vcVc
AKlWwvo76Qg39TJVwxnpjcWYHKCXxWXS3vQGiaV2gSmdxZFme4Cr8L7VMKpD1ZVjwDkxI9sYJCjS
xZJzCA0XteOcl+XPEsjfj4VwXHaLsT5XU1cjhV4I5+Nt/vinJwsm401jbItUG+fYpzkXb3Nd7AK0
aKGbyXc5YngmzGL8lFaQ/crSIOZ1oyG3s7siiPuzXwN8CA24Dme/eIkki7EgtT+UpUEPZYUgzvvY
dE+7xROGOoXZtravMyACcdSAe/+YOKc3Yz0ubqkrDK+Wi8FBiRctGeQyd9GK27qK/YL5e4pexTk/
erseGGuLMTCDKvaxWFLdaJ32bYCSg0Oct7rHQgy2KcjX/2d1q2SNF9A74nYDNOFp/+et92xbeOc+
uJOeCka2YedN5G3ZxkGzujaARxFgVGpUEiuyewI60AyB1oVQjl8ggb3yusOndXQkk0k/Nn2X+X7k
y8dsIQ6zbb9+B2yBmzvVjrpjz8/AneE1Ok/HxyOZ6n16+px0V8VqINMJF5tLaw9E/ZaWOXBhKWMb
xVTk6MukvRoJZO673zXY9MGiLmCgEhkVYB9cZvZjKZMB60gIc9ujQAG2kwwhqi3u/af/KgoZ/Txz
vY1czyJTx89T1CMnHtz2eP3qozXFUnyxyxdKTPB4QZNQROZIJHO/lS4VzrUCkRg9TUgznP7YdrYx
FoAoscuLd+BqI13Dr3s9Esjc69hqylA+Bwrorr/nP6//VUP6aEFsLsMY+lIVz1C8FdyFCrSMuT17
lx3kcucOTx2m3ee/i2ETGGUciGDRw22OSWeDLQRdPTskPnX00O7hl3x+QuySkkXxOuF5d5pNboRC
WCmCBMmrE9rEaNvNYk/WJnkPMIPIA6yajsZH62QsCEbVqqsm4tCAVwp4SBDKgslsrx9nNabFwAYZ
fHG3dtI0j0QyBqQsFQDRiToWuMLM+659TpxqFjpyRCRErIDviGklz0FfCe9R4FxyNuVRmrmSoOAm
A0TndbMJ95t47sHlROOMM1sbs7UN/nkQQc55aQHOzTAY4xLEsZ7HKa7i15Em4OrN46vOPUTGuqjn
ukwy+vRs0FnoeUANmO0JrUGBC47nqUy7X6PjY+yKYabnIOugMauP6mDZ+R50j7yR/X+5BPASgTJm
qeJtKGDU2jacIylSpFjBij4QPw5QysUeb+kyAnHMAQR3PFd8OuxR/0pkzkiqAG7RU4mrZPHRLjAl
BMer3dAyES8NMO3sjWQx51WeG4zl15CFKQrnAzkp7wmW5Q+ALRMXs9WH7+/HCjIJ1IUxgP9sJ3Nm
viplQaFHMM3OV/OEkZe0cQJggxVX8FgsiLwga3J1P8FjPn9G/fwnJMmBhh7zYR8TvFGcOJaK+/1S
/P0c5qWwuosqxRXW78TzviPpIn12eNmcf9HT/wi5XZqRCtVF5qPjFmvO4/nlTSs9Msf05iuaEh5v
LmcxN1UeyQEnsVEPORajfYE9jZIMaBy7NTnzNTq+mz6NRFzUMkiDNFSQ797pER10XTodmbdIGz1e
y3Qi46+i3EpNI0lpkoXDJcOmofiPv9DejhhL6hyH551Me8t/T0e99yJb0G5H4QWCVsJz+Ow3QEGe
B8+Hs0h4WP//8pT/FcX4j5drIsfniCr/5tb33dtYFlJiovuRviSr4IisUIdxgWSLHpKIZ5vpQh7o
uszYla4xU1+szvTqnbwPbwFMFxpJEnS+LykyHYUM5enL9Dv3d8WMfWmNoBoMKrOxX/VlhYauJdwV
Yb/65k6S/Mvb81cWY1ryvimi+ALdXNG+XU9Ak+hiBmQ6FwEk0PI5S+NdNsZydEVX9JEFaU7oE+lQ
v85/eA4Yz3Cw0GKaZDZygOH544o2xKC5FmRtl1UCNBOVZzu4sphMlJaLw/Uq0Zu98XS7jMCpGnjC
kRdD8d5TFlCsr339ot9OCezb+mzz8UWOGJN+f+8cQFXxTom7LMartPosDfWYKr0EF89EbIgmItqd
8NhcTeKVjAzjLdE3MleNFSaZeHtITpvL4uNLIIjx4dBhmGmGwQqU5gDecbF7tNPycs6TPp1mgkZQ
1ETAFzJL1BTYY0XNFQQIlTugt4PzrFBN/mU3Rr/PGEhduSpp1SdwzC1EIIDkqIn43fPGcqYzyiMx
jHFUYYN9jS7jFc6wsUGiHMH141OanOA0RzIYE9iaZ7+KLSwF5BYerZ2ig65dmWeg+UebcHZxuCN1
kwZwJJExgNc48EEWntHDkWe1gzqVFSOhe5vl5L1k9CAeHRRjAM9NbUSxlSrIY5cOPanrukxAJzkH
SgtvJ+lOPZLFmD9zCNJOVbGTDeQ4XujoKJ0iTOO9mRzlu2nN6F5R1olBBUXsMbo41fEZvaM8/k+e
4t08kZEI7ZIZ3SWFiFeU0ouXliS9XZge15pzjudmqkZy5LjozCiAnH62Oumzj3QpXEmG5pGCt2nT
ztNfrbu5cSNRllmmua/hdIATCYJLF15FR2i3LzfvN5kSG0miix5JSnyhSBsTkgr35Oxu+Nm3IWwX
Hq69euVVYaefj5E8xkoMlT9I7QWbqNwYdTeYNXky7H0NJol3jBGABY2X9Jv0D0cSGZsRF8O1BmWM
cjy/6gJm09A4dbCO6VtM/ru3cSSKMRZ5ApaBSsFmxtTjNcDjhRZOzNKgCoPJPMr5zLGHk07MSCBj
MYrcP/eCDoHiTP9YbXYeCl7DtvoDRtT/RY/A7500gechqxYoTWRZZeOg1rd8DWPZcGfSeD54BlEP
YeG08rJOHfONs7TfhuNeGOPPdGWrtlJc4FYDtvvqILEDvgbrgJoJ/nBeyIlM9L0wuvLRLbCEtkjB
fAVhFF1vWJchCZ0FOpuqhpaEeOJ+G997ccyLX1Rq2Q4dxFXlunZ6W14WlEHYMTbrs43u6StlcnE4
G/rbzbgXyty8MDunyRUgWejtQ8jSWaBFq3oPmFHgzhsErj/627Dci2OunRQJltQ1JZQF4F86yT5F
dPTNH6+JpyPMfcvK9hx0WQPj1TkeUDbVvQheO9t+LGUioXO/FOaW9SXg/lUDS8EEsGjHmZsHmIjo
d2pjNxI8AZ560OO/f5vv5TFvs2FGtS5UkOcou015jAUybJCo4poPjhqy4Uk/ALynlG9HlP5TvvAU
7rdxulsGCxl9wds/6AVOB/PCGL8TcbPg0vwBHJzqpuGTwZHH0W82MBEwSTNc6K5tXs+fodftM561
5ZzLDYl1ZCXaIK6kS4MFYex7FR3VztEFL3m9IOLnIaFNeLr3m8e8y4J2NtLBhKzXjSOgmc5ftBh/
u5F/cfZtwn+6F8UYBiMEqoLpY+MEi4BlrNmHkMNL00wkDu+lMPYgTHO1zk1Ied2cmteP3rXIcFk2
TqnTiO7ZtXXyDtqOrfC+2qyE3Wbl2MWOYovMnf/CJbj/FsZu6Oe8Q284VfyzTprZP/FCSQiQ9Hhl
gol0270gxnLEYmI2Q48XkzJaO120MGzLsDOdONxWFI4tvNEvj5SzkaKgqoMWyUOyci4tMdf9n5g3
pcJ7KFVq9UdShkpSla6jaonhT8ecWaA03B3JbBbp6AF+5Rje38HX3fax0MZZ6YOhXMQ5na6Bq5Fy
DczFAI1XrnZoww2/IEEv1QPDy1JgVTJGIMIce4gW57BYrlHmNGxH2lsYQOPcuonM/f3aGB9ALORK
TOhO4lHxP9CEBQhjICA9zUBQslijaYf7WvLeMZWxKUbj10HRYXkOzPFuQ9JNt7C5PinHDquMOQmq
wvTrAVLA475Me4JsVJ0SIrxoM1hKVAB4ZpnjaaiMZan63kpaBVoy7F7NQ4EaUsPN0UxEZPfHxZiM
Msxrv+sq6mmfnAGpqCuwkDZx6D5Wed7mMQZjyOSg7ixqJQFzuMo4v84z9SwEcXoJS7FtsYr0NdeJ
uTxf7MpcgKo596x3a/54LTxpLBJgBl5sSytve9Y64qvlyd+NTOR5xWfw4txcdgIQ7F2GpSgQRUmh
UQfzxE3lFe94yXjZuonJ9DtNYPGFm748a4DrV446ivknvQTSkkV2KD9VZBEsxecyc6+zAtcXaEsc
z5BnNFjo4SLTK6W/4D1RUH/YgBwDjVZnhCrpxgDARYNWe5m82A2gq7INxxhz3heNMR5yFjdxSp+y
pHbVwT4KdmI62sANU3gnyZgPyYdL2pSQQ0EMhtBBXJR4SCbCxeKsSKKG4YG51xjDIVVDnyogvUIr
zevGwtTok7YdPpAFC1AT42bCeM4Ai8Ikt1eEmTQAQ7fC5vJlkmcqhVt+5q2KMSGmoaapqEFMZ7+e
jJ3nyG7XuKgSDa47rzVecER/7tEmMsFKKed9rNNY9lWT4N+vhgsRZwBtuIJdq5zbwDOYzw0uPyjP
HrOzhEGipm0v080MW3LxbUCIxM4PRiOcx0Zs2iAD806RgZslst1/cX6Nyi7u4Rw3FPxHOKiVzbnV
/7KWvzKYVEdrSU0f1h01Xqvrm4vcA+GPvk3f379CmBRHYabldfAh5ETbMyt7kdroBtqiFWiZgYWX
Z/vpNf2tFn/FMe6NEXeKWPXwAlYbUAxu7MqhdL+8reNJYYySrmeKPgAO7Ph6EYkPrrDHhz9RfaK2
/u8qGGPU1rIZSyV+PwbrkeJIW4y6oamHI+ZWuX20WYwhKvL26l+vNwWoPi1vwHgR/qD7s/627Gxb
nEm3tntQslB6vJ/ohbPKaQfq7yoZ36Y3Ul8tG4j3dmDZnYEcmZv25R0UY5TOGYCiVY2u8IQHGh3C
uyNQ2/YB0PXesafPS/BW/PDu1WS8Di4wUZNxfXXWRgix2tW1MSAkCkm0jrfJu/iPumsWmRtjqOk5
mvMaC5WJZaLlwZQlAO6rMto8cStG4ZGpoV1dLkoZrihmjJIFUsAfQWnvEhSsgu1uIa2eBBvESOs3
HbxkF5IEIEFo1tV66760s2feBkw8BZqoiqIkGhp4FjVm15NUE42gDuAu1PZpcKKQWAC5vIDMDrzX
YHvr5tfI0bc+702Y2HhNwq5bqqyBpITt/aivbRIUuYXT3hUf7Zu/FpbLHyUi2p5jnafe1DtJjAHA
OHkwXEJIKj1QfEdHy40B9gtsw4aYduk9vihTrh/a9DVLwo5i5shg3ro8KVQ8BtDiGJNOmyJzW5kM
AYJgBa0KT62tot29GrbC5qqTdvaCOgN3bmfiPULbgAgQR9A6qIrGfEIfXK+l6gtwj5by9us6r8/k
PIczZoizdAGYaLBNDruOZ83pC8QYKCzalEUF2DCidJvkG+m12MWpYPiSdUQ20m1X8qJYhER+O/Au
0AR7u2lJIH3D5ooiDC9jilIh0rNroUCQ04MYtPgUabW1fE3ITsdszUAEkn62+DdlI4X2W3RG1lxZ
ihSDwTSItOcZrone5/sPYq5QJFlZnQiydazcYLtJvPOysj+CuUCMbZKQdhu5OabheX1a9Fd/7fdo
G5hT9rvQ1wIR25CcifUUr6HRz7wznTAOo63WRcbrMBurqqRAs46raNG4vWW3nWdtVVIdgduYOZSx
fhnlPNPweGU62+yQBbGmFhedHrC87D4Vp6tI5KW2poPqXLFd/ZQ73EQSTyhjJcIuEaIhxVKdciGA
kXFLMYUe24bf7pUlokvDVHVVxU1hwQuumI+s8yL2jyfRPR5DGwnFE6/f+Qb3cK8W90KY26GjRcq6
lBDyetr943kr06bTexhFllqSzvPZxsNkMtp2dwvMgAXzcLcHpydm+z63262yTPdwkg+gEibL5dkD
WwOI5Hkx1S3L/ugT6VGMLEVwBgGFr+ETHXSkfn3Rsd4WU6OnDlPFx9l2iSaDYbmU7MHFhPYyAMTT
43OYcNmwR5ppWiYMtQa06vsPGM6BJpel7yNJP3htS7T5MO/eLz1J5vlOeOfVfCeCyDt5LNBIUCh1
3rWWjxcoW5wrApgl0S2WhW3Z4TZ4v5Dra2nLnMs74TFaogVETUPRQFuPtd6v8lxczGuWZyod8qKU
XKoNPBrAwAIc5H2N035BAZh3thMNengE8Kqj+RetSvCM74UGVeJH1blTj3BrJAf9Uag2F46/2352
JHcb18Cr+Pz5+DwnJizvhTK+sZ6FvgR8UhUGA0oNPjDwMP7jOwtvc1oBTOr7O587XTsvwLy0XIJ2
6aCnxLqQw+vj75g657vFM3fPFKRWqAt8h0oBTPNl4pwPwcHfL0h/ylz9Tf0Sjo9F/rZa9ytnrpIM
XK8+Khr1CA6ljwuo6Rdl4PFcRKoozH29WxZzXYJIrpJcgxDH2n3o/zwNCfBJkHo+PF7Lb7flbi1s
60BYZca1lFv1aM7C3dNeWQrfjwXwlJNtnu7PF8MXLUgYduJHjfBJcdAgi/ZY1Vlfl90pAQxFxzE2
Ew3BWBZo2g3ZtGTRYJE14j7NhSHpsXuYfERLLiXK3hyJQGdfVk8gLprZmv0srgCfkIEAUVlwFj25
rSP5zI0UVMDXp9qVXo6U4vXR8fzCBiB0ulnE9v6NjgxuX57DZegi18Q50wn8hvvVM1czDZrsHMVY
fXs6f+pL3Mzr/EqeYHPd/ds6X2wxdxzyindTpu9uz5mLiIAG/5vuOZ2ncrydNj8udAGt0MAUpljt
y5/+i+44kB+5ud/J2zLab+ZKKn2lZw3QEGgRM0AC/TV5XpDh4Lrp/lNdUxgc2/pvqoj3+8zcUVUx
WmMwcMqV62XOEcYPgLLEfTd4+jxR3oMkQ5RUODLIdbETY7p1jrLAlHCiuD5f0moxAx0H5mqB4jk/
Oz3h1ewnAKfuBdJIcuQu5OfAqKUBAgE7ArjABXToCSBJugM8d+Sys1lmI5Tj5kgnTetonYxDmKPI
h15ViEVVdnPxJHWRbOX1t3FcHZIP2sPPSyNO+UV3O8vcVGNIcwMEtCqqYkCRj+fFrJ1f33LbevoH
NXdAQBL38+Wl3MTYZWtx0HbGwnQTV91yDP709Rktnbm0ch2CIyLFh8SoE2+8dnEFZRLs5Hm9Xisg
ZVzmDurx4v+iejH9hI5EMze3iPRU0mKILtxXdIGgTTiflT38URF4PTw7MZEauFct5tbIIALKLxcR
Cx3sNoNpEp/flxX6dQ40vc9x/3lrY7FstBCITr4/QJE3cMhN0iJVjJ5x2jGOmXSO5Z3oorxbG4tl
Y5Yg3VBK2CFzUyyBI0DIDP3qGJegqKmZe3YMzkszUcu7l8g4nHkYx+e4hkQNmdAPbxYv5o/fMp7t
YRFtqqFOzaSDhIvjafOASFtKaIsAAc4IL5Mz/XT9VUWTMQBnRSsVLcNxtY65rIhsO8fbk70H3aAw
S+apJziCw8MpnfYXRmIZKxBaaSRLMcRSBGaK/AUXxVuYDiF/yLpzEByB5dD7nvPavXm3noW1SRTD
TPocgl9PlFnA8yRc+vxFADb5n7WLOGz5LDiZndiRzdPV38nAe81hbn1UJ1WndhANuOm9bksU1hT2
fY1+HxdwZ89InxxMHks8tWK/3NrRRjMPddqbERJ1ECrSpn2c7REQxosZ4Fi2MtoDOKrLWyJjaqIw
Tiy1galZrfTOBhjSnJZUuEA3U7Ht+BFhgW5qrTTj0JTVY/gePsvfOooBwjv4E7iAurc+ngf7x+La
XC1w3IqxAn0J19ou3mJ6b9O8lmvJ+VoA9qwmT094stZbGcOeW53Aw167xuzdJ+WZzpbHX/+3HWbh
baKgk4aG3lfZlQA+RYCyA8xkxQ5d9emxqIka+52+sqA2NTjJdCA0U0sOdADx01tcCSFnG+r6AuhG
qOsP74r8LsDci2SsUYvGhUTMNIQRFy/ZafVWXKAwNwfClOV0K4DBoyJtvQvrKiWPF3tr+Xl0zoxB
iqJAK5Mai43BYG4Q0a4F58k7Kk4zK3yCRjU04NFkN9q9cI9Wzup5/my/v7/BWxjsdzC68K4SFfjo
gxj3JFSLMryIeAV0sFd9CQgmFtKsBWHD/Kch349Xz3PK2GyzKV6qsK+w7zGgThsXKSoPaCuL80xK
ifznnQ7EGGvkF0Cx+4m0IQzl4w/gLZaxUnoYN1kfqXhUv/7EXH5HibOVjFWqlFzpwOqhHiNcWwIE
IMCmuY8XwPHfwc9+779fh/oMfg1YPi1YeWBpGID6H9rojxZQExFI18wQF9VP4L4urLlIshfO1aE7
9EtdLNHQRVTdAD1O92AUP4h+E5wjy8Jlzdbal/oHuCQcCdOe3UgEE6IIrW+EygAlEW3dFt3Z/u1N
Atge5Xl0uE7rZEA/EsaofxlGlS+lporxmBOFCqEzvk8vYMzmwu3ydo55lsVrHehVj2WtzpkzrFRn
MB2H62fx1sNoeAbewCSUDOrwnND2fQWL2tfVxQjx2fnp5hYAH15N+7FOTjuSloEwXVdAd3arMY11
IrJgTNVQQ/u8k+xwlWFKf7oV3PD5N7ceR/3e3wr4H2FsD32ptULexZEGv9jZOImJdJNJbMz3ciVN
PhJ/l8W20xcmUAmD4KzdupXQCJufuFhX0zHTSAZd7Wjr+tJSAbDv3+LijxbcNTNrRtHnBSeZvXKO
ibdzzL3Kh1oyex+yrPnGUVCh9+TF1U3ftw1vnE6Z9AZHy2LeV1Rss0KUBRrzOhtajvjYbRr3snAq
2zs+gbPMAun3GuwWzXqLSd/lzw9QlLgtv9Mx1OgzmMf2avlh4JdQTNAv00k7f+E1C3nF6+eYwGOD
OzGSwxiR+Kw2TeQHuACr1ilgipGYxCRztkKSAQUJQGdm9uHg8MBIJmYW7uUyJkXq2sRXeqzv9bQ5
GV6zGQ7bF6o+Nte/n7JetAqvm7qoyjI7rt02baH4XaIdqyVKYDnRewT4wut5oZ7gKsBd+uaRKNLX
kr3oCgjFdBklF0W0mMPTssDPDZFKJBeJgN/vU/pH5Lhjk8/pWAhzcm0TJoLZ5tqNXvqj+oy3wKNe
pT+b0xlNBkglOP36fwHgN3UVx2KZg1PVXPcvAxW7qZ3wTEcXAfLq+seaVM4McBYuKJegMhz/azIK
H8tlXgc1bwah61Nq0gwCeB4K9wBUrLX7AmQe7ts65W39lfbLV6krrfVlma7yhF4u5S1eL9sXwBrx
BE1mZ8aCGKekTWMtbKggyqEDaEIPmU3ABoLMg6DdR+ODJNAf/HfdRG/KvdmOVLNWG7qP4D9JaJea
/fPNH2+dvN/jdTEWu7QubVIhToGY0jmZMwOFRwMdEZdV+BRExHF4O3kbWnm0MMZwD1HQaIoMicia
njYakoYnYS4WZLAc/Y/tzF8pCF6/xN+zAyaFXl6W7mC/ZQmaymzMzfO+Z/J9HO8AYwQUpbi2vYLv
Qf7fS918dn0CKZ/SEd7jOHWiKgbkNJqLR6mXOdESQDPNNe0gSMjIxjrJwKnzAmRqn3l3cMpDG0ti
DlVtBdOKGkganuFzCokN6mCvhQFAaxOsHM1fEigT5/Gfst9jqczBWnKfGtfiqh0ji/Sxk87EGhmT
Abx4BwqzISPp983LfNPfZJVJ1SkLHjp5JZmdJmobzL+UvaYBq1cCjkOO3iEikdDTLOcyL0rHJ6As
BRWJ3cxTH0Bk/ezxoiet+/gDmK2OyqsgXBN8QFY5xSsqVuK7Za/XDfJ+eCWJMXuzRTT6hIch4u33
1CkbtF0MK5cMiaUcEK0McofQQBIOkBm7zWv+FBzChLy8dG8hyiwcrZqAU7Hg1f+Vx5xvmqIpszEg
bxVd4NmFkq07LRCZc/vyhj415P56b73siLXWgAuWu+GsR//2XPkv2tNBA6rIqgpaKEs22BA/6MSY
QuMYxwTNx6JKQuPQedqypnnlft59HQ7qQCgpFeesJxT8Ti7ztKWlEfpoUTcQyAH1EZOvJxAVS8ev
AQr3pC7U458MuHrL4WNZb+bC4gfk5o+/YKJz7X7lTPgPgmSA58j4gmCuvWGW6AuDKYfXk7o8rarl
d+D1c86hT0XKtOXT0NAcgpD8lv0eRw8XDMem6Fo5dvH+fJQdJLP7VerRSPlQrcKZ9v54ibeBW+ZG
3wlkltgn2TlIWgFahl5BKQX10+7qnOdi6wov6eJz+exvn5cuCV9vuXXUMFHBrAEHGaM59PGnTL35
qgyVt3QMWMioHd4/wf2gS52ZFsJREJ0SD6EXfQuSq60GvE2eTcydLW3E44uIEvGB24M04dncCWdu
25AIFqJhCFdkO5Ltf552NM9+ca+Ci+Z+wPfOOaulz8/dxmOZuqKYEnp7JXQ6M2kfszFFQSyv/jEw
bW+Tby/Pqht5hkESJL+3rt26qBjb6Y6zy7/T0oxcZpfLixlpoQy5lbSo38oVKFaBuVnZyhwxlXPc
iMgOJx6ZVd7smDneLJhFcAqicPGcuJaO5qBsltjK/vFu/I7rbl8F9jlsBEbm2YSD2dZ+FqoKet6M
P8rKOmj28oU3+vU7V3kv5FeiIQfskSlCCGLXdA6LYpDT6uK0oavv4xk6Y8294btaT0QMTnswb8ge
/2DQTh54b8kvbaNfgi5HWZc0RcJ/3Ku6VfRtImc6lqv4qCTtvnaUAz2qnMxHO+wyvHJO/XdChxHI
XHOx0MowbTX/eC3ndY3Guva72RibwS232/Q4uCDgRNAuzzlyfz9i93JZmOCsvWQ+dtw/ruKf1Sne
5gRECRmJP3zvLT7TxgiUr6h/ZO0PYIR45lnwyVv2d6MNRtvNJE/AOWj6x1wjYkVqkdSucEj3eDJg
RR4r8e/Oa7pYXTVUCbi1ksFWCJugsWpRDYXjSp35h2ifrX23J5GLYrmtLoFwiJ4i4PkGswE9wu9p
Sws/aLx+/nn8Hb8fEeY7mFhUQvd7nkuCj4GrWVyQ3HDltR07Z+fs/URuDQLlFY9j5PfYBiOT0Wgz
FEAwYgbC0UlygGFd117y5+idYxDUbUj3oSrkU/fm8mrZvx3m88Q1Pj975/MFLgTPbaCqzBpWQ1PR
SqZI1FljLLkVFEHl95WACXTvNUD0PxzbXXhKt6odL81Zt+kkskzcCs6qOreW9UcE7pVlIRGH14Iu
UVHMp1hA+YGjRr8FTab31/xidjWQzHHrKKnmFnbNvQIzF6nbEHlUnuswsW4LiRVJAoGngtUzwupz
1JSFEQk0jZo+NR9tjPyDvtN+PmUncduXOTJWBncs6Xc8ZwEp/a9YtmujjY28LtNYQALCibFGNSLr
wtM9eA48FPWpC2bJGpDfFfxDxqN5v5/xtbPyKIeslhbXDu3cU+bdS/xxpPeKoJoKdH/3WX3Ld0i3
oq75BfXqVo3N67n6HVTTRY8+hNGx+NKL1yHGh7yuQEt3+fa8j4/NarWaXwBSUe0yqJ5u7/p/jlVB
mhc3PUo0Tije8aZk/NwFvVu/1AyWB3E8ijiYMbnfFjCIqGHTdLh7BvE3GdqYz3YQOZ0nA8XqO6co
uDxQv8kdsBRLNVEzsjSLDQrCqvE10dfDFyGyw11BopNsm8vQThwPoG52gjfURcE3I/ud6iTz2HEv
T8vY+zQ+58ZCc2rPmncB14f8Xd63MFyj0GEtEWGqxGqIn5WR2Cpx9tLMwP1j7v13FC9UpwPzVrNI
XsSA85L/3noqT8WtQ8e8rrEdN9c0k4zAyrIXTLAHYOv46b7+F712v+oWWJVimQYAw5A7Ravs/QHn
Z8rxUPw/0q5rOXYkx34RI+jNa9KXlcrI3BeGdCXRe8+v30PN7kxVVm1xZza6+3ZHdESBmYkEkMDB
QZCfC/et4QkbreUTY7PrasT7b8F5CDfKpCJXIgKiLuOVf9PxF0Vpn3LhUJ79eQYP+t18hKUobvWk
23q1rj21TiEaj4XedoVp10IpN60MPYsCA4RuhxN//rQ+o2MyGcmasyd91aB6bpm6YqP34ii5etQ5
C+LnnPD1BQISH112ioT+ZJ6jp4WETS3IlSpWZ34VuVvmbd/aaUmSRkdSxZjMJCBySFgyfRfgBEeZ
xczsysZE1IVo6Zdigf4OGRU3KDCg6dxvNHXx+is7JkBLkVqdhX3/o/zNd+WucQOLAyzXP6UbC5M2
YVX0yYp3PlG2kh3tQNEMJ3pOyKuODkhwnrEgOQTUhNVfQBZ+diSbt8J9tJCHuX0ZaxircvGllLMp
i0EQKh9fyu0rq0aUM1NUTwBOq0Zgea5ncTtxn4CsvF06qzv6eSmZruH1seyVyFJUZ83h9dDXB7gA
JAjeMGSPJ6GFSNIQ3Hyd6dK7p9er3MzXgju/Vx/rzB0DiB0A1Szsn6DIQK9f30l5yqpAUKP6zK62
zD46TRb7sQdwXNZTp5lrzrB9zYwQ019bALlTFxeWJHqmN+ZHQUrrJ3EdsE1IwDr51iI6994uqXPS
Bk8MBXpNfV2e9TmoZOvmDD5X9xQdJZ/U74p9VPHc2ysGf3i8G7eoPOiDBrUVZNxkVvjN211obswF
g5QobXMeoZlP6IgVDT7Ty+0YEe1c/PlRd88SzH5ocfpZctO1akZmS2pHcvkFju/bFPv8KRqvIknJ
ahzmWl0fjMSl4Omrq/o86tmplQmGKeX6ZLfG+BafRjcwNSNfiDlvqzCUzPk4LpZftVEO0tlfmRoQ
QMWmRdlCMOARTKTs5h6fjTCTLpsZOOkfb/3vq5UyGmgqFTlO5jSJ50Qq2m+9QQ2BiazP/WrURbP9
LgkrkcJondJsjOTJXwufA0kIp7NWp4f4U9B7tzNZd0BZatjFx6Vkyt1PQiyCHCkmbPMqPeaTqWSR
EaS6PVdG4g4GZ4jfAfoMJhQ8KiTgTdUN9dRV97Hbg3rlgEY/QJh1YY9QwhQdTP0gC0+iO5Ej0izw
aSyALOh2pi2r1nuqVuZ5e+YyUtrlmftkMXTB1PTaamA1Fb0gGUpZIgtUhSFt1shmKpaorztkWwdS
rpMlLb2N1vFBgoYUL3ysjBbza40ZuKFSu65qz+t0IhMwgG63xwjKw7gfUd6afDialHQbo1hx22rp
oTpfgUuV0dDPjkwbhwY0RIz4j2vhYcepSiv6/dnvjeZtNNnIFOz8u84AfN4ijz5ufOBYVL03HG4x
j04HM/CzItI8CBrn/n6FfjBMQy5ORVJ2pzxy3yZoQ/Pp7dF71m/y4+OrcQPZnUUhDJRw4silsjQO
sZVbrpvCqkNvj2xXG9VWV+qqf1FXvsMZmcGYihmiD7t0OV2zc7fYtW7g8Jh6oy0FODc7jkr7nMtH
ZwgvwFBS/lJCN2Uc4n+fhr12zCtSrwa31ktdPHkblSGVT7pVutm89+64DlYht2AkbuwzUAXwmoqK
JwIaU2QarN3mYxYPnsICRISyDQEh7Izg2GO+YQfg9Oa1NSZcgWOATMziSPSblOOvcFVCcy/HicAa
zOHXhXVsozTsGyXjTltIBSZLtN94VD45YmFoFPo2bDsGstg9cSQ2JwIMyVkw8ffHnOkdyc9iDfLG
Pv3jg6AbKAsC30QPROwUL0pK2WMx9A5Q3Fw//dn+AZ9brE96a/V2aSS7yl47x+NuB87Q+PWxWt6k
BWbxc2stq7IiByNAhfPj0OSKWmE/1IoEb9M6tIed6HCoux7BObygenSqEcIUUFfg+QCPiNCWigQQ
8MYJI9WAw73hKQRA6vfj1dCGjP59SrMn2S8zIWwAqP5SQU+B/IrbrVXJXoj7Zi92ZbKul0HnbrVW
KKNuxDL+cOvAGI124VAWtokOK1Nl9MuSwe9zhmdoW+798S7dEBRR2/Sbm764A400YspWh9+foTYK
/ul34qpzSRDq+YIs+jVDi6KCEU3oC6XQIMrbfoamtI0W3MfSVlGuqwg9SRjn3+d/AkvVCL/UebAk
YP7/F3sVjnHbSrNKzRzgCrikVUx9NdoNcqXzTDL89bJwOgtK/It+u5A4eUHWswqWVJs1urBBRodh
6PjLJ3/xsjJHa9gtzzaZb94jlaYCt2hShCpNsUx0ssg68+Goh6+Fdc1HTYmAjYG/RYwhyCJNFREz
ch0Pc3Prlt1mR07PVx3IaSM0ea/7hRj4zgW9EkVpRRSGgyJmQJ1n7/FaMUGIyK+XMGtLMijF0DpF
xbgZyGBL0G+RYNcubdhNcALiCZRelTn3IeAhQ92dIFHYhkm4WfXwntTxWrKB9hvJkpw78cCVHGq3
0BbCi4wMYLmP95L44fquYMdPFfF2S5n5+ZduVOBiRdSeMXHhVVmIFQGa7y08gu+ex8VvU449nCYJ
M9Tx22lNkCnpN4tUFEv7RN0RMZeqop77HU/pYBzQsiJaAhqys8PSe/6OBbg6EMpNylnGVVMAQWv/
YH3GuoDBXgtB2J37fiVi/oQLI+NLyKpFDID+8mrrrz2jM3uXXXCTd2z/pYzfUOxCRgTMnIwRtOIp
PLR28qIZS7QZdwUgbkKpFoGTQhf0lMjnPRbMXSeBcIaPNNhji7X087M+XHw/GhiLXEzx8/VP9JTb
0wgSqMcS7kVfKnuxAir6Uj2ObzwYgDlbPnPQHg4D+V5p9syt91jU0mIoY6KMedYNYLs5GdJo9a2e
nx7//r2gAigRSRNF5DqAJpit2cVuJXEadJjHC6WdKeFC8l0b/GLf9R1vfCWEOpImG8su6SEkMApT
2/w/l0CdBquUUjm2+PUcDxNet1AildCxuhQF3xQGEBRdrYI6Cz8Ku7jOAJUH2vHl+SVzJYtzMEtv
aRrMXTtycSSUYe8noYfRwnrm2CUF5dapsI2FPbtrdi9kUCYd58HmYYS1vLwokMHqiFfA/9SACW/z
/H+YxnnXcF3Im/X8Qs00OWzArYg1hY67VQ6AhaJhcv22Mzbnn8dLW5JEmft8Kqo+jNGLxD8nluhu
JmBglnKjS7s3f8PFasQgziO1wWoitybhZrXUirh4Kyk7P1ZTC5obHM927e8y93RCn6eYk+fHW3Vf
0TQAVoCVAjMjJWWK1axqJGlmDsk8kn+3gXHOl1BK94QALiCBDQoVNTQJXO9Vl7dKpOZoRxh11R5N
Di8jH0DLaiGOuGcoL8XQl6ZoRxgBNJeoduh4lmb7+8ebdU+vLgVQN8arfYVpJghAjvSnPPNvf6PV
uHQt78Uql0Koa+LlfTMOLISwCYmeaiI8566851a+UTtLpHpLO0ZdlKhE3V0eIIu3uY3n5O5SOH9f
AChMFOQpkTWlrD5q8MD6DmiVmjBkIiSiG02IiR6fyk3afDbKoPlE9RQvFFT1qVU0chfFlSfMs+je
BKN6zdaSPugFZqi9PAswMe1/8tADtShgdwISUch8Uoowsf7Y5BjOdAJf+5b4q3ywh1W30x02nSkI
vxir1Yf90mndtBP9LvRCLKUaY+5FHhOpINl9MySWREcMECyASDJ+noHJ+flJQBuQ6LWjoigiAYey
FN3eZkLnnb74AGqnwawXdEqOD8BOTxZc4MtLY8SgPCdPT4cDtzv+BGZg/izhWW86wX8XPue5UVKe
a2XUzc46r0/ZIprdISRHqZ6eZYBIC2CVVzvd5HDc3inaSWjBb8niqu+95n6z7P8tnTptqePDqOEh
/QWzAN7WFhfrngsSTPt9haLpsZx7KDN7qfxxN9a4FEudNlqQuEauIdYDREX9ylZgL5mb4R7fnnu2
+VIKdaRDWIisX0EKKxv7GcWJSba+C0rPx2JuAD70EVL+Uqmblkk6yKkx5xgDiLb9od1KiYG6yPPX
gg39LVbRr9XLRVFeLW7ihpESCBMxGQBJsoQIjvekHT4BsPnTm9GrZyBcn5EJA1bcrVP5KedmUHKh
hwX6YRsM1s2+Adv0jePP6vxxRv54wfFKs9O7+UZQx2JoHPLpEk1XiCEWshSr/T9CvLdfimIFaSrV
njGcgzMfBYiZxaeRQ+0Tw65Sk/z9GwO9D5qeyinMBsW42ohMFeq/cr4A7e6JD9bZn8L++flatHn3
jQ+KIAIYb0UJnvzaiQu8n+RjiiRQbfLPxWZAX+EptwMreK1cq7Zr4rve38wW9FW4BybOyA2grt0F
LZqv2s2mXXwEpUXRkObxlOAjhH2yEQBtSI7pNj5r2xLSfCtYl0/Mksx7DlngBBbREXpuARq7XnjR
q7nKdiXaY99qPXMntxfJWBmrojcXdOIGDzFfkktR1JXne0aQUyUXT6imTa70mrmBzpW29udHAVso
QiYPuUvV8kEV/Xhj70U2l4Kpw+1UwFuFqQB93SY0cS/QFxKtlkzNHSHAEgg8cNkoIEGPrjcyG8Qx
6pqOPa01yaxt768H97lfYHK4Y2gkcY4ycWLoAQCW4FpKEKqlMGXSAIpZnnCTkXYm0SoiudF2JKJq
vTzeuTu+6Voe7ZvkTAk5SRxOop00R2kyOmccLVzCmTINmH9n/MQ/Tog2jxH9JYltLOXmbrAKGn5f
QQlGFYGgQ0aF0lCvkeW2DRSAngKd1T17/qtyBWv+d6APlTXwdrBaMLJ3/BOAXQICLtTC50wOlTbw
Bl4BSVTbn5rE2soyGre1QFffzOl8rJ0FYbPiX9979AxBZYDFmCmpaQiszGVcmrdif9Iwe8qzLWVc
cIPzKT0Q8Psau3jOlUzRi/UIAWuJdEu+79Zq4euF+emrImfE0udTD1kRjarXn9jRUcPR6up1rg9F
Rdp3v7Wrdt+uVfB1AF4xYgxb9rFI5n17864/gLIrTcFFVSIFwwk4Cqs7tTGyPLHZ2rXePO0lS7D+
YLKhMU+4HY1dlziNPthzY5acL9GP3rQQQFcRRomi/EsTggTa9fX0vTFtRyWGrgI10uhJjfh1JAwg
HtVbFNlyFJFaPJRvTd0QYdK9aae1h0ZvvfeFe3v3xC8+hHqalHGeT2mYDydp36GejP3nDjVAV2hn
4OwUyeEEJ3JQIr3zwUHTb6b4wFVWM+l13BpNaU2Ir/cB5+uAbT7+tLvqghutiHMXEydT17mOIsCj
UAg5CV2OdvPya2zWQfrxWMhs0W8UXkI0j5s7I08plVCFZpS4COeQDRxD8izUVY8NDRm9abnXbLRo
qXnk7n4DoqICSgYQPzv//4sblg1x16dtNGBEaBathHqKP8YgyhbM/929u5BC7d2gCV6icCX2Lm7F
jdeL/roQgsDKpUY7Pt5B8TaCgyorkqCxiAqAW6NkqS2bVWGDLZQ7o7MwBn3F27zN2t6ZsTAC/Q3a
Yg1/jchlV8A2jvvc9jevsTta2p/W8t3CbC3O7q3sJ/iQFL1uXfzZmcfQmsnfHn/rnWzS9bdSxy2I
gyDKBSxAxAckB0cDJ5PB2/rFc8zzRC0dzz802yUKr5uGrN/bfrFFVFzhlZEQymAmOjHFNmT/5N6x
E1w120tg7E+fCg5W5vFC757/hUAqxshjlQMxWzKclC4c8S4fKjNvu8qV1VBacBm/V+TmCimAroOL
QsY9pRZX8VmT+mE1nHKzXzUWb2dPnMH8lY/z6WY/+Ua2Mrt2Hi/w7r29EEotsGMGGe2+Gewn03vr
yBNCvahycVPVgUSCXPBJHKNp/LHQe74eqv6vpVIPqjTPajULsFS+z83BkRrMfxj2ldPnVpXhGWfy
Hul6k0mXrMb98/ynYLpQxLWDJHkCrDQrNXseU1rG3FSZfsEY/i/X419iaGcAbEvSNsVwUrWnMX+K
NVXv2FXoEV758t+7LCAKd2SWAgN+/tkbDcJwGhkdi0D+a9StTD0+5lofYkPW8VNNVxqRNKHNl6EB
Y+xKw6Q3ntWyCBIy3wB+2BC5pzp71+qPUnGZD5/54Ye1mDO6LC5F6/eiSuBf//VxlHpzFdNlsYCr
lHqmH9l1+9xEJ1U0xt5NTaXV1djKDSleR61KGsyx0f5tKABM1oV8StOZUMv6hsHRF5mPHqQ038SK
2RSVrhRLDG3zPt+eA2C+QLWh8Plr6S98EyNkXSdW8Bqe+MaPjty+y0xCAvvxLfpfjvtfYigX6Ml+
Boa2GkaYsUTxFf02eJAcm3RfS5hUEBkSQh6gzwfVSKBrEhRCFQH9RvyRKg6b7wcGg4rCNRd3Oh9y
C3d8aQ8obxYyYqnyXTOcOrwixDjQM8+SmPy5HZYSavcNJ6a5/M92U2o/gL+n49gWXiHOrSjcxNqu
LKP3QnvSIifzi/XEvgvTIWVXUeN4bWtETL1i1E2pMf/BokXQdksAFbKyQo+QDNWgGaR8hHlRyuFD
DLtZjjgYQyFzmy5NMUnvsQ7MSktr2qXAOaa40LS60cQoKPE69Xe1/CSwDYkxuzy0wnyV8smCsHu+
AiBZ9DDh1c3d9PKpGBLJD7mHG/zh55914LK9StpSsfvPx6u6JwjPz/lxD3C0IlIH6jFSr/JFP56G
sjSQRiAN055RhHOmPNyr4pK1vk3IYh6RiokbKMCLgKJSlmGMk0b0OmE8Tblix+25H1IrnTpdbVeC
ttYKbiWEP1pWm49Xec8XXYqlnKDPNQL4hJTxFPLPSr0Ky7c4th6LuKceFyLoQa2TNKDaz8jjqavf
+m5fVYC9B1aYiESNT1W85F3vnRsgpBzQA3P9RKLuPBN6Jbi5mfHUBIARx3j2Kc9866h96wTVUmXr
VpgM1DJiZQ7BMq/Q2EW0+QxRELBIlCATUlkd/yH8yXmixAt+49aQXcuhr5gKpsPQhxwGbbnKn0l5
K3J9PDw+qNvXzLUQypQ3XSIlY8Qj9hf5UudFj10x+cguqMMdwDXEYNIZqwBzOzNsXJsLLeZGtosE
PFIHFDnUT0Q/A5Dlgzkxhl8TZurc/I0Pv5jxJZXWyvg1IoNQBIwh+egOEiMnaP4G4bfozU1+mVo4
vOjyueHD0/Rtr5dL23Krv9ffS+193oehpPQTLE7+NE7PjVMbnUxy3pD9fztjeS2JOoDUl/q6LyGp
UtxAdWOpNGP/FSVInY1YK5MXECZ30nyQBweBdL0CDaa7Y7EoJogHDSuLk63QBU5dmFV3HAT0dfTt
MWPtTLX6miU9qFc19OuLrO77SLR4dsO6badz2UeUfQRCT1K0KwULpelb24SeXaQB0cODiUvabwB/
4Vf6TlXloebHUztynqlWJVh8CjTVdnH0/Vjz7xQBZ2uBsXBzlxBaxCkzKOScWiugAjyJFVz0oHOD
5eemMh416TDJZlHuOzkgMXOsfEnHxBwpfy6YZzScyuFPJK2jIPqbql8K/yxm73L7Jgs60/pW3iwo
yB0zcPmZdIOIz2HE9uiJ/KkTY97i5MlslDJcaZIaPwVjExqPt+UX03nt2eH/AMRHxyULp0RPAqjg
ldJYEUFqh54IBoRsoH75/PwU9c+nzevr6/v7+273sTrPE/JQq0n0r8fy7xwL5COPw833AkZ93o8L
DSgCWe41bpJOwSYFaEi2B0uyaj3d+nZoN2sBlOvCIbUnR3Y5M9/LJmujqJCsonPrPP6UO69+FRPY
5pI/TBYLAOz1p4Sar8qJlsjgEChAc9WUpuebmcm8185i7vs2FlAFtKzhDc6jDQhAg2tZXBApYdUq
8oldBe+Y2OqgJL7DGCinWsgs3IEZQBLa0dALqIjo2qSc5cgKkYCxbzIwZuiebcEm9YaC6beIyVuY
9QU6hkVA+Z06JkQK2EBcaMRvdNeF0ip9UQCLCf7QbfV02mOyEaht9VHXQvJpuXOLPjlZBGblUD85
jqM7K9O0SYTFY+TOgl+98yC8/hrq4gdTnzFsXsgnhYRm3hn1GSwN4SlydL0E73yCbNJqsUX41rBd
CaXBidBoThsGbAEenC/6n/GzTEzhVdhMuwyV25cGCOujf3yswHcye9dCqXQAG0Z4ggcl9h1Uwn+2
e2u/B4nRPtCZearc57zpQMqpAsndamdg348gWfrgUc1ynqWnlvzbA980bv4gNN/glaJhrCGle1WW
yP441DKaMdrD1qo2SWhtXnlLM+0JCGPuG8iA+GdcKcXCE2I+U9qqXQqmrEoALBLH8BA8cQav51vt
WHV2GeP9bzXC2+Ntv5NlwipBIwtaDLACsvQzYtDaMg/ZBjcsRbtGp537iXjy0+BvvVcl1KNDsI7H
l8dCb6NSVM3A2TVDrvA33dKpDBHTh4Ovnop59qV5Luwl2M69e3MlYg6aLixzFmpD1nueghEY4krD
3Yms0GT0jry++rrogD5mwRctSqRu6sTGrZD4oGMbQHra65iSuqvW8Zk78EZuQUGdbLvUQPxr/ihN
ETXgAlALRBIFNcHrVcpcOQIiUGOVAJJ260DXzFL/DIzAmHk8CpJaOZgHDmibXZV2ve0x7Wneg9T2
CWsdMMTPiQzQGkl2BWaECOSTEZA889e3+K/CRtszprm9joav92vJTbaM26Dl3dMDtzRBrMYs8ijc
1YyLBVGqL6dVGjJKpcyzIPznc75fAnbfsB3hVs8MfUBfgiAdvd9UtKygqtmAmVA5NYaoC2vviTkU
Fjga0VI6OfGfwJgcf1Xb3GttVURd58A3BKSxGzvGIXoHHvvAghrB2/XLfnWWTR3nDAZHmyXyYTNV
5fVxRmoXZmoSqkDoj+hl+lO5ijVteJP4GIWre6+Pb+Gd1Bi24kIcdUcgLk2mLFJPrdltalStLcVE
Hoho5keOfv/IDmYOrMWxZ3dg/NdyqZvie3UgVgKWKaOrt3HzXQhYUEcq87V0O7vbeebjhd6xpzOC
Bk8IvCWQwKBCo6kK1TpKBvXk2ZEhOM0aB2uxTrkQgi2JoRyYoJYcsqYQgzDQGVz/WQP/XqEr749X
c6eaC+zSxXKo92mi4p1Q9r16esvQAhxY8bPnagd/K29mqoSMKHCRSGq+LzZCzj9Mq6egoe4CqghN
Qy7xWj1lhPJ5Io3qqdmUKxkzDxOjMkVDscdj/Fd6erzMWfloYWAaR/ZCBORToRvd2cgrQakeaCeh
NEORwEKhiOZnZFqkzbkTzc6c5v+URO2n3whBPvmRdtIwJ1KXAl/HTHrBiNujbPaczi+EdLMJu12Y
DOolYaZvVyntr8E31kxppp2yTXSUj7wx/Uc7908BdLW/yUdu9GYB8pZxOIs5+BvWEheU/d57QxLx
0ACCSdJgRCg7Kvu+pnRyqQHux36UK/6r+okOmckfFntK750PogRgURQVjzyavbdNPbFVmh5DszHr
9xD9VRqCLHlC+oBMH8rC5t01TpfSqBxHE8tdKHmthvQc4VjClyTHpFswOayVHRvr1R8hInxKll74
dxzfHAr9c5GUJ49aRvV4DmK1fbOPjuIX990uEezfM1CXMijnquWFwoVxpyGgDTrSf0g7dV/95Faz
xJBxT8UxhPoXgA7KAhp2wIUeOjTTDByZcY2ROP3Z5Z9GA8Ng6w1nAqqYnB/bijuJIuATUfcGaxio
oPAWv7ZMCdtljNpAILsCLTsAkpMjrVv4zwBVYcCjQTyfAgMggJS10Nt1/7nUO3TvoXr1BdTeZk3j
DyMYM8FXkRP/mShmYAmftS27rzveSDHAKjlHdvlv2xLgIObiGTAl4GuhewZHtUq5SQFLocJOlse7
ZcWtph+m6a3HG3x7oNo86Bd7q4LCDDWb6/2t5LKu2wLEjKxWrBCH/i0nX3HSDDi/gh/YhVB6/rUr
CwnmD41DFgMvBA5aRIVBoxDLIVvE/ClhYITjvsqM3JMqkxdaQX+8MPHmTiANL8OQCXjoI4qmi1EY
INxG4yRIJ2baceWKLdZq5BYaUTCy2GNePe8rDB0t2rKAmfjHaXiSwGbNnxGl6YpgD1+s/9E6incs
En06c6hg49/f1UeeO5p67CudLZ9Dfz0OIWk9y/ONtjYazD4Bkr6qzSQl7WuckKYz5RKBeYoa2HmI
14K/gNC5caZYJVwo4krw9ws3PkdsqybN5hdlFqieWdYjJqMoSCNGRcuYSRiVTsAXvlm2o7egOfck
g60DAEK0i8zUfteaI0qDIHlgFTqh5YWz+SEGiZDAF249YJNBq5LaSh1nz5I2LhX67x2tNAMAEfZp
oGmmQak9U5V+hKwY4DfASXCE8TzCxispOwugh96mgdXmKx/o7mg7+atI3WdarJcgqu51lnMCRp8C
In1q43qarLoivvzEtYEuF39434lVU+hCTCVg8pfkJyy3aePpSDu3ybuf6p1E2lhX1/xbtpLEZ1ad
Zo5er7cqdSPgvx7r8G0c/6vB4JzDdHpRAqnZ9R7LYighpEA6LmL5J7yfKkA1EwyxKwvfKepmNCpQ
FhtxJYAyRaqfm0RmjXgsj76ctgbPeaouaZ7Rp9lPOq9Q9PNcb4RUAQ+AkAqk1CSRdBhh7j7+7lsA
yIy104BMQzw7o7ypeFII+F6efDU5g+Y3cTWeS3c8I7tBkpSYGN7q3QDKfMEbLK3AXUNIXFhSGtUL
23cbyQDHK4FyFo/BOZNMG7cuF+oiqibvVERpThouf45wZcWqJ5igS0qcZCw3T4Hyssjtc5t8gWgV
L3eMmxbBckTHgqInCyVbsf45zW2vB5F3z1kda/eNEZ77ZgU4puR9i/xC3eIWrj2LxZo5sK0B30tz
WMtxLrBoqfXPUaupJsugXNR7LBiP8y6w6xBkM2VX184EEv8VHzCdJQcKaaOpMFQh8EytL5ulcPLm
bSGibxsYdTBq8yKy6ZQOi12ThXJU++cqFpFpi2odEzglXVI0yaqEfLRaQAqNuClVW/PZSY+iOrNA
nBu56ojxII818zZJgK/RoJPwPSD5wiCS6xvlR2xYtID/nLmjGuhpvB1/2Brz/XQ2tyO8s0BL2ptZ
aArenhPN2rcAzcnFkrDpPsn/8hte0MXCSSMzQT8hqmNfY2dL0SqXTIVbS4KhaS/K2Rd1hVnaxzk8
vfad+HLM7sasB+Q3kOe4/vJUkjo/T3to1Isnk8DHe1fYpM+tsitFjdTNW95/j+toslN5iRr9l2jn
RjZen6hQ4U+w7F7LHoWe7/yp8M+8uoPx8Az/MDKAxpGgWLXopOicWHxqJIv1DBDFfSTP7KF/Ec1x
MKRozelgHuGJ8CSdUtXowbHAzKT1S7Ds20BtPtqLj6QdUltKSlDm/nmAXdkztT0IpqCs/K2EumGz
50xxnb5Ob4LvKM8MrH5lgH1PWjim38IQtVVoGsAtnEGsM37jequEDDNdW0n1z3Ufm/nzWL5kpTn4
tpfrsvfdMJuusMv2PcMsFEHcBOPfijVkzlaACxokwmU2cgwgoYg2JZ4jbGEmnSEy9jSupGiXJGbk
PeUg3KhMJnZajXCJKT0LX6iQekft0ERuVcfAvOkR8y3Kz+iqJi23bVdT865oZPB1P3TDYzy2hM1W
aFReuF3yHR29Wjxl90Um7cQ0FP2zvK1la2RKUg+H0N9qHWi+w+i1LEnmpPFrn7dw2qQI37OnKHdi
yZiCjd9YsvTKD8b4JfuuzxxEIMPzlQJeKVhsrd7LHjrPqgOsDcmGs8+baOYqRT3snxTZEkSi/PFE
V+nOSeyW2R4owwDmbtzIIA2ctlmxToArDUnHuJjuUKBwnL9klVEoZjmswRyrPBdvfrkQ8N7x4Cg0
yQDoI0RDbkWiI1506vksI/vnJrbkUgc2vvRd8G92BsBaCeFDW230cZs3NhebPThb9MxI/JWs6vK4
FeuFz7nnlq4+Zw7qLpLnSablfl97/nncpiKJFauOjR5F9IAlefDSgKtSNEU2NlS+WhB9G45fbwRl
vtqEH6ZUZPwzBj+lKTovq0LXaoVIslVnpMpArJhkCzJvn/yIjRH9w9ijyWVmob5ebutPglhVfnBu
2B0DzxNNwzbwVVIXwFNkZBAKM65HAlq4FYeguVNxHYPR1dQlSupbkB6+RPjFb/Nzfo0e6JpGBV+K
rRCcc1XqCY8qxk5q+cEuO4XT+7HONrWSqKec65/8hm3WmeYPRp6OA5EDjn/L5VbTRzaJDb7k8q+C
8Zag3ne/EJ2TYM7mWZDFKJRq9F6ghGkdhOfWE5wqjAxNqXRA2WvFLmoraDuzZtws6owgP0TMS1Jt
tMqKFcCVPx/76Nt6C4rdc3vy3E0B+JZMGXK5EIVRRmviWbZjQJq4V8UatzBWsajznstLDjKG7/Ee
PWjnx5JvAUKzZA3C4WEBYZSoWKUDFoOvtSA5y+Uu06zKXyuyk8eYQHIW5L+RsgWnkod2C3bXyGat
zqNB2LeCPw1FbgQZpyOeAdD0rQel+Zh4ulqEK4jKCNPogvQVqLbfBQsPwJv0EvXJ4rWKc2IiMoi7
4jMvp8J5gBmyor6ugeJJeDOtokwXhzxYCPDnE6CcHOp8iETQuIokLp2dYDJgfEO2Ss4VIBGbOl+4
t7OqPfp5yo2EfF8Bp46f58adMr70X4qwKnadqi8l9u/Ey8hCoF8HYKSZi43uulOq1MsFjLk/j8m0
8qOtOK64Stl67aY8l5No9vl7MTqdjtjCYETvv0j7jh3XgWXJLyJAb7ZVJOXVRs12G6Itvff8+gn2
AHOkEkd89z6chYCz6GS5rKzMyIin2/tt5oGCtzPAD9DfnHL7OhNXJdBubVzf9Z1SmPorQ4iSDyTu
7DY+gDSfJOWKX+pdud4vlyaZwxUPOucKreE7o5/TSGxILAlowHoDbdgPhyTT7RFOA7hcSUDOQXUp
azza9aC4cbk70WDcozqtBY7kd7HpN2NF+IynXKdF9Lalv6W6MoWX3h9nBVKFzFxmReX1ghaGTpbu
BvXBa0fay+g1E3+Q0VE+2taKU0jqgDu326v6nVHb46HHtdNUJBV30VIFdyYcnUg6kPiFuwebLyus
qtV5GIpcHDo1d+h6muUiTbhH5cG1uZHk6Sa501GSHEh1LzmGel+iST1Hmq8nWrowNdd1JWQRQV6H
1CyQvsibMOcp5/ukzPI6dEr5O8+f2vKh4u6lRKGDb3kBUd1604SO0psSasXy1jUQnUVrsRGJmFm3
l2lu+00OA/hL1H5w2VxuiCgr+k7gO8CkIDpJW6MBa78U1sDlZuM61IrYRJCw9H6ZMwqiX7AqTzB5
UP1eGlWiygcBeRA5sa/ra7mt+E3XvAl1uwMKacQTLzQWIuGZDAhAYxMQAkBuHkNljtlQuAEEbzCr
o/wlD5tBA3dlgveGXJHk1CMYrwJLaCx9CRY8d+AUBVIRKIZO2TEmzBK7Jg/xCA8dTW3HgxAfoihB
r0tdjgu+a7pX2OOmCVNIgxALv8wApabjB033IyQ4fMJLAZzXwiUz55zFcxPTsp4Fqy58M5coYeT4
lUAEHcqv4EPuvsFMzj3z6dsgEaizVtE+RIv9Atxxbsecm2aCIdWTDIRDReTouaIdtbTnaBgLgCTl
Gp67IG2hcZgkq//8bECnaupdAiUwroPL8Y6+L4y8UUVOPYRomH1ypcL0JY+GfY7zmCxt0etbFil/
tOig8Auc0BUFhZu1kT9mGCPaVQU7Q88BqSH3sR2F8ZELSo40jRaZHmLVtdDkQIaFaNWFqE1g1lyJ
znF9TK0IGHu7qdRvLRykXRNwAajTRXFpJ0wO6mqzodyERDc6qNAifzkzNYgQ8mQUsBzJrlGQdkWr
HtGlY5Whq3mL1lS+WkVLnGSz+w9TBK6KSYYE6bRLq3ymDJI8KJFjJJXpDdXaKE7cSJP0CbluqbQb
vNB7fVfxJnp+eW8pCpqOKjto9NBNtVGDh5KAeGm+5l0xH8UcAjlZGxy4TEcLtR7H96HsO5Eb8Hfp
mI0rRXcTOuTd23+8F5G/QN0NCE0QlPzF6GdnT5G8KO/zOnaaIEK37U5SzK6wZMhn5O+3Lf3RDTHj
vDDFeBKuTw03kqrYEQ/oudy8arFdu9ZL8xpQGYiV2EYT5jaPqAYi/OQujMiw9u7UxWr0ZIb9jEkW
ATfln3IDc/paN5HGKIgTB+npysxEgQxjRGLtP78AAWf+Z2Za9bOJLfQsTsIuSpxkDNGlvJVH0xd3
I9SglnKdM+8oYJj/mWKDW7HwfL7RYUo6iasRDNcv+hs0R3ST0yB4ghRYYPdguTmNp4UVnXbm1VQi
6kEjtwZigr+kyNkYfYkL2zLIEwdwMwsJ94/BqQ6h/RPeQTA8NHWASzqzuld3HnIfO9wfS8HXzOUE
sPS/D2COjjKoATCEaeKUfAohZtWILS8aUvv2OGeyKZjgMzNMXOHJGZD7eZZA0EV175vOLEguWnpK
ct3mxHX1JJZbNV0vWJ25my6sMs5Q1atSkQ0MTrv7Lr9AH79qIlN+7SkywZuSSltqDZ8Pt43O3BWw
CR1OAah86KMyNnlP9MBhUCcOF+FF2RfeJy6NdOU2k6BdG3CrphN7KqfZEqB0JvU8PceBqQGgDTlV
gzmWqOB4KBQ1sRM3hX8X1n0u4Cr25IZ6OScAjKUUo36acm/PHh8NNenjrFT2eZbVGQVrefLse2H7
HXFG1X7jvVcNSEW3DQdKDkMvfbSPFKDFLgU5L00+VLXx4CkjeESCsspVFCM644uTECvbfZSBMNJP
wLYjxL3/KfWBF5hNH5bRoa3iPqVZquJGkJU67czb0z97lAGVmliwJ409FugmZq2iFHkRO8gk1Fxr
6hURPNAjuA+aQbu9goK1TqHdGfsdRX8vOltvf8CVVgteb9L5BzBPCOCF0jAG7YkzhOtG4QEhbQKV
JNG28ogk0agg2pcu2r0NvYEcpRHbr4iy4xpQ99S/JffqP2OW4/oRfKiJEhAjORXqAdWW/+IzAXVW
UHREoA/+p0vv2qHxdcjDMXZG/if44NfhnvNlEoilHTRm29lqSVqd4JFEC6+hpfLKuccESOyWGmVM
ewTn0cZ1LZQpI5GW0abtNyVkcaBPo0Hh7Wnha+dOsozyOTC+QGviZXb5tQ0S5NzYC7GTDetC3TUF
RNWg296hMgDArvTTdIFVI7ffhgJpo9cBGq3uNhB7fBxRUcAsNrr0bAxU7dDN9jKEjwPgDYlZFhzp
lorucx4Abyg85PGen55ul9/K+WXQDaERO6jqt6bXqLlZJINLDEy5hXKqSuI4ydZlyS2RCc08aSak
IHAqU0MO6G4uLcdl5haRKmOWVN5bV70EcjRpGI9KUuQLl/NcDIDCo4Z6MVjrcXVemsq1wlPKMYBD
lwQZVE/NYIVG9owyz5aPiqVyyez9gaBWBKIPKSCQ01ya4xBfBg14XBw+QZuTYNhhQ+qKuvWTOoAX
0QpeotEc/KVr6wp2h7N8bpa5HV3dD9ywaBKnUIla3GvKoeF3uo0DykW7vF8NSwTi1yiuyeJ0dwA4
pgIEzixhrxSV4Ptj4gwtchBAFhG3+hQBVq9II76gGKLf+4iGQosbzLaims3jJgWo3wg34vgrDFtX
XnhrzQTX+CJUy1UN0BlUqC+nni8ELmg4DrGRb7TbbgBUQaiVk8hVygHUq/5OyAqP8lwS0AaI3YXn
5Vx6AIqwYLlRka5CYoIpTESa60eKCElMriqIGr5qA6p78prTtpK0Svt6FXsPpV5ZQb3kyKeBsbEZ
jII0alJggtL55cBlIQGKqIXlTiF98VDxqWmMAAmEVtQmtOQzWqkvbb1HLz/xEltRIS85vQVzC232
o4BCnm/Hxl2RHvvgWY9N3qXaf0wgAXUMbJcpW4PXFxIMl9/IDbUSComQOrUbU07aeFULToyDsYSv
makPwRBe3MaUnlQBErk0VBSNqueRlDrxvjxxG8jE0omyE+Srj18lESt62+HP5QQv7DG7rhvTtoZC
YeqAsdO35d+paePxZzzeR3uVvOREok4V/g9u75kTf2GXuWigo1DpYyimTvuFd0Ak71L/I9VWSpaD
MiNYyaVOXOUAji6+P1XczsXn5GYcWT1ah5pdllvZktbazPm7+KLJE589EbhRVl08O1MHRfKpSwCK
73yCXd8Twf+p+kWykFl7gKrxCjS3JtWtS3vDEAdalcPe0KN9cj0xgm7At3nqseZA1lOe0Bzq4yGx
2oLSdUfM72TnVuT59g645v2ctvbZdzDHL2nRcuwb2AE70JCAXV9CQZhUEKRE72PztqrMfQpIK+RN
nFP3+fCwlH6dSwVf2Geu8SptpUIopnkngLO6Pi33eLVkIRiXMxfDB/uuHZgP3uftcc9VOs7tssxD
wdCAZSLAuBs6KARN9nhk09i1/HEFadDbxqa1ZFzchS32WpW7INZ9jFHXdq0QkbC+d4fn3vtZBMbM
pYguTDFXaaJHcjZIGJZ0B8lAA5kYdAa3u6rD05aU8jF87wBRPLhLGe15z/VvH7GFFcXzEFT4ONGD
sM6gZ51R/sA/8+M2+gEyZ4xMDrQrmVWcRHUhXzMTI10MmfFh2D5dF4+YXV56UAVA6UK776m4GBzP
+qwplQ2SSgAnWDaNslM5WfWA6VS43YR5VOxEQLODCAkCDmJ92lTbiezyQ3zhlYbyum2ER+QnExQJ
jXIJVzdtmest9e9jGHeVNkLs9wLWOcwPrW/1eNdwNOJstMHHwO3sEpNbyovN7+J/JhmPNT16QS6D
eZaUvRDa9RAR+RW4YmGRSmQmtMeK/rPE+CRRHMvQSLGX7NREWyM4T+/o6K5vH8q5+hxoKlERmTjl
ASVjprDj41yIcjl1nu2MhHe+WR2CntQJodvJ7Ux8rt36RDtgoBau3RkQDpzumWlmKg1O87xYm5yu
aTc/qLqhazS1R6K3m3SdjpT+xofss8vBeRxV1Lw98PlL/8w6M71q03VRWmPg5Vdl5dBWVXCpPlHp
mTe3RmOV9kNHHpBoN5doXuedBGr0wIEie4N2+8tLL5A4HyqPeM7EIHdGrlrKTBX86iG0A4JHXX+u
wKtYx2iM2sBLlTEYVMOFgzODqNDxZAR/AVCwKLCzcDhNjrsh5cvE6VsS6iuAberq4FnAbuH40uEn
iewhNPloNcobYxUdyruyAM+vbKv6Jt0LP2NiIZFW78JgnS41os15MrAPIK8ER4qiArMtutBrxS7i
E8cQanSJZshfFEMK02EOpo96CaA4846VweuLcyaDiY1nYS0DckyFaijI/PbDekzilACb9IAm9dXt
Dfen0MA6K8w6jjRsAUbLnDRpQKaqVevUUdGj+NnmJOPuE48YKD8+C29uQfifKu9p1ZE830ab0rcB
LB8DWn/1/YrPTS00cTOPiRnLWw/FH3EbvYh70MiK96DTc+Hsf73Ewh3jdw+3P332Pj3/dGZJ3E6K
6sZvcHWrJnioaNFRNQMi4sCX6O7hwk1akGzd3S2JRV/zfSAu06fNoEG1Gb6CudWCaNBcT4MPdFWq
7Q2BoMZjBq15n1GZKuD4XNUEKa3iO1hVjhuSobVEYLjpV1yRah/Im0ZZWMa5R/PFJzFBO2JY3297
fFJtm4MFNO2PvVHvVykaar/yX3mNDtTEhhzrqqHi4+11kKbhXm2hs+lgthC0EgClFUbcdxv1Ifp4
lX/vgkdtp26SfUDLHQgMa+uXVibdJmBYVTZHgXp3VKL4f1s0gwUvMvdcluG/jEk7GH0Qf9nJs9cC
DzKoeiiSzJH9ISo2odaA0a92peS1BfXdcx1MfS9SMBQldcUgPTVjwj8PtZ68ZpIRewv3yZzfAHmE
Akp0BfCdv4U7+5oBIAIF76nMaWofCvNVltJITr6qmldObcn35PZiTHueWQsU81EHlJGvQDsrE7Ib
vRY2SqVljiZp8kYPBLwPkL8wNc5QqFToCYnLeCk/ck2eD7gOSPonxXDgouCFLu8OcRAiIW/qzBFj
U1VICWkE1SyztfRYoktzJQyPslkcSnUnCWstJ1GJ2ExfmOi51woU7QB7ByQRFGdsq7A0+IOo5E3m
cGtVOIgl6cAPsy/QsD+AZJk2Jr+pZCvVLbGxx5zkX9rCU2Ju58GJihow7yhnAXp/OQ2y74marxSZ
8/kZgYEhec+ealrYweftNZ5BX+qwY0AUAZkP7epyyFNRGnkfIwXsjWCg1fhU+AWpsZsKpKLlgiQq
OlgUGnlIxpQeHUdLeY6MhhZKsDTtMzcVqLmQPgf1kqYIV4NWtRYVlhRrD9LlbOtsT5y5BVidIEj5
fl7odJzz+SAKAUgG3EaqhtvxcorL1gdjiDJkeJIiMEEIsCsToqZUORYuBGi0FLE2WQrKZl4X6KlC
Xw4iUfRXsq8LZMA4oeH5zOn4HIJzxaARsRHkda644E/P0oForeRZAAw9dYbnrsZ2EYn3R4bCHGwc
Liw2Qg8dotfMZdcKReji5OMbXJd/QTmJ+057oJfMVHRRSBLKzDcIAijw9HddkBMjA1XY0Y0Uw18V
bhtFJgAcKbBafeyNYJ9rmnBvSAEg3fwQiS9pLskvWg+Nccr7VVcRGdIKuDO0TNh7XcwbxBA7/9nN
ReW5TKu2shONkx2pTXPdur295+4yACgmfSdRALSW5ZiMITJSukaeO5lPQ9USckzvaGboVchTyhWf
4hs+h9uKIDi476A73whU/exeC1sFihYA6RAUXGD3vP1Vc/Ex2qTwPShpIAyUGc86IdJL6AJ5jiHn
K82C1DmozY6qtup9Wm+9TWd2mgveemuUFhLAf/mmy7WHyAOaJhGcg5ke5YbLTV80nqxHfRo45uv7
YKWbw2jWG/Ahge0ME0HuJh36SQXdN3VQQXwRQk/QpXqgW5d05n4/0WS1IIJ5Q64K6oIPENs5nVJ6
yiEzkEKsa7vd0tPSe+L63sOBmWSjUIzBt7P3Hhidk0IyXPdJKN7SzkPP0Sby7/1+IfC5vu8uzUiX
U+O7maKjNOY+NbxiefGxAhIW7KU0GXdSsqRyN5OQu7TGeB8vK3DxRLDmdeZA840GlpzqN98fDgco
8tDNzxeKav22p2Q//kb3ygJAduZkXNpnojwBCeGOn+yb6qoOyMH+nHLQyE7K9/cvPDKBKgIqNLzQ
hjQLfv7azV+aZoI8XYx0LZpMa64t579CdBcp6oKN60Dy0gazzz0v9xK4FfcJoPqiQffnEjHhzM0J
C2gHRnV6KhcozAJyXe9C4DPjnhKIUv0gj9luj2gX+j5ArE4xl4qR17mSyRoi46kYjv4EZs74QvVa
qWy4J/A9kL7egBWUDNxRKz5r9aVTFgLf2RWaOhVxTU0dtUz04YqlPHJDC2sK6BaqVaI9S0O25Aav
k1sGPzXITx0q+GVJ4YaxAwYt5Tgw70dWstL3OtlCqwuAggVLcw4E8yIr2sQ1gIfW5clWi07Xqt7l
nnpUlnrQ21USqapDgb752559zoWcG2LmTaog9xrkMATSc7zdJNLKPJF6MO3xX3G8mIxdMsd4rKpq
5MotDW6Su4keOyh6cTjBeF9/CRRMjXSr7hYeynPHCiEpADGIlwBOZGaylAopHmUMMDbAMMChnR3v
9ttzOLP3EAAKU70CGggox10uVh5XdSMGiefEavlSBuW+QLMC8YPEum1n5kShHQpYZQwHT46/IvnZ
a0rXwi5sR/QHp1W2FT3hzlWiVyMNPiWwrhZJa4PPd+FYzWSlphasfzaZBevl3vclHa2iBxukk6Hp
EfxAcfpnQ1YbgssWGnDuMcab9rQQ7f61xjAX/4Vpxl0JJSqqdQfTr688fVat544OIMlTiGnbG8PC
J3w+Tf4f+YbSI+lONlXSmLReIUtYrXe5af4uZGZndu/FF00b4WwBNE4yQqUuPCcIjLU6ular8Pui
F8ykrGlVLfWoz5qDk5leVUBasqCHUMjBh5N4nhMhiS9aQaNQVV9H9Q5AugU3MHe5gmhEAG4F6CUU
vZmhiZCXrnsZzbjNttBp5WFCJZLqpN+Ed/V9aiourVxSx7hgPRTiILTngo9U/uiKkmRvKP/d3uoz
gA+gBc++h7k9gMIXioITPcdsLOH1EMo0tKVD/wvqA4+6CzHmFL2yO+3c2LQQZ+vae6UStZWBTuRx
VTy2e17YfShIJCmHIV+IYmbwaRiYiB4mBS3Yk7DnpS2ur/mkiGJ/KmseRiII1vD9vXuOkZv67tbS
ErR1Lmq7sMfk1EPXV1o+gL0u3LT1TtCcaOe3NnrToboVuGvkB4IRAPbYjH3JlORdG9wJ/GtibMR6
11k8AGzcVkstTeHMPt1HrrYQ9/w9IK9m/2xGmLfF4MejC7Jx3wEZYUEMG0UP8MsQhJff3pYehXcx
NGtSWz9Pd3f2455bxUd6ejBfD7v1Sf4M7iCCSteu9a2ZkxTluni5vRXnj8a/72O58VNJy0fIbvuO
CBJpIP9fKnR8QnsbmEdtGyqbbAs9KWQiNqIZPwzqoXhCE0b/UT9yKR3QK+3f3/6gmYTTxRZSmPsG
uZEg6CosqaIfavdN4CB4aawlNze72nCUzM4q0knIPfGlWQJ3mJuSqRk/pX7QW4/E7mLL7swdC0QI
EvZ4o6ODkuUo5we1L1I+8SEXqm/BBbEaX8T7gPKvHVifXBfawPzCiZ27Cs8tMtfSkIpGUvuZ72jl
Gs3iQ2XHZjq8IzUP6rr/ZrpRiJAmmnMN6czLE9sgw9sqA6a7kG0poWJiyqfy6APsaFjdMSapqfl3
aG3QwtVogXUwHqnxtPANUxh2dUag1Qq8/QT1+UvKn3moZlDLxMgaLHm9GlVwGvDSNvQ+Oo8WIvK7
abhBgX0luhqJ+YoqSyXJmeTeH3gbmmOIb3AVMV5LadU2jVPYH1YKKX4zILFIBiAepZG9cO/PekhM
NnI9aEGbFM4u57sdfQ/bafCdhEtsr3qORitxfaBeHsRgF6oybnsaSGCgeity4nEmr4Ei5Xlhwudi
uvOPYOLiMTd4v09G32m0E3g7DH0thHu9J3pmDg+R/zAMlSlkgSmjKrcR8cRX0ZV6+xtmirGgI564
aVRcF5Me0uVERPkoxGONb0Ap1E5iU6jJm0TTY3p0HCexI3Dq+hOn+6JW4uzgp0wy2vEAJmeblvtK
0cHFoMLjUSguoQ+Bo+561VrWh0K/s88ldd3ZOwpBzv+zx6x4AFr/oldgr9ma/b58Su8jq95r6+yg
mv5HuZaO45ZbHcF+kNMYhOfNpwc28qUlnztj6CCCYAHeq2j0Ys556ZWNmMRV4HDtKebN4EErLSEj
orfVjGMS7b1vbistwcVno9xzq8ztF/hK2JctrPoStV/fD/7XJI+J7o/pHnzFyzzdDFQDF64aWPdA
oZIBygb06Bx1NPeXxDkNL7slCa457wqstaLICDon2dzLjWfkUW0kAF46Qb7y66ey2aXimybt/D5b
gnnN5LQnmjtk8qE6CRIstvk3guzSGEs80nudFUDSfjgEBEQf9AiFFoUK/83dCccCzuMJ1gn2BmZo
ZVKUUsQFTtZ4liJ/eRqRRCsHnt0w7Ea9B6ozqCwu+62Ln2KfhKYPMQtVpmgwj42lx/dkjPHqmF0F
uV50YeOlz8wzymBFEXhoQTXqlRqvBf6hAz2vsnCBTb75yoqETAwMCArY7y6H3EM+QIoHKXTaestJ
tAatqzX49/r4fdtfTX+HsQO4CvokAZmGVi5bTBdlwH9rhYudqMnNHmx/SPjIzSY4lNI6ENH8IIfm
bYsz8wcKa4hfgNAaUEGe9RsCBD+iHkh7kd7V28FeUpWZ25wXBhgPXFbh4KYNDGTHcZea4g+ocUqC
eI8YpvG0TKE5P6CJlwxqGki2M0tVpAgBahn2ZLQyVC9oqE3HLdRbbk/bTDkFiWmwOMC3g4QI/V2X
O0JIklKsijBxnisLALHa1EgIQuN2XxBhjzf1SB5boMrvU+gMpKlVP0PpfXta3/6KyQi7Xc4/gnlx
+gA4eW2DjwDZiyWPPfTmPm9bmJnNiU4IGwOx6dSTcznMTmw0oavQtiv0uLjHTRCAMLd48BZ24cxA
Jvo6xCogx4BGwvQZZ7FZmbpxPmQYSNkmzxpf67ZQlkv9FnMR2IUVZjCtIci+XE8IJeOubbfS3g0g
15q8xsJhyF6lcQUoMKmWYrHr4h/amc7GxtyJTSmX/pj76LugkQaR8d9qfAjB+OI9CRXeQ5vFVvYZ
J4IIF/LISHsgD8GGHmUWGFB/RCcmQPcNRDbC6HHo30oI2ooNyf2Hpff41R6BQ4QhdLBMNIzgw79c
vFYT4yJTs9QJhhCKQjGYPrwVemwCGkfiwka5csSMLWYJZTDV9pA+Th2h0sywNcAlZSdVuwrc3mz4
r9ub/2pXwhiC6CktaaBpw2BcSZZqQ6UFwAe1cFZe+9mW1fdtC9dFwcnEBHxACz5y/WypMhfisBWE
FjhFACt81ITa11fBpaFie/fibsctbcarsBQIBxwvQCzAqwx4OrNWUl6EQRTLOcrfcFib1uSABwca
XCXaaqSdiWD49givn/6MRWbFUIdX+4iTcgfNPrtPjwSrlgb0J7RbMg4WfWjI95pGX+Yi+Hxm9aak
Hy41sKJMvJiX2zIL3CAKvaBw8Lox342dy4Hvm3ii+VGvjND8Xqo3XB07DBRgCh2JZYDh8Ni4tOcF
maq7fVc48ipDsRvEzYpP0dSd//QLGeWr2JKxxLzcw8RAmlGDpSb4jlXz1PDkNCxxeywNZ5reM5es
hJyYtpORhMgDTeW1ahBHd82H2/tjyQx7halcJJauAAIkC1qpXohEtGFF4Ex/U56CwL5t7DoYmWYO
/XYoMuhwWH+3+tmgECcqEY5Hge2vvuvvdvJuVMdm89GuTtD1aq3/wtxENc9DIkQGOS0zOBXSjHUO
3KUD3KtGdsFHkdmVbL6ApOvkmSro3xfi1Ou8FgYIS/AnIgJJOJbLVeNdOa8CrysdVNcGAta5PLZ5
EHjeachaoVFWfoKuW2ZqLhimTzX3GP+MSxHldd6Z+QZm57RBMuIJWJcOGBYa7wAN2DwhtU9pDqBA
r5i3J3nOo52PmJnjXNNatzD60iltbx3v4qU1nHMj53+f8Zh85etSplalUwQbnGtiHmy9IHz11kfm
WrrXnsqlTTqF3BdRHTN/jMdUqigSM68pndQ4KOqqfeVE7J4weSjcrVEBNkuWUoGL24aJUUItV6Ja
wraRsoPAmWMC+OkLWicTO/zKRSK3d1nSkARymSmAgUTgIiq9ASqjLB6Zq2gJgweYGD0YSNogsmbu
3LqLgEDkksoRvMekN2PwG2ggo3dp3a3D7mG0lmrs14h53IL8RBwBUDbO/l8u7cwnIIYfQDviVk5f
voJEXXTiFwUpyWSCqYdHnWiHdNd1ZNzqtoRE0e3dOxPPoDkW/gg8WTK6Q5mzwvOtFMaGUTl58xqC
C8RU21OSE11esDNzZag8CEGhRIeI5ortB2C/RBeypHbC8HGU1mANLg/YSODi7BeqM39kU8z2/ePd
B8AQ1RmdvXeREykaDrlzh7fAdmZ/Amek2d42cJ4OIRRzyMdWRPaFgm+WpCvvLqXUejyVP7vXgpgR
6RYGPhd/4HOQi+KBp4THZ87vWAyG4nZqDUoH6ic2ZyeFle6Dndb/YmXXMWlWo7GL6o0yrkUIASLf
zpnyUf+NX8towZlcpyOx184/hjna3hiEbVfqNS5VsETsPjurBcyVjDYouggqHgTam6DKtjSCni5z
t5S6mfFl0FrEHkCgiV5XnglRhCpXWy4fGqdUOagHGBL4hXJ5cZTTJcPuACAd8SqekIYI8C4vobJL
JLfhJjNjSYQ1J4K/cxOsjJZUiRWCoXkN3RBNI95oyd2qAJga9A1oGWk/9O7FB92SvGtAhO2/3T5r
1+weoGlAf5c4aX1Ov8xVgcd82GiJ2IMAkaiPLmcNq7a0pK/I1NYx+ti8Fegbhpx2xX4UzS6zBOku
BjEiv9ZSs4t2AIM3q0Ew8+rbBQuTBSbsMLPc8TsSx4WL/I+o/HIOL7+VmcMkjrJI8PjeqdC8i3Na
m++oGkzIgRH9m4H1lO7yo0JPMUUk8X17oq75N5iJYrYpsoyBnhVjjyfre0wPg4WcJRijzc8pefp0
MMj7S0DePpSVQB16fPlYsH+NxIZ9tIsjq4dCOp5fTFKKM+Q+1QulR5jWxSSColoC+GFUonfWsz1T
gX6ni38LZqcpZaf83CpzOhLJqHVZMXqn7o+DgvgsBjOTsU7Q1Hl7fqXrc3g5PiZKE5VRloMK47MT
Yt+Z7wMFr5k1olWsBvzContkqT9FZLCTlUFLApZz9AzvKLw1WcpTX/eiMHM9fevZ9Qdqn14tBLcH
03u6l15k8K2P68cYpnz4o4LW2HDeN7rhzQeUDUxrkRX1+sa/nAzmVEIjVIJiET7AK74FcBFDJk/e
R40M3uK3KMwn4GfsLd36s+cLPf9whMCegxF1+qqzYXOBl4m8wGHYRPiy/dP9+4b7qjehrZL840PS
gIZ179yjROIV+HU54NNu74FrVNA07+BzQjpykixg97jiBYY46t7gwPwQkwMEYZ+irUcef+Tv1eMm
Pq3QK6hQ8VM+fq9/aUmXivLXnVvTFwCaBEaKicSG5cngQBcqu0kyOM+717tDsPuU7OJ4h1JVQB7z
3Wq1OlqngWy3H9Xm6GxjyB8B9PuwpI86Le/VqTv7Cmb5hbgWM1eMMQ8ibcsXEL6QrAkWTtzcgcNy
guVhUgEGLvxytQE9yDVQLA1OMFpupVmxYFi31/M6wJpq6f8sMEe6rNxM9csC3GMJ+HEgKyZJOLjR
yhM0U4F2gTosCc4p17HjpUnm5ApD2BtghxxACPZ8OKBYkJHd8PD6enj36d1TcXjCFW+CJ/qxJ5uR
bNyNR56k3SahK0Isy8kE4vhb3HbEuF+fQrK10iOaY53flH6btydnzrNKEno80JKJ9lA2QyhzU4E2
wWHrQGndKQ/h+J7LVpDoC8s8awf8hXg7AC4LffPLZQ7dcQyT6UzlyIVPqU8dwRWvAkBR/94e0dyu
nQrraKEB0AtcYZeWclfK28GIBvRLGx1RFDQMqmJHWmRA/1eGWFL5qsPcxdMhNZI3V9zVPKhjXm+b
mJ21f2NhCXuR46nyRg4HR4ugA+ntEzwMhOjFy5dqdQuTxgKM20bxDNymg9PIPR5YKc5hmo1oOfI3
t0c0d9zPVueKghfahdygwZDb4U1loM6fLTHYz40FmnQIceE6p46iyw3Q6KKc8XE5OC14SoUY4FHv
CPmR2+P4A0OzzvHcChMIdVrfiUUKK0gVQRoej5PXwx1v3dn3+bolj/3u8bGlb6319iGL5IMnJvoz
bn/CbCx4/gmM6wR2onXlEhswN1/BGwUyYdDJ2PbdI66qFchkpIeU7D+szDytgaOI6YLrmFtKpN8N
tPGIOvANzJEeRHQO/u3/pgdIPEuJHi1QTMyv5D8Lk2c/iwQg2qR6YY8BVhEwC76pes+5sITQ+/+s
5D8rrMNQElGrYlgJwnVCng/ZhE642zyCIjNwHrv7L5mAMI5AjMU8Itqb5hI9GAv+cWGof7wpZ0PV
utDgeR0fUU/+0fhRnNizb++XORMo4uHt93/ZlJlzIbR90WjegHOB7u0qVWy30DeFsYQXn3lJo1gI
TA/IvZHWQKPQ5arFUShLjdiOwLvU4JbJgLJF87m5iQ7E2otQmi632kdO10vNZTPZzQvDbHVtotNR
lRqGJVL6K/UjiHbVO39ftOC3WRUQBL/PPm9P6VxogSCRn7o1can9RZJnq8YLZVhLWTU6CUBMQ2rJ
AAWEzSPeye//h7Pr2m1cWbZfRIA5vDaTsizLtGS/ELZnzByamfz6u+iLe0aiCRH3YAcMtrFd7FRd
XbVqrShcyN6M0zZ1OLCDXn60oLJ4JN9Pa9rTlJYtPzgq+P/q+FxzuZELhL0y4UkT8k1Cl3p2Zh97
tyYnKxlWaZYlpTDgsbftQeEKuBBUz98F48XyHJLUoJgkwhJm6Ger/xooakMyMhToaZjmAlo+jSBc
rQ7OEFlabNGOJeDcNBLhEoDPkN3VNeScllBaM/UHDiHDP6vjVXyzlF4NOXmNuoPTgJlIJmljAkSs
iHpTf3O6ljwFTxwoAJKry68e76HZdb0xPHGjRdxQls9hmNeegg3Hkzh6Y7M3X7CLDQgnHxubC0xv
RznZRJnigvYwHY15p5bxiPQ3z+y4Oy1hS4QxqP69iKMy7CghI02rHREaa71EkAZnvy/1rYUs0qp5
oQ5j2uhi1AOLNRxO/+ot8+OUwEXUq9z+Ds16e1q4pGYHDLaNUX8PB3XaW8tRVwhaTRscZOoF1apW
gq+n+mJlZXYRb8xM57XMalHrYSYFL9Cxp6SFI0iJpqvaa8UvHZHZJzJ4ItlR6h65GGW8mm82a1lz
AZBlPutwZL1mzGfPfDl+vkO49P34uV4/r0GuYnnMIi75942vAMyGkhlydCijqpOXFK3rtK5BO+uw
A+8wUq5LwpKX+y3Mhw2IdDuK76gHjipE90PLoNJEizpsHUQ0uIllXfvktriJSXpc/01XXxcIhAM/
NyonnleOS/zVxwY0bSfF8C6Pz8pM/uX+UyazDIRBrsRe1DqvAhGOIP8gnIUHHCBEiQ2k9Jpd25c3
9MgdyuP5RJdwqr9xTJOZGO/zm0VWGSVJ+wjmVefaf6P3Xz9yBCTooMskz/Lu6yIeZfJ2OIA7m/jv
36jWPx7//Gr/W4mJRxwisZSjCiuR95ekOlJloVY+s4vv53fi+SrwhymeiAHmRmE01tUS9WHsvqo8
8mRCHWy92+ir1R/V1BZc7oyzv7c8Oa5qzbZKkcUtAssS1FMsXqSG5hkJ5GFjELkooPiPbZ87FtJT
nG6TfLHb+Ld7vP+Ayc06VCo7tBHmViDX6PCOYoxvvAir9ZqIhm2y1ibfnOERl6LMmdjszu6vMNMf
uogb7W4bhGbg+Yqtl7/P4cV0yUb3zRXztEKz7ON9NJPcvzc6eSoljBImfAajrS7VxOiM9/1nc36J
Ti/ZZr22JfMSI3mdEtZ6Q3BIam4swYN5cSkynbmU7j9k8mDqpTbNgh/fQs3xOLfm+3v1ohHo/OLl
JOsvofFsp1uS7HZvUPI8wIcToA/wdrL/LGzBpdP9s0VvTjev1TTLUmx+ZvV6Bd8FRWwl69baNaqt
bzz/VcydqaDLH7pnzuakGaeF0734AePxv/mAumv6JPGxKvy+MsBEhugO9wcmISDrjtj56gnyABfT
3GAG4v3Jtxde0L9v5vvFmLi3vlelpGFg30d7odtu1dzhQG3ipnpIF96Rvznn7l3pT+/4zVhDVas7
bXSl1ExQ0tuL5nFt8usnk9scdB4XibG06Rend+LcwFef11BLaR2gEiSLM9b+2SPNGBfgXfkMuNNu
lxhw3Bt09F/+QLtTfl7q659JI99P8cTNKZHLBAE/nnaQGmxHoALQCuym2GGhoy187XZU03i6XGpD
BYWEKfRk1LOFLvoxJ4CoY+lXq4Vl/2HQuo8M7z9q4vqiNKFe0YwftW/NI3KNuNuR/ny2vwgcX/AE
n+9hty+Rgf48Gx7Y/dkjN3tg0HwmiUa74E/cJ8SodntLQa+tazw/d887wpywFYCyw7t04agt7PQf
p3xj2QWzjhuxsCyAqR35KqvPs21QQdAnGqys4c3H/nYGNnE3w1O4W1GUmZ/ksFcYV/qxF3aIB4nd
WijRPWGIZ88yFhZ15s12b3IatYGClIlimMwNd+/akhVs3JV4dLf9kt/8ncW4tzRxW3HyfzfY2Ku1
3zc7EBkfj6mR6B5xd/YTUm6pTA6CecY22i5pAS0t5cRpVVpXZtp4ouTErkrbRcd9UujxsGaipdtq
pgx1P9JJ/BWpbp4XGmz1thEG5IorihIL5ScMdP38pOhf6vktgx8znO8T6A22C9tWGN3DrxMDRmwB
skOyBMqx+xtC7eMyDFNESeJ+e62R2qS69Rztn9WXoNVtHxmd09q3qq3wjKoFhC9BGaynp/GyWqnD
iNlbBHLOQEYwJzefNFl96gVqUYX4pP4kQgdM38OVk7UyAD/qWl/kgBTdWcdbYGEqZpf9xuxk2dEa
mNBEwFKAnsqQ9Vx9S4Jcd6kNKbfHh/cHRfVo0iernkG2L2403BsS6U8NZF1QJkHwz+ufKbpAsfT4
h9u+FNgFa5zqw4E3UPyFdg7qRLxVvO4uAmC8LMiCGvK3qMgzv77U1lt4kDYmSIKME9oE+D2zk/ul
SRrn/tGXT248Pvb5ThSTFsKx/KGOWIfhhKX6/PybDFtxBLRDhWZaEaFuSgNNHcMmZKSUMWJBNsrF
6VfM4QBEGro6TPSwrFIUz7be54outo/93gsQ8mM1WYGAIPqspvWlgfJlA1FHlErY2Airal27TKGz
bnKABhNJWSU2Hm8JboyP7yf2zuK00ETThmtDP+0dg+FJ9DcM9RAa5ifGwGZcMPXbu96bmoTqPXiq
IgiC9gjVWVs6breqvt2DCwsxi2/QhVM1buVf40JdFh5mzH9NEXZck1VF02FcoB8PKEG/q7FwmmbQ
kxgPnNcIE9VAYzjJeQcluv36AYVY0GuMTffv794KtAQDufRHtSYH/TQsqUHN+Cgg50etNnC7QmZ3
Wn/SULPrwsobMIe12QIw9nl8HlayUVrA+WZrojuh2ZLvUF+K92ZuYaDpRTRGgCYIbQvTPmY3wouC
qaXeCetN35q5IoOa6FBWgHSB91WpvkDYQNJ8Kan4+564NzsJMxue9/mAwiwypyZ+O4MgcxdCfWj9
eHf+5lKQ7g1NQseQFkrjo1vdeUWSLTWOyIdE2xfw5KHnT9uW+mdpHwOz1DlkG2PwSh/XO5PfbgLD
Ad2w7WSWvGrszaaxD9Q6Vzr+3mTWmSUs6dF7uwRkmdveoDhCumzsMgb5yP31KVfQH8olf4B68Tnd
UupogRW1/sIWn3loYFJuzIxu+Sa65MSSakWL7cZv6hOFyJH9FRPbNA9joer7HJv6qrJW59VHZMT2
4wWZc4XIB8IVi5ACw36/N83TPMkTIR0cz/X0Sju6AvBo4ZYRErRDqgvGZh4OUG3goQYOETCQJEqT
17vmhqhCZqgLpDtmm4MkD1uAwePhWdE/UaO7qFhFlzB7ZE8KewkLNW6tqa+6NT5ZTN4ti6KOkeD1
4pX8mssIdhRkefnvEm6roAhAqkXiiTm/f2tzsrIQZ9YaL8GAuV2HFt58pSh6wID/uBBIj2rohSqn
xws650HQgAQtmpHUDE+RSaDDtWncCDHXOMoFLh+UxplFRUPU9o3jJmvc6Y/tzczqnblJsFMXCUO9
jm0ccRMa6IkD5yaX6Ez55Pm2Wy2waszs1jtj489vDooYD1IVlxibqCuM1acGLa70WHkLdbrZOURk
MCJ5UbJFY/K9Ha2p5FDNqtbpWKh0ylK0V1tIM/huL5k1LZh1GyYcEcFgndS+Zktizyxd4+POmOxW
HBQoJoBfbUTUTq5xIFRlKDFpjRN0ELOzpXxksmQ2yYV/zj7pp9CS5PPxSsozkcOdycmok0Dm8saF
SZG18+Kt/mS4TzHQ82DLpoSjRhCRgFv73RuLZe4MKd/T9JSDxza1O20fu69Jf6wAp5TAefs30irw
vW7UTu/6feY+i/i/od0IfTMWiyed+ndQF8id5Q9GAqEiqgeqHad2nZP2PGwEVCWrPyFYczcpq9Pq
4sdfsvSVts9yrQvtWiqhVu9C2sbslHWwoWEDjpNKB7Gr3O8eT8tvVkIJVAM8nBWamtDbJ038RtPV
qJEUKJmI+XY4l5zOWLV4jPqxpSrzN3UHImdTUMHN/pSiBfsCIc7HXzBzOd99wMSJIPHQx0IaIO3R
GmJPku/e/0aJOmnsWl7Y+TP9BRisiE58NIcg6PrZIzcnTGDziq9wGTk8tSSS7xoj3wmGFR4bq7BS
O15vVV/3rWGbOK41QMZ2L+iuleAJe1beO72AoLN9YBbujbkY8O6rJk4mzjum4Xp8Fegtr5JL9oDN
jvBZxrwyIOorg23t23ruLPjSGXcDTh3o+YGuHDrOP1mam8lI5FwGnXDcOekgY4uyelojOEJKmaJt
L7w+XuWZAy9AXB6QWRW975AxuPc5KMCqcdbSzlEqJnht8Doloty5C7t5pnygChwUqcFZC/A3wB33
ZiQt83lXBUxfibNRK9OKXUPrfANUTXlDCsUZUF5FlR4qYm1iBFAD71s9bhVd7M9ysSlLcNcVzCr3
TU6wHs/A3ElDX50GMBLOGjpcJg4oVD2ujwalc0J0QXVWkexEKScn6v/lwYWBYiUYhfGWLg2X0Sm1
PXbhoM08TSGHePMB06OehAEcMqDjySsYvqz31rwa3mdETt8rVFZW4HWFkhz/1rAk6bf4L0s5uJmT
DhaAETANLBaYnCb3G08b6LMXeE4VwK4jW+S2xj5aWceBsEf52O6Cp3IdblaPp30GhIZR31idbImq
HcDnxAO4tK2sGIgJEh0oEayj9fKc2H8rsmut3ZeiA9barjfd3tEXPmDudXz3AZNHAeYC4ak4vo5x
D3AWKH0ao/vgPUC0zgv36twMo/ANrXTA3iDWN7lW+4xlZK9nEYGi/0xCoaJ7TYeXIVn12lpRlw7b
zI0KSXYotuD1gP6o6fNYRqiQlh03OH6iC9f6IwKMAsm3JyIbX5fLoTHRHgvqxL/nIsJIl6Z1yfr4
8xv3pfgMVVsF1iu6Bwcn/KaAxh+iQcKqF0A2b9YgdolWiq/zLz49+ObjfTVTogUzE2DbkKxRRoHG
yb0VR5Ec5VUPaJVi0b3PEdX7BhBg6+MlG7s7TzoOzcqrSM8uWJ5Z5DvD04EXrQK+pg7vqXDFcxtP
Jry6U8SGZLzuZwuvt5k3IjppoDUCUKoEHcjJ3aTRvGbUAs+KStg1n6L2XXQv2pLU+AwcHS+jMS2g
KlDEhfjd/VpSvBC5SsPtIJDXXm9N6Rr+kb+7HWeB7V6XLEreB6sxWH3YqXb7wVn7FxvQhkHPP3BL
011j7t7Q5rAx7d3O/OjXnClCtml9GfTd22bzfVrwZHMrICog44fcM5iDpppmStqwbZjxvRPnJ9BV
atTQInTaVBCcQdD8eJ/NlIUgJXJjbLLPCjS1skoAY9v9Uf6IDdCtO0R5rlZftm2iKxoEkgw41/lL
u+iwZ14/d6YnO63RhBoQTK53eJsiLArIp7X987ofVQDjV83efDBracGDzXnLO5uTDdeWeepWEmwm
hL4q5Bqu99whfw0X3MfcY10EAhuy76BMAlBpYicWq5IZGkxrhgRYamS6jDcHKKXZNR6wJeIv16pM
9ZoY9Mislac/0gtoL16W5HxmSmFY3ZvPmNyJjRu6vd/iM0AYz4HH91BhcvnNcDXFI+M0n+i17NC8
B87X9ZlDP6G0sL3G3TN5iAGCjr9ktFiAbmCyxKJbZpgFnLw++1uGh1J9frx9f8C0vw3gccGjO/s3
AnUIBxRTu7JzAOd4b9aCMezEV3UD7L4MOEFsoFxgF2a0poWh2M4ZpRHN+B5FAkCuxjw1aGCsoB7U
I3WydIrnh/7vyyb3Mp7AlE26qnMChS23kSepB0mNz4/HP87fg+H/YLtvbqmq1SqBywsYcfk3nvfq
V5oiukTXUrp/bGl2OGh3A9R9lISe5la9Ho0LNcVE+6F/pip67YWlC3/JxOgXbwYjSKXUhG7dOa91
rycQgMCSHnPrBxO0S9ZoP5QF/W1zRo368dhmT6t0M7jpWvEdM3A/lq/8Zm8J6DPL7OfARuBuUMN8
47E/Vt/aOkZVZSmzNruE/2xP0+VyKqgNrZvOaWRp1UK7Uvtk5cF8PMK5e/ZmgMokcmMrpgM/ETaj
l/2tXEPpLlxghX5i/Bdm0HKCJDx2yi8lua4EgU8jdJ2T556uVp+eYDX5ucTT+7GduccO4oV/hiZb
JRki8KjwfeeoXGkmKbq1Jbcg2EEZSdG47QM4HAVIpoX8txAqeg7mvaZBecqVRIsq3drjxVetSxZ2
8Gj112m8+arJNhIkgOE1Fks5oIj5wpdqZPlxAaBkBfyJ79Po1DfiZ8GowgKUcOatjelA1QM9hOjb
lMaTdXNyEkiDuBKDrugyr04tH5iUnvrhVUr5LTS8F2K2GVg8qjtoNeDxAkZ76DQR3aUMXv0UeVm3
BFgmMOSCpBoQ46SEiN7wR6zQ2reJLxWYXEDX0X3LiT4IYD5cyGfO3uUjMcZYP8MdOz05ktRoEK4B
Cph+J97V5UQjFsys2YfChyJaYQcRHajqDNp1YfON4eJ0mUcSs7Gopoqo393Ptu/zDes2HguwB6tn
SBPvmUNOkif34i/kUOZyqaCxRN4MKrYoEk4pItK+a7yUTwbH4C4cSE0+7RrF7pSUl3rBB84EY7hB
IcSDIqGEOHkSsAiRPBRuilpGuK5qvTNKIOC6nsTPSy8bEEf/nj+gp9HxKoGFQUSi/X7+6qgUqyhH
0K9BsWSvdYMrm2WFZLAFemNOJTGteF+ngyt2VswrzCftRPfaZ13D2KyadjLxxochiXwcCT0TfAk0
so3MZH87wa+ilzqFsCF6JFTRI6wH8LueidCYf1ZkrwToqKDIQwRxlsc7tVIC2ZRzUcvMLEH29k8U
Ry5rQU2OUZFgVbNAV0WJ7Y1CbNj02PmJNEqOoWPZHFtKUyutgWQlvFCBdEGDKIRAvKjvA6NrvVBe
t0OrnYSkiYVjpmRdvBX7jPf2hR8UjCH7jCuQhONz1h4y1FG2IFbgw2OSVlJxVTKlyZ6aMCi0dVcB
LWkXZSzkuNrlABjRoY1FS+tigYMsed8XGz6R3bGGwLvynudYiuaU1hU4K41L7wU+0O/OSR/E5d6X
JF/Ri5ERmhQSBeFsVgQhXnmaCNJzTRaD6ilK2jy0BiDGajvJNLUwxCHv0ZrRJ1C/C1wmAhMPH7O1
Kbm84K+4Qu0C0DpRNnIyMW7SL0lKgGQn/oAs2WfC5zy0zCI3Y/wD6gNifpKTVhNXSgdi/pNCax89
ZX0hMISveJqZcanEPaa+6IJBV9skS95TMFbJZoCEQflVqbxXfIllnXhgrxpKJl3Vmai1G49hpPAV
jDZ+aProgo1fsijkI0qKEp10UDRIQvnQNIoUOJBf8NDGhhoQmui1qMtR7ykaDUl5z6uVUZZbTrln
L2vrwYjxZ1oRKtX4d66lUA3XoOFrtrnXeNuyQGLkO/a4IG43ZRNL/oGpa1l6w6/JAY9IlLZ5r4Sq
qiBfl2ov8RD3PekgZsibtE7izHApCJlNHjONL9JCpTtUBeP7Zt2HvGx7WRyEu5rXfOiE8aIbSTsk
aJhg6xYum+6ZGAkxGw5ExS9Fh/lWGMSaIUnTZJ3ZB1nqmWzmljTRyyKTIl2l6AcG/VWZ9sWLB3VD
IYRyitam5zzPlWGXKhSCIzHfxYwuMmiPWglpxAumrGCSOJIjWdEa+JbKW1fQV03B1p2mnFkzhZBs
acammDy/rSSopSKq4dD6VkVqR9AsqTGkKduErpOk5egTGAhiBfDenvb9yg2Ykj1LagfIzKDJhfru
tYoSfg5ZkUu21zNyicKHHDRm48Zar/N80PgWJ3uRgKUSOvEwyGBJwtmo6YbzexmkFTlfs3ZcFnEK
xhbKaV9MmkAQgfVqTzIG6L391ZDi8S2oWHr+0S9ynzlwRcpFZpx4tDIZNegyiwt4Ni9IwzLxYHho
RlG/2zRlTNC1DJcO1D4eVI/a7u/jS2amKxNqvCPNCNp4efiTSTY1pkGSdRU6lZDoqYnrmuoGSL/4
HO+a1XBlqF2+qmvZ4LaJqsv7EhoadtcZCopLnq2Wmwod5rn56lt40oWnpctiJtABYAVkPRCNU1RO
Gn9+E294WQeYT9CwjkvlQm8biuwyF4GfAlNI+M6FDuYA6r+gY+hCIDtXzYBAJPheJXBFglacvzet
DTRKW65l8Q4h/GlQn7sS/cX9p7IpIlvjrEDUu+/ObnMdqfjqELz4wULcMXd9jUJ5SFqBYfoXh5DI
0yKK8KhzYilujaFJesJTtOXmbrPULc7NPIkgEYOKBiIAiUdL0P1oWQmuEZBL9ud5izQVYIjv5TUn
m9x+vN9m0JajkOs/S+Oob5a0rMECKrAJi8RIAxobUF2Q8U+12RneSrYhwKijlkhQzgoasgHQTLLB
hVG/9Mb34y+ZXeHbL5lEIkGspHIl4UuQwx8/Yo8mL/sJXU+lsduE6F5bSLfNJUnuhj5JkuQVDnsq
/K/BkS3ZaBqCPNg4vsb0dF2H/uFCXuS3DAJW9HaQkxMUlh4veDUWFvCyz0/tYG88QwdZ5mKSbfQT
k2D1ztDkTRK0Sl13cMvoeLGMYZtb4lpPjGZvLIWqc1sVdT6Nx7kEz8W041EKk1xtgF11MuIF+rtf
mMVleI5Qp3bJ2KFVG3/CBSc554ZkDkANESUWlDkmCxeHbsYXZcc6lsTo3DMz6JsTv6RqtmRkslIy
gn2JxjASryGAuNNwKnSU9DVjYdvPvOFAuPNvMJOFihWm7HgOPhVCJNklfoPE8WuonfwjkIGgo9hC
kAM3axyalWr6ChGXTsHcRpEV3DZIx2uo204cQJtpuMD7lnPQDFO5JIK0JijHYku9Hhw9WmpHmNst
KpKjIAPFA0CakpTLlKpq64q9w2TcOiu3XMJajyd0LrONNvx/JiYDooqcSAMj9M5wdiOwhH28W+gf
XBdb0Ps+Q8iFaHsIuaXkgOLkCUHgnwX74000PXm39id+LIsYFaJuGKLqSAX6boz3l8DMbNUI7Kjd
jA1fcC4rBr7FNaU/S61uSxM8ORss17VJrAIrmMfdQZWzVc3gtf54iOMIHo1wcjTKHMeyLRQk8D0L
fLKQk1qrObVKl778F4ZQIpJBUYgm5qlArVT4kjgIIZBg/lje1qrvbLBEcf3YijC3YnjYI1MNBMfY
Dn9/BwZx0CWZ6gJfKRDcA9y116/F1bgCZwnGokTn0LnUvgW6aeYEArP99uyUT/qSyx735XRWb79i
snI0UpKwCBmQ3uQnX9oz8rZdou6ZW7hbE5OFiwMOeH5wiAOslJFI6YEK6klRg1tQWEoWjZnFX6NB
1Q0oZBBeAwxyP6dVIPAZ9H3HvIJ0TVbcFpj88DNZg0o0Bljzc2EJZ3IzUBn5j7lfOSHaqj60XEHy
gacUsNsAZ3QG+jzXmY5s7g4cJqbz5h4vXwjYoHhzPtVkUc5p6RsmydY2CbxEHHxUUPs9VUBclJ9Y
1fBQk2jR2ymVH0FtMtGiWvncBYLnL4ssEQQRAE+5n2lxaCLk7bLBCSr4mVDbNqGDE6kEDlCNRJP2
XfreqC80+gSCn1A/+O663NDcv0ECZQjt+/FKzKaufrhyBXA+AyI7OUxFMqSApo/gWM9iKgKZa84G
AEUlnGSo1H5sbWZDA4eLewsoM4x+SquUapzLQKmBdVJZTSyBUV8lNbBStg6NkO0T67G1Gd+KJBmE
bxEvIyqeSrQJxZiyb0B70ocSNdIq8Ewg7d8eG5mL/ZHUBOAIEHqQO/60J91E5EJVqyHrg/AkZkBJ
hQJenR+4GtNXAc4jvUgDWrcrglJNZcYeSPi0wshU1ZAXGW3msu0oYSKww0UN8d1pFwGAsl4UcUj4
Jgf51RtRJvVGKbaZFQ5rMBCgT5hpdW0XFaRfAgHPlWZGKh14D1TwZZT47ne1EsexHNKadRrvo+PP
WXwJKhE3ABGHjySAXlr75JfRxo/EcxU065BxbToyM19rQNuSSleDFUV/TPVB/cyQvG9pAB5oqb92
5uJAAApMmMAhdYqGjvuPHAY55iMRmAlxv78Cmvm+RcTRfXUWXsIxouAM/KAHgJ+gXo7ezteFjTLj
b26tT/OpvQf5PmRzBqcrN/Vzq5BEubCM1QmnoESLbbGkOjlDNARpFyyJhNw08hO/stKZ2jQNJ6MA
0JFeCfXO00w3cM0+OrDI8Yj+HqjADfuS8CYPLPzCcGfuRzBwACuCt8ZI5jRxLKHMBrVfMSO/Umle
O8vIejtmTNA2A6fQoBHQfGxwrqHlzuDkQh76dOhUyWOdjgLVCXRt1epZA1cWGd1nHQ1EjfUCyMa8
+fI8O88PDHdkBEPGy1m2W9EuAhOJPbHTdG+pFjPj82V09iAFDabuUfX7fuNB2oSpmATUe0iHv6ug
Efgoo4Wi1qwJYAgQSwOJBNmwexNF5YZa0eAAJoTRyLDSnO41dhameOaRhbzhPyOTNYVial3JSNeh
668weDCcBpvExpUt64Y1WPkuXUs7q5V1aGRgQ1U2XAA9+xt2m+4Daym7Nb+/oQWODjtoFYAt7H7I
qKg3vKfkrOMp4ldYByZfros2Mpn4G8K4cmuFzN86sKA/RNJFhMrMO0yGv+PBAo3S2i/IhJKlXSgM
lHXajiFdfQ0IW7M6K5MoBlx6IEg6ET/lrMwfCJO/xuHT47WYK+/JIuhI0b2FIiquufvR1/GQqKmP
tXDDcy1fcyTr7fpV9XTfh0iDeBZQFhJLFrKcdulDyMGo6qMALqXHnzG6zEncCCQnHqPQSWHRQTS6
3JvbD4FOLgexzDq8TAT2ib4WmhGsS98QIXvaLyC3xz382xgymYI4kvlNecwUtRzEFhl8h1MB08c5
EkQkyBde2OMefmRkckn0lPJd2MCIVtqd/ArGeQ73enN9PG9zcRcm7j9jmV6YUUNLXmQY7J9e0RXt
rWpek3Dr+ydV2sed2SAG49aPbc5O3xjjCVAPRel/MrKsUzgkx33Ogdiedmi8hV//I0bya+b+/f7p
kKqIoo+AzXhH8Dy5JyUrBieWVXLe8lg5TkngDWlP0jAdPri2SM4MpBREgtpMSo0QGQJUHzTk74no
Qdrbavs8NkPJBdFnqyGzY6Z1pO068NjhBgs5xMZuVeOtPECpVSKsSqGVnbtgmzSTlon+dElcv/uo
xbekKwbcCEhWDh5Ru0T9qPp+ANzL66OQBGXLpTYnNW2l53i+gkufQYpFT/NEOrINYhMzEWLxNeNS
VTR6kMaCVFsKqszO+8G3QnkAVa8rUeZatEXXWY+XbH6b3MzpxMeVTZZoKLki3VOVSGwpK3A6Id85
6L0P8YPHxuZSMUhf/2eD/Dy8bw4z2wo9ZZqQc4odZ1glxCTi9WAFK/WvxevVcXiG8PKh36mgRfO3
9UuIzoiFL5iLkW6/YPS6N19QsyJ6e+m4RdknlYHCLkpRR0nY0djMhydU37p8paaqERcWS6+irBmN
nBqie+p9K6rAqaA+afFSN/fcrXf7UeM74+aj/ExCsVOGR4hLE46HHfTYvfCLCKO5G/zWzOQG78sK
xdscZsBVHgo7xTcbzRaQw0zKhZM6G60DtiqOLTegg5u+w7RhVBLmsNASkSCmhXrBFu0Y0CZI4FBD
QGnZnbjyCb+KN+Gp/YTgKx1rGYvp9ZmsAzbcv++YzGyU+2mGlnTOSRqjeqqgWLlVd+lATNSUL4+3
1lwqf0Q3onQyElP+0ltk/bir+yzlHBYyrjb6I7kG1TBDO3nXjftVHnNIWZxXC0bnXhy3Ridr6g40
6Xs54xx/jaisJKk8TnEBMIqhHhunyK14STxj9v4SoM6hjEDqX1ht3vNdKAfnHPKp/CZLjbo0eX/h
1p89ETc2JrGH5+VlknOwASlT9iSnJps6GZ61pF/qTJu9syDng9sK7zU0Kt2fPaxZKpXoAnXU2Hbj
T0nestlCVDFee7+uLVUYBWARPP/CAFfZ0AodnotOlpkUsgXoffJ2uUzYJ6lbB0sMnkvWJlPX+14d
CxmsFa7dAdd+dMcEW4Q273whpzfrT27GNS7ijdtihyry+AaW1NioEAL7TzQ0m+YTHYePd/ncbgCM
T0E4PAKFpphTvug9v0LY5ATfkQcuxCoAou8tY0ECLv839+GtrcmgMuRc27QueGc4sggmtIAw3JeA
1i0t07NjscmX8nVzG/DW4LieN7Mo14Gk9BoMRuitCNOVIF3jv4/nb25L3JiYJkPVARQTggsTNZhb
zWH33mzTV5Uz/IX8x+yD6dbQJJjIW5CpSR4MSRRUQJ6q+8OrC9L54mPAmoF/vBPP9Zn6NekCef14
kLORzK3xyUtB7TKvibOUd3wNalwGFg9S4hzqKydgU5YURReHOgkkXDAglQ2PoZaFFVd6Fq+9/Ikp
N/kuyJ4HttPjygrqVbkoETu/X0ZmC5BqQCdi/PnNfhFLkSZ8XPJOAu3GMbtjqOD8FFdFfuxeYktK
ARPzTDU3gEKSrWERcjuX9FQE0IlAO/1HAOjePl9mjIszikRcpRfVOQVhhNHpkilkGy60WXlXiutO
NLQnLVh4OM3VZUA388/05KgwfF9UFR6sjvRlRSvJGtY4nsUOukjgb7QgX5/qVI9ASLRWTuIKXEDx
ht/yLOHxF2MztrgbdOAmK/vxzpu7EP99FnCo9zMSShDUQNkDugcQ30NiH80Fjw3MnV90kABHDazp
CDi5N+AxNO/ctuCcFplVO/eNNidoZPdekHRdCJDn+s3QaoZmwTELgzapif/rM5ADeGKHWNTgPl0D
rKob1CZPo5jR/39QuDxQ9wVrhqxMiR+7vogjr+U4B5imNmpWrpYZHV+abRMZRUEJ4IegDVkwOptM
RyuMJKDmynK/dD5yV2GbPlfx+AbH/QAUYm+WT9KrC9iuGZ232XYptp9DJ8soD0D2HvV01BLH3XNz
XhtBaIYeOMGRPLzY7Vs7Vgi1dM8Qnx9P6GwAikIzyILxlmWR+7+3RLsiArjc5aBy/N4yfxll3Xp/
5HL9P6R913LsSJbkr5T1O3qhxdh0m20EgEQqMpNkUr3AkgpaBvTXr4M9PcUEsYndmq6XvsW6PAh9
hB/31MpXZUhF3+R5qyxp8BK220JYeKTnNulP65NxcjLrDTcbravbOlvJ58J7ivR16d0qyAovdhnP
XEPojENaCF3eyP5OSe67gOFHfSCCFS4aqAhNNIMUw7OUWmjgAAIdeSKr3KeRk7yzwrqXYws8twCC
O8oa8pGd95V6IwH2y/U1mPmqUbQYjTEohgD5O3kA2QCap2xsZTMQxQ9FAOL2pYL+3Am9sDF55+o+
aVQxhQ2OyXbLJbbMyTuVndra6cp96O07zvRLneZZa2fFrVD+j79g8vZB7UOshwiIiqxHwatZlQMi
dSZbHbwzgdtWrrdtCqDu3YqwtrNlI1kXbAF9NzvToFgAq4AmIxaZbDfw8LCu7vj+1EvNa+dqlAvD
hcWcIWaGBPUPGxNXWteyXCsGzHS/6lfhzl/7a2a9QuAO/6wq0t0hubT+Zp/e3NdkKQM8V2+AeZQx
AYv5PlmX5xnAYEiVd4BuQC/pzUPDHkfBtuhEdAXIyGkkagKNgOOvjkvKXzMP2k/D0zpfXwEBpBpA
rNQQnFdvtPrcps+xulBQWLIyOSt6NmRtU2IXVUmQUKOoDyzRnSFEyo2vOfv6wfy/TCZg64IBrBEE
2y4nM/f/PZk1rcz9/ja12SqwBnJHMJtgL6/X4MI6fiyxV85tUwR+wLuh+35UdL40G3a80oOpC4gV
dRN5dyJ0la8P7Puim0SXiIn+28LUuRekLiyR1UJRlrQ91feQ40UP5O0DNifklB+NvbHvaEXeE9ph
34I/3hStbg36dpRVPp8It6lWChUosuuUk0i7lL+fI0a4+L7JMnNxpXhpgO8DjBP5RWT9Yju0s1W2
dw/uKPVl3YAILrLLVWLHFtK36K3j7JTC6bg+U3Mv8cWXTLZAorcGADUDmmg8R6Yg5XhFQ+5+uOnD
v7LZfq7J5IJUtVJArznqwAmGzMZJx5D1tW82BHAvsHuDTxteYrsFGcyCh/PtDF7bD+OO/OFvRLhN
EkP9tv36MMA2+JWIv04I3A6CRe/I4b22c6shlfO5ewJrF0EnZUrjvWey7SL+bPa5QgFHEMbCPcgH
J98jy0ySXH8YO61LtGE42VE32/JGlu4TQTABzqh1EoHDcr2w2jOZXmis/Wl34g1BAqfWqxh2xRUE
FJ/Zp2sQtPg65v/QznjN/ZjvJmil1otgJyKVzW9MZQCzYUs+FszM3ZYaOAtAaKihjj9lJGug3yEW
asvDjPJ+C/G8FcTy+NAcHtEGBtFn92Yh2po9Lj8tTgY2oGNKElpYLPJDqqDtRaZtjHQimvGbnb83
lBt3CY82F8Pr8OjQ6CCiXx1lx8vJ5HhZLeQOINt9YyL19xpAnnBtqKRGv4q1MKNzG+SnrUmkEyAv
rItRj7CtJvvnVkdzvjbsTWtRMXyG+B/RBkYk6jgFAryVy1Hpfu8aRSsAvc/rtF4V2s7AKRQ2yXpF
7ka5XJvZ9Cvd66D0WB230sOjfPNomBnDVbi0quNxm14PEKIBjQo42QAKmgarbBhSQcao9+Gzd9So
sKHVapTv/cLhX9i00kyGEAP/09jk7m+12G29clzO7WC/vdqv9apd6RsbW/fuzqANibeHh0/ryToX
9KlcdaeYOrFlmN79crw5B+/X8S38qG6tK8oUI9F2ehQbHGoBVSOn2z5KzNKIdaz5gLZD9GxsFLH2
TWPoslue80aKl17bRqmaPQZqyq8VlOZWIT9oN00WjO1mebtCi5V2y/A/EtSesXCDzbosug7iHvTY
KvBbJjcYNwR+PnDumFcw3ZXGExmiwrwZOibeRmN9zN6+OBM6Feua6HQJ7TK3dLoB2AMqOEB7TGH8
oA/Q/TZDBp4N1iC8ScJDz9k+yZV+4cFaMjRu2B/3px4mku8i2X9qtNOrXOc0aI45JjRfopSeded/
Dmkyn6EqZRgS0ihaSqAUCH+kRunXKl98nSho4oNIJokO+janHEc+nMeF+2bu5I3cu2PNBDyo0+VM
0FXoxQnM56VHY22vSJ9yCPLuIEB/3dc3eTI67ZoCFUfC8o3gWZE8PFz/iNk9hfzA2HYLzD3axC9n
u0pzN9ajSjil3mqUPjDOT8xeVVCaAVWq93Kz2Ry1F9w6wpJWkzDzgIE/HbRRwKTiOpx6wnrCSdpQ
AjxYbyICwW7WWkOP+QafjnOUDjVZcPfmlhu6UBrSLuOkoz33cqhdpMdyMM73VkKvdEeeyq9RMwmK
DgSlkJQaZrFNqbR+dJzrkzz69JMr1kCSDoHGSHqHdq1Lw0WH+0cqRYBQW9tIXwvvvWp3McR10Lkh
hSZ4UBZigHEk1wxOjpAipmiYRKLtFL4L2V4TSlPVl8B+M8cUgbbAgzATDc24kC4HlYjg/MoK2Eia
fd9YAw0GIF4X+AvmMEcXVibbU1YzlvsBrAyMepvb4Bg5vAUeu3fR8CAJpDp4E52kfeRza2G7zGUG
x0wCUnTATYt4Ji4HGKi+HBgNbls9hRCHfm8IuyyxEjSBpqToarPkCtJ9gkq652jMTksSijNDx+UA
rqexcwpe65S7IchlIWmGSgR2VDxq7yMUI7JWgnbDP7sBcYBCYJZrDYfre3VGEubS7GRdB9nnUrC0
iqe0PKq9Z4opQHV7w9Zbp2yIDpb8XLMNE5+Q+GfljkeeQzHlXfNoRCCOXfBOft8R+BgRbekYPwrp
U2G1xmtZhFhWhPu3Doi/XSjEzsQil79/clCQQpfauIZoG+CSRNXWcuBTpBapMmzT8l5WIRXH9kZo
Fv06G/ZVs7THfh/US/uTyUYSomuScXxiT7Kn7sCUBzcy3eQucs/DOVJvtZZqHxlYZoBfvb7QM671
pe3J0cq1vpEKBWOPY3SA2w3LCZcduqeCOSVw0pbMlkoJowN9eS3BogyEHioXwDBO2/JqseojBcRe
JymqYqA1+SbRiFbHaM3VWlW+j1yRv69Z0JhFMwwKbVNfgZp9CU4XIhc8oIVNoki93RV6sB2SKM9B
99x2b9HQ9ueMT4aPTPOKxLo+Ub8vusuvnoQFA8gRREMFQqiUfdBkqo4E3Hbkb5WO0VCPF6zN7Ai0
w4y43RHr+YtDRBCqXM/QhncKlCe5WOvhQ1Lb1wf0+zmCkCDUEYGVHplDpi12day3Uto3IwYG8lYs
pn3B1pwfmVr+KMVmGyc0y5ZSIL+dHaS7AF4dScrR8DNVadWM2qhrWQZIJCpD8PDE567xuQXXccan
gBURNRUwo4DO7zv++OE7pq2ceG7giyeVAd4fb1hJAnlf+5CHiF27aYqQsHIw9doOkucyXtXJMQF1
nhK+L7E3zRRf8CmSpICiERlptINcPh8ei2o1ahLx5O7zB5DnmYoFTuV8y0xLJ4OVykRa8OVmStAw
OSK+0Q+HR2OaEuB8va95BaW6/pgRUDlDjFE2hZuO3kSm8hf8N2Sh0eo/cuwL4P2ZnAsETZoWtDFA
BJAUsABjzD/4s0gTCn4OAcrCpH5W8S/v2qdwdX0Dz0RuqEZiZoE4Ar0bGtAv5zboVc7l4Hyc/Iyg
jgUqQsddV1sNLHaQqauszWexBuz+hNBxfd30zBX20/JULAsNv0nsibl0EpqIcvmKB3tfC+imNYBS
bokRZ2mc4sQF4cShzTgO4+S/crO4kcy1t0ko+ozd29KS0XjoIoFYrSKfFEv1tNmj9GOOvwOHH0ep
0gc5cSPYzg9dRepVanpbCd2clPctyoGWZYv5pcnTX0j5XCzu1Fuu4MHXkQbDWm5GZ5nGt0q3Uyj/
AAcjXpKrn3sFkVeCbA5Sg2hD1CZbKa2QXNONDgiVbts1tDHIh6fYuWECG93654EtQWLmLvgfBqec
o+IgGNCnb/DsAsAPZhYR1C2mugN5grJpd2f3aRMjBlmK3pesTnYSEt1dVXSwCm4zPqWsBsv5XxoZ
CElUhHMQOJ9e8Vwr1lUUSsDbiI8VJ68lYTArkEcq4qmQiM6tE15/FdIv5oK9yRZDh3Odli08AeN6
TXwMBS2OgHjiFRXAyH15NcR+lOV8kEqnlnbr+K1eezbmc8l3GisDV6xMFzEHZRNaTWFlVMyTXzuz
XgmvxXO2Rhl/KYE/E7fivUfgOhIogF95GqL3FZ6ZGHSAGJKZOGBRE1PaQWzsvX3X308iMQSibsX9
cItWct+WwHB+ly5FezP33sU3jE7Sj9ugY4MSZQq+IUL7jUGD4CBtXAiFvi0y/87EXZfDnbwrQcyH
Wj0OFwTd6sfKW5EnIm2+MqjdsqVi1MyxGFnB5e+pHdOxl8Piyt4Nu9HWXrE+FnfJ/G9HDKeqI1Dx
GxT9Y9JqUfUyQ8okEI+nDyK1EwfUkczkbSt7wTYxrz9Nc8EMBvOnufFzfpgrI00HEHdcI1La7Ktd
AViN55C/rXf3tdOEf+kQyCOeG/gZHoDZS3uKLhR5lNYSFFBC0m4ayRL1ffgWHEEORORDU97xw46l
i1pcs3sRKlJoq0RTM2hHL+3WkLsR2qgVTyZIOQeEKiG98Ul3au+RODou4XVmQGZjjgqvAKTSQW0u
T2LESo/q3q9yAEsSK+fNyKBuHZgxH6OHMbK8WDfRYIw52OV5QNo8I750FDQ4YH5rNf1JiLf+sIlB
ks0ypwIIJN9FInQ17luByiVVXyUIiPUm33zEqKMsKRHNkObg61FlMMYyN7Lck8nyc6CmW6UWT48g
ZiONs45o4/C4HBHhgfs2vRO3JtOQLwZV0/X9OMMcdGl6cpDDtlCixMOb0x9FiNmXZmW6x8Y0iBIQ
6YkvLesFuTcqB+TlZXXT7KFNt0SZMOcSj4GAiAoZ+uYQGlzulc5DU5ch4nmXCKQivYy6Aoh90Q96
bP9CLH9hajLTqhsAJzzA1KNpPsubwiMRR4Q9DwfNceQFtMuMBiUmF1lFY1RSQzw1sYbsm+aVEZ5W
5Zmd+Udt25nNg3QTWQ8aXe0EkBOBZO9Ynu7vpdOphA7lU+rsoIq+uT9C5vT6Ss9kaS6+ZbLQWtdL
KVrrAcdGoynIvmxFxnLLSxmLuXMPGlOQOAA7B/WwSaWqUQot6vVBOlXKXWiQJF15VgfXMLWC6HR9
RHOeNwgv/7Q1eRh6rhNdsPfh6jbRHGPcQ4H9LThxVm/v0jOk7TdOTr/ogtW53NuF1cmN2qDawcJW
lE5jCQAstTt3o26aBwgbHKzdroSO5XkYqO8olH1cH/DcUwWmJGQFVJAlAFJ7eU4Ct0qHOlIRaei0
aTzS3ofty3UTc7sEhA9IaIqAvijfAfPP52kIwJjHMLi4ByjXACtvvQuTjb+QMpzpKRvDFtC0IC89
Zpkmu1GsPF1LOAylRTtZ/+g9oXX4wED10TgECubv2KAIid+hAspZbxIjfr8SFmZTnZvOn98w8UKZ
IvugfdSlU6aA2pKIEYuVVSoNxpNR+MWpirIeFIuK9qm6hlqbWe2iW1zmfG3feQN6AY2iqRKransQ
KBZx0UtEieBiEDWP+DcxkQHMyRoUlUhRcEyhkgdWSPSRuCn6boUwRp7KU9L3WJWT2FbdRLNKrn4b
0HJy0/t1DrXtcqhfgMev14PQ1YWZGJxy0kSmPoAZNz6IWdkgZVGJeUFBNVtkVEpVybMYEE0e/r/f
v4SZViJXKuS5w8kJHLNKMwA490N9HylS7OSxNjh+rnofooKaL61lBez9aZUKZEiaaqOnIreOc5BC
kljItYbmYlynaJeP+dZKS7RhElAJADqd+uWZj9uSJ2rb1i5Fo270lmCqGBm12pq/4tX8uXQQM7k8
CW3QoLETyhun8KHQAXJW7g2wcooZ4db+1rUMz/b8hYTcrMv70+b0ttFV1qcouZ78nUr9+9vQ9I7C
SgAvRGzFK2XhIM7U/HBCUEFGAzVO+6+OAb2NUyNMXexOy9+Zjb2HHE4BYFJGnpVbcOudsxyMpKYa
U8plK3PhtZgfrYrcJmoqI33H5HAocuD2apfIJ7kxG+44ZMfoUUajUEn4NfaUJoEKi+3r7qZfwsaN
v3katkl/Wp6+IF4mJvmgBPLJeBZzGhGpXInZLmtWrDksuAOzNwB8CzBB405VphAP9ISC57ZLZQTc
z0a/rxuABhaqF/M33Q8b8uVWTfJeDBQeNkp7vwW5CNiofPPu07W9XQNhoY1z/+Vo60d9Mf6dHRwg
k7IATDVip/HnP65yThq4XvAG+bQNYOb6MzE6Lr/W6MfvnnhsNVLHmjT+7v5kbU4+AIDXf/+sSzji
Pf/98RPPSVO6EFQ4MKCHjrvyASx8zhqU9GSU87ScDNIxq1ViZLu2WnDavr3Na2ObPE0FqGGTvIDp
zNrvX29toLVIWwDvAx7L3a5Y39xsRGLeayGBRPv1Yc964z+HPTl1nRfmoefz8th2sO+/XhGPENlC
g9D6Lt6u8q+nl+ThZnMCguToIIfwlw79n7M+RaVyQs5LbYihN8/C7nYMAFwTAqX97X0F9OMqXNhF
s5cMAjb4/QhPAbKfTHUH4mxBCHClRkA77iEboZiV1T9swLPz4S4xhc55pj+NTebW6NrQG3oFaQTZ
ijYaje8c4eX6+s2g7+CNAqMBWinwrYJH8/LMpU3kVW4dy0hV2PmWt6lz/HCWlJJnc00I6ZGvgJyX
IvJTDxTnQlc03JBBSd0v+60gqYt34c3Y3q5fGsu/A+X3DQUX86k5Reb99THOeYgA+o0EWlCyxRdc
DjHW6kSCWJt8CtW3oj/32UPCnXvRum5lBhCLmfxhZjJGTpLSWGUSbq/n8db0aXMIgZgqyNsD1Lxx
HmRCdtxRJ+2OVlSNQIsaQAmGg0IMWOFqVByuf9Ds7gE2BOhUAYiK6XuY+2LBi70mn/hX7jZuV2q9
zkQTHRTqQm1/3pAK4TQDYSOW93J+NRFc15nuK6fK1FVbeuNdJ02tJnLyJZI3SZq5xUHrAObtUXcP
mnCXpjjP4/IkganMYhA64u4He5BovH7dQ84pv0fT7qc3JqdiIhzjLwuqHA8gaU0O6EoOTJBGnq5P
8Vw1A/Vm8CBpElLD4Ga7/B434QzB87G1zH1L9+UuIyjr0/Ip3iY7ZeOr0BxfOrEzAtTYxT9sTp5n
XXF9rophE44Gsh+g3yKveGPubWwzsnonO6sqqOWM5L5H83FhwHMLgKYjwFeAdgJ8dnJdsEoemQ5w
33L3eWzYUvys+3cSaIK61ALvWdjlIHxfwf3isLuXkvCzb+xP65M3Vg6aIZP1fhz63iwPxpPGo/WX
6CH9Aq+iszDWcTNNn1V4BeqIE0Z+fJqhG3S3E7hAlU8J2mGqNTQsS5r6mhmFDfrCdbMLzcp/v250
9i3/aXTiA9VBn7Ic7i189sdndw8oF9nfMrL+bA+Hw1O220n0hjoOfVy6LmYcJHAGAB8A/x08a+rk
FEdF6IYqS5ST+AWSkhZpXhNcNd2SPOz4/ZNJvTAzOTGZ7MVRBfUDZFuGfDWEOuaUC0Lau6hAXJ/L
uWwLoN3wZEEjCKbjacjuQdFQGZpCOSEXSUYu3rvVYUVL4o/6jduFozEeu4uB4XGDNZwLCKjgkZm8
MtHAF22seO0p1WPP9GsMrG79euGV+Z14Hc1AIg+iEuNzOu1Ha5GJV0pPb07dbXQjmJKT7JEW/wRd
1yqgyv6psmSTmUZzXBie8es0TAxPzp4SKGEKRpv25Kk3brnl7qu1lKwD3waqtanOmviR9NSn6g5N
N5kd+fabcY5lC3rRsfEiMpBHmskddKn3xamv11HwBH6KWKTxzl+VLmENujOYyeA2W95DdpvFtNkZ
JyF80hPqmxChLOPbLl8pBWUB6MCc/F4tDqVQkRINahwJnfQM3cIjM2xPRJwrOznafDcBQKDhLhHM
VjQTGqFGCekgjyi61UqAo4gV5FO7sXt/XygJQWMQiu0V9wQ2E+QFZMvfy28hW2xtH4/Sr63yYw3H
B/VHnGO4AYrRutacFDT0P0JGVapAtL0TQOaHj9GOCmcx31rSrvv1TH8vIGpSAgrhoPecvhuR3zfa
uICC7d9qyFW50GxduDOXbExuryZDcR+6Fu1pK6/Q/ZZvxaUzPb8N/xzF5AEChWyvFx6OGWQQzPQW
4mLNY4QtQoqte164P37dVZMZm2z5ti9SpRFGWwTNgkrmSLGlHG9ckhOBFna7Fei98f8t6jUaBQQG
MTCcN3DpX26OpFcLVvERjFastms3jkkvRJ2VtesyAeKoq6CC6/NLjFW/caHfduG/oscV0FR5MrFJ
FiZQAsXSheErP6BfTUQ3zE0aCCOemPFEAuNkt1I/AnGXf/K3pW5CsILI9eH6pP/KpUw+YzLnwE32
KZ+G7VjtT20OZfASQ3atAPWc4jbRlnSsv6ulvw4jijj/HvfkMIZKNshdhfmWC7vyiWJAiyII16Vs
Vu+ZQrQB0hQZKN+oeoB0fLKONCd7Fz4bKKwhxLb4DwEowuzp+iwsrsYk9GN+UGcaBH6w9bLYieo7
RaD+m5c/GDSBrtC6fm6DXYQpgTaXakbcNujvrn/C78geK6GBnQGuHiRhUFy93IiQAYPgUa60J6Zu
AxU54kN6MCRaQYk8f1HclHSOkpJ4XShQ7UDLSEiMOyF46iS7h6YWmj/R/KIgl9sSKVxJ7V6V18oi
zmbuKh3fwZHAEk74NPvfozomi6mKjyyJugk7LKB6TOW1Wq28bhUHm0h5ZcZBke6vz87vRACMggJh
ZMqQNEjCTRZIQlTJOBUKhz4u7uCODR0dOhCbF8EhlF47lQelz6YUbQHa7BwUtFTjtawXkK/TUABN
jlC+0NGrB61THuHtZO9GnKsxpUaT1bO8esYO0UOivyCwXGWrZBXUFEi13olstIHs3Tsgq0x1nwJK
onz/c31CxuvhxzH69SmT+eAAKQOaf+BPPGDtUtSSiL8BmNtNFsY8jQGmhoTJ/SiBgqGJOBgqwXAY
CB+de9CLnIDbzlJKxa4SmmylGuLo1Wtfp/b1UU5up1/GJ06eFwyNnDGeP1XZQ3Z2k/uB3wSNEwim
UNkqt5Bcm7ymv6xNXHKB5/SK67G8EYo56kPQthBkqs2kvE2gMXZ9ZIvzOjnuULniu0xBG2a65i2P
2QXvpBDmA+FOSCvc/o5idYv0Gt+rNd02wFuAWEFQwZXyHfD/cIWEoOy1QcRqohza6CsI/9gh6LSh
QwL0pfC2xHAzO8qR0ghXBSSdAPO8vNTqkAcpKqD4p1C2lJgqlROuDckp+gOcSD/+YsaqxIsruO8L
0zu3lsgx80gbgo0G+N1Lw0NUaNBGRvuZVPvuo1r37aoTUVGDXppIpMTvX/ugSR6h1RmuBV7rnYTr
0YYXZy/JUH5FQtKumCZnxxhYuNshE4Fb4pVz3oeZc/1L5w4yCuHoZJJEVTamWOcu4f0sdvGhAbNr
vIa+sMpMSU/pdTPTdNn35h49DSBI1BErNXFHm8ZlLcoZIAQtTdSJaHgAS+chOapW+NGuKggocJZi
7TQ7WCur1kzWvF2gVAZy02NkGmvIYcBfD2xuycEcj/B0R/78rukOyQTRlSR8lyZ+qknsNHbFAqtD
WsfzXrUWYYyUUuVfVv/Xe/cf3md2+NfvZ//8T/z5HfqIZQAiuckf//m/a1aV5zg4p3+Quvw8139k
X3/cV+cqYFXwzv5z/GX//Zcvf9U/V59oWMJ/eY7/MM/V+Q/rI6imf+Hi78P4f33c+N9f/MGCgEDV
H+vPsr/7ZHVcfdvCMMb/8v/1h398fv+Whz7//Mff3rM6rcbf5kH+72//9aP1xz/+BjD5j13z/eX/
+ns35wR/7y5LzmkAr/1f//K//8bnmVX4y8bfkbbWv4sPIyJIw/XYfn7/hP87Wg4FbGEwco48Vthb
aVZW/j/+Juv4kQyaJGw7QwT6EcvLsvr7R9Lf0feu4zICWAEyc4bwt3+P/GIB/1zQP9I6OWRBWrF/
/E2RL10TnHN8A5BB0KiCqKMMXq7LE69nXFQNGi9CqM0biq02wKUzc7RfSY7KcepwaIQy6uFhssFL
7vKgyeKbuJNDUSRl2LptZQ51Fgkf0BcpknUVu0boVEIjGLTIhCRByRjwChO6n74LGlmek61MZ4px
7vo46Kkae0Jxqw2SL+x6vhs4pwqTLg5J7UEo8wF9CzW3z5JaRjgsQRQy2ymRPCa4Ak0AqC/3VEaa
LBO0tdj67I4vsn6b6XV6lOqADeugjuQnTDkHqlM4iZ7de21yq0H3UTdrT+sg6VikQpa8KdUg1Cmp
JMiD7lwtKltw7koCerX5Xordm0Ln+xyNG0aqQj2yZ6CjdV2/pTo8G7C78X76IvuJq9pi3DSdkwIO
aZAqNGKQJ6tVXtGhlqrIHLqiHEjIDTokloQU2XUoqnKenaitx9meB4odM2Ws9fZxZRj7ROqS+zzC
c26XBWt3QAJkaOaAxiM4ndAG9FpVQ3XXq+hDIH3AOoFyTQrHtgxVfaRlLmUbPbWBb0oxWJgIL3kN
1NvgMjbxXhaz9jkP1RxUJ0GpBaNaBqIopeYkRjx0q3wGfdU/Rj40WlyjR3t4wGSY9dRj3JXZblAT
DdSqleq5tAgE7yNN5ChcoTXhLolB82LGMmNnN3ZjcEV6YLTBKdj5lTw89TpPtKKgIFzz8g0UnMds
SYPuuZYPZNEMxME9VakbrvNcj6HaatRHlA47W234B71Q+ac4ChOIaA+9aQQdMjAgjH7nlRQ6RJDv
SToaRaFxq0WguCFu30aVKQi1suXDLnyF7iV2jxZ2bkfzZMgxLHTCf0lpXhe0EQbtofb7MoJ+s9Jh
iaHVQqJS60SzzOLsPmkyH5xhRoMMjyG3YO6NpBSzhZ27H7iuEYg3+NDM8huUOUmujMQ9hSeCsVoR
ozagENrtraFAzYPwcsUBXiJElVMqtVTTWEyqu67KOGiZBHr2VFfFAPc0iIYTSNjLhrZAECm0kptI
QKlWTW+ygBN5wnd6Pdi635QPaREEHzqq4hWUycLmqfUDvzCrXOofaqZq4FotXVVAzbWoOKcPKuSS
mFt6H4bh+6cSg/dN0e3EbOV2PiRiOlCCfxVsxHgiXRIeU86QKgIuWu6IjEOoWSEEiAGeZCrSUG7f
xC9t00SMGGGGpRAhYbZNqpCBTcXjgg+I0lX9rvIBXUXMIalHIYy8kwEYU0kbNXRXnOLrZ6WJDcMs
GdMfgyplkKjtA/+O1z2usXiuCG9jT4OkeVOW6Vvic15JuBo/Q+JD6zDjWtPuoE4gPQRxmN2VtVZD
EUVj4jpKoapMlUZmTxxIKaqdVtS9g0SQDJRi6hr7IIlHiA4rws7kk7rkLbmI0OUiJyp/q3O5C4+v
iqKGiH2b1xsRvBwRuvc49pG3XPuZSeUQr9MqMryDkhcJ5FoFvgdgpsL99ja4ilhShs7kVw/fMICX
uJaGHTcknEu7nisRNUtJ9K5DIamzS8CKUJIJOO1UoUFSg6prqqHw1mRlYhWNEIE9ietdE9rQyVNn
SI1AQTmmv5dpnx4Ab0HTQawg+WTx6ILLbNCZgwmSEwoOxl2ZEQgA5w9a1QA0xbc6H9ucK/pfotal
hRUlefasel4FrVQdKCxaSJ27SyFtqtu5IgB/l6susn6sd3ndrtTIZ4QxCVghPWx7FwDITgffPWcY
xIMsMrMVoUlufClqDNtXGtFxu1AET5jQhYci16Qel0/sHt2YS0qAm9LiUFSF96yKVeZTxJWG58Bo
09Gel10XQgcIrKiCZavMRjJ6SLqLoDEw5cKNzwkI1TVatrj3zAKHW6a5r4exrbWtW1CVz5XOlLyC
HVWgxDzSuJlamp0PcCeVQ16Gslkec5tczvIOKC82vGuup58y9HV8Qvth2EOWt4VcsOFFryxskOgR
MjVzKSYc36623OCZZeJF9wzdYmiQFuW8NAdDaDQEmnl/39aREq5ahYtARNVraQkNpiT0KVc2gUJE
I3Uh0ZTpSWhGvpE+YtWakipe5n7oTYjbKEaRwKMlQneBavjKU1ak5bYO9B4M+d3Qo6W01UN/laNp
+A7U/3pn6YlUpjQP5Xrdt5qYmarYN3eDwVpkq9yQDaQvG+8JitXerdaXbUwBqml8UuoMjHkItIZb
Ge4vb+qS1+LRFdrhI0ZWcxNoIZeTumdCR4WuhzR6PyTVEf4CkEV4c7XnIu2kF0GtPAnRi8GgdNnq
pUH0wZCf6riHLCWfdrglWIDtqjW55kAXAGykeahIhcmLmafaPqfGBW0NTg6gLSnxZ5SFSoEwGVBj
oqeJekh7CGWQoS5ktuu9OJcQAcr9gYvwObQE4SXQhZ7IHmvZhyou/gVn41XjA9JLgXDC05VFG6Wp
Rbx7ZTNYAZrtIVheRhAoSpFX4gnDi5zbmVf2vikYwihUJhra86A3NfDwqszdgF5qANdYomPXJEXe
9qaWqPpX48UZFEmKbOCINNSQjlQ4Vr/jd7ixBU4I8cWT/eCQ13wgWXGbizhf/gASnC7yC6rnvuaa
rq4E98ZQ+cDhZVgRS4YTASGYIWVbFygyqKozI9eo3+PSJLXAR28D8D03RSeK4AfICrnCe4FVNPMw
/T/UndeS3UaytV/oYH74Ktxui92GniKpG4QsvC/Ypz8fOPPHcKMRjaDujhSamFArWF2FrKw0a61U
743CLqeHPDX6a5K1sj5OI/JCh1JOlIFEYCbM7knMZjxGYZB+NaxgjE+a4dRPWTd13iEQqBYfcwXT
6TBRcvrilN3c80K1QOlQ9JyvgFFm51AwhKi7oHTYZHjvNrLP9hwPcL0qVjqmUVJCqLOZHuSXRSXy
o8ulaaEPDs4nN55LixlsnP9xTCLvXeJZzLYWVRfbTyOEkvEMpddkvnqjMdd7cImZD8Hcm7932lgY
xBiB/K1NyYDU2Bk1VTXRMoE4zxRj1mWrfciMsklPkYzc8JCoKe4uRppQHzbrvnsfRVoTPiAhj1Ro
bndu/9TMcrlKk1GdKp4ESmiTbY9olPSOfixlQzLeQiX+MEyT9cH1rPTXQeRCgZdsk6vTdXlyqXKZ
tQgul1hrJqAEnBq9aItLHsuIMHdQoXKeiVilfbHcMXWf5rgvprfAPIf5rCWZKX4XYxTz2MyGJruP
s0d8RKF3JPt+CsO2j34hYE5Qa9eDYngyp9nyHuxZK8sPbVO1A6rL+mDcGAAYtJcoMSgZOHFD38sZ
Oyk/WVPh1U+OFUz2B2sKLOZOGPps7ghZLEnyf5PVhSFDCYMPA0sGVhoM6PscI0hMza2SJjzl/PjZ
btL45JUi3yteLKnKahnpGGi9krDZLLeqM3pNVbSaqtNTZY+gJ704Gz8aQuE7CTkZkJkZZvXkVmVC
H9ciRNSboT4FIm4+fU//fipNfo7/aMq2/PtFfnuXHr+t/io+quavv9Tzb9X/gUx4abf8v/+fbr5I
hI/xIsX+3yx4+a//nQRrrvsvGyYpVejvxax/J8Aaze5/IWyGAjG0SQYGLrCu/2TAmiH+xU9IcIWD
TDAiGBQ5/5MCa477Lwf2PgI6Cy8JTSjrZ3Lg+1LSUiBfiFTQ5hfo16IEdG+dlsisRDPG+dGInLZo
DrJ0s/eqkVnw2SzyZZhEmOzqm9wX2r6XkhBBBrQBKgcBBWeVdhNxGXpSZvIhDYZTVV5FTkbIgBse
0IMgWAys/ORJ3xMfjTI96nl/0EbnGKBXoADLW/ZDmuPyq+70wwf7T33grh5wd4WQAxUmBTVIbVQe
AECs1RGqMJjH3BPqWgp7YBxnEJ3c2MInh5p49/pSy7H+97b+eylmaS3zzQy+81qQqCLqHDOvVgT+
QfkpdOQDA+USf9DC9GHwBnVgwNEer3v1qW2TFgRDoDhydNj44KvyZjrZyZy6Tu7XrdFeZn1wDzz/
zSknxH7ITRFfX9/jdxW1Hze5LIiQxffKIZjzdSE30JIaVXyTBQnDD2Zju2e7aNxj6aTi1FX4H8om
wVXx2J0Z6iAeHaep/NYYJCSRsL6EqRp+qyod+IAiiz0G1TKNJ47HmFdonE8aYdwHzc3loXVy75mI
FXXAPC79sKkkffpeLZLESLt4Rv6oJWl9hjNinayuri+O2crjJGC0u6ll8P9ypv6gMXJ5/QzunT+X
ynaRY6VzqcPPlPqaq1WqXOR5B3PAqiIdBegsA3kx9D+7Cu+LwShMeAIM26JIf3+JJ403LNXn+jK5
uXkcnICSidY1O6ssVdW7z8lUFIQdGLJo2wuub9VYmRstNZ0pty9Kec0vlSy0h6x2ho8dpK2dAvfG
UsSnQNfwmzjCNXXRTCGuEAjZlKxEcUpZGQqm6s4oE3QfXv9CW0uhfWghHI4QIDLi92dX5pMsUZmy
L7MROmdRDwyljWPwF2bk7dTTXxgDIpl4WAPxCqa6O2tNh8Qs5gqJEvcCbMg5z7IaTiqDI/T6htau
BWHVZUghjwb6I4BUlg3/0K4JWop/avA6XwSG+XdRGXN0bJA/+5vqJG5tbkX10Wt7L9vxniunboP3
YK4NWvM0pBnS91358od1dTPSawo0wTUMw9I+uH3WfM2cdEiZuRvHX5Qjmm8xr2FNKNKa3s7qa+eG
d+OxhNaCCgE1Y331juW5GVUUOJi0lOp1eJzD0nD8sS0XFaWGnNBEcW9P5n590rSIzOXK8UYv0Oy1
wrvMxyZXhYbKcl3GPl43/Fq5S5bcCOtxlnN5ptiudq7G2ojsRf4RZQqIvejdAJW+/7xOHsy55cjS
z4uJYpvulM91GcU7Ldz1rfi+ChV7EMOog7LJ+1UM1wgnLmDp16rNH40cwr+bOeqStuOecs/GhghZ
MR4uBC/wGvod9o4xjZINuY03nwZhaAA65v78+q3Y2JAJFRpXzIBmuvAr55WU9SjmqKj8oTBLoot2
zuJL6JEan+oaP7QT9L9cjjcdmhVcRJvIbg3k6mQZjKmpRn/Q7YzGtxU9SiuPj0U3ZDvUkpfnRzOE
8RzYIa+6WHuVudMoFznu5OtB0Lxxgqy56pU37rAqtlZZ6DeLajZg9TU7QJOeHoq8nXwjR/xTDXHj
a3Xx++sfaWMRNIx4LlDeW3KY5ZL/4EJahbF5WjIADDTmczKUJDJJHHV/v77MC1/BaenEQd4SnhB9
r2yhlONY20Y2+Bo2+VZ0dfBk6k39DGxtPrbTOP3x+nr3iAQCANZbhnDoSx7IPIj1ZXKyKmQc3Ihw
nx2+d1OlnQ2LydhJnten2htSytTKPMskcG/Kivdmjm3YoiAhRr4VNTNkxZaf/3CqKf5SRGY/+K0T
a+egijXECiImZmW1239+fasbXxCJWh5uxMVA2doriEk96XlW9Mbgo/NOqY/ajHn0Qso8O4/c1p4s
YhDgT4t4z1qAIqhaK0mogfrjZBe/caKiZVYj9bRryWLl7fVdrRg4fEHM0Vv6mMurStNyZTFt3KlY
WJnmI0toyUuUubV8tygD/0J5X3uDjnLefktyT34aAik/FE1pyXMd6Ujol13mJTveecVpWH4fpEQd
Un3EviTfdPkMP3zScHQTOxl03Q85B8ry8cj4Rk0UIruYc8Q43FpNTnuOTYLeE+5dN0D7uj3czsSs
xDUNRlVcMkdo4yHX5iQ7RYnSfjHCeHpnjgXCpK+f34sLwK+LxCxZh8Er/eL4Rlck8HvmyU+EIf4s
Ag0ViojS8jFqTOdxMMPk4uUS4qcYxNnUp2HHG794qJf1wWBhMXy9F7J3QnUVugT15E9WHRzMwrOP
xtDHVyvPm68B1ewn+mfxjtG8MFEWJbe20LnVdWBoK5uZu1mNZqFNfhwn/a+p12fdMUzbEnazQYF9
J7bcXM1AzpfwD8W5taJwNaRj07vO5Bc9I+9FIoBgh21N/yQy9R3z2zpOCZmWSIurB6fm3vq49sHQ
KS5fpjSEk0m5cNPUE32vjIdzKUw4CUKE9s6d/x7a/JiALFa/jIfi/UZHAHDQ/bqRYUWzaMfJn0vV
MOEnyrqrqazgnRXLwT4meuFnU3+pKpF+0cOhemuP7jksrPRoRQ0VsLGPnw3SluyoZaEydwKzF68K
vx1hoGTop05pY30qWiy0bNAT3Z9s5Ryjop0+ZbTnmGChVPNo6dle5rL1GaBwC3Rw6GVRt7g/jkAk
sdSHXPedDL52mhfec2215efKrsNz11j2tRx28W6bi+IIKT/ZOrWp1aJ6ZvX0Ks0ZicUhY6BeYjdn
pzfrj2bcRB8iS6exllSlJXY+/oZ9U7ywLHOJ8Rfpv/vNjrS6BMMedT8evMqmku612jkLevmny8f9
8rq/2tgkYE0CHcBVxItrxJs2ekGWCgBeUaprWJECbubEbvcGmEVx5veg8F51PzfG6LtTX0QyCEmg
pngMM7rfottbZWY17uzrduUyi8OwwQnoQyLC8+vbe/FILw8mZM7vBwkTf/UNZRShKkbNz88TvTuR
UKV+Nup7o6G2VnG5p6y14HzWYHW9DsRoqNLw1dyU/QkpiEI/GcLJ8x3TWKlf/fvgQPFQs7NBBNHB
vj+4wkXLP0g1w68bXR/PczOha1F5djgjj7Ecn+FW+adWhTbjRujjIE3ZmG141KJGREc1ZLo40CBN
Yz+WsdPs/Hpb50CEDl0e6zW4Mve/XeAFRRUjau8nmURcsExSp724djTvlRe2rsiPC60+K7lqFkwW
CznFWDBKoqgZaV2NdfbBaGpr3tnWi3QfF4esKzA8JlkQ3a4uJDCKrhzSAu+jaeIYRpb2xU2UeWtH
YDu504q3cWM2Jy+3mK7zuv1uhBMwWNE+WoY3MVB6tdEpGNIpE/iCCUjSJ0fOSj82zNj5wLtgMzdD
efpTqAXTA3o3MI/6rNoTQNv4pqR37N1FqQXw2Oqb0k3uas9tdd/Nk6w8FDqwpYe4aytvZzDWxkJY
NvknuTg3dl0nLqZsTotUCR9VF/uUZdV4aieV//zTRYay8Jm4Q0td/t5EW6sblMfgND9wNLc5ePkw
Mux8iPM/cERRemznwP76+jfcMFaxlImI3rFZumP3S5ppGVV1lEHU0AZxakLRni1g1A+kgMFO6rrx
MDO4AvMnUiYnX7+TREbSyJRhU4ZW6tc8DYt3lhdoyJHVeVUcGuRsup3YD7Inv/8qViGJpcrH87yI
8q58ErVvJ9fnxPV71YFLTUeCgIsyVP1e00PbfWPojVVcpVOpBBaA1zSHdDSdP4AMePrFTJVLm64v
eufsxjL9BfmGujy1OO7yFifMPj2orInkuU8s9UtRxE2HLmNgwp/u7SQDLzAHH0vTyL5Ajs3f6NHY
1l8t5Jct30uN8W3uigEScGs57qmnnuReo7AKqouWJZZ1nEzNHh6jtFbyONuIeR29fkJpz5G58WfT
9Opv4r66fIpMuvrHbDDTX2otyjXsRglxjrO2/OB0PZiSpNX0+VC1rejPIKDsPxAuYjAZ43boSYM9
5EiGSfO+dl4umBsLqgicsdNr8jJikAOAvmRsjnlqBW9py/TlhwTJleAkrN6bDxqlL+diJTW8L5vc
yzjktTSRxS/s8VdDQcB+m8Rd89wPDqIFbuQ0v6KDIfiNKTH91galLm9TTnOe2S/O9Ivqq+5TpQoo
VBazGz9ZcaL9NQFk+UO2yq6vbW8N713QQyYfMwFsMQemN52ClISK6Hd0rPeZ4dLm7SczeN/EujYd
pll57xRcYQOcVRj8ERWKMdx9ElRvlB70wmdP/eey65zgrduFOG3HTfT6nAF2etMVRoWSM2WkEeAL
uJ7z4BT5r4NOJ+BqtTL7PA6OkZ6Deuj+tBllGvodfwaiF0YbGUcn0B0wVQZAPauuiuIxyhXyrwIU
ZoQaXkonwrU7E/pHxy90afNQ1pe4IBl8r0MU6RBZqw2TMu7YdkeZWXpw0/Jk6o/K1AFBRBZot2MI
281Pm6rUQcp74IGQ2WmtU1gPenoY+9SCnhUCUE8Ng7HZqWj6/AE8GQrgeTf+QeQ23yaRQokpDBOu
iGPWjXVp5Bj8Hkq9/N22VG5cyqbL9KMIdK04l5PUvmqh7rYnhLWa9xWvN493p/NrYGcMO9bVoAM3
sYYWCxlpbw0ZgkPnkLfp7//p03EY26S2eLXa5Y+eKDoCYYyrPenWjefR43mhI08CCJtg+fkPGXpi
VV6tBa3t24PVACrSszo9p+MYfUUbaOgOodMUfqNZIaFkr4K9jHtF2vgeEyH1vnDCaNggxbB6I52y
qSbDgGObm3PNpL1pRis7Apv3rjGi+nEeiupDWIfd37ayhvzgQtN5X/aZuyfZueUH0X1jVAgtbkEw
eH8OuaWBzNAr01f8lm8aOhanPMui0+uvybKbtbfF2XLQpIe0cVanPU6dQmw1N32z1fqSUTJTxssv
9S6fDzovaHbsYIP9HokJ1MLrS2+9LjzP9MWY5LK8ovcbtLsyXEIF05+ypM4X7Ox0bS19/uBUUlzH
1v32+novt+rSsNeXug/ZJnir+/WCKig0A7yQPwe5SkHbanqMaNxQdY9aOjvuAVW4ebxEs0b4+/rS
L20ajRJqYJIaIv2y9ZtN08mIa20EmzyFiXcuUSf+PYxTPTnWYCmZLViKojt3EAKGgxlF3h7XaqMM
R+F2GThD0kJutk5c1BS59uQm+c1lREvo964ELlbERVkfrJA4+6xI6YxDowHL8ukDVNqltxsr5yHS
1WdbL4p050hehjG08qhpgRYgBMYM7r9GqsVgRLM4vdUNE0sPXtt4jwADnYe+ieVvrx//S0tjLZyK
R5uNmdxylR9WoVOj68HQvUJa3Tmy4vQM7bB7juzBuziyj3b29tLSyFmADHDkVK7ttY5Z38c2M19m
6cs4Sa+jE8qD68z5s5VMxjVuQWJPutXu3OSNA10KhBAl2SNwjJW/sPQRbIZjeT5PSAa+UCGbO7nz
Oex0fWd/L12TgHhC+EnbRH/ZOIFi4YKPaj2/dCrzotld+qCSaa9rvvHVBM0Zz6RcSyd7HQgawUyy
UHWgWfRE4y0LtI/IA/fneNAHbqkR7bSDVhJ/i+cnkqefRm+Qq0I1/t4kk3G2hpGsjdqwiUSDFUnc
H/UMq34chxqJs7oY3Nug0jY/DkYQBNckMqK3wGLFu1izwSDKYaS1mASN9om5d214MlroJ89glwvn
wPDJubu2laPeJ7rqgzeimOxvKpi8z3NITHZ53eg37AEgwCKNSnqCyO4qT4iB5CaWowJ/1E0oHsoI
6uiMNK4Qhyl0xvTnzQ+tYCAOzOqCm7TOhLRWog8H8sev6g6QpSyKHOVXq24+2Vle7kmrb1gggCMc
EWxHtIjXbYV6MhpNREbgq7wlzg1791vn5s0O1mh7FcQWF8qg4K26NwivYYUsmwK/dDUQ6xr0iO6z
PkK02llo432QFse30LMoQb9oNAm7r127CvxZxGI+EbebhKGyPTaw1JFiDdzhXMkxemIEcL5XFNgy
lKUcQPqK2cP2vt9lRr1Y61sz8HVNxZ8IzZT5lZEExWcTJlD16eetktIgKDxyWABjq+JH2Mpw8MZe
8zXoVQdmy3jJoaxr/dYbXrxzAzYcCIZPfRdgBVHGC9jNOBepbUyaH2Zefsp6pU56aA4X2Hy/T1yP
Ha+44fVpVoDMo5JGw3fdTnZ0pUYvNzSf1nj01tRRCndnN3tqU4afFVWv3RoDOO/r57l8nPv4DZwK
JX2ed8o5+vppg46hRt5uzTcrKCeHEIJrcExro3XOnduO4PDywfWgSxTDb5oZyKvZtpO9Q+Xe2jl9
PjpF/ANya5Wyp8Xo5o7baT6Fy9zwozIAGNaHzjCgodVPOnwGMMdHGUzNx9e3v3VDUWC2/11NAjtz
b7tcxajv2lzzs3p2H/Nk1o4hefXO/rZWWaiT9L8IV5112azVEEBtoDz6djpF4jDQh7NORee1Ymeh
LYuV3wM0Wt80KFbbcXvPThcFND8TVJMST1VHL+7/tGGAHZsQetDrp7d187kWzhIV0XteL6e8OIH8
ID0QMa19gvXT0n5SDOdL+n9wOeihL71XYGmYyspEpEOD2+yywO9SBTysk0n3Xo9yFHNT+EjmobAr
tpfUnvfzTgB/ikgWsS9zl144gRLTVzN77AKlfMqyGZD42f2cwR47Umwtzj99ppwl7y1CymjIreNa
J6OovmS1fmaAIDcDIzlNkbQoPrbtzufbMMtlYpVNDXlRnlzffVr5hWVktefDfonfZGYRPUA/2Bsc
tWEkSwhGdAR0EdtfBeoh0IAB2jhRUZqNj7JN1DmsjfAvD7Xs0+tntxIw+B6B8TYs885waTA7V0+R
mVWNMWSJ5ydeW95sCj2XcTKTpQrghkc9sLNTpqClZWEHSq/t+0OFLMGXxprDK2QwuVP/3HiWPXJF
HNp34vQ6bcuosOTNuLz/bZXSKJRldS27pn8IKegdYy3MznHjEvHxoNU7Z7F17Bbkbgje3JcXreIY
+BjSnqxNr6VJngZ3BA4lCxtUrquN456E9+Zy5Ki4nUUAfv2VYyuuusJyiBY1r7pF7mjJEyYxvBuq
ydmbILPh5hhoSFTP/zIObR3uDMHsDbDTPMIdoNTGOGoHIh7rEAC+gJOpezsXZaOmQ2RKZxCQssnf
61jY1XrkuyGU+W02q/mQKxOBtM6M7PkMI7HRLjDywuSRMn+bXuEV9Yh8F1aMvncO4fy6Y+Ubz+UC
3XckM3xJFNcuIhns1mYeS+AztyC3jx5FmPqhKfMyetuUDXVfKD4yOAez1o8nLUvTxz5Pxr/cye2+
Rkw6ZIp8l0FFkmOcQOIM4ctfddWJh4mqFkPGgqEOdrza1hdboovvlbGlM3n/zhZBHI76HAW+lzTN
XxX8qm96mpbfwMtl06lIemdPC+3l3VsmkCw0DeGR0q5dgeCeO5GRS0AB81Bf7bY3vgVOUOsn0BWZ
OrcVfKQToBz749y2nrljMi99K5MQaZHxdEAPfJF8dk6benOQSuIqq/GOY+gm4pKOAPx23qfthWzA
jsBscDarhzEC+dst0xd8qLfyqkVZcetg3+1s5+X1Zju8EgDWKLZgc/ffr4Wl76ZlyypplF2MubcR
2imiC7jEcce8NzdECgQ9BTgiwMf7paKp7CJwysLPAkA0HvwAvzL7PdHlzQ0RRlA4pKpDVHa/CiBb
fW4nV/iRaBjq6xn1sel16yY0aPiv39fNpUilKUYaCyBp9YVMK3TisRroOeAqjrLQp3PlRShiTeXe
dPXtpUDC8Jrz/K2NvsgJsBkfLfw5Gr8YgIUAYg/tVabVsPO0vbzQC8JKMIkaNRAoLatNxQ4ow9kd
BcCuUt1io5AXPU8ZceQVJiQhyzm/fogb6wEiXqZe6swYAc1//70CGNjQNrlPRenqD6UepIc6m9tz
YbX90XCHPZe/tR7RJpdKIhINfPR+vSJl3oaZKNyHSPR3Ha3u9+RtdfsU5L3zhx6UibmTiW18OzgQ
gDcB7C2EqNUVCwfVpJ1WST/SOuSdyqE80MEXp6maqp+ODSR90yU4INRc1NrvNydUqcCPWdKfi1k+
RI6CCNvxVhR20e8stXGbl4G3EIwJgZYQ8H6p1KstV/Ho+FZPlVY1bXoaG204/rx1/LDK9/f7h56P
ZSTgeKdW+lwNwJeeOdF8nPpPk4yVP+au+w+sEaOnIo7Y9hL03O9qIHybaCvzrUpmodlF6b2f3HE6
hGNZXGxo/T9fY+GLUTBF3Zuo50VpUZO9oMZXSl/0QXgWrdddXAB5tNvGPTbJ8kXuKwIUgb/L99nM
/qawc7+3zklaAoKCs2yQ51EVHbLUxiLTfE6P82DpfiVpg9cwFU5O0ph/vv4pN2J41geeQBUEcB39
lvv1VTmnkeVytoNI7Ar1uDD9y6vnzj6lsRRMPzXhX7+basRyrrIxRU0AZLUfc9dsHypKZLS9hyjJ
d+x4I5zAF4DwhOcCpmodcxXNlHTNaAnqTs5UIRNfGs9JE4jfug6JnCP9b689SKvv/jZqJIh3Vt+6
RXS5ILpQYoNJuLK3fIFG1x4Br9to7WnMXJQJbEO7vX70Wx4I40J+DR4P+JCVT4+QMBljRIJ8kdbT
m6YrknPST/Ikx+qP11faCKgX+qxcknmgKOQLq4/Mv0JWwpE+2Iv+7VDQKz0a9Dnc48icgG920SIL
EHvhcNN1km3PGGg7K22vibRxroirMTmVnh4JxbpF0FmxBcFm8vzCi9I3XVr1h34qfhqa77JZHhO6
VR7owrVnb1w7NYfG8PygSOLge3UEFPYkVbYTaSyntrq6CzAdigVdhqXcdH+qUR4uAI+QCa+RXqJ7
1WqIWjTMcv8lywI3fhiSrH62DAR0d+xz47VkvgHASRce58vOB9JF1BLKDPtEs+5JcdoPo4jCZzSz
FMOspHv9B/az4A2B9nGq9J3vdypKkxgxNaiS2Fb/LZVB9ey2aG0HFr2DaAhQbIiJUaG7etcW3abL
YKg949naNO0D7AcCN3NMV6c92mqe25guVtc46bcxKZFHdEWeeIeqQOTwzL+Y052HZ+OKEoJDaKfh
zru6fngoewxW7vHQSSU69Hci5ERLr7okzfRz04uXWooEPgotjNoNN3X9DlgOAqEd4kh+BKKCwcme
jbxcidJGlDvhnsDmhnu9W2y5qD884Lo+jIUzkcW4HeNyjhpR+LduztrbCHysOERzaLwDdSLFoQQh
PPqvm9OWGyDdWBr7Nh907Y1Meo+2N2nS18yhfBMjgvEEU8DcCZm3vh051OJozKUos/z8xz2mxBNV
N+FeJ4dJ4haqyeO06KjXVbDjCLY2RKWUFjJA0ZesGQbhzbOeEXUFXVLf0mCOT7Kwyn+wChDMJbte
GrkvQAEqgWNXpK4fZXl0ndO8PM1xXe2Y/AblRiIWiFsxYcDRjFnddQrYY4Xsm+uXdVbBtTPaD5Ol
eQcuODU9O3XREJwQIDIRjmkrVFg1qG5PoNhoWtqddtK1wTgIUTdv8iQsEW5JnJ0vu+V3qRPS9yXz
Qh1i9RsG/RIqRtBevcTsjnqZo5F6OusIkZ9Hw5E7x775eP643OqywKXMYz0MXb/qe+O3QNnWn1zV
Pr90ZTO4x7yxUz+povITRAG7egA809tnL5jrPVjIlkXDLsKZLU1ioqJ7iy5tc0LIr3d9bUjUVy8y
GLJg1uHb1CmiHSvYsmhJE3qZa7MU/lZHzJeP3EJO6DXpmnUEVTKfwgjw5euOYMulU+j3KFRRgH8R
ZgOjHmKJm/GjaBK3qJXmyQI1RpmjLN7Vdr83N3PDcCwMQKDVgN7uC1wPpLdKVV7gEtbP3WPQI8fQ
oM72hhMYj6PjFMDH2n/g2Gl9MyNPp6RDjWzVQjVTD4ExjUUtZDMPaVGZJ8TLHN/snHgHRL1xnnAQ
AM4svRMu79pSo7lHTiPiq8WVd3QNOz71VRleI9mmR0h8e0NNNgzybr3l5z+4WBTF5qRPEuGHLtNc
m9g034iyHckQ6mTnzdhcim6GRe2Is1zbfjWKrAP46/p5leSHEOzt26HWhs+lG5x+2ijh9IMfoLm0
AEtWpo8CfVsD7ApvQxn3BzTd63PTSvU4o7t2TIBf7wRXy61dRZEW8BVYl8g/LHTS+0Ps45xZg5YK
b1YjRHZTQV98TgrDKI9paQ2/Snf0svOiH8Gw5cQyH1XaJ7fXt7xx2yltgM6gN0VAu67OqWjUeX9l
eGM2r3F2KpI/3qB657ZvBB24LtjICIQsWJCVtThmFmd1bYUEGap6Qiekf3blLJ5F47pPYaBK78QJ
qfAglBd+eH2Hq1E138OrpVlCvE5EQEluuTo/mKoin89RD4tukSi9mkgAADjdoBy50q4dwDobNQKz
R4YBNYCT+zYKHpysp9PZa4glopjZ2ddmdO0ZgdKsmQ+1TER3HTQp05MjqwYlBmOBTIvBrvcoBFsH
58Cp4eyWf9b1ow44u1U5HsAIyrgRwkGauARdFL3L4lk9eDpgJZm2+llMuTy/fm5b145HgE7TAux6
0U0MRBlkUo2ar6O7ePK62bwGOQqLaTkOO0a4dQ8ACS1KDERRL3MMLp2eF3N8QyAw9a41iI/5COQa
7XwXybJfZW8Z30bNBoESR7Z8Sg0yoB3+7NZ20Ykyl3yOZs+602VlnmrsuItu0hjjsycbhH1F+Ec7
RfOOl9l4imyqxhQflyY3MjP39pikSajbUwywxqs69xDFITSpuNMaZl/ngCMPveup4RyDed8brrXx
SlDvIYGiurFAwFZLmwN1UatvNd+ift09571MUGDtS3L+kp99aO2oq3depo2DtXGqC6R1oYmsax1o
25mVl6SaD0b6c1ar4rOe5UyVkf3OF9w6V06TAHARiXthsIjvdZphloGfZQ0DOHSGtkQzXM6HehA9
krJACwpQE2W+l5Nv7RA2I2kAn5POw+rZmHRDdSobaD5nCjXltNIK/QCXD0U6MTbzTgi84RLACvL1
LJ4N3MKqdoQkbcZTQru5GSszvHpKQEeVUy+VXyZOU6LsJd2/IpGFHwstbKefd+ULFZeDJi9G8HFl
QqnWR1xXGQDQMLXPhpcDpw9FO2WHljBjfOpg8pa+LZOyuSFw3Gu/vO6WNnzFooBD9Z6eO3dotX1k
jkoD/evoluS96P+E2KGihxL760+zOcDAqKRICngYKXpcHRQEhiR5bfUPCvsL3B8gqqvTqFtfYoBw
9ZRWwJm0sQ0fM9kx8iTr4CyJcG8S0wYnXNqShvDCtcCy1+lsySS3dNaE5je1q4XPXmWF+gX5kqig
hmbZtxINUwiIndaijRC5et5+8fIwGY+6GWbiUvd5k1xR/w0fnFHTusdB06Y3Y0d/Z8c0ty4CXwbX
xoP7Mktx8qHSvSbUQFMPnYN6XRr+qvV9Yx+DtEEv6XVL2HJmGCGtZ5wpH2N17fI0QEMrBaAYFS6J
kVMzJsmW0WzdQqsKf4u5P9Pl9SU3oiVeRMDiTC+jZr4uXxDjoHeA1MfNnoz80laivMyDuzfCdTWm
9nvEQqDiesyJxZu96GOmco7HUjpELAwTyP+sw9SIH1vHmOJDY87peIgtM/QeJuUV47XTxazdym5w
oNkA3kpuoWllyZfathltNzVWMzwGRd+9iYbYRS/W6isHNd9ETBA5GADyYCaiaj7EZOvuXxpRmELs
thqJaqBA7Om0bNAbloHhwN/h7IBjW1/fwTbGFIBrfNO8zPJuhjuLkTICUJdDPU1e+MxolKo5mgGK
KsduRp73kjt2a14sS8veVF4KB+/nvym1Iu4y4pWkaYtR/xAeuobW6oPlxjdDBNUtrt3qGGXA+V5f
ZeNqENeATwazTi9rXbioa1P2jSvjWy6c5EEnHH7HWIbqKuLC+Pb6UltGSuBGB5y6JX+t7sWcJ03c
zByxGTJ7Cjnu6mjAg9w5to3XdvmzuebQZYgQV3440+tUp2oZ31QHrlsTTZ0dhgYwQVlBXKtsUz2H
RlTtZEzbe+MQ0dEi/1zngtncIyGOvjN7M8L84E22lpzKWmY7Z7jxyEK+WbgFqE5AaVh+/oNRBINs
SzfMklsaRqRE7JEiZSxMqzrkaRGMVy+QcfWGqn//GdWV5OcB0eQ7bNBZiA5AW5bT/2H9sJ6r0U7R
a7GnhrSMqbDHGvHpN0WzTDVWKvJft5kNX8pW0RqCJEJxZP2qo/kQVlRSo1vuqOQyAwv27bmyTvEU
TV/0kQHSP70e9UxEYQEZ0NhdIzVAdQlICHV4y9O2Omf/y9l57chtpe36iggwh1NWZKvVcitLJ8TY
skku5hyu/n9W7xM1i7uIFsbjAcaGVnHFL7whFpY/iqS4oNw0XdW6+IOXCeVXeMUu+NLbtp5jjLgc
hFUUzAP610uXVeeZq/wMj3WPnLJx0hlKur0AMEC7bn38kkmMcZ1GQWsniGrXtv6uVistqNATC+7P
4uZQlGvZqhKIsg5CUFPVslInOxxGaK+LaLN3YR25D0rejzuUm43jjuYmNUGpO0hTdrUhF6xexqFP
4wAj+Ll4N7Sh0fgVCaFxrOoFqvMcCxF+t/Juib/d/8qX6vaqTELRm468zEWJfWVI+Nth0Ky01i26
00G5oPV0AUQCo3RyvfJXG3f6u3Qi8Dz3Sx0aR5rmMwq6YN/ss2MncXawRd/PB8WozG9DK8ngdd87
j73N/3GyLZE8RbgoxDtB6tbCALHXIHjR3KEC+PoXp3CTQLUM3nWsregQQdy7UgXKHsh89qQFt2rU
oAfQyZIt/Fv2kGICh6Cp60kYs/6UNLVJIFyOp0GPSgTr4/g05u2EK3aSHOsmVg91l+ypCm9cl6if
0DUn9ONFWF9XuHmMjVAb2Xethv/Kchoe0MgwEbjHpGE2k/Gja+X/hqIedvbGxntAtkd9AswoKd+6
rbzEVolWLg3fdAi7K9Ig9l/ONO6pjmwhJYhYPM4ZgtS3lKlprnpjUmHsEW6nBWx/xQyPGKz08VnH
guEHMBjxrcuV4ZvVDfwLpoixnp/iEgtiZYlT++J0ixfvRKMblzZFO7jwGno6zP/qXGRahj+nx95q
myZ9nzjR8p/tRQuSSDM+C3NYfb9/EDdWGRgaE80Ko+d8gxccnQjpF3pdY0PfxbP/c7TkQ9xgWhzZ
3xrN+F9ZAFe5P+bGvSOJp7g8IP0LYW0VZrQjpIAmnQAgR0b5ow0xd1ZdhASjyaFMu1S/1NQ2d+66
jdPL0SWx4OBKSt5qXm1s8DpCX8gWnvhBpak7tAhPIaizNMf7Xyf/pNXNRigowdw0t2kVrL7Obiwb
oWiTxnZiDslB6XRkl1pbVHgT1Zw2v7Q7aziWsVb/HTVLGx68vFHeDocjDmd2WVLaZ+vLqmwyZUhq
Cgpapei576Sq/dQ6VggxyO7q8u2BMJ1uMhvGhOu1DoStdgLSalIsGZM+A4lSRl8bKxaHxBjqP/mw
34aSl8dv78aQKEM05UN4TVpRXOpe+WFUYjxjYzz+wUmkoANZDvEjOI6r1zFHpEIXYQ9nJp+UoNJj
9XFpuBzcuewO7tSal/v7ZmuHQqbkLvIkzHX9IlYGNmaoLYRXQ00RwUPgWe1Petvl/xraou8hNLfO
ILmRVFmgx33TO0sKtVbbzobrYVtt5HdTkosnD6xIetTnuaLAInQNx1vQt3st6a0PJQwHnMwlL9uR
r5fQMyZ7jJFPuS6uwCCKCXkqylw9GKVZn94+p1TwaCs7gLxuMFnKlNgzlh3htS6j5dzTZz20ZqRe
td7dqwBvfRX4YCok4EJBK62OfRcPagVA3bmm5YjXpKphglTNzmFYqnqPwbF1xRA40RaU7dabSHt0
vCJdVBqDldk7f9UoJgR9aKrPQPMRDdC6sX1PmtUGEEvHHyOtmb38euvVAEtpSeFjGcStYqHIxCV3
zC0SwzgM1UDHdK0/L5RN/lWzKPyvRtO6PUZjZnwjWsj28HxbU+296FZQ2L/F+nr08Gg7eM7Vyef8
Q5fb07nC0MynuGN9e/sGovwIjAeOIwhc+VN+u26cso4Ti4bvteyH8NwIYznWQ5I+qK3+BxhtuJTU
7xmINV1f2XhkkVspDNV67vJY2QaSNYDcDjHuZv6QNnsbdmMTMXkSTAMO7LY5Elmi6JPFda8S/duC
/bKWLzUoxoZKVBn9mK2U16spEHciiSgfZlyf/r0/uRuBHqAEnmRuWcl8Wh2ZOeqaxSgBDumVhQdY
22VHnNP2sA8bu+XFFZc55XUloHy9hIaLDKIeA9fuJ9c5j7UZwyLQp4toUnsnsHkJTVdvP2E72mDQ
BzakJ+Lc7Uur97zr0KvpcLXGBK9Bv6O38TeiYaP3DbeyEC+Ivs+afyOlsx6XyUyetCo0qq+LiSrQ
ycRWa3waEU6azmNXz9lXZRycJki72ZFWkdgyvs+1OP9UVvRdfAhBy5M9tL1ymMcmXR6HSlM/0QDu
mpOCdHh/WeZw/uWJCp2NJGx146yPc33swYQWh3Hu4iQoMywEZNlZQ1MKinH8MI+h33iZ911zxnl6
RpjPaw+6kZjatUja7JO2YCnpt5DGh6PeeuV/rYk/mA+OseoOIi90NO7spPufUtZ6iEpaz1Zy6zb+
aKfuPPmVnZpFkHVDPdBnMKsEzB9GQAe1Fx0AJJU22UnD+nPx3co1n4Q3i/QbGnmGerq/Azeibbh9
JNucAjbg+nhjpLaIXp45qlrKYRxFFSiGQJGrsJZgwPz97YES40mgE+pKtyoheONGoTVCT8UM23ku
8fd46CqAV4Pq7ZytrV3PHQiFitIz6gbyn/92cXUDCi8ozUZBbJlpeXb6IooOWhq57VlPRLGHQNwI
J3j5pH0DtC2areujXAN2IHdWrj3AoDPPY/TZmqfWF8g3H4VpYrdqmOPOcdv8Rv5UKSYLtml9smu7
qVvwiHQhh7ENWLzwCTEv+wNE5+50f6NsXZbwzxHIRROKRt3qwWudyZzHtqEvAWBloCOkRxQtrCax
Ue1phItZ61yaeC2p5gN0K1ThROwY9fX+r9j6YHBHsuUK5fjm3YeankOUoFpYxWP0BbRscTCXxv2a
K3q7s1NforD1VcYupXYOYhZs8uqLc+xljQ517WtDIDh/6r2i/Ek/1Kn8KkvM+Jxlyzifez0ssndL
oojHqKOB5os+tb+n6PE/5VnldYGRWUpxRL3NpntrgWiCgqSY4jmJbK84JJPlJL4S982XOitS9zC2
nYoMWpcqOc6Fc/I/sBviK6FqoZwhY2O15zk4m48InLxrojD5A7aZFJvHwRm7Eyk0+/rYTNTkFM3W
FVRv8i9paniXSlr2Zepk7KzlxuMnNTgYB6ltnuDVs9QNQvcQbODEpF2Gun3O3VtWyc4yblWSKDXT
aqQxw22wTs0wQjS9JjdZxsScHuvSQBbDklrensYUi8I0/67g4p8mO/0+DnGCYJH27/1du3HJ8hOo
IgHa3VCL0XoKmYWncExRA7gqZpqNfplUywmgkIaXXxHtgAY2jgnXHgV+HntToq9fL2K72OmYtSiP
pMDb/SIcsoPpKcmlV3h773/b5ioSA3PtvdTJVqekXiZDWL2hXC0Mf66oe83X0WusHWGKrVFIrCWg
S6qqrotCSVHjEjOGyrWNzBmbFoDxegeG9/63bO4VCZJDSJWS+k1OWLpK4k4zBXw1bJzAgxJ7xRDU
/DDYVL4tb1r+o2et2r45ePajkVtLfAQBZj/f/xkbTwmCKi5ieNzo1DDWR9Abc9yFEsr66RRfZ1im
h6FvxInQFOVnb+ovtA33dAe3BpVYJeAHYMthY7zeMjWdqdyMRrrccYT2uqqED4bWFu8z5EQxTyjq
j3pfdzsVho1HBdUYNigXgTT1WF0BTVsn9jQhbBLFSfVVQyX1FHU1IMXFSI6T0uTvJojqh3ji5dSw
Kd65G7bOJVk4plgkOLdVGxWNKqnNxrmkyfm+6KriqHnVv6FLpVGSbt98VKhrAO4Ahw4T76b9JbRO
q3S9Da/x4uifHWOOJd113jn7N5mppFwAxTIl0Jm/5FH6Le6Z9bqrO7oaV69q3edmaKoPvae3xz7r
nac6x2t4GStAieCX3pxoMDSkEqnlSDmZmP710NilhQI/h/46YfWu+osd1z/bcFlm3ymscI8if3ta
pXQ4yTctKdq1tCVeDxfNrrlAssUNZiCORpSgVDIkQcUSfRicqbaPWkUh9LAUVTrDN6ywm8/0sSCm
tiwhdgBhG9NOguzRs+T0SKGe1z9GiM5WI1EMfHuBxm0KcD8/RczGN1H37ndXrXvzHLWGM9JUskgm
7t8ZG8NTUZYPDOERr+nqGu6X2BhGOvxXwhbjUHYUlvxusVu/SJPhsS1AdVZZ5jzomG+/fWSIzjKz
5C2/aVZ4OCZRZGlGHoCwQaOkyt6phVlPvpkX40VbIvdd09T9EWh1GNwf+sUt5VWIht4T2EYCblpE
hCurHYBCGR4gnjVexeIMD2nTmelxLkL9qA/xcpm0VnmsRG/88OZ+oGuUtGehGqFf23hI08NsfNTw
4n/6sNhT/bm5TaUQFQ8+fwM5ZBvy5vntEJYGxOhY6MO1HxX7q1sggVVUi3OBg7B8brzY+NKb2fjl
/nTcXGcU3yyKGTDOSXx4kF8PilExxcpW769VVqnqCXnL7No6cfJh9EqlOUNWNPcs627eZVnvMxE4
o2Mj+fzrXY+euy6iarh6BXmvpSfzSaUMfrr/YZujgB1CDIPH4gYq1rWNWYRhO1ybprf+Ru+/+kB5
wfiDUcjReIXAC8geyevpq83MLZqEokUzuhaq0VOJJY+31ynY+hYa9o4KShb5iDXsrZ0ts5qHcbia
nTIfqgaH7tGJdzVe5FW7Ohn0s7GuAtClEcuvIsCqplJhozVwNUfHvfQYkzfHIrS1v0RUW8mxAhzv
+RRArKclKcu/8Pks3SPqV9gqzFXm7j19N1sT9gY4EuTUCWjoKMjr6/fz4MDhd7R6keIEqe4bBVUX
lNDVMvZtr9QVGt/T/OuNu0aOSXkN5zhonjdNtq4q46EFAHZVCE//6s2ufcqrcNzZNZtfBlkWJgzv
Og/S6y/DgtKy0FtdCGGQ7S1N7BtFn9Qfad/qFy2JvT0q/81NTz+co0ZfjSCNqGl1yqMJMXBWfb4u
mSlOHnC2R6doxKfJiCt/0iLnomtlfY26JHprB1GOTC+B//DGUEt+/al2QjMIFIh6VZS6Opu5kTyb
M70E21O6vYtF/lmv9q8ci/eM1ZOg2HVy6BpwNbtKWa5Am81TE3rzY9fY8aexMfM9tuNtIMFgqN7B
MyL4JYJZ3dYTHUJk57DGGTOl/maMevyOeNRNzvnYDJ4/mGiQ+V1rdf+MkWc+uYM3fRCCiuBODHFz
N9CmkWpf3A3QuWjZvJ5gN+qqAduT5arXevEXZI3uDBIMrei3HgwNWSMyfF3n7zBXXg8z5F1pCYct
ywYLhR/VKF8cPC2a9nLvre/5faDV65Bqeq7UmbFctVwx34lmqE95mr0ZdcWs/TbKC+70t7sFf1Hi
QzEvV8jGrR8Xw/JcmeKfUF+GI0L4006kdfO0y+Hwz5KcH8kqlR/923DNgtRjjEzEFT2s5VRimBIk
pjldRrHUfiE1gMacovAfLNlvg65msihmzVrMYbm61qRdUB7KH6J61Hf23+2hw6+cghf/lTJN+JO/
+rQUax3TXjgHeFzPf8X6XJ86R+DKDNVhZ6jbrUHAjkQHVExkZG7E0BVFxF1rDsa1UNL4aMYgeMy+
3aO+3X6QHEUeaSrOcIxXN5asWII5xDQAp+r6oM/ZeBiNqfqU9FTf76/Q7TsAYIWNAYMA6OhNKitM
PQvTRDWuM9Rp38XV+TQvrXvq8jw5jqBxv90f73YbSgtMAm/JmQAYq79eq47dnUF2xybAy4YLZmL1
z7IUaPdGVZScRIYNtw+UVd0pxGzNqOwToAjI6lFfej1sCUXYQSfCvALkjI8g9YZDptEsLxVD3dnz
WzNKLUbCKZhWIFivhyrI5GoVm7JrnaV1EHd9+iWq7eVxwUblX2+mZLtzL8pD9PrNAWtG0MRrwMtz
I7dsIZ6bVDHszxFLtP+hDe/UD5C9ISQYVV6iiIxHgXXJmhxvPir9QWHq5T/3V3VjemU/lyiJcIJI
d/UShfrYZlVSIMAV4qbbew7Gj2monVxXvFknjZ4Ip4NNS3R429id55guVQQtfimN+AIpzj4uzM3p
/gdtLCLUGA4FAFVq6WvcKBRQKx+4RolWaofWnIWURmX1R4ij1QWDDxxN7w+4uljoxPKwoV1CjAny
hwLI613jgAIo6DBlAZUV99EKkavuzHgvv9sYBQo0LwsIEgDG62w/a3osTNssg6+TFk9YUDbHpXT3
SJ6rMy6/Rcc6jzKODs/zpjnnmHWaVkA/A1Mrej/rU+2EqMXfzqAtlW/OaM/4EUiInRlcHYOXUQHE
kNRRQ6aPu4po+67TYFk0WTBaSfEZg5z2YQgxbUV3WJSeX6a1pBH3CahxJHeMv1KXftqf/AZY0exN
yWFYQy8Vw5wnHtUsQL3Z/WgZBFy4XDl+HYXiYCdL815RvNq3Z5F/z8ym+nJ/E21NPLkO7TySafJN
+c9/e+OrjNbvUDZlQJsZhct5NH6Ejl37xGfdQVf04j3kMG69N49qQKlHPoA+PSo8q627jM3UenNd
Bgtks+eoU/VLbU/t11ad3PeiSv9NwGB8vz/mxkZmf9Gxd2hy3VZvtLLIuqUZisAra+NDXSq1Hytq
dr0/ysaWgibNA6xTqwFxv6rToNQEQK5WigDlXfenWwuRnsZ6TKsrkQ1qV7keFSX2SpGw/bT0kDep
2rBJnu//Cjl/v93vcmODY6O0T6RPG2vd2ho71+s1KysDWUz4HprDP3MxW76S9Prn+yNtzeoL6JAI
kYt8/UrGWrXgVpiXQR2G3dnLIuu8GFN6uT/K5vdwx708FZSW5az/tkvjNokbs1mKoBWknrQgG780
QodMRXkj3Oll6nD2oKQA0Ue6Yb8eqrWsUhSYEAWOM+lfRyODEdornN33iAHLCFgvBzuIRCyqI4VI
K3/70aA0QyUDfK5DuX51J6ETA5I26apg6VPl2PbDHODJ2J/G0syP6HcT8UydsRPrbKwiICTHUKmi
Sx3/1fyOoowwFRvKYIxU42yEfel707hnx7ixirBi6IHIPj74udWnGQjzk+uHRRBrmemnSVVdKkNH
hU5RhtP9DbPmqcllZCwKIiZJtVzO18uYZtTuVYXT3tZxM12MJqxbHyOc/K9sxAvvXAE8f4zsZpiP
A3o46aMOY085NbNTj7j0esWeWODWFKPNg2k89Dj9Rt5xyuOoX7SZjx+m4p9aHzvI8PiF7uRsm8Pw
foKwovB2o2vaTy2KdDHnMa3b5jkaUyfAgFY53p/eVWXmZXb540Ekyj7IDdm+TjK9mby6CKzBSw2/
oJhpH428F9q5i+LxwZxjlKbFoIhLqSMBubO6Gx/pmaQD1MOhILFhXy+uh9FcpLRLE9D6MD4rVjk+
aF6v70zl1h5Cf5mAXIpPUCZdDUOnYSQvyZsgUkz1i6c04YeqUZ2L0mjtoUpN5VBh4XcYhqU7Y97o
HfR0qj9bSp7upJAbB4ceLYRpepYa6cjqTkqmvtG7OGoCUCDF02BbxTfKRDUqitGwc9NuTS2YE7JV
kAT8JX/KbzetqJJl0oRdBz09rdNQQJ5jD72xBSvBSgTjUgcK0gmR3+omgO4cKmTKaaA6BeqtGTuN
rxm9gTPK86meKcW3f0V6OL7RV/hlZCIdiU2ABHwDls8KQiFRQwykXhl9NDp439BT+x0i9c0s8n2A
h3hAKMYSV64WLPSarnC1VMAhc3q/gPboF3O9d9ZvN6gchm4B7FeDBHW9QfMsSohQwySIhpozPueQ
EHyryb3qaUjzMfyix92iPoyj3hrnQR0SwOy5VSgnOgBL6voIcgg9uH81rOVaXmZYtkUlIZcEZR3b
hVXR6k7ciqCoZmPi3VIJH2czyumNTmy4k5qHc1A15eL4sSu8fwyi39CHH6aKd2GcyEZWl6a+2mAM
6k+20f7QZshJZ8zk4s9tU6UFgkhpssdUuTlkTCYqEGDQIYwSYqzWzOyHIsbHKQ1QgZneCbtIgqnM
sMnMcm/nud0ciuACNDUSIjf3l+LRJM69JQ1gI6XXpY11fypT55os2Zf7q7E1krSiJ/kFqHrDt43y
Eghb1AkOWm77ndF0QRZOBsIKmXK6P9Ta1Otl4aG7ksbJQhS35uurY0CxOMJALA2INfVfpUmfDOqa
4X1RYHTNWB5n+c+aNfgphJqKBxvWretrUa/+gOTWZIe66U2D3naq9O+tarCeu6yzlJOTJU55mHS3
+FsNQ1Pzh3YyvpYuprC+nuWgTcfImPe+ZnPiXirzoItu7369BslPw10EzohBGRhi4ddqUx8GGis7
Ed/WZUEKj1g3hG/O8ipUwWozLsAti8BMMABe+jl5BLoVne8vz9YoPNng3KRHGSWj16sDILfzMscR
gS089yhiZI/KZLaPbx+Fk8/bDNDl1r0AE92FYn6fBFY+W0fs5owzvMM32rHIncYNDvZDgl0la+f1
tyTwVeISL8tgTPXor8lFlduy+/ztlzijEEeasOQh/a+e/1mxx8LoI0ZR5+YEDyk9oxNv7EQZGxuN
PggVMCnaTsS6unYaxSup/qXcBUU9OycnSluUFyfXLXy7wrxnZxvcRG5MnWSTSGIrMdT6fU/zGAnG
bhEB8JD52g9uAYkkg5Xn4Vf8bdJiRMFVYfxPzcReZiV32KukVA5N4m29XHs3amlt7NiyoCKC0muM
Y2NEtQLzSVuM64SR7nstnsavBVC3/1Avdn7VqvXr/t7cGl9KNlsk5jC81yfADq20KBovDYYiL+cz
UZ/bwB7OejewvTSNMA+sm+cW+F1/4sbC7MBY3LTcCbDkeq5nAfFZQAsICt6GzhkSoQbuK2kQq0N+
MaaWi9gEuvWx00TxKU5Foj/UZrtXYt7YZgalWtIPIkl22WqbIYg+on5rYUs6WsZ8CN2itvyE6jfY
W2gMb3/gSCK5aGRJibx9Hd8ZDmgMqyiCsh5V3dew6P5Yu3X0azJmey+k25jRV4Ppr2+D1Axry2pC
MvY+zd8proiO6PSrfiu+KEL9XoZWuXOIVqVeef8gD0CrBSVcrtT1IeqTbqy9ykwDC8XowU8zMX5u
C9SGscJOVFcqKeXT+/u7d81hfhmU5r4lG/0UB9ZI17JFznPA6T7I3Xp5Ruc9Qnpsmq9o3eFmbRfj
ecC/+TgJW8NWsxwO4B+aE/Fj83c7F3v0l61J52EEl46LGpCoVZ2L3ZNMre4SWFiCD1aH/mHy3Oqx
j2JxDMmbgIunuBzfn4SNR0xelITVlGxRuV09Yug4pYWtlGmAOfvy3JUAwGpVcf++P8rW8tKJgUIo
BVLsdfSORA/W7h2BzBK7yrnAIvuMIkH9qQF98DHFr33n0dw6m5wRjiXnhaO+es7sjvC89RTm0qDe
PCxTebKiHosaO98T598eiricOiiPzrpJoU72hHFGngZ2o1u+VU9/V6a2HGbP2jNY2VwqaC+ABOmw
3lwBok0UJQO0H8S9KB5VRxkfQmprO+XWjedMKooSRUtW2Y2wsqc2be+MJFqmyJfhQxG20eRPXrLU
pwRV/gYX5sjQj1441c5DEZfxf/e3ylrbS55KdDu4CRBEIrZaZw2L2TpOuxDKp4WLmCPIcfUaKWgN
BMrSpON3Q0uc7FtRl9g6uxTVRz9RZtTn/c5zyi9zImzzKCrRtIfFEmZxKnDStM9e5Wl7vmMbC8Iv
9SAH8Abc8p/AGRdG3HB22pasJs2S/B3FjZ2jszUI+5i2ML1Mhllt5SE0qf6Crg4S2vcXEpvUt5a5
2qmHbBxQmVuyicGvUytdPWYoCBWDlAUNrLFxPmrhnHxorSn531y52ZeaWH3PLmBrQKmVRL3gpWO5
es8cEI1KnA9RoJRlfewStDS7KZrfu8ryw6D5fbq/q15Cy1WQQKRObxSkq8zwV6FnFWLXMZZDHHR5
XT4b9hKbPlS+2DrS8y4+aWM4lO/dULXhCtLxvI79MlDeN8f5wZ4X3TobfeqKYyFbbv8TIjdycAEi
no92lw+Gr85pFB46UUzmoZ90DSyxZsTRyfYSI6Wq7RrUYeD4KH6RC005lE2UIqArJXjOmZqXZ88R
SvNQh67R+c2UCeOYC6ehaw3+0jk32lQmb78jKYgTUPD+kV+uZ6TUC9OFxoqGzGzOp9HFQAmyjXEM
u3beGWprsemqEotzrGWB6nU8kfGPRsqr8AMmbw7CQi8+d12Z/YS7qB6SVNH/ZHdRy0QIBM0oHvbV
dg7hVZh5hKnrqPXOMSqNp0gzyTdxYntYFmVP+nDrjNLwpNbP5SVdqV5/35Knag94Bw9ZVW2PiWFF
xwpznp2beeOlASeNFJXsUN92p1V0yKPas5Wrpncq1K5ae9fmTfsRQZD00/3jsvVBvw8lF/S3miUE
MdSZXWSUWuzqDqaS5henRIzqD0aBaUBRAMgEIkqvR7HtZYoHyZiJsqbxU+riF7p4ex6gGw8aTUNA
h0i/IUdorS7QLImnDB+HKAgdA0OQVFNO0MGTM7Ra/SG3m/gSuZl6jDLuvPvft7XtvRdUnglnA23Q
19/Xq50O74gT1k9zcmg58pdyyDTfS/ncccitw/3xNiJISpeYRUotEYLp1a73oIWRhzpIlpmz8my2
mntOKf+d5wiHOTRUMoiz8x4gcHNQafZAV4j/WdeoOpqtmbDcOBg1PTyl4zIc+ia2AiRpnONQWt3V
o6a6E7VuHAXknTDDRA8Ojqon9+9v+9Np7TpUlBa9G7fQnqrU7kh2nf6rMnjG+f6kbg4Fjwp0Ls88
R/z1UBg22oOb8f4WSeKeezvM/FzJoye3Hn79wUjkeEDIeYCtNaFJFF5u5RWKbK5V1/1BSzBQoMFW
5j9ybDH3sMdr4KqMsyD4EOBx9niDb/QDpiiuujSOg7br+0fTVdKzg9294btuZH9qR9T8Tla+LPnB
DFvzp1ka9WO95Plee/b/80Nk84vDQmtxtW2jqnbqMkONPNFq4xhrdXrB+Ks/j3qFlengKeSA9cBU
aKV7QDWLWynsm9P9yd84q/J24I2CPUcSpr9eZlg9xWhN6LG3aY+UmnB+5YbeIumUWhRWbOcPNrBB
04/KLkB+Knuvh8vK0dTDUlrJy/resZz6BHpiF//dgY/eE6bcuM3ZTfS5qCJTsF43NaZyweWlrJRr
ko/jAWZe8zCnqhrcn8GtgyLBi1KdFVzw+hGc89rurQzy71Ql7XC0wGtd5xRalz90ifHj/mCby0Ue
hP6OFDtbt7viUbXLUodxGEPfsg5FV7JyoUYXRJTacVzIC3ZWbGtEKAgIblHoMm+MtCrTmXhb4LDD
REAn3zXzHhiDiMKnTLHn7mhluaPuXOhbC0dhhBa+BIXeQFDrSiFRy/ooEIngGOamB0nA3htl6wYn
LCOuoPJwW8cO4RbR2iMUbwqlB4hhYx58aSCsnVGZ7951dCHwHTdi63J/DTc2jGw1o68J4w+y0yoq
9EaKS3Ghsi0toT3EcZmcUmN0/BDYwM7irX185GVnS+CCbEXBarbl6v72YKD6vcyeGJJgiKNcveh5
2NXHvMjC5dCPeqN8DUerts9GrufJtbAtpT6ERQsyRl9CoDGqUN1PqhvTR41So7ymfT58yfJW2Gdh
hZa6Ezhszczvv3Z1IzbKLLKuzdEWAThyNOcB8bqx030sNd/obf//Jga8mI5aO25N68QvawX9O3rU
1H+W4bM6LeWhLGgdG0pbfyj7yjy2XdfvrLxc2VUyJklSRJBgq8n2V8kf0stNXTbEDE7hiedu1Gbf
VrT40OOkfXDtTDmigWH+YHnU49B7+fP9jbdxlEHlSGEGao3yGXy9GYYytrtRRHFg64VRHKMmo3Hq
Wl2uX6IJYw5/Vp1+LwfaCENJDwBBEeiSlazz+BxBMoCYuCl4ip680/qyPVvjmPqLkmlsIkqsGhaA
QAXjN1JvXpaY4IwoiZ4LRfLV505RJVIdDGagVKH9oXTUioZfrB100Tg7C7s1s5Bu0DyUYDzaIq9n
1pltsHq57IWIUIb0taFdcjvVL3ZF5TJS62XnpGzNKlwKsiLgB5BSVgOKPhcGCEERxNEQfRvbtAJw
VYtTY2mz85C0vVf6XJnemexdyXcGf/nTV/sYt1ICbXI+wK7rUpXVayFd7ZqZ7WPRQxxVzPqYweOI
HwxET5pTJMqBfucQxUejI+WlCxKrut8YbvFBidvxS9QowGLTSG+LD1BOG+tQRVr44Bh9lz6HYdI9
e43bvEeTFz/UqnKr5dy4VlnsnIiNhwa6KTQmbkhsFNebc2ri2kSKNA7qSkwfMBnVIr/Hgup8/+Bt
DePRMyE/oWF0U2WC9pSiQJjFQTEo86PbI6pUmM6eCOjG7Yl0LJIZbEG0lNfxpN1aS2+Pdh5UFqyX
owEDBV1spQIhZ1IW/nn/m/SNLeiiwQXAh+YpCKrVMzZg8lSlslkSGq0bncO2mgYfhJb+KcnNsT/Y
cVVEPtu00y+zPlfCR5/Tg2HdTnP2M9ctsZz5jiQ7zmLufxlovi0Hc9Kb7OqUDn/AlCso0PeeG7aX
comm5xFqxvjBVONo/NTZdpQezAI/j0Nfh5HygKJtzYs19Nk7M+qLZ5hNS72zkBtTDJMPER2gdxRZ
1vsFIZS8d3ojJ1ou8uUQ1sN4MSIzroJe8PedMGhN1ZY3GB6pgH9g/MBHXQ+3ZEU34O7HFCeD5h7Q
ucq0Q5+rTe4XVhb1h1jv8p8d5onVowp1XL1UkSJG344cCkzgSlvXV4ZG66nPG+gyjkte1cf7+2Br
SmDEgesnpkcIY3XLFqqWL9MA3r4QLuuvVv1ZmebWt7LsjVqXL9MBaRTYJzwyEN+roTqzjGMcXbIA
oVTtjBha90+Yh8Wh15fiv7d/FerRcD1kd5X+0OsLPZLd7QoJmEDtSvc8p4Z97NA5Odhp8fn+SFvH
iPcJgBzlWSR1V8WSMUz7dGnzLKAa8zPLE/fkoT7pq4imPJveOBywckmPo1aJnVRi41J6cf+RDrKA
4NbBSNhZkZpbzGZZdtXJmGfn/Qz46+39W6kKQ1UGoS9UQ1a3RNaaWdE2LdsDu7brkirVKZ7w+1J6
bU/ZXUaHq1eJoahH8jIBUVqHdEmnhrmmCj7IjeKHOB+LQ2OTkSX9rPEAKfEBin/55f7ybWx/DwQE
OwQ4wi3eOeykAcoAdSaZmxYwVBu+ExqGbaWT7IBINjaK5BlioESMcauz0yW613Abp8E4KcMSeDpy
vQ8xl2l1qI0Jdsciyml6GoCa2p+iyNXDvetoI8qR3RguZR6YW9hDNze5GpUqBB7VTP4JFWr2eEnH
4rNmZ1ntt46df0asi0ot0n/C/qjMFUSbhojX9nvLTD7oHR7elwFFhndgvDCWrcYoMv0shF57ur8u
G5uBpIfGJC8izOB1USlxzKEXKd20ipDskuuT7ZdqulxLy1gOWU58HybTsEP23lwiQJpkk9SX6DK8
vjXcqhzV0BnSoHcy44fmldmXuSxG8nIzvoi2Sx9z5pfnTbWC+5+7VUwiwuAU8xyTMa+Hpno0F5hB
poHuzDE23jlUbB+myiIOGVLs9ZGXJssQFCmr4jAMqWZgc+caULSHWvl4/8dsnQkoABI6TnBIo/L1
NHSFQe7sWBnqk/b/UXYey3EjW7d+IkTAmymAqqInRdGJEwQlknCZ8EBm4unvV2d0u/vE33EmPVAr
VA65c++1lxnjlPnefatLfzxHt9iL/pdf+r/UMVQyiGTAYs/tz/nd/H8jLlO2rPqBCwjqX4TMYcaI
EX+5/H//TPS7oBFn+do/fIhK+hWAw5VXEU70AxKtl1a26Q4l9+K/fKD/dsxoRgG0kWGfIdG/fiDS
B9vRWkIUbEHRnmYpozrzdBW96lZVHvuCtXv+Xz8cKlx4RPCpaObobP76ipgCI9pPGnnpCszb09gn
3RDrxWEJ0n4nCv7/frX/AkrQCbP9BFgOKWd/F6Z0PjCgVVBH4i3GVXztG7ykOxm0L4SKM8n4co7H
bEEgOPxIelWVaVEk0MfNFFjmFHIRG/DhcisOnQqb6hCOvuoOY+cuRUoMxej/zz8IjsVYM527DsRt
f5/u3Blfkw6bz0vk5NOhTnRwhZ0Kscix294vybL/y+sFfN1/vchQCbOdhKODdOgfYR7w6QZwl765
LLAOzmg7pqyJiXXovC26+Jff4nz//v216D4ASAGjkHn87X7GOYy8NGcRlxQVM+fVumHIHp5tqVNc
JOynnrH9VyHmsT/t0VSvmUGuoVM0qk2JVnoc2nRcZBVew0rXV0KXySckpmnFCFbb6BhKpcocqWuo
8q1R3Mb/8v7df75/FiL/8deEJsoy9a+PbrTjgRuNEKjqyJkeCuC236qgr0Pq6e5hNhWB/8XgmKCC
kgkVqI385qdsW2luwk7gkVyhp6n/pen55wnGpobnG2IMwNs/vMr5PleS5s5XtdMPT05thamnkuSw
yc15Hlb9+n9/Cf/l5c7IPQWXHuufnvO1ZSsltlqgnGMeqXAtv1ubHUJTEgLq+Hvzb6qZf16uHF26
YggB8X/hyjQ+Jd5qA7g/9VI/qgpOtrZtg3jfj4kGNesFdufNv/Q//6zzcJoxZCeWiIaVnfpff2nU
AD0atna7HFp7POzxLM4+09G/XKTnI/bPR4qVKUMtXQ76ub9vvkJZF/bWiuRyLievOoaoWMq7zkTB
IXGMVaVSEW6eqUpHv5xF9fOhCvQc5dgmbCaVsbV9EsLSuWdZWvi26KC8HwpRybtgnMlSmxy5jTeo
SpY5U502PWvmqSqh9LjlfCpMgdnZWC56e5hVJ8K03skZz3RbCNKHV1tOON5HycdkC+vNHwP5ILll
S2A8t3iLy7La01DQVuXQDq3vHWczk3f71t85slw+jNFC3iS71n8CZ9sapBHB1mVei64j46NUIsVx
D89ACGPzy/kIV6kGFg2O4xJUJtuTyLQPOJWJJ7uT7VvUuP2bo/dmOlWumF+qGFz74NT7vqdiUoo0
oLVo2y8sYqr+cgUbstI4EZVKh4BM15+q6BYCRNBGtv5JqZDVSWKtZvgoaw+M0JgxeLTsPv5dq2QM
DjV9uDq5JLO12Ci0y3TTWqxKbyRyqTJfAy3a61Vaxr6GNO55vzeR1FaKuZLa/1DRWty2RuFCV3f2
rsjqxIhb6YYWN940Dc6D6IrxpwysotxQi+jE/tz1mHQXljsq77bxenazRAFr26U0R1YnpksytSGm
frpxtYYZPKxO0+96wSebhS68ZoA3p9bs45yt56ycCw3itF2IeBOfVeGubyyM6VQkdIbn1caC+0IL
/kIKy1J1ebMYV6c4LEYEB8G5H8jCq9SYQSAqv+Nu8PwMvWOzp2snxXtvSoW4W5aKpcUYx48YGzsC
RpisXsegGEYkZpP4teDoKjI3nunJDZddAscN4t6B8BE5prB5nD2Vu4CqI6YugXOFYv6zKLFfyxwH
sgd0/NKUOTy1ROTAvfqlMJVzRxuz/IJEtHSHapjb6bCJUk3pRNbdmobY/YssTrD6zaZgn78540G+
Qa/4Yeakq9PaLOGN1a0xVLuIxaPsndbJmETarCmGcM22pKp/WPOE7W+An/KaIvNfr9smFj1hm/30
Uo6tuG4CrztZnRx+Gy+UycltjTPkM7kZIkswIf5RL33YpFbnbjrj8W8bYhJxdEmnPYi+nM0r3naS
8q76Rtf6gKqGbLDOFp7IF5t75qYaRxdxSTv4VxV4dZ/ag5qv17oxMHejsvjh7Hb9lnCFCmzV6/Jn
3xbNkx2M+3tlNfOeBXXlmKxxi/IPSUiVldbuJuqsRWVZphYxZCYv2qiLLwZn0S+eO3oPySC8Na37
sn3R7R48J6W/qmwfTXi3SpileVXH6k/vW8ZN160Hv5ziuK9QcK0e0v95aDDwjmRt51W/mTVN+n2z
+PM1OTTxOhUkTfTNPQatpcMnq6Oxyde5D8bcM3Nt/iDb4yjPSR1Uec/+T1xYy+jfSFZm93tRJblE
oY6TCaGTJoV26O8ZHsVbn/cs92Qq8e7LpJjVo+WF05ybRbn3fukJ/hN0Uy6HPZaZ3lVQZTJZu7e6
ncQ3sbkesuFucPh1TRktPIVd9zAaUu2zwNTra1WKucxGXco9Jf+EA7JNesEZOujG321A6FVaUMxk
PpNQWxyXKgxfQrtR33MYixevW1t9WMJtCbJkDquHYLDC8gSfHCGQ6ca1zCsxBSsULYDAnIY/cehy
ymJOVWm5J39uZXn0epZI6VbO061uXbul0kn1XLgu4Ffn0zenfdR4f2q7LquDmTCMOratiYF22L78
8vauqfIYqIy4VkzgnmerKtZM1mHwCr43LYfGKqc+RZe5f1vsec8yNh3v6e5Y5pXg7W7KktKSF5PP
UJ2psXUwm8CXtc1Dnpkkdayhe0Dj1rxBsIADts3LptMksZf3sixGwpO63v4gL2J5FXAtsDCY3fZd
BCYcDyW2fmGaqAXfx6jmtbKmrs8aC9RmQdoU9fCtaihE+RSEjTxsm46ibIxtce8iB/jhoErQ2aKr
aiF0rfJeUHKDQdr1Gg/PxWKHC4y0rfvYzwQTjqNjTYe97IhOdCOSBn1HLnZO0tsyZXFU6ZcBlQ6t
KZG1AWlPHRHVLd6a+KGQYuCk++RinAloi8dv2O17dIgtFcHBiSzoC/BUMVH18Q+87O0iKE5zP5wV
f5Ff86W4GsQ/C9rWtbJucB15aJTlvgAP9CNmrwqC3tr33ucsk+QW9RFyw8igcUlH2a8d2ZbC/PD0
NtwEbTVHqV9OkJu4Itt7407m2e/b/bkXI88qRmHhd1zQxx36nXaa2tG6V7pp8XwVUxmPR18TW5cm
w7oYaJXYgaZWI31x442bf1mXa/VR9pQF0hGrqs1Ms43Ps+9V7bHZELlswPz9FVY8+8j6x58v9TA7
H4QPNsRjDPwLK27vNWV+tctDN0Xqe9h2D0tthD2gyXKmDNpzn9wicijK3KwmOjluN4+ZVwRhl+H5
uXwFXSGCdB/sqjo2Zokkp6xMvhFxT0TIUk2sdO+5LTMJDbAizLUmCpQdtPxe63Db6S2qHiy6F75J
HWgFS+aUUylSR3XJfVVWmKbYJtCZEYRbpb43Nm+bWKuvfnDVlheRjA2othX+KD275/wHlt+xcRIB
DQauphCUuFjbkd859dduvt9jd50zQ8v8WFjI4Y4ztf9yDXWR5FoWNMcDN5ELVmjWGDp1jfMtUj1u
3TAsplfX790dEk7ZPk1mT8Sh6yHApqRJxfcDfgNbHumCZ7J3Fz1ftKjVvrzO6h5aqyNQJ5C+VFkZ
x0ObqSbZdG7ac9Vii2F+6LKvw4vGbepbrKqIr5iJ64PPEUzbQ0uChDmZHpH/kSphP8QkwmuaAscc
+lUOyR0jfPODeAtm38kfI5l3gYHqZqwzXYL7xlCR91IMB7u2xZIOpc21Q2JbFWGII+z6xrLKoU+X
qRdDphBbcD9ueuCIUu2/un1pHrBLY/p3/IrMWFJJdvdiXzr9mThreZrDLkg4L4t+6kPTX1fGW55s
W3INYrnP/qEb57FIe5cKm5EnIVUqfZvL32pbbFLiCN5BOKnwl4gbTpi9T95V0ch44RMAfabFRFHO
HKEG8vOsauvT0u3DW2a5WqcRBrZD7jfeah/2tnfdTFcjdXHydBDkkHSgEQncGVyOSBLfQwIimSMq
qqJNLWWKjsevsm5mTClkOozzxv+st+S+F+ztuGciUoULlSh12hZ2huzPBI1XQ2rA1+AGa40ynyYW
OqUkqFTMLs9KYdb2k/xbXWCVXDk/pRzKZytYk7dotrnkS0FNXxtink6qqorpOJGSiTVR6DoTCPVg
9aTY6NDige8sVihh179tib0NIHftekHua9VdCF17T3Jahcf84dReOkwunMZknZzuaI+WD6E7gKOR
s9XA/NBWXXHvx+dI5cpnUwwXKcDqkglLENZp3EodK1Y1Cx5kFjbQGnnZmlph0P5e3W6fLjq/sh6l
tDEpmiGqPztngkgWTBiopU0IfTyFHeFedNLS7O9wgCV6TKv1Z1IPo521S7y9z7ZT3lRkyZisnTwx
XjAnO02GpIKbxGLYaWkPpX83+UXHbjCunCtlLEedJLS7ORWxWp+wSQl413YgCPoyof3eDk1zpcJC
tVkXYVaaLeOgX0dIe0taOXOoCAL2tM6qddqWFBuYYiBxXLXVwVlpxLOkY7LJeVSdLmOVNP2pWn/D
rSipoybllrHsW8eCCHLNcBCJ1MU2jVFqc+XjWNf9nGL94/5Bdh7QgiQdZtXROMiDajoeMp+gFpVi
+DE+lFAa+xTngeK3tzrLyz7ISeea5qPjezpPApPUcso30y4A57Fup7RgaQn7Zhzrn3OzJ/cIFrj/
99BM6jjTJvlpMybln2X0ig/Wno7Mgni0tyws/IGXxUb4rmeP9Dn5AR12ZYePEsPAKe2sqb0rB5sF
rOkC/UGgEM7wiYMOOvP7YVa5ofP67QfO9Hp2GLOOin7kzdqd9RvXPtmiIV3jc5GWZklbupcPKTY+
njubDXQZHcBdwT5GHV1L1H8Y0fS3GEQ1sxAQPKK+HKaWaWIbVdpUPkW40AFvWCkH0xbBjCFnIKbC
W25hNAR+1naD+EN41PTHLxNuDeFj8JaO1bzX+dJY/pu/Mptlvo7UGwMthYyCBU8ypjzftKX068w4
9VbltHnD+fuRWIosuzDvgQ7HISW+h9kycHfvHaEonY9Vb4vO2yARE/qlrX+ri1p9BquEytFIRqcU
cop1T8ceML6uoyhO2ygdla7rovmZRTDWB4LmZ8QL8CwXbkVtfskaE7p0iSbbyrjgm6uCMBSqzdSa
35Yq6+ve1XPzo3OgAvWWDF8qhOLtcVAmQYzQD4l3jQF6PeTxLMtTXExLm9N3DhBYHLMNJ7lhz5Dq
yXglfXbRd9BO3JXJWfoux1pqkdlFeAaMZck1TjLL9EVobtymyuw1MyDYnzicL+333fL1koZQg9qc
Gl3c6dGrv8Nw8Zs8mC3xuLl23eXnh/q6J0uFxn0M7TFDV+AS6dBEAG3zAntO0T3+jE24TtmslLYz
KCEW15/Vrp9tsaNJS6y9D1KGXH3RNcnopLRW03MZm1hnUYMDRWpNk/UhuDR+Fzrs31uv3HFdFslK
7Q/6gIk4pOtyfO3ElL/BSrJGDPOrEVFQE6ujp+jIvW9+NnZff0CTGX/gvyTfp3B3opPenHHJEszg
y3QOzcCNIbu1z6pdRpR/CR04lUw4DMdt5X+s67TceTWvm9YkgnzqoZWCqXtXBT4CjcdVw10dZPao
1YPg/z2K2kqsUygd86uQMnkstqVJ8sKCeMVJGCduZh8AP/2PRCitoDVcbk2xV5klVg86WLwHbq5U
Vz+39L6nRMbJu9pDnzqedE1AvcOmPh2GIvnC82dsU5rBaTokU+GLI74IcZN5cUVBNYWSr3SNzo3C
P31N/SFwSGOPnHk+9vYYf+iiMe++cperwDl71BHdaj4p1zwr8RLwgolcO6okjMEydYAAPhcTxPdr
tI97hnls/Zv+KPFTE1vdFaKMJQKlWGEcgAeMxWU17OBI82jv6tQkqgGytxtuj3CfooSB1pOnhslc
X0xkjFmI4gPLOVSzmG/hrRiT1Utc91xMIxBUZ5X8+s24TiKd3U5wnXlGxdfWoOzntZrWeyTfNEO7
L6sbmmbGNVOJsoMlMW8EUm8ugF29Wx59IUw/kVYD/vsHGbjlD5vckIvOdftHtc+zRZgFsTNp4cS6
z1VRRUO6x5vqMIiI4zqrKsPpWJFUAJdtrjnEfiV+75uTvNvWMjXk7iUOC9lxT9Z0i41bpkMMSJ6t
6+A9efbWvzdLogk5nWKlAJ/nwb5kblwVHaua6ox0O9vJKoDlMg1ibFdLf2DeCLexurOtRIwZHV1l
HREmsu1ABxk8NlXodLlwV7x0PQAuk/pOiOFJE+n+MxQbMX3lFu3c9Uk8v7SNLh6V9ooiZ8ngfs18
mrs2cdETRo6If+h60bxH2ZzVyG70XkDJkmnbMJSlcwGonfpTUn4s2DmWmezHgRumrOLxMDC1f7me
iqscG/Gea2XZvD0NBg9ZaA+x+K7wJHfqCEAzH52zwu5q2cft3hKNrOADLsnDEE4rBdqyd4CNaPKW
3AJt7Q570Fs8DGy8ndSWu3vVr33o84aL8A0vF9RssdjkD8t3qlviQXQIoqf718iss5/ZYa2fVOOW
fF+lCa+sqbeiK+jHscNiaS01JrdlFF6RY66/B7zZiH2AP/c9+AZYpvRt7KwldBT6lUWsn0Og1ik1
S+ve0JmZ9STPUr80qcF4Mt0N+n6ijX3vknDFp4Zl/HNCXFzFQD43PX6Qa/xObp142shW4KrQ2KTC
g4yZxdq93x6SpG8qJu3edQ6+3GWIpCqyf7IQtKbLbmG2TpPCDe9EUHhXGA0nbhpv5fquy0D+poNz
vz1p2AVU5AgTTjd4GPkMRdRWdGy7M52Krrav0ZAOE8Tqotd5rMrho/ZWE7NCS8oZE4cknA/LXk4v
G1ibS/NetsOBXgBoMVr3GsNoWY3fwh7tmR1QIf9sU0n5FGC2ca7i3uLk7Vo+zK1TfcPQYcZ2x3V7
2p1Z3xu/Ur94PrzHkBC63xUoZ5vqGXYo1pjF+C7xi7gty750T3u7lR+GjjHOpsawB0wihrF0b93+
tVRb92tvHftt65zh54RX0Jsl5yk8KfiD9+j1o4+6LosBW0TTNvkIAtflu+XoE7w0WIU0me7XDgv8
14yJ0ZvotNQZVkcMrnSq7qc04Pw5TlIhz9zKIVljr8U4z3bap9AvsM9r3QJSic/9b6cJ1sxJaqRI
piywtdanZAJhoW3plxcW1+6PJkr6n2tQ9dfOWEftxSJtu8pbvEH8THGZ6HSpPJsUFJecxNQov3wq
rNGU7OHc5lUllUXZ1IoIh76fgq/OigxwKiuft71ecdysRD34QNutPRzY+airIVQ6gvUQLS9O6VYj
Ra30olOHhXSc8lxCeebTYTVgVvuGQkR5q4u+YPM6ONs3VEKqim0q8iNZLvXWke/rvO3jMX8yQ6SZ
FxamnEtv0CpITc8eMR2SVscprcf2PqIa6FJkLzFYXEMvmwq2Al06DrVPsMlChUklBOyalcnKg+WV
rviaARjAsx0bMuY0e93Rh1voZP5C6Hpuqgk5LjIRSuNoCUbifcBVJQ0ACk3eg56WUEmEeFjbkcjq
Ssmw587tkyQrm3G6Ui72brzFZmtySYD5rRhlEmaENdkvhZ7C75n1xc+u3Ogxlpbnc4XpO4ETBr1P
eZqthLw+0b26C2blqa6j+nlbvc17JsjFfxyhkg3dMR5Yer+ys56/1tG1qPFzvJKMepq564ITeQDD
besmK/PMKKcbp4bPcYEB3yYPZuuL95XacUlnqOWxGeBQZCJc+k+/Lhp80wsRT/i3hkDPRN0ljM79
tj6Ps6pAWanZ1WmLlvU2WRa04KTAb9/VqM4TGwPij8C0w4OpnajD6WDyFM1/I2/V4LgP7abt+jAi
0KrTuJ/NdyND77qvIvMUDE77KnlKA5yOR/VgtDd99M0YvnQs2kHQ6pBxs/Oa9VlAt+5vInJzJiYi
oRgrR5fmeZNOAyS0bQGzBIW0Hu8G0NXJuRB97G0tIExgAg9o3zb9YsNmilwZAhZMc3lgK9BFdDmN
oXO3IQa3h2pyCmYux6uvBvL/+OOOGLXUirVj5xP19bmxWu8hBjml3YCK86UwAXpd29l6m3gvTtrh
4W/YC80O8kSm9c9o8XzWK4zIXgbjoLlawLSGvJqHMw5IlbnDWFb0qLBcNR6agrfDVkOHV0gjOv9o
VwiEPoWDWjn1WX4vuM4VG51MQkOJIxcTPcUBGtqCh1sR1sVdoH1bZ5uRyc9OjXq8cLHqNadN4vJ6
Bhfs4cJVDHGHwJV6OwivK187C54s8MUEpEOMYhVmNravTV6Zal+u7bBsioP29ijJuy6Ml7Seh0jl
PVSMmLZk6R5RbJiGxbwZoWJHii+iTSb1EyCin7MmEXb8WdkiYCsYV5N9Na/OHqQRt2eVzYNHe7bE
hWg5TLTpJxZDhCHMK4PDGA6jzEcpRwN+inTj4DmdzQBYlzZuXImB4HEkLlY7D6ThbFA3ueNeXVPE
gP9dcHZ1HHxP2odQNvpli9YlyZUXLSiYQ1ZZqQ/5Yr/n5xvdbAnZuOXLFg/XXNrybZuUd5E0YvzT
coNVFxvM3PYYKyObYziOyb3cZtnmHBYghMaNxooxI2yTQ++gFk3rNaBBrAHYh+P5enQuS1X30W3D
oPCnED7hdePm/eqXyvR5I5yuSzXuLH2WCLQquM7tznfQ+XQ2KXDYEp6caHCXBxPU6/4G6KHn2x0I
PDz4tDFVWghVfqHiK83JYXUnryWRR4wEaxXJlx4PUvfojFhh5ICC/ngJtbgpj1s0Vf2db4ZCp6Xa
o+5SAadPTKI+SeGcC5pg0OjaXEnPn503yhYTTTKgQqjTWk1rmIqaO/hO26IOHqwE4xMvtRKjlwPi
UfFEV1WEl7aW/XTfu2eCWBsHxs2l3e+ffQ0U+LGexZunhQdt4cjbLO6q2nYOHiWvOdQler9sW4hM
p+p20jmOcbkym/L8sEp1FCZuNdbBC3+zL/wr3KjC5To5N93P5IbE+k8jrHXmBFN80pbxke9rrmd9
h/fqSmnr7WbCq1d43m2kdVhfMe3KNkMe0QCkK1XhHFpw44d/+jAYkhNQviwzEc/sR6qgTLYDu4nk
pTKJBRdw3N0/nvFn/SiKcF4PvWrbhIzkjRZ1HtnkZtLpa/ekBjOqWwxmLedkNTVLPYs0lf5InRu/
tWdNNrnQBbYNC7vQo9gd9TmUDThIWxitaF4S53vjH99ugODG9ugBYi7PUUUNOpm9Y3jk+3Huexv1
WTagUKDDxYbHyxzsRZYb1+rqi3XYCNjDrme9cUhVnD65WGKVsXnqnAerGGMvq+IhsR58GrgBs4Z9
3e6SQsWsKDn/6ofTr5O6BauO/DcHQ5DoMOvZZ9PSG1ddNSZWyy1nwFkypswBn86FA5H7PSr5dNvm
wP7jsOee8rgGmr/0lBDDJbAu7gLw77lEFvQIM3WLy+JiCpahyoOwVvPJXaETpShXjPskgIfmVLbK
BtyxgdKz0fS6u+2imbtAMMfOuZo6COoa7xqZCpygRQpRwr62na0BdKq9yWTu4CcLoxEGqVcJwNvn
Phh2zHDT5+XA4Fp4x3IscAIsqRfbTZeMPEesuHedL7Q+/c/mLJ7grqqxxdGrXq28J1K65W2uRZMc
4ASEOiv6ZXt3233zswRh9J7ywC3hRSmiZjnO7R4yRSTk1R/cbuuWbPLJrs1nEgrNocBhzs2rxR/N
axtL12ZZ6a/hUzAPTnSVsFtlSMTXMPOsjjdO8t3yPI26QOFCTHWfbYhMdTaT7bzntdg2wm8Xsyz6
6uzrbXK9+3VzQFXj8rHCHT1NZU2qv0tUFzzyj3NB9ny4l3lRs5Pvy5pgb8Fe/5NJar7DBKk0Fyz5
qle/OF9HJIvH9o1daVsdh0TRWQSKfpONnUWbV4WlHK6acuFebCtrD3MYIDvb7yXyBpMBo47eFRlG
/k+f8Rb2XbNgcJcCVrYdY0Ox7i+9sUeZErwYF6wXOja/fbIWxdHebH94ZhEx88NsjSyvATJgAcz1
soAxs98KD0JXEBHhnc2sskvhbC/A8FV53HWB2yhKiXDMB7J/4HkH8aLvujWybgPoFfElcEI4pNZg
1851APbxvG5FAFhaQQhjhzpbVLAp6YDm/NYnISmCeZgJ42GNP7tyAKFzZFEdl6gMZdrUTJNXwx7g
CUwqoPMIMsuIIcWEt96SdCCpcirm98p3+j3v1V4XmQz3YSYqr/frvOng7/wapKTz9VhPNWnkiU5c
TH092/dJi4byKDcZ27c2fndU8A3IgJ0mexK6HqQBXnCghcDURxQqXE48jDsx7NOMtKdqBCCvA/PX
uvMK6Oc/grMjx2u7VFXFMnhjW3sYmoK514d5Hfwcwtre8nXDYPizWYp4ZFlAHRX05+A3gLM2D/po
M4Sd/AnI8m53nabOLYiv3mEJVLJcdKU/r8cEfmD1c530RDuBKq47agsn8UFspr9QpDE/Sfyoryci
rqfcrZedrSI8j9yrnKC7ibymHy655SRMQ10DkdTLzKJwqr2N9Hqvlm/gXUWY1WNcVMTCBOu33Jew
xiBArP7lUE6YMm1IQT6HwZnvFcuvN7Tt+j+4ic0iYFmMdwQqtlxihoAHnghuiw3RbX405u7QWAVe
QrTEGhNkll6wC7xj12Ed+IR3DZT1iCzCr2ad9X7VUQTVwVJ1DAuEkocP/sDaRnHc3Ef4F31vZ7IF
/v7qhRLNCcVpK7OJPXaUu10UbsfRZ02PrExb69in0d60xH/b9rYNtyW24ht2xUA0N3Be6+0YNv34
vkxwo8Co1hpkMbE77DOw9iyoiCVx7LO7I9AX2z69Mk3I7X4KkuoGVfFUnqrJbN6xByQGJdha9rZz
sjsdNJvOKwiwa1uSx9USw+4JJ0DBebT9KA1QpclUW566rdnZJ6daUUwyZ2ZlmAVSu4ZwrYlpbrXm
ej127TicFshWZeYRVFXduCzNZF6sKIYvYgyyYOGarjU5UcvrkPWucfZ8KYN+zdgxcGNzzdcee21/
tTITROWtJm4II/VOxSB7SVvdLVA4YRJVa8AHq539ENbO4p1M0k2/mm4q7zZUy3Bhat63gyGwPO7M
US9VNYZ3hvfdZUkRr0zfZd2/Ki3cD0wQ2kc/EMN7WTgS5sW2+/vDmXkT3zreBugKd2nGxAbQeyDO
L+73VOEg+163wVCl3hKLGQjEIpqunMNkP+3a6r6cmoN9FLpYuiM5iEFw4jAu8cGtok0ccY6AJLX0
xgwn1wpbfQphFMzZXJdRcEQQNBdP28qwnE++f74QusV+5R9zppuFhtX5IHM2CU59bzlu/v8oO7Pd
uJEsDb/QECAZZAR5m5nMTbss25JvCMkuc2dwC25PP1/2xaCtEiwMGuibQhWVZCzn/NvR6bSm+yaQ
fbhfcoaZPJp4zL56ucfWzXQXvxRB2INgzJ74Ad2DjisnNuzLsAAYRnMy+T+6BAvJpqXBgyumaGHL
czB968Hc0m2cdu3vibG/1S6DG7oFESyQ1chB3RMN0CFuCPwx38Ouz+wkN43tjS10ht5IG7smLDCR
IOOVXX9N9Rx+zRfZ/EY17JU33mJniJcrnA/uqMtqq3QKxubbWYOnreUv+zL4rU6PSLeYbTiPINdP
Rl1ICypt8yCndnlz0OJUhE0G9KyBpdtfEHR5ds1QRC78WMreuxLL0PfPE3pJtY+Zy+UdupTz5exa
QLyHZO2F2bW9GNHMuFOFBTWmscmBlOaTydTwhWhelqhlyeZHhZftbUJ5/WCFJDlv64SQGXYk06SP
+UxcwC5tR6aMNGtsexd1lmBqKZrY+hA34/i4DmNFP901hMIMMPThzg0WuKPEKgfgujRjVkDT0N4i
5piW/oiQyUw7a2zteyxGoGU6bTtyRel3031FO/iPHoMZcmpRkNFdwtL7WdRzl2yEO68uKOY4tydE
f7wEColm0zMipNqLdHDSnZwH74X+AskAINpSfTN6mLjBzcidxCBaWO0N3hBNPnLj9mlkAGHzm0Ln
2bd0Kspi1+rQsaNCmU4/qzauJR9NwKIIpuQOR9sZvIlkocp+G+IJ4Q5ifH9FUjWNb/1graQptJkZ
jiiFGJmgfJ9p6sHENJ6dcgv/zqYenn6VzCH2NkZAz20nu8dBXNZWqlF4dTLbp15OtmxI5h7pfKJp
vk0uSdf7buqYoMuZVIiI/y/hTWjhangdh/Xct9Uw4UfN1mcnzeP6QMIv2WfI9rwhilmowL4o7b/m
ZWKrm1bGCVqFZHCSaE4HMHQ7tOR5sUwDWJSqtoTD6S4VKqGY/pZRcAhGEozngKuJHaNIgoCpT3XJ
SJjdWAfJvEP7lqbITBpgrLFJBqbnNgHooKOV9W2pKzopXteLbQUM1jUNNjKYfejf3Tym0ERoLW1E
EJzQDPpM+Mq71ZSqO2aQ669rnwGfKbDjkTouKSg0srR9GscsHE9zOjv/yD6VcdSBfz/ka4/IiKsy
xVnRKHmhJysTYcuWWErm1NvBJ/pPLXIaGWFpiP8hixBtziVE536VbpUfwriy1Znjcyx2lNvC5Ypo
Wjpif7XRENHPp/uEsjE4+Hz43zbvq6W+HVR2KBEql699R1L+hpIDTnqTqdo9QgskZ5zxljlhKg2L
iw5mbbaymunvXSDI9lFL0PSNWweAfH0eOPMV52Y+bf2wCaLg4h3bDDAKztEnuLU60BiluP2SIi3P
KJeLGVGm32NMVyBte1Z4Xdw4CEwrdiAoR4RhPz7X3dLdpAOff79KY3+BPBsfw0CEP9zahfVOe25H
G3zaZvEgVLR/Z11oFZsBYjPdQQQ5Yl+EM+QGKHyJImwGCDdt1j2qybOnHVNzZiydpm6CzYBwbkK4
3E9uBOpeQPo5mYt+HIw+uyqYadJhl3OGBCIfXOtZ1UJb15mgENiFLTTw1rML4urc1LXWBzQbIG9D
G4dyN5W2f1OiAUsfF022Uc4c66o3W1Qp2U05zE59J9apg+TrlzQ8CCvLLkn6vfNo48MknM/K3Pmh
DXWCedhuhn9mPeTT1QwGrO8oSZZLpkEQUw/XtrYPUK+UI54cWvceZEoPkUUn3XC6Bvl33U+FtxGx
63dPK/gv5VSRgA1ThM/Wd6dtrfF6KR3YuRVziX8L/FWOe6YJ+N5XS5er2CHrmoGOZSaCS5cy4d1A
tJTuegrbbFNM+WDxmprwPqdBA76GGLWPCJrDF4H6O98PxmPdhGE5I2UUYvlpxnDhDixaqOcEJQ2L
Kh6S31bTheMj0nGIVw9atbv30mBBRQpYNN2vwow/ENQWHZJWlHubdlxldfAGxFBRMoRWT6rz0vdb
PavxfjW5O1LIxvploBBK8J9o62VpLIrF0ndxNYWiGqenAB/I8FMCCiMl96YBc4xem/nLyuAQ+34A
MEIy4RrPa4/ZNHJBJSjiHly1eB44iB9+r53Sfm3DTn0TKPXNpc9rX6qkzMMvbpwjHnfXKg+vJ7tJ
yvt5FRfEKsiC9uAiu0XjK7itto0L2fuwZiBL113XtuG10yj4BW8Yiy8+PlN5aw3GzQ9UQLEbuQVE
CpOKwtEC57Lijs5WJtl8nfvgUdFk5Pgz5Kodt33aNBzVvbZrBsG2tPqx4/Rg/+S/3eVoEquNzBqD
/KKmE75fAJD0jqyvOt5QaVTMbm3Wctwgi+1Ix2QkHdj9fEkzoO8aqVqalbnHHcXYZULdGg9b1S0a
KEy7RmwT3jvRVaadNNWFDJqtzYF7KWHxDe70AvcNsI+G8hyzBcPtkoFhbou2CjT1S9PWW2KQ+QuD
sLG73+ucCze96KPNEnWh67tbB1j8JSumctrgARVuZFSqvJu+03xHrye8+YZcCyTUTeg2/VMJRrvu
F2aUXFZjCCiHMyMvt6vs63LvIVVZkGLS3eQkeaCJ4r7mEhyl/+w0AE1bKl2nOhRW33RX01hkT07X
VP127PPF2pkZlS6MrECz7IFf361M4LD2DDuvRFQ3SdKcJ6fN0ysvaEYqVTGi0eTVUH/W2bTc1oQm
EPHVlpp01TnXOU1nX/eU3uFyxg+Sl884ntWRxFDz2IoU+dDcNs3r5KvyN1xk8MR0GiBx48bI7xmA
euPafnFX4ny+n2o9dNEMU4HC0yzuY0khDOcN3f3ojVxCcJpEIFEbTd2wjUsX+bNt+nE/1b0Ir4Ep
HbUzQdr/YDe0XKVAAFDjzsRUB00V+lIF44hZYumQwy2JH/xO5tBNojzri3mLMK5vjmHait+Vhbw1
kiWiChpJZu4RndvmjYSPLuY3gwXg+9xzR1w4bdnvvbUt7Dtn4ZzfQmO43UlkJl4PBZL1F1RSmCDc
pQqeHCYfd3cNIr0ByEo5EzhLEOs7Eywc0n0wEmM3zoH/mmZFrg5AHbBlOumzs1BLiKmBBPvyyKU+
ID1ViR0pX3VVhKYV8VyPB/NqpbJcUNoRMHiunNB50EOvj3GtETS5bcyPWrIpppDRtncOVMUpKzrd
v4yV5dp7leac7/TtHLL8kTRJRVbK9tXhQvk6p7LvtinxOCKy/VQExyqjwI9wQ3kNVU7tkw0VJ1rh
e2lQluVyqn7OZWC+L4vVmrOl7OlUDMnoPQbDGiwexHK2/rKbCVuPV7tQARNZYi8d6nz/auXg2iEw
z2tcuU0b7lfj03+B3c5ptXes2cmwMEzmPrWs+heJH/TDi213P3RW5nqPVAu9cj6OQPu6brRPfV7b
3xmd1qdP+HCmr3QoeOrmYAl3y8q9iWpC2LhrOu7hhVL9jVGH07yztOEgY0A28ixbBMifK1rM2xzN
5VdCBaDbvDZtfyq0asMmKMLmSgnNFO0gNoA5/VpkV0AfrB8Sb+d+G6Su/4PB4fm3JQsytekhTNJN
tyDzwHudrePGK9MMHdaFPLwOmD0zR07cU1eqwUEpjukaKcckLBcEpV9I/xpI0njy1iqBt0An8VMZ
3M4nNU4rPmp7ld1euQjFt7E9i/YgKNPiC68fZtsRIiNqrZTqiwR7/TNjI6bnoca2BpjouuXOmgQH
rLG013ExU9JeVxWUBkr+Fm0JikIE9LVLQxCVfWD1URMm8y3JSZN8W3mT5KxQMdpXjfIqXFK5ccd9
moVGRHISS3Es1ey1vC+fM6JcywHHz5jO2Y62hvz6zUwh2TPzBC4EkL7RP8jewvTFpxDZDm70Ijhq
7PDNblBebVCOl9ntavdlG1kyQNtFReJ5vFyv5myu2zE2+w6zTH8MLEB3qNwV1Ww3OGDMPdrXfsdE
ER2iuFmQ+GaU3xj3EsaIRSR6u0hb0uG2UFNzo9TQJzuVDom6lmJx3sRMdjHM6jh5B4CleTn0WTg1
r0WvenebjWjkzxe1WLNjLAYYCBBfMO6kleDyorQIgmPvTHl+s7aO/klzvDxynhXZASdNdmP10jSH
aU4y/wqRePhEPFX2sx7MQsgZKmcPWXDdMf5L11lKS0mE96ZSI1czqqo6oytBdrrFbIAdCfo2AWTS
tIl7EtMY59dmgqsZIZ6/MlR7HLx7jFVOto/dIb8mhnkdop5St7jt6TD2tRHkboVW23FaMgLxN0N8
vPyM8HB8Dr04u/XoNOYdcsThn0Ta6rkR2K5ug3Dq9HHt7OFBlbMoXmwQiPXrmoxTdQyGJRlYo7hI
drVqx5ASoVD9KU8UdwuHn/N1dki93ZZeySlHsc+xyw1oyBWla+pJo3Vq72BNxrN2eBXqRwDs7Le2
Rutng4yPvs7AJiIdNNWrVdVUiMphdsERzkhmkZ+WBeVTPqcRk1UvlFcgMgRKVLPXHYhCvWttZLp4
20XhRYWjLB/UflVv9ZxC3jkjTiGql7ZYd3ONyzQqVYaecCSGTRylhYLkkJvVfVEGRdXOQZhdHmyp
4jc58ad2JjYkHsHH3eEaQWplZmQxlzQctDxDVS/DyQf73hdymVsUD6ylCkNc3X1P89FyoXkuCYSd
8Kf50IJ9thwKVfCKh1g8IK9w3zjVR3nRUhXJHrCxTb84qW0atP3c0cNDWkwaBgeVaRzl1bxMXD9+
VhwdN3Gps+VCc4nMvdY7C3j8WbepZw5iodWC00p0dZO6DFHB2xdrc2+nftPvxnYZr4uxqNGbIo6k
dRIwgTcYL7SNLDZbIf8r0TBZ0hsyMx8tB3h7A8LqHN2mlDY6rxl3D6aNPt8RCFRf+XndenfMnEi7
vbQuMEw/htk9f1D9A50x72ezwpNRry1OCqTApOXmi4hnSA+zjgMyXyLtccVMeunPudJhFYU2CrUC
vx1afMLKgwNnnD0erRQBK+KIsOd0BCx/QqC+UD/7rZvcJJ2ph9spXFeDD1KtqBds7BBQFwOel95g
tT+A6cfqkT+qBr/FuhNvp9gWX2MNsbttnIx2V6VpGCPGqzmMwxTJ4GIbbOcj8oHr2LV8ta8xPVwV
BYv+QdkkJx3p0xHo02MhopOtY8XPZTEb8NBaT799hAjribarmw8WNK84I5en0JR1IfZI3UsWUp4V
N0Y7E+pUNPJPuKdQf7FOdflI8Rn+RPJY4BtWiWm3WLpcOlYCQtMn2abJKzojtewbojx9Oglm8+HY
8pS7b6v/tJ0k5Qn2HZj7T3dqummDnja/ASPqsjOTHqqRPK6i/z27KSg3YBC6/5bQQBZQW/O1Mwr3
dW/7plnPmq2c7Eovy+6zpMpxaCi28jdu5xovAMqA5CZFLR2cEZZnYmcK7KiIJaFxd/EytFdVKfJ4
C4IXfG8JnSoOeAepZExV5M1JdU6Rnh0300zXZDAEBh0oJtIzGX0ONhvDe2+70uub75Mu2GWumxNq
SVwaYxD82h6GCLQ7KO8Q6pK2L+cFd8riNskdo+M0t+5YzhEkgBdHVT4BcTeWCL4yV12jSGmXKb5h
kyGxuDRzX+zEc8yxXAMql1gFHBHSx6gkMfsGu97pufpD0Wh5bWaF7UABA3D4OpO6mQq5Pmedj16u
B5QPt5WIYd3CwqancfNxua94Dm8Fp0LGBm7oRApX1dnWRj7gR4LJG1NUCXyBUe14IBQ6AdfbmA6l
1VYmrlcckOMUwd7Ngso7zBZkKZlcdXewgwx5bdsvIjt6Ms68/Zil4qIf8/O7YZhijcatkM3dWnVZ
/cD+1fIUO9Y0nzBSABeXnrlLFU7arW7SEcEoL5FanPgq124cc0NC0Bycw6arb5MFQ/spXEgdQf5S
rPQQ2RKgfonz3ytO1+4EvUn7BCQVZvZ9ZflBsyFirfBYbfla7qoh9fWug0Z96yuo/Ej1lu62rQJD
osRak4ceX8D82g4CjiyjYiuiGHGIPDQjbNexGTtF5ch4hN+CKxKPh2I+086Wbl4fRuON0/3g6EJi
7iuXb2oix59HyCrAsCC6q0DPiX2wB3SvG7Mm0BNEPnCw1wl+RXColpunKpDCbOZCOvyhcQ7vAThX
Ile2LfkrTFXSbRN3TrNt0C2tE1VEWp/mkONzi9qSmFN/dWXH/TV3/dd+TFYJT8V0JU3RRGndJWb5
2hdx8JBA8TiUDkj6d7Y3MNPbQZiE3lmn2J5r4ptxdZR+P238WLWvUCHQ9mEdCnpYL0VqyMvJwCyo
C4sjYnKniFyhVqAaabwMFgxTcUR8TqL2Tgf4f1qQ0gBa1chPKcEKuwcMRF63a9WUWdu86LnbYpIf
vdO8Iig/+nMV/IJzwIwFHJQnkZjbWUSrrpav7GLoRMyYyyZwFu0cRE0WLYEKo/fUoj/U1zqcluGc
tP74jQ1+mdA3miSqQq1/iUEsv5HrZjjIWmtBExZQPEuD4pNLI8D/1OTg7XaoBxhvTHXhwZr7tdvO
SRyvUScE/RPL/V6jkfoNiR7u0ABevEgg093zuoxrzh8nqYUn2g2sJWPS3kFStZSHM5qXE5X7FFCX
d12w0fHKqSdCIh62WG9qHTHEw0f/0nIa7eaUWPgNRe3yfQz94Ytonf5lrtRyLIkpys4tOPWVIint
YmKdMN+UDFJBx6vI/wfTivPrFg3cs5t2QU1pqZ0GGTYHN0tetXNEplUMosm4FXUMJisodotIsQaF
E8kbaYDY4dAg9CPSwWoDFAlBUt8zKKx9Ie42fcyWwnpxTA2xUyluk2uysUoRAVSO/hbhe3Ct8hkj
CRN3PIRQNkP9RKEQSFSxOx0vJCjUHqJ7cHUUdje9NzdvNuOPp8jMHkEEBCrgGVeBTuRhZn5HCCKI
5OhxWGRIg8fds6FZCr/1aPEyfDOxkcQMxf6Tj5o5h6Jx5ydVre136RWMnRKOTl8HTr05KsGf31oL
xdcGkXEyH0ilt19ZEiSH0qbY9EVqmu8ImPAuiXmr7zFHpCuKqA9N398z56VDVC1W56ds15puBB6u
3mlFmvYuWVXzJSP9R0RtY5L7jAipX1zmSu4sUy4ujbQjUNbWZflWw9TNSNBbRV+zTh4qO1FAaXWj
Rk60Cor5tcGzijY2KPyjcmnOtim6e8AjlwzmjezIp9i6Tgqj4c1JSEZFRpzRAEFjDkWix5hrfpLP
TGKf8LeIyr9LVEIv5OSheB5j5boHo9X8kGdlUl5JhCu/pRqz595q2MsVe+s/EOlqdiTeVWpLNFL6
TWmdj8c2W/FrqESFRysU7nSLP4w5X2M4G/SUbiaWcyBRnVI8jqAhumCG6aYYZvmyTDMygdmEQ3wo
oKWvHEx72b5heopNadRfYGMMkd5htdbl2rTDZE4uFrxwJwuaVhyHU6iuYEn7ik3Y8ldYRgNE49PM
CzhQMiV2vjPkzW2dxERcsHrtrwWnRX1AssWsJ0sUS/9YSJPfF/2y/nRwO5xmB1flhSdnIP0w6jZh
avzir5iTAgDrMJahu/UaqoBTLVvPRopikTnnZWmRHHyyGSDlfU8nu9mjvjyAyKfOj7mfpyftjVa/
x9Qob9YhqbqDJBLiJTN0FsCrTfWIoLOeNpPPi2MZkFSw5cYkbWOK5fqoS+MvG4CEBfVuZ5HDljgS
NYuxFloeuv0lOSZglJFrzzD8eVY5HoXL2P4a3IAmYUBaMGyGSc4e3c4aP1SmEtZeYCD4aZelkCdv
csU/Zm38CmhF2vfxWlRI7nVgni8jpBGLYPynVPDq0D+vCC0Z9U5qyF1NdhVSZsgkc16a0V/3mM3r
+wAAnFuDBNLXCQM9oHng96+hrFLrZIDXvrT4E/INlujsdkBFnMMBNd69AxTOKlsEXIC76Cy+wX+Y
4fMsuvCud8pyPuDLZAive2FkUNC0XyxnAJiyazdMI38oW7aP1Q3mLpySOYmWqWSUWE/yuz5yPFFx
hZXDQF+WY8nooDkoStaTIkskq9GOpAnsGCfREIhD43o++p3/IETVxRkKtsE1tV3wd1/5eh5ZcRUq
JgqnFCaGDBeDNNCBs3orujS8y7neSIfhIvkhsXd15yyNEzeyZgX+ACAxiUiRMZLtsN6qRzdeHSTv
okkrxlV06n5IW0753lDkWVWLO5ZIHHR7ABcQchv4hETs1iJuwNfcRu1teCk0TnUq/K2BewF/tG39
SJFGITdp28Hq1nNMHVZfLHelwxm6GRdotMnPs0sJ3YE3r6PMQcZ0lm6zGR3wZowZpnQlGrvsL3YU
Ssk3ehqlSATx3TveM3eJ79tMDMNPvzx45HF9j3XbE76QCnT4a8YJsie1a+jONh3MYzKpAhu+32RI
hDBUjRudI0e/AXYACEt0732LgyK+H5I1vrFhauIrT8tVbcncsKYoDCen2qyLI5erJvHIT5sHu/rN
9MHmxUpN/G1BPLqeChK5fkN+ZAw0q5FAbEAVR1LB2xRszInD6pp4aA5d4Y3pG3lGqToQKsewxGUp
F0n7QyzCyVJNexenrQMCL2m8Ir+D6uMzpDU+Jl/G4qgsRPT48eWKmrFrOzgIHTg7r67abcGwQf8I
LQZVgTomj3feqgLEayidmb1RlKZ+xPNg7pfcjA+i0j3HNIL2HjV+On/vvEt/gn9kPJPFgGwsKCo1
XXHGxfYXViNGCrmIekSy5vtOlMSAJRhB0a9taEwvwfv2MF3FwYxW0rd80jIh76qtDBLHTjYFI5b+
aWHYL5I1nMYbQPvxxTgBCnD6lO4xHRok+6ThXGlUUn4UL1Bw5DYl+NFikWS/ktY48w7JONEvl8wM
d7Mi+Yj3PrjLQGCACL/7sZt+I6pdfynmjI2TefVwXKS2bWiY1LvCoJO4m5xFQ/Q/9U4e+YUgVWLJ
7PCgw1xcw8oONdO4gbnvalOiyQGo9p+GMBj7TWNEx0ZA/hMDJyTcmB7lY3+7xlkbbhLCqvxt79QX
F3dCXRNZiZM/yz5v130L0WLu+VPnx47LiWB+qw1BUKUvhmjFboCekrtL8rp8GM7KW/tvRD7B/pRl
0Pzsw1F1GyeRAVdFaXBuIOJAM+J1A0rA5DIcYZuLuMoOnT2j9CEUh9EdoEGiv3XXMHsC6pf+LQux
JDPUlSaOnNbnTgP8hzpPDGprQEu/TSK7mEiE4V8d24j4Y3ILcrUShYefkZB/3i2eK+AjgFeiHVS+
68ZpyPc9kbYpDVY63rruaF9CBIL0Zl2FFXxJYm95qi6bEXgip8ttdCifbBQgxBv4TXGVdEEpSNgJ
++cR0nM+VHjsbysuBMap1YyFTaCdNFeDmX4MREP/Q2KCd+1ZlUe0kQriYJt4iKjPONlsEpwbPZ9I
J/LPXcfIxQ3GFlQRK5UV65U+3//hAIh+d1BoUjahOQLQxL6pvki3FE00dqMk6YYLedtjMjoRRDG2
B/5ZWmz6acZ8U7qysXcCZ1G1Dzyz/CjVBLK9jmmY7Fw64OoHoGwQYfG9QDqio26mvbPEEUGhOY9i
BEeygtanLlF++Ap75paY8J30cj+QDo1fopzEE0ls9pe5d8ufFuvkpa9mfZN6yXKxjcScoH681D8x
6tsXh7IDXBYSYvdPWlkMs4N/kfNm4f66Clnpy1XpVeW9VeSFv13RBecbXyE1eCYZI8Htxhxi3GnE
M4Pbr3SK3DOQzbthbqbHOc/X4VFD1+GbCrvhWwUmiTSUIPpnFBZTcEA+JlpUQDUnJUMhlb9pWxrP
42Rrq/8BMW7XW3fK2uYaXEOfNfXVeuiQxbhRaicWlgYkXIT0VHP6QB3i/nCSmOqzXpGNoNke0MCt
dt4OxOkw+WHTwitpYGXR5Id1DRccZXVJ8dxIO2TNpbVHmcwBOO8rWjhOAd07zR0y1+IWM02XX09N
6SMFsitEV0UiatTCuZdEPlhyQwk5XnjQlhTGB1LQsK77ThbUJ1QyUmzRZcWvJHAl+X1j/C7fMwrD
raPODSdEmYHb3jLAuW03TmbzV2O0cd2zGyD/RqUdlIfSqcr0DECqqdsYTzSiyuoX+3kIGusX3XjN
2520elhk5SG9XPJOboiNNNmXFunXXiTzYqLSnen4V3fsEcCKWO9R1eX3DklHREVp3ay3WdsKxs5i
tWEAHOrbpLr9H5SB0hqyYTrJYEzPxHM26mZ0szjcrGqZnd3/uLHoPESx1WmNRyZlOVXd1ETueHUZ
TaQCz3tU6LbmP7UiStB5sxybbqlVVBpurMXw4TBOFNMn6Z4fBIlKChziNUl3pUe5/PP/isaF/Fwg
ehpzIjDa3jq+FuhC0O+69JmfhUNfgjbfBYkSEgLGKomi5H/vgkTzS1oojh5zMsQk7GJCj6JMusHt
QjjMFoRI/bDilX4ipA6E00Z7pqnGMQLm4pP0zY+CIpVgdDy0kGIs07tIUIslDVxmm1Ov1mFvyMMk
JjsbD38P3fwgA1MqwuECV1ymOoh3cZRWAoy70IacTNx94QMm3wUK8wu3aJ3AD2ii2hJD9t8f6nz4
lgnAd9AzMzzo/UyTGgvkFAM6nqZxdO6RMQQHz3WsrQchs6fqIrkIfU1U9XLdNVPRbhhuGm6bSX82
lPejpUVs1//9IZdM0v9aWqQtdaqTvOSxqkjfQ2YVBE52hV10/GRE64efE7kGA6Euwe7/SniVsyyV
15mThD8+iED4t5LYuE8yqz98ivIUb0sIhG3vPueIPsU4KERPLtNZQac8/6inzo/+/v0+XDT/9ZR3
ydhiSCQqrNmcGkzRJyZUJFEAO/SdJK76nHcIKan5xk/2wwefipE/NkNMHVsxV/jdT2OAfAjQ6JmT
Ig8x8ptluDXFFBPehu3v77/vg7eIFhRVjUSuRFr9uwB0Q9gSepDcnBhU5+KfHWSwRyoJef7/fY7L
arAF028comjfHzZpzXGOiIXVl/fiVq8uUtF1Tj5ZE//O1eUplJHCU3gk/5U4S1gjunCflRcTt7gP
dOt+jcPZms9rlrsncMDY/WQ0++X7/3mIMo+KkZKcXYoA+fdr3WXUiSKPqD9RIphvqU+bYeVlEc21
TIhUvmT9F1KT/ha77ifBt/8Z1PHu2YqhCaEkc5x5q+rybf97R8O6YATL1tMwWtI5FQh9iV7yrJAG
uKldfRoVusNTZ6jHjrACsqVNcfyzMbgT9oUdtvRVMZ5iOHpyW/xSLdUWS0TsH2vstIgIKnJAYVqD
MDlXyoeFb5B3b0os+VXEOCgUshWZJygFy9V7Ut0qmk+Oz38vT1KuuRg8FDMes2veTR90wlJnWeYu
pzQo5BNBUegY1tR++Pvi/Pd+uzzlsl44oRmO9G6/dYVVeHAaC1QVMQOpNQ2YC1P3NDVrf/j7oz78
QaEMg9AjQpFYpj+/mY1VdQ0SxaOYlx0VHsjsRTr4ya7+6Acx5IIJckJ6EqD9z6cQIBV2XegxZBAx
0XbpfaIPVpo6PAufTRv8YAOAbNpgq3Q9Clbuz0ehba7xLQbzKaFB0puymsiHMtMl0ogAQze9JmY1
fZ1Cg+zWLa0l/eRgufz3322CgMc7nsKyCi/w7gADTc0r47XzCbjEAkKs4Gv1hEwPxOGqbe18J4X+
bAj5B+83AAH0mVTGMcPk5j9/dBM3Wa6GbjnlVsZIDzmVkerMFAlib/7/n5JHXeYkeEzwYJDkn49K
ZE6IfMHazL352XNng7sLrlcKr/rkSR++yf960rtFM7QWETKmWk4DRegj2i15W4d6wRrjjqeWlBM4
2UDu/74fPnxoCJsoGKRjU3H8+fPww9FABxg6esQbb+yY5GfV0LwEtevcVI5xXxeY17e/P/Sjz+dx
53m8VC+w3+eFY1tLIHWK6ZTgcTm3FR4ry8PxAETdffJSP3pUIF0PLV7ouCQS/vn7yJ6mRZ2a+TR5
hIJPXov5KBv/MfMUfnITffAmEU/YPrQHdwEzqP58Urt4uh4dOZ3yfhzuSREV+4XhIV+hdtvrIE6Q
L2b2z7+/yA+fyaggPGfcgSgz/3xmtoAoOhd6dEQWXMH69uVVScT8LpsJTiIjwCb+Z0FN7h3//uB/
X/TCcbgPmEdry8uAjz8fjBauLshFarn0/BT7NGR7yQyMX7oy+h9BSEnyyXf897nNAz3b555l0Id8
PzSrY+NNqdu3ZNlbPT0jWXJVkfWffMOPn0JJS/Hscna/Wy1OX5PuOA/tqdIz8pEQ2f5DmEv3kx/z
70XJj2EWbcDV6v77szlAp94YD92pm8gzQ73TrwcJnjjtUtKLf//9U33wMHm5vZnKRaSvH7z7VLBb
i2qzdDgRuGNdDYwf3KdzXN0udvPZwKXLEv/zLhBEcFINSecyVOH9ZK5w8n0Ihbg/NU3fDr/Ia6aL
cs1S3hJQiGp6hHwcz5h84nsmGJV0ug5X/d9/7gefkBAkth93O8Pg3rclJECucQGkevLj1Fzbg0Hu
gt/o29+f8tFLpVoJ6eaYH+S/v/WCbNWMl9LmlFZuuo/X6hXnbhUpD7Xx35/0wU677G2GfSuaV/f9
74FcmFJnVt1J5qt9MHOQ5GDYhEHDOY/mf0k7rx25dWBdP5EAicq3naY1wZ7kcbgRxuNl5UzFp9+f
fIBzPBqhBe9zZWMtwGxSZLFY9YcrJFflv1tO8ybEyFflCcTVt7wTygIzBR1pAk+tleGe2wBVIWty
bwTE3NPl2f1JIBdbhguce4cjPeNX5wj3Vw4N0y8EB4MokgH3M7ueDetqOubQc3awKozrxqyL/6DG
9q+YEYgjcVB9Fsh8b8Szle/JhhECCxKdvG15I4FsHkQlZtwCmN5ntGtpUzpRo5zHDHj95TmvfFFX
R3CYcIYrEtfg+ynbdpZabRS1XgS660bpS/OLX7UZhL+GQhEykHjEHP51SAMAOaHTAKCCkdAiBoDU
yfM0ihsPiwmUHEzrSO+1OajInu/zHsb65eE+nkGGw4QRcxWVNqK9yGSmnnJXKJ3aC7Ww9RC8KK4U
5roxysdvxiikvbNhmUqtbrGOKbhiw+/92oukO31Cbse5SgMXcPUs9XJ5Qsuh+FKqbVGr4+axcM1a
3AtKZaDc3yo00Ouuum4KvQGpahenwIz+NWH5MxSHXXfQHHQ/WDbSgAFFVqeqh5NIfiZp+QZxsJ9Z
WcHG+i2/0nKkeZ/+dfQ0BBySRBYYVIRlf+pb3zoYCvIdl5dueSfMo0ChUXmma7y6lu+TLh41bopW
8zSyERRXTetF113bI2e3j53U4iOqkO4dninNcUDjcOOwrUwSpy6ds62Rp/AUez/JBKtkvIuQjBSA
Lq5zxWnP0Uw2uDzJ5ZFmkqRDNoAXiI4OhZz3oyDmZRkRkcXLExNuegYPNULGEx+ZCFQ3djD/6Owz
j/d/chTBnoSG8368dlLIhnxF9WgMqt0+m5L4W13b6NFdntfKvmflyIMcUDLqh5ugA+0zKrklYK/g
4QprOp7QWJIUcuHYoG+wMdzKxwJ5ygJSDnOhgy0uA7OowI3DP+DZbEJCquL4lo9re5cnpc+r8/ed
w+oR6Hl2CNXGCG8ZOIS0Yh6zoPA48Y37EhV5SIHDKJrnqlTAgDm4u0XUVILwlBvNiPtFJQTX7YRK
JvjVTuyVINIQPHFaOzoFrlqf2dtas68dF4RzNYUjLgiEVWjp9PMeijqXygFBHet+AqtD6SZVdONk
9UnkfkeYeUQNpRQd+Gv4BIKmGEYn14OvJu0eBZk83OPSo4IdB/E5bty/ax/YwalNU+l52BQs3m+k
IRDozqBa6oWqE3sTfMNdrKQFxQTIZpeXfeWMUDZl2bFyXyklxTFCFujJT8hmhd1XGwcbDzpaf2iN
tvxvGLsNt+X5jll8ZJ3Wgc5BmesjyweDU/dtPqkMh00fukJTkP3GaNL5EuBUsUf8VnxG2wPn5wy/
kssT/ZP8fRja5KnCi4Uy6PK2zdIgbqoKuBW13cC8KXMj+gYewn3sFMecvVYdNO3CNvg8tUr1TWRt
dQLXbz1XfiG+9ighfO4oGR4v/6qVL/2n/gtCnUX5UK7PBk0LosTABhWC9jmoZXON7kfxBQRdvLEA
60PR2qL7as11vfebyjUmpAwUiy8tVTQjixq0jhnld4UCwOR/Mau5Si8oAhHfFxdz1okKX3VuS4RM
4C4hki0PqRKGjzDO5f3lsVY2sD6/nyxK3AZG04tpVSMpSNw4kwc+YEpeAnK7LwNggrs2RRToTYhR
2bi8VkeEyThXnnT+WIwYKlkUaEk+eVpf2nDskZQE9YbTSxtQh02DLWfqZTmBwMg9qZt0CcjaPrzf
mk4p7SqRo5eEgTgMAtZjV4KkAp6RgRQN3lRXt/4x8/4zJnuSQEzGQ/txsVlCcJxZYBKAc7t4BBwC
nxMI8FXRp9H/51Dz9fNXwiML+tdB54zeJJw4OuaYDzxkCdignZKqYtzYmquLaWIta1s6nobLnACp
YMsJgYF4btNrNz0C/1etkaa/Z/D8OZjK8gVd3HJjj64dPQGLy6CHTVtpebXNoLyyb6lWmpCOPg0I
DF7Jso6QQ4LDffk4rAVYyvYOgxmOZS9PedzU8Lxzd4CmL2hSBEV1hqaoQZdMUP7qyX6wxcKlFADu
RpVma+T52Pz9HRE/jZUxZ5IgE/dVZoN+ckdERYfcPRuD1v7qwgZMQW0V+cbQ2trYcw+Xw4a1rbO8
Viqz7GjAJ3zVrq4LbnLpdyAax6g7IBMcO3usRsLhkPMs6vcWEGNvhNcaI8Hvu9foaDnaToUAEO6d
3AiQuIYdjbraOPjOrjarBrOiSfTwont0f46XP9ja3qAKRPJDX8L4kIlnYeZrI3JnXpU66al3FfuA
dEBK9qg6G3t/LXCRUKiCPI64tXwvqR0Sz0Y/TV5XV+MpKMLmjF1OcVCDcboNw2K8ujy1tbOGVCBt
QJJ8k1Lv+x0BHFgPAsRfvc71XXEyWr29A9viB/edXgjHy/xZVUJLGvl4eeA//aLlXQ9iBPoBVz2Z
8mJkK+CeUxG48AplECXaEpHxWru4wHjSrpz6ygAH4Zxw6kqiY18nIeoGFfQXcJaD+a1HNiH/DOsk
EUjLR9CZ/MLonUM5RkjFO8gLJKcG7rd6Lqou/pKhhDZr5fhlC4EjrINrMPjTl7jqVDBKo2kBIQW9
ZvyQAXTsPZwk+TbJaUIvwgEidIA9Uz2PfWyDaHaqAVR+i+LdDao5Or5BlxdmZQdQrUUjzOU2Icte
hPUhzhsLzu5AKt/OMmallio3cRL2P4DbxumpaduoOv37mJpNiYw6PyX/Zd5V4ikRdlKhAl/ArT9U
ZT6y7YgMRwCvvgZZtaPo8b8Zkw60Ybo6Jd1FAlIHVIeHmjFHw/b5CBqAZklsOJnKMDx1qrux4eY7
arHfAFxwVao65Xf6Gu93OgKFeucjQu8FGd4NO19iY7M3Ee7eAs6sHCmD2rTJE8myyAsWH9BFIRbi
WTZ4BmoPIQoTqqag7ZPhVopWa4LMfzhNt3Ezxq+XV3QlTBkGEsvkz/xBU/j9DKc+bizVpLcnkBnH
HsKKRveIZY/eHTthio325do+ZY9qpqEhd0M97v1oRjagWQuRyqvk1KJtJBECNSJFDAdbTuiVWAiY
b8ThlSuEFobJFuXxSpFnsWWcIgykHlYTiCRUNe9kMtODrTCxgDxmr5ai3Nm5rQ/73JH+xp09747l
7qFdOqf/mokn8GJo1NByteF56hFTqjPBPz1mEoBe7Rixh6OscbawrTrkdaxMu7Kr6o3VXvu2lsvj
GqMCndrdYvdSAs5IzjWigswfHKyEPAwPfk64sFxd3kTa2kg2GuJz7ccl/5r//185QqKhqpUHFd+V
NEl8DmOToirEAyU/oNJDR2TnTll5p9st3GA8X/IfVVPlZ0Bazoua5TooRJiNPzkFlXUdgVuRHtLK
1JEu/86V48x1hWuIIciiKI+9/5lgVKTtZsPkGSHcTdFKlMAbWMgbo8yHdfHd4cvArqeuSJV7mbUo
QsNBEFlIT+PWT6/8LmvLG2DXwXWLPxBE5a6vdXg1WnxjY8SJ2lOQT9+p4xa4kw4J1BYA9PmVakeA
/m0Ixb8aFWQ3SspCx+RkErbcoyiGmh96PVBMeGJi9eVnI3SP2HVj+6elNIjaIgmtihveh+l4dpoK
02XLsJMeIdPMRiW4lCMfKUpKBPglwfq2G8f452CE5YMRBcFvUVqZPPi9FsDe9TFg22NWilENSvn1
tY4qXXDIFGvMccjpxbWuNln+/fJKfoAT8lyxqN5r80uQXuTyEZgiGItYQmDyjG4j8UZWUPb/tYj9
fIVfHTb3qtEYvHmjzupvqnZAMTTnw4R7CmnjbxuQeLZxAa1sdCr6HCXqcySly26CoyFwmVaa4ekF
qPddYGpfeOUb93gPDk+XJ78SK3kT0u9yeI8y9Tmw/XWmVLfO+6I08dZUiC1IuckKKZ3YxmM4kPBG
H2kzhP/+oKGMQg0SGA1DLoNlMEUiQvpfRw0is6wzaYMbnXqBB8230dDsrW7bfN4WB8UBFWQioDe/
9JcpRNiMNBcnTfcyHQ63DmvhqrawAEB5PfsKfLs/ZWr5cHlZV+4D9hPFY8ugl6EtwUI8He1O5qFB
V9sGf4rQkcBa3Mn6+7pyyZ6rjjJVMCU3UKCDLcDzSgDCkB6wI9AdQrK7+KZ9NsG5x28RVCoK3VCd
kM9CUv3fwxwXOchAOqUQSZZIuT7COyUZc8tLWrPHm9LGZjvUtvzuV46CMyOCZsgmLfxlVTyWpusb
JGTegPz9wUXLC6s1qRz1gs7h5W/2oW9JHOANaCJV5boaqzev619nARw+zF0smr26s2GXW5l5azgy
OkaKOZ3t0R6pFGfym9F2+iFUnPgw4Xuysaor53FGnPDlKNzySxa/wYKDgKZUbHsmtKOvaWxKRM01
/1Q4vfkVn/BgqzG8NmtAxcZc1xOAY535F/01a6dJrRKyjzVnuzmG9iZ0mSmHouma5YFeEr59I/Y4
ST+gwhpEPeaMk70R8FZn7ZDlkyLyY5bHJRnVcQhT1Uaa0zVOCazcPW456FUBKTgUuh1vPflXjoir
UrQWxPwZv73AQEJ8T63Yb20PzlPsIBDiJijVGvlBOlib2KUx21470SPAB4SjHLXB1p56/2jG9a6j
5HtAf965itCgebm8Cdd+GHVPAx8pgUqMukgetAIJ+l5VTM6uYzzapLg7s+2CjfmvhERW+v+NsogQ
JgJJmKFH2F0kSL1y7f3Al158HXrjtUMA+Lrppb6Rpv5p9CzCMBcNHWs6uxBp3MXORpqelN3hli3r
rFV2pa209anIhxI7FByBdxIbF3g6KaIBn3P0LOAqlQgM3YkYTeHbRJXdd8RaxzMuN373PUoVA78H
kSPAM6KUgkgISC0kFqHrBvu675NH3+pxM0pEZ+2pj85seSUdXujhKDggBkFj4s5nNvYhArFyFSYS
DTYd618Yh8j4YxlTx5p/wJnE9B8dfwCXVOhzXTEAih8cmh5tB0R2TWOrhbt6IHVKffBRITiohnh/
IG3EsdCRbixKYcXonuKY5O2qrmw1PGsJnq+7pjZcZaeNkX3WrHZEgEGAfoWQFfrW1eXtuBJ+59YO
uxEKCWDsxTlxo1abXV8sb6LTcIytAHu0WGDu5WbqRgxYuTIZisr4DDWfO4bvp52YCTQjR3BrBVH4
K4HjhG5xiT9hUI93EN+Gc4sOwTUtfXMrleZfXu7MGdVA+YygQPN1MXKG9Gc8TpbXTIi/5abo9sYQ
bfXK1paSHiivRLIsbL8W+x/5xTGJHNv0+mnALDHQMiJbrH9FqPbLv380IhuUBge4FBnk+/ngloFH
jJ5xM7v4PSdJVLwCudXvIgmc4vJQa4GEWjGG0nOySiPw/VBKjsJgWbI/ssHWrwNTqZ6tLBO3EY/u
WzEgt25b9UZutbaQLq8r6jMcDkLg+zGDGNG1GDdSz9aD1j4qJGHZPjK78oi+SrzxOFgfjHcBaGyS
VrE4jEbtVhn2PaYX4WZOZChm/XItPiPxZGwcgI9D8WxVSRgh5JEe64ttOEaRmRgdQdkV6XRT1SNy
1b45PZVTuFXLnZfo/Y6fX8g6phQUdEk1FkOh95AQVIXpmfDsYUdzyWeIHp4ubw7r45HW5jAGRncG
nn0o3rld6IeijXWvD8zKvRroWogHsy368Abj5zzFls9tb+Z99SvHpgL1Yq5VxMKa5BkLQ/XZNcAV
7ussrpCt0mJB2xy5NhvZV7zU8FpopFYfYl86L4NtwT3XQpH/nuA2PHUl+PyTX1gGFcrB99+sFC7j
TjHD4AtMsSK7dVBDc3ZxS+1xB8lC0fZO51tvaZuY+lWESOCbbaK1gEq2Yv6HU6/+VmPc9xlfVeen
RF232POE7UZ46aLE+LCym6vQLVv7Ga4ZJa5kmqrusRnSOL9JcGh4mHKzT05+V06/cFCss7NfIN5/
GHsgQchpVuK5hx0PBqkC5bsH2ZVrJ2pyOL8Yad7ruwCZgLc08cPuWIyxRCmEhPkuKRULE72skuo1
PoxoAmpqpu5ae5ZTTy29tTau8ZXHMo13rnB7fjBS4VgciEiqKq4Jie6RBePQiMyVG/xUq5DbEINq
zbjrSr0HR5HEGFqGlpuixyns/p4rS/s6OaVbb2RMf1LixWYGOMMzUmMza/byOdnJrkctUqUxkYVP
Dm7MyHzECJKhZz3Ud85oyyP+zkhfxLSuCsVwD6ERxkgO6To9JgXxIKrKz5e3vjYvw/JHUSiHmcVb
ggbsIgZPWYGsZFoIz0jHNkE2xFHy2yhHj4Pd5gZf7QkMy3nIIxRZGoTP433mqpNyDTdHptdZmQ3x
yYgyPCo3ftgckZc/jKYyiT4gb0qVix9G+wuc6VggVxUWRYcqmV/Gx3TsK/dudNX2dVLcZNx1TeIU
e+QcVfwAaGThtWLgI/YiMjmoZwWtJ/2g45RbIgsh5Svt+fFzGWndr8u/diVOCXA9zoyqJvtYvoZM
zD2xRK11muWZ+pTgWDrsRx0hx41VcT8uCgV4kMVAfxnNWlxjXQsRywlV3VP73P2edgEGDoA4P+uk
qmjbYFeTIfHcI0A0NCmiRxVWCtoGMODjVcrtAuof8RHKh2AF+Y1/vcMUuN/IBFXEZP7yxCd1UIvN
BHIjKMYHSNuO7jkFFrnxFFhbYi4CujqA4zXwz++HjUpUnBo5UfyaOoEFbxZf83AQG4d05W4Thg4c
AIMtnT72YoH9FCY/nBTDowuATTyqKe5b65bBgwFCOj79867hoUEqSUEa7tkyRJHVd0OOKLZXlJnp
jRiCPEwyDjbq3isLx+PRpsZL7xWww2JKVe/kMQq6ukdaGVz7KhI3kLmqT5fnMv8ri+MKcgO0nnAp
9fIieP958knavt5XvZdHvu/+dnthJQd4BQbqlw0H8C6nZ70x5spONOAyQDQmOfjYD88na3DsAvqX
VunNj16d0SnIjexsZHYOJdqBt2OBk9/lierzTBYzxajApPgB/4SC3XxG/9r/jY5tdTTondclWJrc
ZaICK4c0P70T4Ez1PcuDkxVWo3IWkA3ocaP4ZR4DswnLWSQebk5fhjiHRFkWa4cARcXg8wC7+Esf
TfS5ZqDGnZ1WOb4FSVhqz2FAyrMDjD97LicE3Fcdc5Xke8lV9arIUCvOCQGjAcglIvvUpwlCsRnZ
dfCYOl1m7cJim5y5tvbsKXCZlH9Uvvz7VbBDV7eNSkovjvXxycfQBaMQhAWBs0hxGqhfY42iVf3j
5dVf2WZzaw60Pv05eLfz+f1r8cO8QsDNAL+uQaK6TwPUz9EFsvdQXp0HgpXcCLhzVFl+bGqU9CJ5
4M4k0ffjUQJrSaABkmOraj70uda8IdwV7lFNQHi0ltMbQJtqj/pTvrHPVo4tb0tikMnTgZVebDOz
FE3p1/RAW6NBBg2RsSszMIery+uprSwoI3CK5uiAZtgiw64mJ+6r0oKjFrVIlkjTV5uzFWvCs8re
CtiwRTLtMCtSlEOKDNF0YzbsiacWE9Jkh6OyL3/VAQYBJwJdh7iZqAW4n0LpvwjsqI2N37uy7YiW
9NVm7tJHQhH2IngX1zFNPOQeaA9b5f2Ypojvd1JP2l1U+6lXDDJ1D5fXaW1cQjR4AiDPQixBJWWs
IxyDyL+nFHZ5TlsZPRh1gSdwl2ifuSYbBFnr6OXyoCvf5k9tnMrfTI9c9ve7bkBRfeYP6s5UopCo
4u7kdM5xaIsXH48p7/JwKzsOnz+as9yvKl3pxZGu80Q1OqwrvaZpkf6wOxcbBqNMt+AZa6k5Pdg5
24Rk4BIo3h+qyaxoB2Ji6ZlgoadDH+jRa06FaZb2zUdskcPa8DT0ezugGkn0pKK3Lq46ozIxPhfG
+Hp53ivf1ial0flMJG+AD9//nMHPFfRk1caLsNjEzjuN7IeSfXwlW1HcJMiMiaOWhsW/F1rmTJFj
oc/f9kO/Z0oSNaIlAaOwQwjc93FPTJOgOXekBcfLU1zJG5Fepv7B25ZCy/LpMbojb9WobLxiCrW9
GVjarqpVd6/GkTwNeulfab4qTxFn6RRipvd8efiVUqHGpqKbRCylRrEEdMQT2PZIlNJDOmPyD8Ju
kSTKsSm4jxCrhqVuI4QFUondftSj1KDKGmvBVzVE+Xcjoq9keDY5JBksfEHQCIu4OvDKRuoR5s6Q
tOPBAqNj7QxlaOtD0xX1Vo995QgTwWEwcK6Aoi2vSd67QLdkA7erL0DsybA988xqdy4eOgck8vON
Z+/a7GwCJMUMvjaZ8vu9HOLMVupuLD2EmiFtV7WOl9CQj8F3PDka8fnyd125HWnK8jzjomJrLUej
oV+iolhL2GSt3LeKhii/qRVeG2vKyR5QCB4023yoUIPaiMemYCLvL2bKLXPazDTnHu3iMwJvif0i
hUAEwy/hqHak6hg9tNm0o4yh0gKDOvJpSp3+yY1DjBQLwxm/Iv6t9AcwfD5VdsfxrWMwTY6DEnSp
Yhnl+D0Cer1sMHmYqiHajXgoaAfUoMr62PQp4nVNAFjmykmKYVZRn1AEDXRf+525eM+g6RiM9s72
S/tJKxsl3U1omX3yW838ndiaEp7Mga6Bp1MzeS4CHyXgrs5bgB5N++T2CFCcXIgayABKU9H5eCPm
lJ3dux2qf1YCmBczsoMJKxF1ndDvfxchAncepD1p7/F9MfNDjdakv9esCKe4nZkhurwPqtAyN7bZ
xw/PUQbLSblM4022RLhY8QjRDyk2D+3s0niahRjc39hrteEV+uigScKshmsSE2/9HSmb2IK+rf8A
8iLKFqr2AeJXBSGWbrbCfWwZMn6cGrA1qBQ31V1ANndFzyj+BLij+TzCKP12edd/PNPkS3PLg/yD
oLbsyUUNvbYp0Sc0l7kTVBudURUjuV2PiMpp7EmLLo/38UyTcJAEstQ8d1CbeX+m08QOK9x+4BkY
TX6MUDA/mrX6n+zafn95pI834fuR5kP3V3Y9CJFHuFaonsQI/SgHt8WAqUMEnzvxJEIsgMxhrK4u
D/ox7WBQTrGjkc9TilpkoDIe4aOHTE/4FFH7SHeuuyGpN5IbWsQfIwZZ9J+aNf3bD4E/z8ZeUj+Z
u+Zx3r/oHXK3P9yqSPTX0oZUcaMaoeivYJthpi6jGn1xH51rZOJTNBaPRiPcyiNVSShJAV6Ld6U1
yumAGa/A8rfIJnOna7KsdinGYLOAXlnGN7GbUhQPrKRs0d8BW3sg0LSV15RG2t2TW0wC/X+n+1Ua
PszYMKok2tOhPynI/2vYY1bJYHeHKmyIrVqjSZS/Ux+P4QA3uw4Wzai390pok4UC6g6HZyBByhcr
itHGDNKgDW7MzsFUDpP54Ldv2Yl9MErUag9VG9F5NKyw2U09yoP7CfPr+Iq6f/mJjnaUHufq0oRs
S2R9NuiVhMiOyPytIEk8GaavPTiA3+9rfvyN6F2cS4MwUHGrxCSsOUwTpQj0uOO4uoXQbFJ4RvP9
RZOak+xDPMgGpifFp15qU/ytmbCn21EZl1TafXIBrsesLn84cevUP2VaUBRF8ssNb0yUA8dPk6rE
L3IcQ/9QVU1fnJA8da86kevyDVOc6Anh0Cy5sizUoc8Oxl3FvVpwZN5yagI181XKAFtGqwHJJSfx
hJY/Wl5N38bpsRzKtriPK6hpe3UwnehVNJRHrxun5mpRWBh9r2W1QNXQzDv3jPC/H3kcXtRDJuw2
YJGXEvH5pNbGayxiHWefh1DwPqcSWBa46BwTCQfPD/+7VcbWtZQCHy+K45T3dcq93xSzbjpK4loy
PKdTKdyDA/tF/+xHsVEeYT1kyd5Gv9l56QMAhLdTBYrwxUKDu3gNkkTRdsKu5Vmv0V+j3K/aw86I
UQm9VaQf9LthaMmuJlrWxk09RUZ8DrKi5j3VgCTfIQqsaDhhj1aE5/ZUNScEE7n1UqemB6DGpl5+
7ZrI7r82ptKIXVoJ8RpUetjcFFGO90fQhAgaDcRf9TziFjrgJjKnc67Ui8+maREmIV/a6glLChVB
RwuB3iED5HvgQ+T1QVKJjxCgtTQjPsoan3TQeFN6rRZ4H++n0hQ/sNbzUdXFQA+0bCrHB2y08NZz
AkypXGSbdf5qDXdFlowV0pp52O4TABY/fb+2qA0lWVze5I47/HIbO+KO6ks+O4WqAUv00DYVz5ZQ
FXYpHq0RLqPkOMcUXwhrxwsCOz6uZpHum86RGobajv6zNsFBHOn80OHHPxTNpSyUTXYIRK1Gh3xQ
ouysZa2WAVfzkeuPSjd+KTAvvrHwc6Mp7vjpg2pKyzw6MVj1a3g93XhdulrUnOzJ9j1icNJ/5iUR
3eE1ohZXaW/Jeo9tNwfLDkeai0M4ZsGtqsleP6ep2j+lKC+9QX7HVddIESDdT6bVhoe+7wLMc0ol
RvXRqttk7zeIhF7hNzDdjbVT3bBqLDodbFpZFS2obDc6aq4dp9jF5BEwitW+DKqs7V/QPVosaJsW
uy/uBR+z6lpw945mPpvmAQmBxsWV9SvH3UN7G4TavQyRzO+1VGhfTGgywVUUppHXD02mHcYCazNw
i1VdX/FP6F7n8PLaFbVJywahoK3k9U+KuEgh//T8SB+Bs1NAfH/b4XBdIE/iWF5fOYGyx5zC/ETl
2TT2VFvcZyCW8W9IDiZ+U2Dhyt0MQ633Td3nFtrlgC92FEjs8oSqnVJcWX7Xawesg+Pk1DmICR2w
qKydQ+BaZX3fZ1K0hMgxyJ8CBVDq3ThNEM5hTMx2IrwR0W+G59/vabg4XjfVI0WtONHfaM+14u2f
r1z64Fy4gFzA5C6BBFXRTSPKHrYnqzw+h/iT3Uxq3m7k6B8fnXCpIQyQKULD+LC+rht1pavoNuXt
vnhsxzr5jtFYUWKDLTUdgzA7vM4zVJ53oq6KK5xvqq+X57nScqMcPTep5xKK+6HC7iSlGcVp5Hi+
jIKKhD10TkYmjFcDjcCnxBj1H6Vppnd1qdd3URQ4pyYQVr+zazP8EXT54B8xfcWGACcJbaPssJJG
ogqFhgS6DuIjmkOxIuEMrYIage9XeyJbeRpcd7jJ1Xq8Ubvc/PfkDo1HYisNDmDwYv49fyV3MsCz
UJasRczT/6HGKmXYkaikZ59wFe7yyHKfx8JvXy5/g5X0DoiwRs3BpFz8AXmBjRQqyMloey66Iwfq
EN2tT2v2dHmUlb0GigR2AVEFGNDyLLeccOn67Ggl1d10x7vfxzE87vVPuW4kL3UV5jeGWXa32Eb2
j1M9VRtHaiVJR8PMoqYloP/oyy4LMo2xkDWriz+QPDQ6UNMyAAU9YIB2vjzXtY2jAzPl9TOXMJa4
EhXWsTq0grlS/9z5eLLz6ubex0nA/aTBcts4x6tToz5FfRiNiQ8JuoibBmcKzrEmwlcjsKrrKXWt
x9Sf1I2Zre0VjirdegBIc3R6v0VBQYiEGwN4ZRDy/k177ZPZ9ePj5fX7+MpBEYQWFXasMOcQ/3k/
ij9aouq0wfHMRlFv4jhQsJINbRZRlmeaPsW+F+yey4N+XEQUAf5cNHBfZvbN+0GtCW/7pKNmKzDG
QnMT3w4wAia8g047/m+Goi3PDqFNuzwL+LJUvtrXVDLHKDwh96nvQsMcr7LYDzeO3ccPRlURNBpt
b872B2w1vm1RSO7ueFUIh6KCc3DHw6baKDN93PCMQrcHBSLwmBTS3q/dlIKfinvD9ojkvnoElxuk
Oz0wbRy/lKzboVeKIPu/L6ILyYKCOA0HbpH3Y6pxw2nApQ/NWjGnzZwCbU+upewtWfUb5ZSP0Qtk
uoWELApQKIMuu85N04QSoyTTa2dXih2KP0F47qs0Bt3cg1g/DIPuYCFP8o6BMkDPA03dod4453/k
vN4nRDr4FE46HXAKCkvIhdpEce2j6ufpvZ2LA7gTK3/qk7Jub5ycEukeaLWb7VOeSM8ddqYNtlEq
9tAw9yP5PURTtj9IBUuqM4Q2/MJU9Furmyrubf04Kj0mRRp+klu06JU9yGOfBM6CfzszE99/qXSy
lZIUy6BooU3HKNYynMQw0Pjn/TDnfog+UfdiTyz2YI/jp1tHrunls+OyTGgS7MqIfHCqUrGlWzTH
ucWH0NHo40hRNp5pBe+nFOO/IgMVYoTCm3jfusP4rZt6O8ZsJRzvDTKYat+Gtnob6XJT1mJlPXVm
SGNGpVrCkr4fXFe7QE8scPaVTdkuGK1kL0dzK3KskJfBdiKZBl8WwQfQ7e+HQROlseuqdTzUauUd
fDymN2KY/tAIBU063iWjQmFNlaLilU4KCfsl4VWQ5IreQ/RXAw1ze2t6hcQFsI3Ka0BOWcRasUNg
QWb46Ew59iHU9NOjk8T1dSmBdu8xTY3uKnrpAJGTtv5udVxHeEuFTtsdbK4G9QgZz31zNInaFt64
+ic345XP808oxR79Hpy49SlH6RbTCHcjjVhbfJNurAnrCELV8ghmXebzH2PHc9omPWJerZ91YDj/
HtwQf6QHQtSheioWN2Dhqr4VDKSeEbz8/SDtBKeBHF+latwKbasTArULPOaPvseieNmJlBCLqyXJ
Q6MeqIGbh5BMbqO6t3K7zryp/zvKYkIU9OLKMBKWTUQTqJ0yOwWD3z3HGAptDLWSPTAUshozDJtr
aZGj+H2UlkkQOl6raj3WyyMGk7x0cLmkNnTrVjTrocrbG+nDyhUIg4njOEPcHbEkMfmTxH5Mo3hp
hJjQmOnUn9Qer0gaCsOxxknp/nK4W/tstHVsbMTYXx9ggZlaD53R97aXsJafJty194DPnI17b20t
5xYckZV7nX38Pga4KYihqEOQjQqk+73A4NvFspO6Cp5n12XTKx4GUt2WrvjKZoFiZ8xUOzKWDxeG
Q4kvrXl3e+mA1UdUKoGHyRtecW7obKRiK5+N6E0jjhcQ9LNlqkl0B6eXqy5qU2HOgyQxxZuiK8Mn
ujzpHZTKbAOct9JpBSSHBDC4fW4Omr7vl3TA3CHAh9D3qP4Gd+hr2b8ASupfqU+5zwP4x0OeSALi
lLiHRGTWQxUX/nC6vHtW8hmb3AkEkGsBmljeX2Q6BYpwRXBdWJTW8XyP+5spHgd0StAoeAkpP7h4
VoVJuHdFHpDBaXkZbQS5lbWf1W/wkaLWgdrlYiXsMINKDQjbk5o6jTtXVbIRFKgy/s4nn5AaWmGx
Eb1X7m3e8wLdLwAFyH4t9rNhIiAaDq6Ch84UeQP4jfsCr7x9F431OQqrYZe74bTrSDevLq/4ynmF
1z6jMqG/6B8+ex9kZulOFC9NW9r3vYWPmpu76cZ5/RPcFokJQm0IJvGUmbPE+Wf8VUOIIZIGk1sp
OB4MqobTOopUnYbb5y7pwRjsgHOr/6mKndzH8KIxtXLH6LOK2eir0CZzes7CJPZ3FslhSEptTsOn
IsqKbAfEHGnZUqssbe8qncSZJVAi7SSlZvv4NcUq/kFt4FLoxFx+OnaQWW8buJXolbSp1kNwSvEH
C63RwUx9jPrktkvpM+w6cOvmuQwC7Rkmg9ufNdDV9DaCTn9s+sb/ik5P9CjrPBWHBGvu5kgrJZRX
IzzYhwn9KwyW+tkBXPJeBak+Vga2s8nsMNxFxvBkJfD39wkSfAO26a32GccJC7syM0sfuzzMrAOu
qflzR7aGw6NTkmlIX8GxyoyAle7rIauBY1bSbg5Z55bZXmJDZ+1koOE2Z9IfeuSa6UD3I7nS7sJ2
qOjlFEP+YBYhjk14MWAe7uTpIO7zGMkhIOM6hqlx4ozXOS+V35kpxe82AOBdjqzxsQ/a7AeilIm7
GyhnN3uVxvVPuMb6c51F2U9amv73tg7qNyfFe+E6buPpC9wqTPEcplojvdE6t1BpIXLFtpKesAuj
QupTPMAWE1GpFGpb7BhfMsW2wo27dyVyz9k3ACwazzMN/P32G1un0bW2VeCbR1/H/+HsvHbkNrY1
/EQEmMMtQ/d0jzSSRpIVbgglM+fMpz9f6eLAwyaamL03DBu24WqSVatW+MOsmkwHWsUOdL1MDi7A
vaXQkUYkgzycLGmTUTQYHPMzSFTkspw/IL9SvS9x2bom+LseXBI7Z1dAGlVUMSAH3Ny1DPjSEBM5
+9IzMXnIMPl8WlIMs+5HiJ1waAs2hCFQfvR9N+/OxFgK43rLvuBYIn3lAzaPceLICUwVzaZkquxq
9O8vufdg4FBA/oCqkkleNp8r7aKUAR/t7AXZDckax7e5Cnf1/ip7X4rcj/fm0Gam5fFyFTuelCYB
L36ZOmX1s7GYfX2YfgEnyw623+7zEGHhrAtOriauvf9EP92UctOMeR4LO+oH/CcxOK3Do3n4/vP8
/yr65nkkiKBlXgJEoxOWexnqF2cGR4nXw4F9uP/q9h6I+4qesBC7Qebg5QPhb29nmPnR5FBwqe/o
hfzuJCv9+epVuH+FHZ4gp91MG/A/tnOpjZ1L1I1FoA3VclKqqnz9KYJDKHMpgakjpdy8thT5hwKT
OwdXgMRWqNCm0HnAVXrqD17azvehYmIkIyRLhRzFy5fWy2tYFF1LQ7sehk/ZlAIUUDXU05iiN9FB
ErO3mM5OA18FpuuGj6CGI+2XnsIGMkbow7IHhduNs4ur2JEn3E7y4gAFxh+N/rVFpfvyuSKzJHNR
adTntD8kD39P5uNhZqeau1RS3QMIGO2fZYwbnkLd/eH+JtkJTygk8+kocUidtrEi1lCwKlaasphX
F660SDiCTnGtw7Ktl0/omkQHn3HvcUEjQsNlXsD/N3t/zWnEpYAzLghCZL/A/WJ4O3bh6jMLyp+k
HAwmjAz5qRtb9PHuP+zeV4UmwYAUoSnawdu1USdLBlFdAe9dr705GqQ6Rmu9Bf6hqwfxceeQQ+/S
8DqhIkBTa7NYRwAJV6uyQOVFZtBqTvFkF2p+sMrtI6FKQUud7raYKG5f56gNmCt2XXhxgDs8gGzo
3KGLq3ezdej/scNZQ9EY/TEDlo5D13TzRABMFabUcXgpGxo9PlX6EvuibZTQxtDsz5QU7eRhHGtO
ftcX3exVBa7nrl7rJba4uk5+GFhzZx7BbG/3lPhhjFThYsBZ24qAyCgMmV2ZiPxkjaITfc/sJwKj
+gkHYqVGZq/rdU9dojZx8wpb1OD+ttpdXgCpaFsTbLdnaLYrDDdkJbwkw2AUHobZy4i8EehPV4q6
6nGcZO0LuMg8CfoJZbNXZxi6TJpHYwTNbsLVJoBULaaYeG2ECIPD+tElx/FLuR6DMnS05yLKjuY4
O7UuFwp1tY16DPXuttxq26Zh7FaFF1nDP33UexilqB2Y52XA63RQejkwlBQXkNqe3uNfjL2kPtXP
91/63san4AJBQsPUuhlO4LQwdp3TSpd4njRvcWbIs3lfBmppGQdn7PYkiwuUlikxQ1DZNy/Yyjoz
qqZKuqgzFhV6Sj1tqYX2P+wiBpjopHHxCKnyl/eAtfZDXZa2eKvpcpKVHBvHvkyDOUNKasA6xc+z
SfMTCxHH+69S/JdfVpfc37hECDFNEFPbJlc8QMwLVz28oPtreo2p6W+joSk9W5bKdxITiKPbdUct
W4f5Lc4qa96OAnF+0zH66p3LCnZA1G1Fpn5HISxqno1xNYtTWQzlF6vvtc/dWOq5Z+Fob3llaCcV
/tRV++8Ide+DVnV0d+6/jL0oBx4SULXQtQDJLU77f7JNI7PXXG5r5vW5kRWnccqyj7KZqoi1os73
ZVpkpT5BHy+/y5IT6S7S+OUHLbHU1p8GK129RqqV7GAL3nZ2gKCSjnDqDNFn2vyoLhNqKK1lXdJE
fl6G4k2FDPk5cTrjukRKHpAe/MZje/WjvMm/3n8jt91C3gP/o4ZBMOLGD9As1VgzC7qFkWK+HcrM
z+LWA4iUP+VVDOwNtc2H+yvunG2gI/jecm3aTEO0l58gisZM0prGuThhDADckccgzhX5d60srx99
09klqeQ6Q9WYG+TlUkO9wPcCZ3RJrEL1NKkdfChf/cHn230gmCYCl4Pu1jbxyBKNJJUWzAWYHmam
FH5UGFANP66TRrHx+rdnQHPnP8OkkLT85SOhQaXq4UwJHZmACsGelj6SOAY+z+FRDSi23SZyAMYm
YHHvMcDcjk3kCta6LQ3OpTCMIXnoRyhkbjhjjeFiOjVXnmwmINHV0Y4+ylg+Hh3WncjF+qRZ1AT8
aYv+oPdhk2IRR2RbWn0bYkCwan3jV9aYe5DWjvS9d24CgOA8sMXAFjrLJkbDP1WVRRTzQ2dMbymG
dFT1k6OZ595T0WyBpEVCzgW3uW+WUWIOQGFyiRbHTK5GpFQfi0QjDMu1FQ4BYkOvx7oThW2GuUgS
7IzdJywlOzWiirMm7Y8qd+2buljDt3Ti8iNq595ZQF8WRRgaLxiabN7hIhWDM7FHL3MtT8i7onfc
0pP0ZMSND7qzO0sxHUS1G9yH0AXdLCWvwCO0xdQusQWKPlgnJh+0zAzp3zrusiK4f+72bg5as9Cs
ROBCXWOzXNYo67SiXHQB2dn8OxUaYmDgjuXMTXNq5POyVtX8rLXTitp+1CIQMzqwp/0sU1u6sB1s
1mCWazk/uN93dq0NaoIWFHuJbs0mxiGA0mRFBIU/16X2yypHX2ajlJ7vP/3OIo4o6yjfEKe6mZTJ
cagp+DWbF6VWI0+hU3iRFtD991e5PRqioQVUAxw79/M29ezCRhl0gWob7Kr+IJmDs+DZlZhARdf0
R7JE+kEwvY1wLCg0VGmkGGhfbM5ihtKl1Sno7cHjCz/0pl6c5sSpP1bgRtx1icevcI1Kz0mN7qDp
v/uo4sKnhwc0exvGOyXstVQeLUDu83IGUlQzTNJMT4VwyyRSe70qAurtBkNO7g0G4TdRJ3NMJvwN
mM1wnM/VHCoP7ThZr77akfsRzSgVQWJywM1eHFSENukRWRfIy/C8ZC16U7brT0cdq9e/P1RLaRSJ
Xc/EfXMN6tYwZuoEXA/VbPVJHRxg0X2H7mwrKadVToyDLuVtmsSkESINunlMjFHcfXntttaYxibM
KyAEiJ+nZtIGM0oT3iiF81VK9cVDuOe1ruU6uCHByja5jbiGtxM/gBmOunY1M9XWMf2kwh6EDVUH
QgH+8/2jd3vAgbQBXxATNoc6ZdOFBewzsP4cPsxmEn8Yu6m92LUyHdlq3cZssQxXLIprvMQtK3jR
ejQu4fY9VLYu1Z6kKJUPJREPXlnNjkYAu4vR9wJfKU74ViMZiWSd0FiED4ts5uduqPFjMpvwIVaa
Ixjw37nni1wJ2UrG+uQkNMuNG/qagtmZXZhtfJUWG9BejDyHFchDhgxSu+j9r6Wop9mvUF43XbnN
0SIajL78Ua5OWgaRZZQo+M9z86U0quLPVNJ0Og3rsFR0GvLqZ8y6cMWaqQk93Ris3EvXBjDsrNmS
9U6L+GaqG0X41br5muoWQkfJkHtVWaGwW6ioo/nrkEWhz2W6fNGasPkzLVkK+h5g14CCFIAOIvuC
trFgtHrEegu7xGxhs5WD1Y9ePYXNO0NaaXEVaxTjVblqxZe1nBDJWtty/HdNo/YBXJGh+HHpKDi1
T0MO4UNes+d5taHBvHLDihcuTHSYzNJp3NZMMBCLMsQB6RrOXeQz6ikvpQrA4f4qN1sIBCYnkDNI
xQWScBNm5FhCoqCfpUsHJuyzLtean6/K8BSH3On3l7o5gX+X+qsWwUo3WFY7RgbCMEBnWG2XBNrY
qo9rWRyBCHZX4R6gnyTaAtucfs2HwUTfg2balDtnVCSloIS/dvAsN7cbci3IlwidT1D4N13venXa
dLSN8MJwUQ1Cq889RVKTr6EzpFe9nZMjb4Od70SXG91cAXzjQt9cPIzCOnPFo/iKsTeStZ1snUOw
eG4cj0dV0S2gk4fDap4pBVNMoX3/8iqolEVtgGVKlzUOm89Ullrvi2baG6VP19GluTGOfpIP+QTV
cZ04KrHZX7EMjJ5TNZ2f1XKWP86G1sc40s3S4FaVmtoBB7f8yei5PRp97XxyohI6KyLe8jk270ZZ
zXTuobJdrKJMP8jtkHyHXCkfyAZpe5+AJZh2MAYFnrO5IZUok/LGdCBW2VLCED6OJoc7WaPEWFq4
cg/ZONur24UJEq0LrlfSQ8TQHo9wpbd/FImjxR+0MpJGFN9H4ytOQDCmYqSitIeszNrFZf7YW8Ek
EzwfRxR7Ms+IjTb+oIRzZiAWU5gpMrJqb5ylJJE6D0h69qOc9XHxutEAr4gyZkmEQ2FQCwxraJpT
rBlhRatbBmsBzmj9ly5wA/ctDNUjh+i9r0CqqfIHdRFK0y93jWSkioF7AX3cVI8Jts1y1cIGQun9
KLL3FQQJCfUgxM5vosjYqZNRDmV4aXSp/DUYWvy2VvJZd00E7F+N+eIkADATVytanM62JFJGRD5o
z4eXPB0zaIer6hpqXrwBSTcG95/rJlMXS8GToFNFz/Bm6o2Q+hBqIdOJJZl1bzLRfSiy3A4WeR3f
dDS2zlKJlU4zm+af+yvfNOdYWQjQEVxo4N70h8cYsUrJnpxL4wBRdOslMx6SgrYA2o2NJ9lIMqpm
DryuMNYAzlp1kHnubRzQEhTuiEIRcjYbZ1JWmeu0cy5GGcbXKTZXDzWA4nT/KffeLwgGmaYt0gPQ
p15uT/Qy19EIJeeiWy0Sd/jRjOfciPNvguj1IEnTj3ayOg9Q3qs7BrxfJk7iOmLKQW74cmWpAryF
03Z4MaZVO9etJp9nUE6gi+vytR0D8nfOMieDWRq9F/Gq/9P87fQRhT+xX0O7zd6Uqlw+ls1gndp6
PKosd74aWxVEiBAzvm3TLaJFh+ZKdEVRvPun0SLB+CzGA/m+na8G50bUJYyXqRU2786s4D7OOgJ0
2mhn/0bqOJ3LEYZtULeT831VCo24ZpTxucjq8GDH7D2hYHH8heuKSdHLl2llkm33TMGudTUYZ/j3
2uTLOnQc//7OFM/wMrMGgkwvgAKdmRS96pfrOP2alYwNousK9SsAZ/6wFmPgJP38gKfJka/2zhsV
PCY4hLQ62M2bN7poS6KrcZRcY61ugjy3nFM9LCamOmb6WWvU5qLaRfu1h0BysDlvKkxBUoHPyfEj
zDH0e/mcc1Y5iFC2yTU3wfjNymic+zzPPkGn1B7ztf0Xfnx40HD5G6E3LxcwJwJcmFQwmNpG8KUw
gRlaeX6FmlCHAb1lCQkhu4o615rsYQ76rirSU5+klfYQzko3XgsQbcDWxjj6kuPnO7sLKnG/YPKr
hjvqSVkHtP1xDlGdwXDzrup6VxvZpm6nS9FZkWZTc1unNWzCmCG/m2NNya/taPb1tYvbsHcrq8c0
PUH98rddLHAJJCe5jPXQqm5dOckT2Nroq4nv7tcwkqd/k0jGpitqwHq5ce+ov8Bb5N9KzAqiwEQM
KH4yDPx4+8zQnxnQrk8WGxay/iqbi4fWcvPp/n7d/Y6ce+pbEKs3/d3GKZVhytEsoEfO3KtYlV5x
C9WZDLcroto8Twvmbd4MYVQ7OJI7VxVFNQvjm0qP4i875D/xDb2WBCnzIr6m1pD353zMInCMXaQb
z1XWtW/Z8NNPCbz0O9LiQX2DtitzrfuPf9snZR//3VMiHyc4be6rRNHyYdKS5LqkWZ99yA2ubfCM
TOwhkhCW3AFF1dWTcE/+CUN9fj/jVyT7EEC72FMaa/y4jloqHVQkt2NtfhbqhuDukf6DIrMJV+Y8
hVHXEyqrsuvGgIW62hubGmbLzBBScZ1CSYyzoox173VLY+Su0Zl66dq5rhxUlXvfCUgxglIak5wb
pIo+AJigHRBdVTjrvhhzBmm9hE95DsYqLEz8WaWy9JMZNlrG0PjX/U8kHnV76AEsMvdD7/G2gAmX
sZpap4iupd42ri0txpuQpPrgHOxkogiMY2QCSo1NuZ2rLzYVIEQrVomoNIE9oYnCKqepWY9C5/5S
YnjKaBe09iZ5oQztrNDJuCIy1Qn6YdY/aKky+WhYNAd56P5SNNt5LAia2/q5jgaymDSKrmkx9Thb
ybpflOvqDuNwNBXe3bKUszhuYYEpwEYvb4R2yuOywv7wkpeZ+YjuTBlIoWZ80qSye5qTCoUwucw9
GYXQUz8rML20MP/n/l7ZPc4g/qkkRCfyRm+gwVksiRUSmUFZrG+MORNy4Kat33VynqJkgmVscZ4z
PQbTnRHe3uKnUa1+FWnTt0pXJMdVzVI7MqTeC7LsYGFMgdPSDTxVzorVIopEV+628SdS7DNQ9jyS
P1th3z0iqYn+hDphBHf/bfztT26ODqJRVCLk43iR69rLT4Ln5MgEUUquTF3QoG8wTvlZgUv/Uc2L
/K1Uh+Z5XKy8fFbTsUK5pJEH2YXtl6Kvk7cUpU7fW88o4KSfV2R0c7ewVukH3oBj6ZXroHzSameJ
3aRsmtGVtUnSPVRslMG3zXihqyDV7WmsdBVCsMPF2kx1BxtvSK2PeCLkxlWD+4fVVNziWxuvcfed
8UWZPxaYHv7G8nek8s+tOsAR7i9UHZkbDwWgGNj6kqfP6dI0v6U0qSavggcAQB69E7SRijjVgqys
wo7IuFQ/OlupFBcB+wZdtlQr3lMaStXXzjaqRwCinfYxWucsKPRu7R6bbk5/NXFu/EmiePp98EFu
Q9mL77E5InW02EumsTsnI/uhjokVLK3VeKWerQ+vXglGNpB1WJwMOLcxZlgonCbyoOuiA3ozRny7
ymm0/DKZjff3lxI/erPJxFxDeGUyHrK2ZUrZNQgwS31yHSuneuxXaPNm1Vb+/VV2Ihnqn9RCzL0Q
sN5eiBYgWCwH5vRKS3z4oodZ8lQ6YXIqcc85SDNvtUkBSpJkgmwBTMBfbQI03Vn0fI0ovU6S0/zo
Jnn9vsAs/EdGGOTjUPfTu6mtix9KMyb1QyLHEz5LkzbUwaTb4ff7z70TOrh3ebOU9egubCdHsQHC
eGzIT8C+tU92v6JBhDXLiYmvFRhVqn51jNw8+KQ7RYxt044haoBQvVF7aJ1cKptKia8NWlsBZATI
HQggP0VD23t4mESf/4eHFIM42pQ7XDGEuYY14imvaZLQYxJq5R8jpbT4yzwJvzH9n1dXpwulHUTI
vb1rI1/JDATQyA3ihliItBMz22tMuZu4Wmmv2FHH9vP957vFmLGjqFcELt3AfGZ7Dy/4kveWusTX
Ng6hKAMQHD/Jeo5odx/qyJ7VUf5egoP5qynD+dKNdY7UWoc7azAVU+P1vZwqp2Ydm4MPvXeqBDcR
IgOb/WZOGKlQJdohJvtXlexpkqzpPIW28yZbs6NZ2s6rFoJ7FIvkIaI79fIuyuPRLKu6ia9qPMrf
rVbVTv0KC/L+m945Lg4Cs/AYCBZ4hm2OLibWjbM6enRtVC6cWVv9ZAi9RU4XL8ygXA3oPb0+MgHn
4Jql5UeLfRtqp7lEdbPHyrQ08tzXzUg+mwoDeROVj4OovnMuwdYiPI/nAitumwuIiaWSnE/JtV46
6XFM7eFpTVJp8XKy/v5USpU6HJyQnQ4DRaEQKBboH4bKLz9bDaJXiRROiKzl7duGzPtjZ9nLI7Ki
8jVO4uHRMDtbYsKXSkNw/2Pu7E5xaJhniaNzM58f1dW0CtmkjVhrxVm3km9jI1Xv1ab5c3+hvb2J
qwTcFNDrQAE2e3PJQBmN4nhWaA2/Ay70QwZucFBG7S1C0g9aGSksuoibNxniiqitNCKuSofPzoyC
aBzEmt4e0UD3jgCXgQDAgEK72SSSoZRJ3PMwQz9+bGhDn5ldWye9z5MWIqNce0kLt/pgn+x9K2pV
kGLMHW9x2GaJbhlOfUQSSQ/ft/VUeLaCL4xZLUcmzn+j5SbjEPx3WnnQsAism5odxobWRWadXyHx
zuFJHbomfYdM/vBvqxsoP0IfQb5r7iPd1+g3Wi4zjP59jdoE4Nk1/pamI2qSVhLWPzqgQr/kKBo+
lnmP5mJRGnXjTk5tHSXjt5/fYC4jsgnkioFlqC8PEkdI75Ziya+1ZmNFNIRKgNZwfdA42FtFzM1k
0SG7ndvYzkCya0V0yKYy8VN0UYKlyepXH0y2sUbXhk8NkfsmKAzxHPd9gyTjauYnNnx+blulvmQt
bIvXHk2GNdBJxBCYoc12fNm0dqp205ReLQksfZ13ddBWxZG60O2ZgTtFB4jjotBs304Di6UfiqhP
06vco//qqn2z9h76GNa7sGcy66r1rLTBCOTkCIrxtwZ7uZmZSJEWiDkRJMntLNikmEJZMimu4IM0
kYh0qu2N6tDOfo0tSOymyqo7E0VWVHVn+rGm6UryLP+oc3X4XCIPOvpTOkCp5DY1GTaNXfGrKXoF
E6kmQvAuBhMQvXGqJAb8Ckz8D23I+Z2BfqrpQYrQ3+lOnDw3ioleSqM6LUiKqtBmf+2VHNu/vrfN
AK1SDUh5HKnLme9VLl6Sryi3G+Fo5zCYO72Foa0UvWe3Qpol7wo98apa1v9ZtQq69OgYhJy0WigA
9by1ERMy+Nv398ptDOJVGuTt9M6QudvOF4DFg6fUVK7Hsk/POTbfgVrVmVdZmXMQzPc2jODaw/8F
q3MjkFOHSzxJ2pxcZwROXRCr5k89a8H5WmP7EU4KDm1z92osLpcg81hiLF04lKA3IWQcekVrMtJk
kCPKQ7dAeJErB0u4WZV84JzNwdm7bfwBV6GgMynuwDTfdHS6tkfpqEyvil0ZuZ9ksf4rbc1QEWTA
DKVYbqCTtTjlFIB4sX6pUYNM+f1vept/CLMN0h0M0/ZkKtM4k7pwJP+o0zL0xnCJPtGLzh+7ZSre
mL3cXHS1HZCV4fcfrL23nyg3GXPw2m8R5S1ArEWdWLvMc8cT+EehoayjipsfNXz34rZwOjOpQ+jE
b191JjWUOAX7KUREOJjtsn6onKI/iNu3+SPy2iRTqJ7QEULZ6eUdlC/ayrk1s6sqFV6VF8U5pP/u
yg3SLsAuDnJxZef94TkkilYe6VYKI0rzTDIqMDSROqgoAyyR+ZCCfvtkx2UXBiIazL4RdfCO7ZFu
jts2mfRmLEAVtUmSe6WEdeGDOSEb5oUQ1R9TOToSS/kLq9vEXzrLYoIFBJSLc/NO5oiIh64Zd1mE
M8B5Bf4CEoaJALZMPfLgbxSk5+SgGerhXRTOeu+B8xqrIBnq/JOMBeO/WAEX66MpJ9XFUOVeyFq3
OibFSWoFJhS71JfHxIaAmMt1dcnpf0lXfHLy0bNt4QcVIsQyB0VodhnYzHTsDrbxzt4CaIQiiCVK
T8QLX351k05Gsgx8BgU1kE96oTuuho70gUCfJVScti+S8SpmnTAdQExuXuSqJTX3OEAjx27n5Zqg
F6+4lcl8DGieVLaPADrR3B6SxlA+GHWlS56WMb5wO0NQ2VRgeQVqXssUeqkllx/DaNUR9YCRPrvz
IPe0dDt9QPVutCtXxfagODkD4EQvjcq89aJ5sd9SjwBhXMxaXr1BzpJfWa8PjCJX82cxrNqzUS2T
5ipA5BJX7uIkDTJ1tk0/GiSj87scSlegDI2p+tPIeJcuizX/U7VaoXvjtEQPVWVMvVskivy9qZPw
T1GH5pNiLrg4WIBiPyVTrv2EQo+gcF86tfMYlog3uzWNz/C0ZOv4rV3jQnIJ4igt5JGUTkExQKh9
Y0V0B91qmqTWd7BS/kyGJWWnFaOxy5Ll8m87LK3JlfS2/1k048L5BbsZoYWCKrpLZyNR3qZ6M/+j
tDivn2wI8AZ5waIdlbs73TGqGCBaPAVN9ptbdjFjnIjQAr+03Yw0M71SP9XbyIvkYn4n+oRPTpdW
TMz68m0h9YPfM0PxLGtQD6LZ38p6u+NAO4mCChzXLQA/UrUimxb7gmiJpgdONMa136Rd0z6tztxw
stQ4iR4zx5nSc9GTHaBwL2XJQ5fOreH2vTM5Z2Ba4XLStAkN+sJCWiVDJNdwDVrz9hvGJsvwR1ba
pPcQSqLtXbBdPsuD0eU4wK4xkvFRC79nlka5eq4He6xPVZ9NP4vcwh4A3XOlemvbq/PWXBdT99vY
bN+nhpR+tWsMXiFj6FnBvzZ3/PK+WBZP6qwpdSXUBL4l1Spnp8KSe+DiS0JhssZ6MT1DKufALAij
l9dxGarr1CUDtsIEmNnPnUV5J2srdnGWwz47CCY7iQ/FhYD2cMxJDMQV85+h7dggnrPOlXNRZVxy
G7VoHLenxvInhT0gZV3jx2S6B6vubTqWRaACbjkDpu14LqwEYLeV7EuMPIGbmqA3pqyo/KQemGYN
Ve7ZRRd6fUc6Kqv19IjqVnvWuuUIYruTj3A9U47wW2D63uBI0FhPGX3wQ6CW+VOTrU+SOvcBsyjj
qR/kGVX7wjoZxlEjeOcyVYW2BWKQstDs3kRxC9yAo9Vis8tOeQq7VPbSxtFPQqrxfD/n2mlXclEx
M6QTwqe+aVXMJaNWHR+Ai53N/QeEdbD9TW0w2G6nrcyAzSJbP6TJiOS+1chMMiGEDcmnYZLW75qK
eEKDOCNsJzdKQrl8NcIM3D9ZjGBIUknfNGtmLFcmISViS20eZEmxXrV5Kg5W2dvnYnJGfIMkcoPz
4h8UxQLJHm/DVGK4BXD205I5rbg9Buc6D5mFI7MRJ0eZoLKTdQtmA7N2A/TrDYIOZP5k9U0sXaIw
7+ZAayMhmlg4BtgV/pEOQr+vEQ02xuXnbCTzH2JR/8y+YbhaZouCaW+s9U5gKqHRPJBtZqofWvX4
ZQFoxjDPSqWTPbfM71Nq0ueDrbP760U1S7oNpHo7p6GdPClqBD+9XolU4EiZaRtp3gESUAr9zaJh
YwH5MzrVlSI/zmGkti51seHBB9OfJrxSvE4apXeONkun1R7kj9HSTQ9gUaSvmt7N5ziXjjR9dtJi
BPO40aidgaFuq//BWa3OiYEcE0fyS7oW8Xmq9eJPOs/Zp6SQlIOXtHOUIcgIJSa6J7ftxjhr4JT0
rAd9Kv+VwzBpvGoc2vcRl/4R82B3MRriFj7YKDJs29M9yu4Y15nSZZmH1KcFhUsLrgYPSLEZp/sf
fyfRhKtOaBQIrVspxwr9N0RieC4GybOnrLgdVIuhHVSle19LYJzZ0TwO3+3lDcQTkk7FJTVCDvSk
btY80GkRnSMSIT+u1COM3d4L5LajCw4lbaefChWlxR4kvMyFOfgGmVUg4aPuoqbx+iYqkV2IgDGN
UbDi3jQ29TC05jwSj5Ys/RuYqTLSyzamX/mYHMS33acCqEv7TvDEbqAB/cSYdciki16PydtBcuYL
Xcvue6HElnt/WxwttflgmM0o8RylHC9EWU6WbNNag0v8OQqTV8ue01nnWjD5g2kp2IaXe8MCAzhB
8w0vKZY8sTssWuth9jI9zBZB5P5j7dwQtEVQQhAFNfMzEQn/kwlJba+mYErgm2dDFHT6mj7FxZj6
lrF+b4b4j94p08HFvPMm/7ukvckBpnI1stlYnYtiJtDDcLebP1Zop44kp90RhGDv+WgXgFn5i3be
plyNgNjImEFcatssnyQcah6zptMfS7NDfXaKJi7B1Troq+09ofBOEF0X+mpbQCt/c+27IbTxWJWz
qxkP9F6rVT1FxlQdbMudOIIXphDWYriFzu1mWy74typdT0pZjVLvr8gy+pPWY5ynJ4lHqW4G9/fL
3npClFVg2FCV386AYQeHw1ii7pANY3pK+mn9PXXGN73v1Wtijs5BPb7zJqnO6PQwBiVd3fLNEyUp
pbwVWJM4RpPYwNKgwHjnjLTkkRnF7lJ8q7/35y2Pdq4SeIuwDa4E3+mNVhrLE10f8/1gwzW6/xJ3
AF4GOmgIdqHEwUh9Ow8wzBzXMzMU6qOOcpqXQvLqudT9GVzGWVKshUJkhVgLQe2p1er+n2LKSk9V
aukxiuh43/85e0/O2NcEt8BeuplEaQ3rV44KuQrV02CBAPdATicFEZ3aA1TKznFEf4adI649rj/1
ZbgZ2zGcrBFuH15oy5u6q6IHJZHkU7tGedB2xvtZqtID8Ik4ApsCG1QA9xDjevqnf1s+/wlxclfk
CNsv0iXtyihwljL7wCyiPdAr3n2J/1ll82S1XFQmbknSZTTThHocW0s3dZrERRca8NL9L7ZXSYLP
h/vK1xJu3psrYgjzVe+xf7tA87B+YIpuXCakKPwxhCFAKupo7xsc2x77cHb+UZpMt7xk1YCSNeGr
We5UFxAuxLSCMuOmltZaivdUIzWrFzm/9qaVX53IObJg2n29SNwJ+Rqo+9uKVZJTK0qLOrp2mjFf
7RwQjW3E/ZPjFP/DsI53CiWANEnwpTfvdgJRmDYNIFp7joFgqk75kI/Fx/tfcPcgCNU32g805rdX
BEIETmuHQKNDPKvcxVrwzjIznAZTZHDHPOm8IYsPfJr23uHfwA18h+tpqxMCOEmZLQRyr/oSdfQG
1QpzWN5mFkIavv94u0sJUQniG3/aFiMV4TNHvwz9aBh43rJkmG10cnEJkW87yNfF59geb0AdiHRD
ILkFdjNBayu5oVZDoDU/D4MtI7kyZCdEVFO/GKb0GwWY8bmP5v+hJQ040ST5BMki2Bwvg9k0I6CD
WDRRPK6dc4Xklm8lw3IwgNgLXxRYtEtIp8Xs7OUqKPQrk2Fz1AEeowXSSvIlU9Xs4A5Q9jYkhaNQ
IsCKCdbfy2WsQWHc6iBZJrXGGrlIVDWgaPtxUVwT/6L2IbRW7Q8DMgap7arMtd92y9iei3w1RN9q
HmuXSUDv+JZjAacVeyN2q3wtfsvl2nYB7U31aBS0t82EiDJ1DZ0UUtiXP1pV13jGrUu6lKO8XFe7
zX85paoFpjUr/8OBtYDuM8VDlPAGTYhOVjvJdU5DoypsX8Co3MSUh3Pdl+Mpy5bSLaoqPeCa7X2U
v7ZvaLfRpbc3OwxkoxO3MnAzKZxGtB8VLDAxgggyQ/pg2gt0BShZ/8PRFWR4k/KUJt22M+Wo8GhU
PMuvlhLpH7OqTTyUuNtfi7V+ux8kdk6u87fpzSpUpdudXaSrUncpMDepRCmJcYLePmpJpDxhjOZg
L2lExUez1+v1DLT0qPDZOVbUpgR4OpF0erYRykoxP8IBNroaM+BbV2llMJso4MoHr3N3HXpgdMIE
zmTbudCr0IybzoAl32b15I7GZJ0mbNt/vv5dCntAsHsy+dX2XcYFShKrPtLERCnpyrAZUasFMCjz
3vCK7HzvORE0QSw/jsr9vQektUg+64Bzu2nNqAy7zC6kzdoOxfjMQKuBbtIeXcp7GQ/1MPrlCNBY
nMFNGAzxRbGWBspqHAtJ1jVpOtuHrCA0dutlpY05lbUVFKlThC7UlGmmextPDEtWbbA8rS21+iCZ
3XtyQaQFwwBa86aZXdlzZKQV7PtCl5enju4DjID5KDvffXIKPIoFAQbl+V8GOSNHILGGrHKBHaE8
zHSmr3hmVX5kQvHQckkFD1pET6BvZteJh/Ei907jD5PdHHRbdn+JmL1jmwDE8IZmNxmDNHJo7Usu
oWTiFzEQBnjhRtL4pblY5gMSRAMijnLzf5ydx47dRteur4gAc5hyx2YHZUvyhJDkz8WcWQxX/z/U
GRw1N7GJ9kQwYEG1SVatWuENOE7rFCqnCpGW5mwANXD9VLGHZOcnbVwAHmh6oCtLLXqjSGIBrWwm
Kw0f0inOzg0onScjGbXzAh78D18bTNqidgGA/0YXOJ/LEHGxmH3uqNHJ6urkpIz1HgFpo75GOhE9
ZdIJhA3XN9o4FaHR1vhS2CkIqqiuxFWqWgoEqAmP1Zz8uh82tt4fyDdenU63/oah51FMl1m5OPPa
UPzVBmmIqpA4yMg0e/tdtvj4LTCjhVy87hzQn6jRphIKImZxeGmNNlF8026qJ9nOlkEmGmmGn1rR
/Nf9R9y4Q0mziYqkJigtrXGWJWLqHe6plEr4MFyaXmkC15nEY5i4WF8gQRCMrbGXmBgbOAIPQgmB
gZBPubW6uaMKejsuk+T3lVKYp7hCfOkQR2ixMP8oKMcgcvZBj6e34SdG1PzqGxerLqcGJAcVM+Si
V1NTOUJCcaZrB1Uj9XtY0OWhbpqpP7lRNnyYZk8Be9KkIEW1uB8THyuO5AftxZHJej7n8blD/ugb
1oypOMD3bb6rHcyT960nJS5zgKCuSdW4zkESwsROSrl1vROy0J1FzBIE0ipuOUpUxXVV0XJWohJR
+dFJn+qp8s61k9B5zqO2fIi81GP+U8WX+x99KzQDoXfh5xOebxRWMwsSeaHViHjrenzqa6O75HG4
hyLYOqyeQS8EbNWy1LL1/ugslDnzdXXg6lPqJLtaaqOCU8X0OawsLE5KI93pK/5GV69qHS7Z/7/g
alc1FR7DEA9QPXVKm/56mx8Wge53YgQgyH95vjlhjJQBePP1EJ0vJ2ZScv/Vbj40LUCiFP1GitfX
D42zODoq8NIIGVX9blS85hzPQj8otWH5wiv3JqW3IQr+DsME8lEXycDfk8Y/XrJSt4mM0IzBv0Ti
LixNlH9gJZzsMNsrgm5Dxaul9NWjlQkAIy9ZZJtdp/g55/Nw8FBTOjC7M15a5tS843xPKmjpsL/+
pjzUIt3MyG6xsFh905oMm+km33RMdN5n6IGHBIRycuMwk35mt+WHVND985QWA6rMfrMp7sIYBlGq
cUQhj68Lv7S13HnU+ygwjDx6F41z8eT2dTU/JIBbw50dvPUxOSfIH6AveyuF1cp20BWc7INUiOzF
CNsON5VwfJ+VXbJzX28tRVWIYu9v8sW61TiaYjKTJgPcanvVsUtcTIaQKji1KerX94/E1lL0v7Aq
c2Gc3dDb1KaoVNHBjI2nWHmcNCX7pzVkd3QmY/x8f6nb00cPjF4DKdgifLfuG2V9rkxcO0CsqT2V
ltvCMgZxTsMhPdIkmU/3l9tI+VhvsV9bTNDI/Zbf88fpa9pkisWAZi5Sie5n2RShP84haGQl106y
7ycQaLZxxpFhOmJ0lT5V2FgdxlQzdtogt7cJrRaYB3RCAJjjjvL6h9jZEMlK8kPCoUvee6XlHQyb
2hTZAudgjpPlx7UC9ruQ1o6hx0a3/vXSy2XzxztA5CizZD+lQT2ragtSp60666Raafo8u2j0+VUz
x9Kn9QyBONcaI+gxFaiCPgvVc8vF3PH2amMvcGzcBljRoHmB+CFH+EbSYOwZYknq80AvsI0oita+
dMocnxM5Uu7lWfVoyDY5dlK6fLQmuiTloP6Hrb+oL+KQR417U8O3poZdBXskSDvLOYRFo37X+r47
2Lib7XyHra1Pr2exTqYtewMpkaqoaSFBpEqr+StSCoV6cFGjOSpt5Xwq6CTsBJDN90sCQ7KK7DQe
r6vrwIhMtCosJQrCpM/OeqTR4Yqn3PB7LbSPpRGaJ6shbpW6Fr2zanq2WBA1O/2Dracmk1kwveSv
1NivNx869W7RCthyWp24f6tNZ7+TU1qckdVoH00yuD2Bsc0Feb8YdIIPuqFyOFqShJlH3NRctpaV
q9nHSUnyR2dQog8Z2tA7qdrWpUuhg9wCCg9E0FWEKaM+NSqMboO8R6nCGQZcBosRo7qiTyZKWxke
m8Q0Pt4PbJtPCbpjwX/+bvO/fq2RIPNPJJpDjSfH72MVdX6hRMnLYIUMa0W816XeuuUZ1fzmxkBt
Wt+yet3kale4UeDUNu57A1IxWi6/T3ZoocmfzxgHRulholr2i2z65/7Dbu1kVJyQlIdZQjxf9/Qs
WdKm97CxDJlT4S4oNEQuNQ21oYvS2fM5xzYr0BvdOWMUMDzTLjM+FhIr+Z1yfYmUq1xHox8Luw5R
MMSfV9/arq0xysZeBBnzbD9DYOFTNSjqTpKxuQpVJjBug0OzRm+5vGE3c5kVTXFt/ENn7kuNJOHX
nXe6cSFRp+OcxZifPuJ63xr0Pep+schRC2W2fNpEtBHjOe6ee7XCx3miQxCobuR84+RmKdhXRFP9
QoIu9bMezK+vROHc+JPHZvSxDe3FYbbxHMcNora6Y1/IxVuyTFNl71Jf7sr1Z1hadQTRLeOvjDzb
i3ONUtw2a++gDNH8lIxR617iPjbVa0KOU5J66t03kavSOjruqD5qYVr9EF0fPtll5uZHcoHyzfYD
i/05WRSC7wDLbtqYAzyMrLAUQGWKGM5j3RnnCCz9P3pWqh/GYt4TwtvaKmQuNBTRSVh43a/DAFvF
USQiz4EOLz2w9BDxoR4O7fv7m2WDH4c2PwkUKCWqxZt5GHo/SkQXTAR5lmSuD0ku+hGFtvmlnfWa
nZCHqBlCTRI/9N7RxmdlMvIrmkWNPMywX9sXYypT56TnS00CvXP8Hjk2CIHK1RX36liZ2yAqJKdv
oPydn41MOvWijZz4o+0mNcIHc55/Kt0QQ1GfmY7bXQcUxbxT2Zf4vVnQUF1/xnxiOA8jEg3XqXOn
2Z/MsnwE3ecJf5Ba+qmYKt1+VqOkr2jD9qK56GAl/nb4R9J/uwh+OtDaRjintiJFOsGXqcWnnTe5
sXXJf3W8GIHN3UQyR5/Tcp46GLrqZASgt+2XoW2L6/1VNu4k5oYETKIVzbF1nJJeXCIAwNylSkr1
samG+tEu4jbI5jR/gX34xStD7dv9NTeKCMoiQgm4EMaJ6wl3J6tWz0u2PjoL1WHMzfyhZgZ8hEES
7wSAjcsP6ACkY2bpSAavQxeXfpLVM6ChqS5/VZ4r+abp9AmzD+9dKLyi30kSN9aDt0PPYLkAGXov
ofSPBHoKXQGoJAciEBoTBMoFMnCuM4WGlVCMZjxAt1STL/ff59aiDCWWlImC82Y2iEtvVk+9DB+6
WNFO86D/dKK59e2pQpqxmvcsITY+H/wN3iXMUQLruktfO3ELQYn5RN+UA/m2WKI3f9syD2VsJDtf
cCNuAeakc8s9+Ts3fP1GhWlUQq0X/EdZoxChYooHZtDYuUg3XiGSneBgURdZwNzrBNiEhF3ZjFcb
lSHKudbpTnyyBy8CAu01c3mqmlLYx/vfbeNF/kYIUWvSrgUb8frRMIy1WtQElYd6MGs0D2flnFYJ
40GK3Z23uLEUcxWgEAsXggHL6vmydkoiRMsArNSyPDuUr8+yMqL8UGe7gUvf+GRLmkvxsoiL3fS/
oYDaij4bWeCgu1ycZKhBx7Rn1ZK+ZcnG9mPKyF9N78R/x3ne576pyTGFppWZ/0vTpH4m4lbz0Whg
Lp+qVEfjeRSRezYnV/sLLo9rHyKv0j2IVz0cIWXo2p+a1NV/DFfYGKaUyfDJxU1rz51867lIsnQ6
+7R0blqt5tjTIRiVNKhir0HsfqqOIVYiOxF5a5XfvRW6Hlivro+XyU1kjYIa3DLn7FoNSNx4xrTX
C9taBVQjrDASVNKP5V74M1AJTcSuIbMAJGD3FMPLOrRlt2euuLfKKhz2NcsMepsFsQWUwBjt6Kzb
tfofNvcSjhbeASnO+j4Bng+THXJJUOWqchgM+kXM38qzCTh1J04sP/h1PglWgCCBGO7/E7d6/dpA
jYxtOydpoIUibg5UE80ptHP3o9TsXByNwXLOKP9eDSeNdor02yNMlk/b9HfnEruV1RH2yAttdTTT
YC7MAmOnWPUNU05BpPTTTvGy9ZSgFhlgOQvQdo0LixCfK6i6s8CIILldojZp+3PjjK44ZAUE+l+6
I9ErMHMjDLpxgoB7PzBurs+cGdIzmSTktddvOW7SgUk0b7mrrOLRnAfxQv9U9d3Wiq55NCYv0NjU
M4yydmflzZeMqBWYfoqGG153pztdDE6clWdVmw94xLs/LRifwnf1am/f3p4OVIE4fhjMsORNHlQM
Vda3KPkHMWRsPOan6AlmXn+5/zJvMzwYA0CQiFvw+2+8QxKjGJjzFhCmkdQrUO8brfyIDkFb+jKs
ia111IXPNo2XvaHRRkt1ISugB4J6Hcnleh81qij61kjzoESC4ktYNuNzliW2espRC/sVdZb80LWF
c0Rhv39MDUWkh7TIysy3XVzF/sOnpW0HqxoMzS2ZXoCoTtDUyOhtVp/rKHceIivSj7COo89vf+OA
JRaU6JIHrmWfQBnrXW9HeQAyPUNb2FM/TFDWfS+r2s+N1xdnBxTkztB5o/OBwA7KT8sgABnBdXxo
ZU3vNhd5UMiyOk+2QGNCs8b3A53mY+/o/0x1713SpkOUMWuLEz2PvVnw1obmS7PT6Jssdcvq3CpD
iF6BkwYNDfJLX7vGIQHXuxPuN58UVAJQUpAotxNnxXSFpoZWGoxek33A6FR6vqqPXuJnWhUtKPNh
eio7EZ1cO85Lv6js4cuMg+EeOPk2a1wArYuNPYBr9yZahPoAXR2buwBPlXT2K8MZflYptE+kM0dx
KrT0vxxmpmcEZQ0o9A0NqOnREu7JCxYKMe45Lpfr49Ay9D+kQ2jXfp/GMj00umysneOz9W3/XHn5
/38kDLS/8TVqkyxwS2V+MYfaDjAvbnY635urUO3SomBOB/r59SojDVKR1yGftvWsIoAEGKJzGove
O94/o5ufDtAJIk+A/25EfSN1oNrwuOJCU6/PlvEPSlQ/MfrSD4WHdPP9xTZCMNGAOEgPdikN9ddP
1XfqKJzUSIJ00PXkM3OS9KuOY4b+LrWd8IIRQvmgqv14vb/sxjNC7WOkRVyAF7xu+XTmZDKlttB8
b3sQ0HKmOjiECS2wWE/bR73o5U7357b3i3gpwpAo2KIdeCP4DqxTVnFDr9kuBrrr/lAPev3kKp0C
KtYt5cdZ1aVxros4i/5tUaTqzvkgOvPz2x8csOwiXEh7/+bjoqikpywdBy6A6GcoreWx0hsJTK4U
T5HT74lCbczNeG6A9OhRw3e/4QpJAiKjEZRnXKPHJCsKq6OMJ/Opcefu0jg21iFRiuTSpLcHvHKa
A1a4j6kitO+kdXLns2/ttuXeBV21gLfWty4i7b1p0tgJyiilo5n1ppKfrdab/kKdKz7K3mwfvEoT
b5ceBO8MXwr8wgK0Wvc+BCpuYZoztRIizI/mXGTHxj1rOXD/WD7JzntvJE6xc+1tBAySVAxplt7A
7UAaoBAIBukxKlND5Fuqznnx5nKPC7aRFrIKKoCLhMKimvf6AEeennsUSgieWkp8gJzRnGdtCo9T
jmft/b27tRREvWUXLdjkdUu/ANBSOjMiTt48wH+quwbXp7TzQtScJQ6S91fbChFQlCDY0OBfEO2v
H6xWYBm3kZIEuTri1BaDbukAEFy9Of45g6t6e9SlPqM9BhiJ7sA6RxHJXJpxoyeB3ub1A2Nu91gM
RvtAiZiektBqd3LfrZdJE25pR1Ox3yDiCkREel1hPTm0URAN4XzqUNU5lsgLne6/yc2lFmQmE/sN
ykmmjZMSI5MeKDlJSTUX+ikdW+1rhw/Tzlu83fMQyvSlt47KJ1FutRvbVnheUo1pgCo9+SWV50nv
oEPef6CNNItlTOxluEE2ekZA8G02vs4yCAwfsJlNL0s5c6o84ULrN9z3yIfVFwdJU1/RRvNom02z
c3PeXijLb3Bw/KKyR3VvlVGOSYeU0ERGaVk9G4Yofh2lMj0lfO/DUHmj5RPPSx/XL7R1pmSPC738
+6/rfdZHaxB1WnbsTXtc7YSNwqBLPqK3TeLbdvOYum1zEsz3Dj3IH19W8/Shc9J452RufmQOJi00
vNvZj69PZqe1PTLrOW8/j7rTjGz6pS1M48279ndjnGnpAjSB7fF6FeCkRVynCFmNkRIeSv7WYWg0
5yjaRtkJbFuvUkPiknkomesNuHvh0SteV7FU2JXXwXG6c2eNle+oswdvalTPoCiHs9W11h5Ha0Mg
hcekztapymD8rCuytjY7TaGNEdSycD6MpZn8yqUF+neZRMgLrUnMObJIiZ+ZvFX11euc+MRF0B/t
sY0/t3ME1gRxxze3dPhZjF0AHJFa3+A8hCFloRgWeaGw6wnkVhJ+nJGFbI9K0wAavn+gt3YUrALg
4+gwQDBc7ahRVJmDXXQShIhnGz76WO7n2u3at0sA8lQcVgCxC8lqvadih8H7HJcJVX/fyHOCpOMX
F3FgiV6HOz6WXU5tDzk5EygSGuFOBaFrG0cW5SH0ZoFs3krpO6bMqs7Lk2Ce5zr9qOfdiGaZIWZx
1Bblwa/5WEmknAotRltsSAZ9Ohog2Qxf1xB/82PXrCJ8EZKi9JUYZOBxtFq3vWbz3H7rRr2CktFX
Ej3HKbTPVT6N8VVVpRH682RGxk4AvL1WUGZbOBeUQ+zddW/TQvU2L4s0CRpVz4M8Hcdj51rZtZuN
vf2xGfDBjnNMUNKhBbYKtnroaXUrZRJEgKneldI0UCpDpeo0oc92iut4fHatATknCG7/c7sIRJ6G
bdLbdykaRkjSwdFjzrSKSEkX98KyEJAFZ9i9jLNUDk6eOztxb+sskKPiRccUnrxx1UxFkjgqOhfY
Qp7W8sFyGuWKZpi71yDY+nqsgRAmHw89jtUbnaUrS+TmmK42mn2M1Ng+tB2MTS8Tzg4r+zaTowEB
Mg6dL2DoN4pbBO0BYspAljNX3bOGQDyW7bQsR6nJ42y40/H+d9rcLWAlmZrR56KLs3qFfTqivbg4
MWWzof5EDWiSp84ppPmYaU6hHRua4bWfoS6Y+V6Rls77uC/cd2raQWG6/1u2XjOavEubk4TopvKg
ZysUd0LSPYIkdHTNJgyixHPOCQ51O4+9uRQ1PDNezsmNaqIJigQyKLDeEqygPGqZ2mrPAzpfB8xb
mPvef7Ctj0pdSeuUD3oLEomwRlEdJaWk6qziMAJpehQJ2AMvDs1fgDD34L2bHxV8CEwj6h0kqVd3
hF6hqE7LDeebcNAzH43D7NHoTLO6onM8p4ehpHuAOpX4PBVRUp+qsBHXdKyMvf7MxntGXHlp/qNn
ZpJ/vU5MWt7KYKDXRctkHg+5NuMoA9wqucpiqHeujM21CK7UB4xiYTi8XkvPej41XjQB8Gb9antJ
c/Ic+HSpBgnl/gfdiDuMeuk3sQoj9PX7FUNjRtCI2T5oBV7yvK3OoRru8VG27kByHYxF6cZwFf7+
zH8064xphLYLgSKwUWs1fQQpx1/4Sml/A2xyXwytKLHqGEK9eOxLWXEZ4j04/kBrPfFOqLVXXzpv
UvuTiXz/tWw6oR6HKhlSzTe0CVtUzUS1+pBQeTc+5ibpAuBxnZM5VZn39qMNBIZimNobXZR15obn
OBNm1IsDxTaw5K1dzc9ykV5TO7N2jvbGYWMpQifXDhjUda2Ry9iQ+hBnQYm++LOm9J17aKAjfY97
ZTwbZjhpO8d7a+NBcYE0REoM5nvZLX98pqibUevIyb5xqZie+9Z0L7UiOkQTe2+nnNjIvnHxAHRK
/gsmc/1w1VTOElofUyBXxO+Vwkse5ia1ywsv33yGMucEzDVr7CjhGe58w61NTxFDHgPKiNx/efF/
PCZaUkA3ctaO0fE4TYAxT50VdztPuPUyF2UsrnTCJfft61VKQ2pht0zTvDqvbR9Yk4VGu5L8a89m
stNX2Noq4EjBtlMz3ZKu0NRMkLnvMnza7OQU61H1OCriY6XL8lg47rCjDbS1HDCKJXWHFMCOef1o
A+JD1QCcLijK3Dy23DZ/iR56s2LK9JIb1t4Aa+tV0jImB0MzisH6Km2x4tRpTDPPghld+mOqD+GR
LVkcC0N5+8gInwDaQbQO4fjfYGCoV9BSAaUVqKEMH7VK1qdE5HsD5c0HQuyBoQkgqRuVQ+DVfW+6
tLm6STiHkd7sS1l5pj+jz/vlfoS/7b7yQFBxIHDTc79pFaayBB1VZWngNt18VoiLzMAi9x3Q2fzS
tm36kNWh+uYuKIsiZ0G+TJy8QegWIPjqWqQEkppU2RKa5C6r/rn/ZFu7EFIKfUkyLcZey5P/eYxz
LNN1KLOBAYoXCnrjl149ncUk66OiFTvvcW+11R4066LlWkAFW5ax9VRl+Y+kTtP3HUfvULVTerr/
cFs7BDAbuTptHrTWV8t5+gSvohBpMEl4Bj2Qg4MSwT4VJSfg/lKbTwYoGageCrE3KSQ+vDOCxmxG
U1G8c2zo2VVvRXeIk1g9NdEoz/fX2wq/7HvY7KCMb2l3hj57TuHSePFSLTuTyldBuKgq319l6wWS
OyFuwTV9O+OqTKx8vb5EBM6V3smChnua6FReRa83/+FbMWGgQmXcQpK4+lYuLeNssAmHItHjcxnG
kXFUxnk8If4s853Ftr6Wg6Qugx26ZDfN1lLMTiMMYqESqZAUtWg4xA5CzurMvM4p2z0Eylb8AHUD
MhXSIAC65ff8ccpAncA8KbjGJi8vvjR51/oI6MbnuGrVL+jLzCc9VvZgqxuLkiRyw1AJ8/XWWRb7
MG/SpU/OC2iDMkM12c86uztMdicOtpJjZtw37bf7W2ZzVWLkogzFxb1WaVIcHY6pMydBW2B1GFNB
XzJGROesiZxHZHqK8zyX2tv36SLYyWzS0pZe/arCqaQ3yyppWHRq05e+mKOPiRanx1wfzR2w2MaR
oO6nGQa/iNpi/Sl1JzI9GeJLODqR5p5DO6vfiRTk5ENpU9rslBYbG5V4smA/YEUuKhqvN86Im0dm
RCH1eJo5f9dRHV5kX7cXKx6U1mfWOuxcOlufjyEEJdoir30DO+YlzoWUWDxCi1MOcYyXiG5G4mpE
ujwXwOMPpooV9v09s5ztVUN+KQeWse7vhGj1+fTa7aWNTXtQF1r13tHGF8pY+xw7+HI6UR1fJlGM
lxGzrs/3F976mKxJeYD03W1fSiuaPgV4QiMOYa/kgF8P0r/5AItJ2nb4H77lAlqn7U/cvmlPTTop
A+rwcWDYZdQd0Miv2kNlVBHNsBJK1Xu34KLfuZc27gkuQO51FNtBK6yzPjxn8yXjhQ63zFpsr8ie
XTy4dj7g1iroiFFgkfERw1cfMLFraFEdPe86t6pjOi3txkoWO1F7A3rGeWPk50D8obBaP0wisqFC
Ohsgn0YScZDUfd+8ulLeNxzD5JCiWlH4bVEXla/BBDoKYVrRcY4BmqiO0e10GLZ/zgJOXUjTixXa
68MJOaHMQTCSXhhgPYQs80OBf8aTNhf2V1zCq28FOuV4Ryn5NWPuduzTunsWI6qR97fx9i+hs7qo
uW1QxiJvzDi5GgV1llrNYRrN+MlKlJgtbWde0Iaie2m0xjxPpTW9Q7lZfY4aPOVx0eneznMFpKF6
bAfmz2gerd4K1sD2XJT0eps0+pWhOUPVlrQ+oqv6ZUiU+j9sPbIuIj9h/xYnLLIWCIplk1JqyfzR
cur0XQRUYefsbgQKg8xfw9VhEctbN7AR37AngW56APhsOLWG+2tqo+5Mqlzt3C8bsRDGP0GCY7Tw
tpej9meqIEN3dAoVMn5TVj/MqEzGh9xtsxcV9kLlt1FegHmpMb3o3dFWLvd30tbqNH6Rd0WrCcD6
KlERs1u1Ge2KQKH3ygAYuE1St+VZa8bomtamfWnwHTjpBLKd77j1hmlDMtMnEHO3Lr/sj+fuhdCm
KctpdavpdEocxT1GTphe6FSVO3FkY/4MeAB4BFR8QuJ6h6LkQhRuBxGkc9sFqto12Ijk+SFvxfjZ
QcPfL7BLuzgRXpE+Q9a3swQpwJdLgBuHwLwe9WMbMWDezSeeZHqCoTKf526GZ9O18ZEvu/NiN250
IiY/E+oBbd41GgTP8xINxiZ8KBIPNSbFkk+uE02HRm2mY8rc9hQNqvh8fx9tMAYXBiSazqAHKCvX
zcqWzLsUGTeCimvIeJqFw1TYnu08P811icOLBC2GerWRlhq84cH+mFhdBAXfskN5GJ1K+6ppAtsC
1x3+VYcoq496ihXDoalz5SmtQpHBs9YRqG1wv3Iuch7Fh1gbOxM3oa56DMt0Vn1kOURy7pq2/GY2
pTZdqKXSzGcI3/1gXFRHZ4ZdzV9Y1MYmHx3F1OOUebF7LSx7io+5Jsr3BfTA/tgjDZn9oj1OcYeW
w3yau94U17EuhfZV17vpM/6z7R5SYuM4ohgLNYXxLi9zPXVNkUyE4BhHgZWF9SXHqeEse3TwMqVK
/pdUDGSmsIgg48Tq9f4H3Ng10BFo4KBYR+a5HhtGoVY3xcCQS6+iMsBXEvbmGPUf6HqgjyFFgyBq
uoed3ziY5O/w6LEVAe28zq3rDMuc3oMdmfeiOnlzph5T5LK/1rqRodKTVZdRFPLQOuDP5Fj23+8/
80YWQ7dgMS0ExrSAJ16HoNKRSQotlAQNIfKHNnbis5rNzY4SyNYqdFoA8ZHH4NSwCvBVjkeWN6XL
iE2WwsfHVx7LrBh32ovbyzCOWNoRME7XKVk7cz1EoBetYS5yP59E/qOIyj1ni40CBW0jAjYB7XeG
+fqdiUWnhp2P3WPkWc+Vix9R3Bq63yKYcCyHeW+evflYJLPox0DaYZO8Xs8YcIryCpLoolOqIHG7
7NOYyb1Zy/YqHnNQj7uYP16vgrC/1Quuevp9qPwfxaRaB5Fmsf72tAK/Y2Cd3Hdk4Wv0hpNAYweJ
hHjRYHbCl1pJvVU6LbTlQQHk/vb9zUp0i6BVqYBTXj9VVGp6ktdg5rIC+7OmApEdNbtCg1sxC5YN
LGDSMlApq1Xsru+rGgRSYApDeeE4OccEcben2U1blC1H50hEKQ6aNr5dZPu3NRW8Gx0ljpsW0qx4
cMVSYKPazABzKlVs6Wal/wBr8Nv9N7mRrDAhX1DBcDIYZa524RC5xtjkeRwIu5LfS6uoebK4/TwC
lN75aFsHbFHahwrMUOnG2TzxpOHGHZ7O+H8yh2i8oNOz7GAX819d1H29/1ybi/HN6Acv236dK0C4
dxUjNTH77kX37Flx5Oe96p4r3LlPI+9iZ1a2cc6Wx0JcgBY+Te7VXolnU88Go0SiJk+mM4nE9DDD
JT3ef6qNr8Uq5LPkbtDt1qll3GXDOGkjZtx6PL8bW9xwbKaBT3077KE4Nza/DcaGzJITdpts2Sre
QRigRAGDFs8MEjXNkqM99821dBXPwlvQTi4Nm/Qvr57tnZC/9ZxARyFtMFOiLl3dX4VR4huDz1Aw
DlmTHsMh1z6FyZBURzXSp/P9l7pVc4InAJnClJOm5voMKJkIC7u2iyBDw/CkTUZ4TNUx8xOnU87S
0cNrrHmfKRTxQLYKD1KyFh3dPt05ihtbdnFjw/+B64dR4fL//6gb0JqvwyaReZDppXgoUMI5jGDV
z1bukaTJZC9H2fjCC4lwCXALxmj92LpaKmYdO0UwGKPaIC0SR9/UUdHbo6OFE5lLbL9r0yg+ThAS
/7n/zjeOCyA/oCNgVRivra+L2h24zEMzD9ociB8fOLTeC9Xp9jSUNpI/wGnkfQD/MS5Zc9j1fO4s
BZZmkA1SoEwsocZyH5+KFpBfjaT3oW3a/PofHo6OI5gfhE5vCl+RVOihNVoRmKHaPuZmkz80Q1Lv
lNdbj0ZNAguWNhx4n+Xz/rFdwKGaVapMRcBkyPrVylm/hpqTfveq0oBNI5ByQns43cOsb325ZaRM
Y8QCfLzWxQWmAnwxjAq64ml/ShsnRnRTH3bgYhsBgEkPNAMmQkg4rPtjIY1vqEdZGahGVao+MB7j
e5O0pcSWUuyamm2cBBrSnDx60xrGK6vgXXdkaFIJOQmh7fVX1xnaZ6Yt8lvraVFxdAygkwd8dnsN
/OU0ltbl/obZAgDzAyBCMbqkYFjXKGaopewalynOPEJOmXszVX1wYs2PNvISjPhqq5qvkrAR+U4q
8n8MXOv/mqN2/Fl3upvQW+6E5itwrcOdW3vjS3Bjc4Q0QF4bkCv849EQtPlpAi1VVbjT2TEy80rl
o+68ho0ASArCBPx3VLohhClA+G16YBm5XF0drbmUT5gj9lijLdbrUK53gtDmayfSEoSAftw6kitW
JmAXg/zovbB7aRPbek/uX7tn3FYn9xyPqjLjHzim6rFF8tkOjMxuPqG2ioq70yuJ+jDnqXEFg4+c
5f0tsfXaqXaWdiC0NAy2X59upYqGUhvZEWVi5b+UeILbriDxEQ6W+XaYN298uQAWG8Gb5q+iu9lI
voE+gRH/a4Wm9+Q2vTwbNB++vP2hmG1BQ6EFuVhXvX6oEcZQGOtWFqRTWh4nNY6prhCYy/XJ2alH
fpe4q0kMk/IFbEoRfptC47JpTVFc50GXhcnfQ9HMH7ohm0N/SL30QRs882LTgbF9M8nR3nFL6zR0
tG/efHw8AgsjNpcC+RarkmiF4iWlkQe1oQ3mAWZhnx7Bui2gtklv9mRCb7eNR7OeDGIp9xay3+s3
XKa9dNUIdLmzhM0ynbK/Jtv+gdCr8eZLjpWYUJKPQoS9aY5LbvUiRHw+0HHQ8i01nB/qMtvD39xe
cqyCDhOqljjk3gRG2uSDId2YwQT6u1/YJ+qVJC79ZYC3c3w1svuTVNGY3/lqt5EIOBiuTgQ+cH03
PaOUOzupkxFRwtnOPqEErMNoLtsXezJrcZFGrOnn+0fj9lplRYpZevLwAm7gyk7ZUKBZZhwMscBp
e+jyo1I52k6E3Xqd7ApYFgsO4ibtMkqCXcu4PmjrTFybstROU967LzHeamdKge7TIuf59qPI2B6h
3N+FH3+sMpUoplDRZqrZOCl0Pw05erPXRwcahdOnBmXbfwempQ9a32RnRAiFX8EZL3Y+6dYLJsoB
RFqmOSSFr09G5ZoD74RhDp30/BJGXvhI8rLXBrnt+zE0hBdJp8oGobwO2+A7Jg3rhySoFGXqL1Ns
eleFy/uz0NHyO+udVFX471H2EQBu3B+YpDbv376TQBjSadXZScSd1w+KbJ/ocj2COxBK8WAYinYc
EMvd6f1tnRCOJphN+lcW+dHrVXpect9hUBPorpgPUz7279NGRw9diJ9JBtjl/kNtxTWCuU0PC+Dw
DUKuQMUFZx7oA6pGcFMaw8CVJnIfOmTHdjbK1hnBxVFbEHJLObbaKDLXDbafA7Q7yqpj71lAzNEi
hWHi2NGistyJ61xM/V/3n3CDpE1XBPLuwlHm2l/XvP2kVINaUnALqx7DgwvQ5jCOofokgLz+a+Vt
0x3gzGsXS6ST51MrmuGpnmf3HZ5bCuOdQri/7v+mrTOzfNyFgUtWvK5IcxQQ3WaSUdAOsfEzFW7x
3pT/wdB1uabpQgGxBEK9rgUVV4Gp0TAacK0uDJwBGRZPl9Oz3ah7kvm/B2KvswI+LBJ4BEDGVTd4
TmphJKc8AnuSxhlmrqg5PNX5kE/+bNQtGI1UYJMmHGS9zglX6GfcBHPxsxFlBHtEb79Ku+rfqV2X
N8fOrqVxcR22/P9xdl67jSNRGn4iAszhlqQkS46d3b4hOjLnVOTT78fexaJNESZ6ZoC5G5eKlU74
AyW6bjbdOSp1xUXCUaMHI0DFHu3OMQ445lTtSerl6lC1tp5RTqjj505zxsnT2oE+gCJm0FuOEpeW
N4PX1VyhSO2wc/tvLOci2UW9FCWqa6FURKeJ9SQQFKJ0Pip9Zt5nCLPvpKUbJ5VB2MP4fHAXrm/A
UMvULu20+AK5qPPxC6cnoM71rTGM8s6buXEHAc4FE7Is5XXWpEZpNdUL5kUfZQVN+Xl8HDs1urfm
Wf1WyGLYuRk2x1t6nezTDSGvwSqQzLd4o6UMkcQ4Np/R4cxuBqqXjyj42jvv5tZyoctBXkgudc2S
kCpnQB0jQqeukXv6c4o4wFDvdkbZWi/mgxYxlbbrIncdzkpbwry8iClLbpXerPxSUhUPali1k9Qv
N+fq8C2S4QQAi3Q4L9TrN6NEjxEXEgAOUWNMP1K0Jr2e/v2N6LPeqyQ7ubNwinrqkl3Tqo1JoppI
PrV05Snnq69HVjqF5qKGOJlDGcg4ouuZPsR50nzNEql7efvS3NglgJSoI8D44pOuVYbMRpuQVl7o
BPIUH7FxKDuv1+kZF2krNW5T6OpOArcuYFLCI4clTEbYBLibua7kxQKDNtrI9sVyH0P3/Ze7hw/v
9tpjq8jmaozl2fyr3ORMg17RcrYvqfv88jF07wJ35+ZYp+NXQ6xe3sms8np2GKI9vHu+//iU+E+z
91V296ayzg2vBlrm+tdcar3JJmNioFvHVfyPkc9kcn8v7t35YsbCBP5rFOhG/zed+fj46Hinh8bd
o6HtDbHa1zXdvCHIWPjcfYm8j537oLp709i4hrB9Jmenqwd9c/08p5o2FyKu8sscSaVnDoV2WhyN
Dm+fmq0TClmF4tfS17jyvzIlA8brHOeXptXpn4RRfMEG2vSAPO4JwWwNRYQOSYDolU7M6hpCVa13
sLHNL6i8zd/wqwwDj3av+RzDAP359rQ2gknkhoB0GfTiCSdXYw08/XpiYMdbqmN2r4hxarwgb9UP
caDGhStUpUSLt8x2XvrtYSnRYkSo0EFc1vSvrdcv3PdqAqXd2KLo3Z5Hq3KHKDMOkdAlw2vQxLtM
8ujsmTlufVt6fGCKYSmQA63mO3EH/y9JbRS96ce4V34sNHx1cyGr79/+tFtDLSV9ujYL13Udp0up
oYo0twg0usJAzwj7Ateq9OyQjxpgmrcH23q6iGbAeIPsutY0GTHgnnITtxd5NMwvbSYU1JO11jqb
WWOck7nSbhS4afdJkeh7lPOtidLAgPzHR9UtVXu9mDq47EnviFkNG1JVWevzQa7j+hjHdrjzkmy9
XX8Ptdo3WT9mYSUUMAl2nhyLxG6PI7HJ71mLcbSqo+DfG/ng6/Gs/FNaXqg7r+emSW1dxQUeF70y
/o71IbjL2ngPCkgUw59ZRR5LGMV2ofBIpXd1TyKzE9PEApIXVJGhf8xJnufSRYtBgvXdq/Ixm+PW
coNATTsPqSaj9yL8ISjGQFvC2Kcocs9Semk6mbVtVt4UGvI7PJS0L1abh5YLbytpcKvIheHLetaa
T9OcNr9TCHCJa9uN8zFMjaK4cUzETE6aXSvhoY2KsnUl5N8vmaJIne/kaSB7USHG36Zc2Pj7lLb8
rJiFo/ohGNx3wzAG79PBnNvDmKtF5ZuqwB7AScLhThJO2x1rJ9Ge7UISg6+nfVh7RabNuZ/xIjp+
a9RD72LRLEnY2M7zg1C1yjxXYw+TYpQgdHgOJOofRkvZ4n1AHZc7IzBT5aRWTQu5dprpAgwIGnpT
XKaZ1wWSJdzJ6AB8zIBicdyc8qJ9gM6Gj3Wd2VlF7FqK7zlyluinU7kE91SE4rMIRfqJW8qaH1vH
ouvpwiTJjJ9ImQqERlol+tomdTye80p3TvkAI+ksqWMbHsgVlcTTUtnODoGcpeZBzkMdjxI9VDXu
tViTvFJL4ocZNErm4yTW/uL2EOatmolYPYSS1IC6G5Ni+JRMpND+bOt58TSXdfuhSmrzHvHGMHdn
cxTNEyFJVLlZY87PtpE6P0Zzno6OwCHN7WNkpG4kxWysUyHXOfqZ4zA89GmhpvdjOw6jC7s5tH2q
FiPJY26koT/nA8zk1Bn1+UbGeTF0Q5lX74AJhJX5ytTrjVeNJr6ZFZXP9iaVByV3w6yqdb/pnPi2
mMa2x1Y+dZ5RuBttrxOF8al2jLZwLaBg9r0qjePFqJQxQ7caRrkn89CImyEqpxpRETvXY8xz2lxx
OwdeHjSyauz8DPRdfVbSyMTZjceidu0h7H7WOiKSbpBJZo0ZIngGr62nXL6tutn43EtBBLzQSAov
6wskO80UBIQ7gaEMnwZKFa2b22YtfS5Eo5peCHn/IlXt/EFLsFB4KjBxnl0ygmRgUxJfnkVcN5+G
qTU6V6867UtVq7NyRMbXLH9jeKrmnopVy158s3G9AkdECobaIP9dw5RFIto5G2tks2unfCciMWFQ
GYxkrU16fPsV2R4K6RCQ7dx5a5BIMhRF6MjwIIMRumpehDPsjMo4qlKw59K1XJzrG49wg84pAj7X
FI04msF62gXt7nqsfy5mZT+Unkbhv09okQbmCl8kk9ZF1TBG2g4uA8mjNrCvmlkkjmfbifFtUc+d
//0RRhETYASvMAXl9WOhd5U2OQX5Y4pQwZ0Ta+NpoD8uTqYmiKtqJxZnfSiUQykr4r9sE4y/qQrS
bAeDsyp4FjXYQypkycVocc7MO72RXZVxz4XUdf8uBgyGCFgEssQg967QRIUZy100U0ZWFSQPUpUz
ZHfi1OLFsvNNNyLFJWcEbgadhybLalpVKkLY1JDcjD7XniA5BB+d2rF/5NQ9P9St8rMR1bQz5tUx
WMhtyOsRHhLqX7lQtKk9WjXsLKzKpthrFxxzFUvJYZKM72/vz1V+tGwUgm+gUpRR4PavE2NBy1Q2
Riu/mK2afbWFk78Ltc4Ez+kk3XOF9vGpT9uSd2cSn+FCJNXh7R/wB9f86hwuwFieSjYsrshXeY1q
SmaJ4C9wiSRLRn8px99OjdN+n/XC/mVGOu+VnNup6uZNU9ynZhPZ95NeaZLfRZKdHQORxV/loJAB
BIyUTd7+fVeB0fLzMPOD50Ln/eoAYwg76Zjh5pcoaAqvUDXekXYeNT+rnG9DaGkH2xaZFwTFHj3v
KtRkZDIFuAsLQBkR2NeRX6nE0RjWfU4aEoiDpBX5Iauq4WSk1nynxsa0V73b2HV0ZJDYBrJM1rDe
Cwhb10EdMWCBZ/alnGTBrVW9h/CU7RQy/tzj60WHo01iQpubgvOqkIGn0gT+26LPrc7B4KpjCB9A
qKMR+rrWNbyLQW2XLhHLwtmtixrB5ClpXtQ0Kd/JWIR9VI1Yn/x5Qm/hZuiRYneL2GijG82prU95
25ojNiNV+gIYJfuaqQHIuEkwvcOglsp8GGtt/lEICSnZagiAziDnq2QYMzaN+pkrpe/cpJ3F8K6J
qAMfrBbKMj1c9Btcwh6Tki0Y0K91GBrCJR2wYg//2sRxuQyGzg1LvIUeeBXSDw0iY4GrTPb45e2N
efV+sT1gpdIRQV8R9q36ensURWSKqMA0IWauB3MOuk9GLKXn/zAKNVaa5fC7ru5Z2UrwVpOz/CJn
ncozEkv3TV7vaaau63N/riG6nzwPJCHXvcc4STIzA7F8ma0gPmVZMB6Id2RfxEnP+iuBF2Wq/hjF
XYyHoTG/RI2lPY6gIvy353t12/NVF7EmIj8oqnDsXn9Vcwxk6qSgSuJUnw5YXfGWSi3IB1kTfmpL
7Enenp3jsHXHMBxHQcfd9oq4yUlz5gXWRA0kLH6FRj6cEym0LZf80joGeqm/wD5M7gMk3/fonFuH
HrWohTcAuoUI+PWE2VoVh6wqLmY/jbeNnA2gGQOM9wZnT1x6cygktCnYM9qVdlIiVaR7CzAOqXOb
8rkUwoNCikKks70TR24soy3Tvkfzl6Ic3aTXsyKLCLUJNajL1DrladLT6lKllnlQaGR5VR2Vt7IV
FDuDbsyPghLaQ6By6U+uY71Gq00i8zm/IOTevWj4nZ7ipu96N1Znaw+3qWw8D9TLEKKi2bJhqUrh
jAxiYNM0pI1uMxjK2Wya3C3bDOnLeJJdyCDJoUl7+/dII9qvYhCdqSm3NwkUrZNUzMaZKli3aKHO
blDLe1pZG7EFYAKqQciAySBZVw/YokulCMF7EhsW4DzkQ3MuSyQQjxiHlB+xmmqfZ9DpR5GiQIaW
SzbdvH2aN7/R0oTnyC79zNUdWduAqRpS7cuspuat3BtP2J+g+zrm8PDwz9kJ27aGo2tIMZim+LVw
ZmXWxUw/M79UtiJ9sssWWQsjR9e2GrLDbE2d2BlwXadf7s2FJo2VKQi465Z4O1SFk+UdiOjArB5A
qYWHvKsiVL2MNPmK89V4zOqusjytcKaPQZcMZ5h05U6MtLXxaeggAEEcee0+qwopa3IdCFdutvFt
DrcOVeihdjspj3fu581PjC8bkSqxGNDE1wc7z+S5ttMxv9iZ2R2sMHZOqPFkN04VWrfd3Fhf395B
W1Ojtq8DuwTvxBxfj6dGohpHs4dtHUbtCyMZs4eut/7JGIZG31nOrcmxfTh09DNR810dmB4r8xCD
tBQlL7zbUyWdT0qt1qcS2Ruvt0T0HyZHnoHfKiVNdu0y+b+K4JlSpFYw48NRcVJOc1C8HxwhDjGG
u5///TP+PdIy879GArOkhDPh0KUDwuADOkype1F3w514r2C6tWLkExhvLXRbY33m1RaPIUch457a
qnRLUKL3WdvhWQa38tN/mNWCSKYaCntyHSxMsKqxegZ7l8hFd4ktDrtf2txvIyZ/0k4lYdlpq5B5
IQRodA3+qOmtPmFKqUymSpRc+ijsvdHWptuosuedUGTr6y2yrYTmxkZePbZmrHeArVFBn7VPyRyl
B9EZ87Ga270kd2tCJDikG2RWS+f59Z4YMoeMuqYN3IYZmleUky9Aw/bwkRuxFRuB4JVnACzFugmC
vbuZiBovO+jAqO7KbeTq9tSejcGMDpFNeTauh/ZEQLh3VW19SiJ0CEKgTK/VCnIzA7PCo4boWxLD
BpKnG/Lw1MtEWh7f3oibn5IXDgwScIArYkxrCizMIjO7EF7DpZ86FFsHaw86u/naEE3BJyQnpj+4
ek5Rb49Eay0pR+D0h6RNZgqlcvRh0ubkSHCZJS7qW91BS2dqFWPfYodtlTvMp3UT/M+bt3CeIMfw
8F1FrEGPWizJT4ZTfaeGh0QNTEEtPdGPQ4LQBZAlO4dzLiHj4JaF0/SnsszRy05T/IDJtvPcBajS
n4m592qKW5uNO4dfRknqmgrQDGFSBCpNgAIw/u1o1jQxTEt6yuPy+xgI+ZuDFODLQMth5+XY2gBc
DSQP5GnX5HE1sE1Jc6rsIuTBvLe6Mf6CEM6e8NlWVM0rDzQMNiQ2Mav1x+pELdIqzy9WbIU/8l6E
z47UTa4ikFAAoCZcR6T16e29vXWMmNKi+LTAjdeXbKdj0GR3iIUZuSHf58qUV27gWJ3uAvhTv789
2NYCLvqC+M7YVPzW+Huzae1ZzhmMHwNhW4vH6oQaSUB83ET6CcWp6EHU8uhTn2t3Uu3lAl9d8AsS
nvwSCQUqPis0RFRlIZKv3Ic0lPT3tSL9TEXm/MboLSIH7odmp5W5sWdejbdazSYK1MFZWuBdpgyZ
W6jd9N2Z1cR/+5NuDgPTHpYSIc1VDM71D3k20lLUIUrpXqphw9PE3Ylktq4m5D0Wni7AIv1KiZ/V
lOlbYpI3ROow3CBjRSlpkhLTN+PMVHzJNGPFNYreVN2o6ZrCxcMpzvwcN7t/bkcjh4Y4MPBx0k8O
yuqllq204fIjZqzL/EUzUjyq7d70wDSX//5aY5yDwQZ3Mp4z686MHOiNlnTImPZ9Xn7uSpuqVVHC
Pc0m8z9EBssigqJa+kBX8PCB5r7WZxTibFRMPlRWajxGSRX4lhisnbRtqxy0FAW5aihKcPJXoQEm
M4Vktmj2Ga3ew2ya1P53nlbl90auqzuRKMFRydoaiQgc+g4QdIezqhW94uKUqO3s3437hx2FFzS4
RjROHOd1mDK1TWVLCkGyakbhl76ZFM8Yy+aSZeF0ePuovD0UMLzXQ5WYaA+zAwgvmoLYK/u+9pFE
yx8kjcT57aE2rnJYKehkUodxFvzN66FaDavpdgnIo1QBs2TBfhFREp8d0aWnGt39mynaw05c3wQg
lwCjsl9J4HjBX48p1LjukqKhlC4C/P2C0PhI3ijvKU5f36MMw2akALTE5euUTYtCy5gdaonDYE+H
OIy1+3aUCj+QCvMubts9mYqt8VSEMyGcs2mpyL6elprWpTYrlH3iqFLctlKCe3WM0gdVG0zwS9gy
vb10W58RPjFAjQXKSIT5erzCFE7X1rCg22CwPvSSkj50slLvjHK9F7Egw9aEjq9GRLNOo2KdXN5E
cuMyEvr/QJE5OKZ9JO41Od2RIbx+cxmJBHTRBiC7WecBqU67cIqAz0FYqn7MDp5cntXJxskOBE0B
VHHPhkH3KbaxI905BlvfkjEXYhEZD64nr78lOA647BqguhLTrnMrhHIXi2oPp7y1Q/4aRV2tmB5E
UT6pBTvS6OSnUJ3SYxVN09FU+q8SsPqdiGlrONw7F2sMIsIrfG3SE5ijwYCQ9lR1XjFKVuJijxLe
xmbfnlr+nx11vK0VpO1MxKsAN7sCCJitpgQjnNdLo9TCNSMLiA0KHQhJiuCDBDOAouSQfB2q1tm7
x/4YSr6Omqg5gYti/yxJ/1V+B1ukJ6HKL2MydWBDLCIot8NrXvEG+iMfqzpVuEVlkCha0F9S0Ut3
cEKwScNq9AvxnPkNAd+0cW2RJzkyaMGws7+veStQvulVc2IJKReDi9ebzFZTY6TZAH0ULMj7MC3T
49gMwUcUsoY7HMnnGyBeWKRnGNbUuS27KIJrXji09n1WWtHOwf6zp9dfDEAPv4ikmNt49XMMGTRU
3A1wuZGLKNzezIPGS1JNv4z5aDduHxlF7GOtmU9HaSyr0rcF+rJurGiZ7QFr0nPXDhrT9oCK42se
Kl0UPyVJ01peNyS43Vn5DPYqjmwq/KJrVHlnCsupXM+AN5kYhCsB2OhyAP6qJkW1HZWxY+YXh9zv
oFNEOvboV8E4tpt7NUA7ysmQIZyqsUDht9lTSt44Xwb2rbg/LADZq4wEi2dnSiK1uNhDIz2O8tAd
FSMzTk05OR41oT0x0Y3glsOsoe1JYkIlfX1DcrikIgyxD6oTRz5PuEB6taF90YVT1p4xzTMmXFUJ
wAMpgOGhro38Myw78a9fHYQup2yRgEJf5epdLQsz+2OZdMan+Llu9PwJcQVzabsaN03V5I/a3IAC
k+dswWMZ57dfvauAhf7UQkCH8L04EKybK0zMxIhGmGdHgmlUght7pHc03NN6EMdcxUCX4uketf/P
7fFqpyHHvgBoeaAsiK5rhLqwndlO5MQ5OzqilneaakKBasdUT291QzifETO3kRDL+tg1G7t+GvpK
Nt0875PITxGNe6SWJ0s3gTPROZyDNPxQsHkfZBPV3Vlv51uiB3Uv/7jan/xoJC+Q8qayi6Tbcl3/
dTwoVAuRlZJ9HuroS4J94Um3wvTYIiThda1e70StG8MRF5vQmQG/XzPGsJxsg8WO94wWqHgfWG3r
0SHGXX4Kpe923Xz8140A1RlwAkW1RRZ2vRFsK5QHHXfhc6kVGg2tNOjvtEF9lrJAf8qRRL0BCdrt
PKlX0RB+L7ga4yhM5VanZvn6k4q8qgdyI+cMlms623pte/qEduU4Ip359vyuQhKGokwHh5NmIv2d
1eU29KUIg1aw5UxUIn0b7cLwRgcD8vPtca6XDaoCJLSFasQHXesNDganiVqVda7HzPYTPZPOVg96
Kpjj+NhVtbKzTa4ubdTPWDbkuugpU05d7cpOHe06V1v7bPRh885Jy+6mBlBxExpVeVGEM7iSVZYP
tkBJf9LyvfL59f2BCAzJDkqH1LWvwC21njny3CnWOdfk4BHhkOwrbcueUY3CeEE2k0fZserQf/sr
X28chkXsjceCAOkqWO+bDk8COBbnyJLmUwq+2EO81jmiVJ/sbJyNBYX+SxBG8YjWx3rjhHmIpqU2
SBx7+RMAbfU8xrJ1xOy98IdKZJ/fntnGcIu1DGJQwMU5+aswAi3MvFxU98+J2Yy5C5mw/Traafwg
yhybh3H6ZzwU6Ah4mSwibf2lo/v6DE4t9EwqAc7ZHgv7g1RXspugKPoM7JzujtL8fnt+GxtmkTNd
Un+uNfbN6+F63CTJVRXnHCwZ3QiT+2FKe+VRk6zabRylP8+y1h/fHvQqkl7miAwGnZ5FC2AdKkJD
AZ4yN865y3UnPIX46FWuky+wjxmUUXpGIlR6MbJC+VbmTbfng3199zA88IxFM3C5hlZritJvP5om
V3nDpI+TraU3AZPcqVptjcJfR/yXd5zDuOysv94nO9G0Puhs51w3tf6lRqH2UsbhP9cdDTYLDR8D
UAvKEetyah62InQkqNlWXFCGl1r10FfpXjS9cb5fjbL6Ynaj6yF1fiT7Jqc91E4FcjLQZJeqw96z
vvHZgGGzJ3kTWJ31hR2WbHs9RK/Z6ubaV/pJPWu9HexcWJujsDSAXVXq32vul4gqZ5SI6OnP5vNZ
ESlY+XD+Z1dMFodulUUfB2IFD8LrLaCEipLXDVKiWlJ8nrsgO+WNEnu1ZY47USsZKH/rdQxHnL5g
MlBW5F5cQwbUvB5VEWPI3Y629WiVdfg8oI7yqMxylLi9liJgFRexLtyxzJHwAxeiZp+LwUCwIRh6
EyRkFAGb1sf4BrkY/Dx0ipKPkZQlv1M1hAPCkQZNvTDJ0vvYRJvOj5Je/iGXkdm7UDXU91ZnARIt
KOvhW5oM+n1k59nk5jr1ZzclpMUiXMI9xgLUHHtOFw/qMVO6Wv1IUJ7LroHC03BA3N4i0MxyOfHL
Gg9KD1thel2TVZpP5pwWMjmPZGUHadR52ZxesX/qdipXsBdC3pu0EfqTPfXkRm04O7MbjfU8PRDk
GrdG26BHOghb/lYKJ/kdRZr1DgJ5GPijhJuBa+Kr8wteaPE+yxA0PBXc/o8ocAWlP5oW+Eu5l1LN
G/AU+pJIRfnSDn3ueKNh5LafDVUw4q9qRR9TG2aN30G/O2iBPfY3QS/M+3qQRHcp+7jJfKkNtOek
g4NBqV5bMDtRKh3GXhOha6LyKR1TJa7vcjG2sTemUvoSI4cW3xSIygnXapXGOeK6HhWe7Ug1+NEY
KRH4LwIxu1416kfc85TaD0SnVp6e5bV+nlskw1ALS76UuA7U+HtGUFykeO5r12g723TNNBokH0aZ
1XtJyT+uLRnVI5LYUurXAVR03yRsk1kkU6IC0fEAP0wNGCh6RZN2a+WWaO4lNZ/ad22oyb+KclY0
L63R9HCHup7rJzVI01Nilni3hNSsJBesS/OjYp0Hb5zTIPHqtoAzotuifDdbYrRcI3Hq5kZS1fo3
OhdZdG4YkqVQIdO4RmwnzpOZVKr8OAwmpRkSk/aOuxaBDpBwFWgsK7O+Yb0TpZCkhjx5H8ArLXeU
ULauFBJlOsfAWujhrR5uM64VGXJZfJm6cLxVtDY4GGbR7CSIWzexzbNCzkOgdYXTn7iFBR44aOj0
Y+zD7pnpQ/eJ3wTjniHT1lDkvxQeFkE82r2vby8MIFFpjTOU82cJrykyD0AScXoiC2p3FAE2hiLE
gipPpWajTi+rbTkaSS2dg6TTvKRu8mNVm+Gd1g3OHnJmI6KDd4CzAm8LvrDri7IzTDz3gDTjH6L3
B3OS04NRGtk3KQ+zuxHPyGYnYt3YGDxlRByI8y8dllWIlUF8VcuhCM6z1Qo/x83Drzlme/W3zWGW
HsfidnAtdNaBFc6w1iXeIJLys7p3PKfB6d5GSMU1R1X/YQxNemNOuebnZljeDvX0HXxf5oezWdyM
ldp7XVMON2/HehsBJlVY1PyInWmpr8MgOiTY/cyhfW7NCpuH0InAqdfyobPs8kWfTONEPLaHFNnY
TwwKwnmxGL7meQZcSHMGrPjcUzP1A3RWjsMc0uTuJWvn2F9vJ0qyS1mfJ3kRel+98dNsI8FoVOpZ
CcOsd6NQBPHnRoYIPBZRG38rx2BPP+N6dmwnesxUvmkeUql6fTDDAmapaAflHIvR9hs0Rg+BCno7
KerBf3v1rjfVAl1amNXM7lpEKrABeur4DpzJVoyvQxh0nwmV90YBBL6OXpgKCQj/Lp/yCnNRIbA9
2TV9mEQf7PqAh7d5VOUwML0uQkbDnURl/U6LTuFVzLrEdmU9t+yjVgZV4uGvYH1SaYGFPgWzOPDF
GMLDRMxS8DaVVummmtrWftRjLI83cKk+xlDSBU7XJVERgs16epTa0XhyGiygT1kxdS8ZMOdfSpLm
nw1nCtWTQ0XbOcsh/g53Ghej7uU0cHmEHKH+NLvGaI94mozPFnKN002FTpN1CKiefS2wY4rh+mbt
fOy0LDvOyjjQQWtKwzovTOvqqDjJZPvmgDzLrdS3PO8h8ke6b+hZ7HiyNPZIh+DLExyiUgCvVYio
XnKItiW+JXmduCqAe8OPbalT3UZ3mg9tC0mY59kGAoDcoqV4ZdCTkCPUr1nosQ9N5BKKlIErOeak
unoWpspXkZdmCXC8zSB3pFry3YibOPB4OdMfIR0k/VjEjvMsVTa8DycssttWcYLm1BAdlF6mm210
7OGof09zJciOvSG690pa9QlOFHEp3AKeXOaWWq/djfM8zrda5UThvZNK9uAFYKCejTE2if0iC0Hw
3Enn20iexsy3EdjpvEFucJPX+6D82eEQjMFiiWijr8RBKsFt1qo728nSwUPyZ9LdRITarznL85e0
67Rb3G7K8aBmoWhdy0rC+iZJW/kGG1S5c3snBzcxFtJP1USM0lYa42UaHekmHdTse9+09XNT4JcB
X+A9akZlH8T6TRZozocp1abk0IbEdIflzoXta+ZJ4UZzMvxi0ev7ROtn5QnbBdM82OrQZ+/wI8NW
doCQ2fi1Kk0fh1jA0MmzYThJyRRrBz3IO7QMqth5RHhLquFsjzF9B3PuDrmtJtG56LWg9DD4rF6y
DCKxq8eN0R1bZ5bTG8sM9F+lqJzaJ9OSQIJFrZ76WT/DexOpERxrOawKT+30PvaLtg/ZArIkmskd
FdG+D6C+L27spVbfySHBttsVrWH5oxxoqYsBJERtMUvdjTlks3NDOR8pTYEl72MtRTqnwRzfz2Xg
3LelLn+YIvqBN1XYZbGbD2b2ib5VNrGaetgc6s62w1Nrae0LVBDIUBUMy+FbqM6j4udOrRCtp5NR
n6IYMH0et03qzl1dRl6k2NXo29WQ34hYqRqfq1593ymRMT84kmi/NqXpfLdwiJBuxTzI3W0UhYTk
UhiXt2NkRvYh7JIRiIzQMsWFQNA9NqmWQa+Eei2dJgmNM1iJgfMJGzwxfkDgi0+pJuxwzidPyWNJ
oNJ9QJ41bt/NatGGXp+RD15YFRUY+tx9CdCOM056MVcfq7Kp553r+erx4dqkOc7hBodPI3sVopmo
dvfFIrKFNha0h1BOhoNtUNmM60J3HQLjnVjm6ulZyjXyQqWkL0VtYxXLjHKEK3gHnThMIK13kqzd
IpI5eyG8wZ36ycbcqLVTBoBmgFPtGkdhDYEEvwwvsjys85s6LdJDk3XdqS7lyoPqv9sFucqgl7lR
2SeCJ9gF/Pf6WaVXaZhdPKYXvYuzya/R4ZNwFdayd7mUzM0vVUm5NSNNHWlypNH0VAgceoZoUhR3
mhKEJIxCWDe9tTjq/uMzzE+Dsshzv5i5wLp5/dMCPcqHSMf2VcrsFtMhJXjXBn3//r+MAt6UBaaM
vVbHcLRmlszUpoTQq5UvoYn8wF02/Hx7lK0t9Ae3QpEcPuy69DL0tdFXBbo+ulHOd0E9/cysCdPm
WPtns9xlJvCwaJ9aFBnXPRQ9GecWmcIUuWaoXkNBHg3jQHLxwd5rXl6V/ZehmAwmY+DGrrqGHZ13
GUlYwAglGm1h31hfHXhBxwylvS9laZqfmPJwruIQipQEWGAnCr2GCy8/AFgJRSDaDth4vt4hw2AZ
ZVkF+LF2Vi1OeRGbjqvVslMdrCooAlejmmq9a3Bc+2V3lZL6nUNNCHu/ACJpltpwr7vItNxQkYx/
Zt/x46iA0VVlY10L4SNJ4mitYXKywkS5VLOpnyibSKcSk7+dk3KVbixDLYMsytLAsFbfAf2NiaIC
C4H7JgysXMkezMJM3XGkUedGAbWasp33Gmdbyw+sh/7gUtW+4oB1KIYjuYx0Nl7JxgEyLDfEWJsn
jQjw1FE7/YTu7eylY3RSoj3rluuLEoEAXAZI/QCDXV0Oljbi+1UBx64lo/yEb5LkhsjZuUGupamL
g4a8k61vfWMwZyDwaRKS1y5f46/KNt5lciB1oFCFYQSfhyiUPFwzAjftxvy+r5J5ibSrnQrn9bXB
LP9/UMqcrweFQknbKYkxe0eu+GSgEXw71gvfr95VR75KethDWBvjMbpUba9eVZBadW/Dv7oMQiX8
pmbxKAdps4PwX3biq4Ltn1EWZ0Jk0FE7W5b1r6+oRT1stoAJUcZU32N2mR/bwSg8FE50xS1Fbp6S
aHyWlNY5vH0Db82PxJ7gkPbrNdurirjmMWBML3iXpw8JEvcvVmz8p1Gof7MsnHxe8tfzy4dUCize
k8tA+R62VdNz4zvZzdtz2dqLCwYZgA+g3auqm53jHgMvHZhgHXsCkYSDqvT6IYsbFH3m1jwM5T+z
blm4BXEGP2mRjl1T0q0SRBHIR8h5+TgeuxjrtqptIp+uRnO2Ziv2Bz2Zdrb/1ppxcdHMplLKe7a6
14qq/GOUgpSAaIPPvZrq7ygJ7+nibh0yREDhqPNe0RRcrdmgaPHcIIZ7yUSde0CoFA/hnvp9r5d7
IrRb25/QFYjnoibIVf16e1BP+B/Ozqs3biRdw7+IAHO4JdlRliUH2R7fEPbaw5xz/frzUOfGYhNN
eHYXi8XOjKurWOELb6B7jrXHlcR6iN2xrzDga1IID0gzBW6HVyWI6DI7plocfvsPm+YV6EJUxZu9
GruMaf61PcBrDF0tr606i668Ph0yqyOqneJU8kiF5e/3R91YXBgP4JoAWdClWcfOeR6h0jVyT0tV
bL/LJMQXaktKviPKvwcD2BoKZAUfEItMPuYqlEUwpCMUZXGF0FNvmHF/UbS88Hts0nbC9I2NyY5E
2NBeHvcboIpmB60+ZRivqYXyFFNhfGiQa9opbm7OZ0HOLmKNNP9XH8zooBpzElExaqMAV+QgdPHs
iD53/bR3LW8Nhf8xm5KmKsKJq6GCFD+iFPLaNejU5HGeMuNDkItxcrt0GuOddGpj8bhLuCHB+EAB
WEP80CHQnHBEyVw1U9kbtSg+akqzRw7cmBJnedGd5FTjK7C6O2YzFSV91ORaZtL3tC1yf5Jy9YLG
+LiTQWzEQchAgbPhGwGRvbkaa5CU9TyH1zpVh58h2j+Cl6xR6Our4HVdNMOc+kNVWNb/tLmQmwcE
cpM9YPDWosJMoZuwWBvfiFsog1ZDnS5CHObNGdxmFB51qdzjPW6MAhVlARYR2io3mXAnyoncnO5I
gkLBgzNOkeFZSWXvxT2b41ASRTfIWZwoVh8PRMbUmWjbwZaOFcyas/ApgxG487xs3MYAHrG8oiti
Ll2st7exYqemOuaSdFH7vPDo0TqYxiuC+letvrerRPUiHAueQ5BjO2HQxubknjdfGTdAMdbpoGpE
8hAjnX2NwwCpOkMKDuj+234fimgnbt1YSsrLvDeIj+AbvIadhNowqqQFGDIjXPDcjJbyA3JcsjPK
RkRCPMJPZKhXcvbbpRRxHfdSH4TX0sat9KDUofrbSE0HtZ8pa+wjhJVqupQh1Zm/vyX/n41FZxCI
1Bp7lhVDU9oqKI1upPLnRGnjx7Oo/KmQostfv2XcwjZhK7qy4IdWgcKotHEGjg2TgirGTJeKRwFG
MYyPuGep/2FapBpLGxLY101vIB1ShPQDK0TNMOzx7cki8zzDQaWtHBfjnij01n6kTUUBCAwypPdl
E/0Rlo+N4TRS3MbXtCZttNBn8sc6MHw7lvZaY1v7cSmjgdWzqIWsoy1bVTo7UwXVuyIIHymVzidJ
G/+9/6VuYdUmnWJ60lCSFi2l9YNWOo0xmtQDrtRzqkOipc0HFKNyr2hG7TAlXe0Tp+Nxm0jmIYhH
A2XO+a+BMPyGRRgBuTzkd9R1CzSKrT6RA2o+o5zXl0yrlZM2otVfh+28s1u2FpXTvUgdKjwANztT
ih05KRBTTbOoO9tTMp+m1I53WKWbqwoPGfQY3T/UW1bpKKkBPWMYBFe5UlQ/KlXrWIpcuBY0eK+X
+8wfERTzSkRo3Gbu8w91oP81eWlZVdgggO2RbbuBQsbzPGShXMVQacvyGFOyBXBZji6gl2xnVbdO
BZVH7k748ACvV+c9wmO96tsmvAJcxYyuny23mabm+9zuNgM3h4LlDWSOqt1NXlxbWqQbcMyvkO6T
g4oqmq9NMTzoWPtr2CrqKoAsORyUO+GmrMLkRVxMczIlh2PfN58AzlhfECZBLMExI3MnNFpWaJXu
L6kww4E6QEdj9cJKnG5LL5B0kbJuOMqy3LtioWCrTSKd5KKyf94/9xvLyHgM94pBuzn2stQnoSqj
mdNXIo8QH1a7dxqFvmfgWsHO7th48hCPWYZagOM3BN1Br0Y4CwvlEWBB4hvEej4KCU6BcEKa83/o
aXJC4Nb6dH+OG1EL/BReBGoZEFfXFXvZKLUK8VjSHLUUh0atYu43OXvShlZG4zZpabL18lOR5ePf
Ry20XpCvhLCy5Amr8zDlucQpMZBA6MbJN8Io8nHezA5Tvus+vXXVsEcx2VzEGalLra6a1pxR8srw
rKdbrdeuFZvToVKV6ZgUpgl7X1PrY2+W1lWVAF755VT35kPtaP3Xv17tJTSkSUIL6Pa5qiQjDjNV
wjwj6JvHSEpbj24Bfes0+J2qeEXL+CL50wTL7P7AG1c6A5sQYxbd85utXKZCmyuTelyUq84jVHH9
sauS+HB/lI0DQxrLjY7GE0+HvWzyPx7+Isxq3ij6TSolls+K3I9HNZwXLY1dDdnNCf0x1OouwIl2
sCZaqdduqkzfUUTmW3K/15PYOB2L77VORrYorL5yCv+YEAjXqGqXMm06jvkPaLvhiwp951QRc1z0
pIgTGIRGQQ/a7IuX+4u5cdu9GXt1PlRtHhqZoulVT/PigCyXRSGJ1J3bQ3Fj1nZni9xy6Re+PoV/
yv5LaL+uNpZ10s6thKgUwM8wAhARZpekS+2vtEXwmBx75KzcFpCUL89ByMydTHtnhKV4RDUw3wO0
bO2lRbKAZiISzwilvN1LiS74+hg+Xnn60eq36BA/muAyKlfXxv7z3681FHc47poBzOr1/vjjO9Ni
mjQHiAa6QtX3gmrZMUrQrYbkGPuZMv01toqVRqlkeVe46m8qkQ4KRqBTZ2oxsVNdI11vvcTSJT8K
TWOnq7W1g8lIiRpJsK0b83Y1qoMx0vBq1hqQIsBFg+jDKJVopkc98J3RCmm6NrEZTD7YrPTv9zDR
x9LO41q4jXkon8+TgZzgVY6FCeyo/i3PSN0YatV/SKwk29nCG3sGQRbMgnhDuYPWT4oyavacgTy+
Ds3QPaMapf9bh2P9TzVI/d6NujnWwiylVWnegvJsg/51byKk01nG9K4ITOOiAN679Ab0yvu7c2so
uB4E5Ablp5uXsgho12kK12rUDdF7IY3iaIb58DmRavV0f6iNa5UYl5sbHgu92HU4lxajKZcBVcJs
MpLnCWDwGfDKf/hOhKWsnApzauM7BZSPa1teuuR19M/cdrXXAT56HPpW25mQunEAgCTw3JLOQIlZ
H20JCbkkQOXhOtrCkgAvV1ZzKEeukuMEXCj2tCZPeg+uGZgxtbDMn0GhI/CbNJr8vRPYfpOalDMI
V0NJP7f5xD8SdaOJOYo0tOj4ZiH/uzNmAzrnSCBs5bmNqFWPdthhUudk8JzIkWIfLys2fFjm2m/c
0sfkKBsBBgRxZ4NCuv8VNzYMLfsl9ocEhXn06u4EmdY7Uw6RARnV+gCjaz44CE4+Re34fH+krdXF
jhQAJUoaJFLLX//j4pTsNGgb1OLRX1FRNgbBerInMz3h0VDiAJjnntaHE06PGCzeH3njeQRYzUel
Qr9wIFdz7K2uCXK1xLFuSPJDwnq4dZqOp6QLOzcv5GFnphsnA0wwACGdF+m2ewQ6Z8a0CdR4b+rh
oSwD8Q1kvbMTjm99uVe++NIa3mhwqFEkwGPG10DAz0sGdfwojQiTIby7F/lvDQUmBv8iMLfk+etP
R53QCEOZgkJjln4dh80RjkjmppD1d77VEvetEjdIuEsHE54Vj/mytn/ukhnSvawGuLPoiTSezE6r
v6kSIlaeUwbxMZ+S/AM00yr8D+dgQT+hB0YAd4PGqUfFEmFiM24EyBG+1PRPHkzv+8CqP97fjZuL
yauDgh8RxE0dga4AEGLDiK+WFCYozYW6h9qo7s1KuRdkb238ZQtSy6ZicfPIdeNrY32O0f6Zc8+E
K/sjCzLZM5xwfmfVFFDuT+3VFGn99bBOIDCCT812WZ00vMRMcKooAFljZHyj6aB+rUEBf5BB6H41
qjz6PGU15jyx1UQDSuyB+m8J2uuTDbFG9uTekmaPeAcHWGuoiwtaBP3s2i1ujCP2ut2xT6zhx2C0
dgWgpp6gOU1GnfuNWhoPuij0PZvGjQ4LtQMmgp4R/7UuT/JWDDqKMcm16O2BhrqU/6rIe3+WVtIM
ni50m/pPo06+AP78oo12K3Yepa27BBmgpey0MEfX56E17MlqagtmvzDKr5pJj7hMw2mnrbh16uhf
gpriyy0K0G9PHSShbsBlcPH4nQtAl3F7muL8xXGm+gzwufEczLjP9zfL1jmg6Log6+lg3STagsyz
DXRaf4Ml/YRypDxWaRKd1azrdwomW8fAXvjEhGAUn9b5gQgpUBBwgecTsvTdlnTlh9ZmaYiumSjf
jW2xpzW29dQ5AAhfoQMwBFfLGTnYoZjG4gcfNdUTR2L2nBivqUqydVeuxu6L1krzIcvYu/cX9fZD
ahSzIFpCktiAcbYa1J6y5KbunDE74O89AgC3p4ONcbE39bil1rkR7eye2+kyKHk8dEiU3G5a7aIm
gkkSHGGloCvOqqT/HM1U9zIRqhgdZcZTG5SGr2KsulMX2sDhMTIncxGrpmexPh32bGhNPOLYopdV
+g0oT2a4YywELERsBQ5QkuE7J02K+EDnSCP3juF8Cdq2fF/j6aS6LSGs6rVDFu1dvbcCPfS9oFYs
3BFtA0SK/rmqkhSSzxiJ9QWUYEEXHRn1wDeUofiNwVhpwJSQkqd27oqfeSgIiPRO1f5JgX8Il85h
nu08creXCb8JfRvIvmSVVNTeHnOlnEop6wmm5bzvztqAvKnZwEm8vwdvDzZlBbADyBNsiTNaRQKo
qiTccoLcuA5SakdelcWS6va6k++Z9mxtPlI4MMQUIxbVrbdz6pU8tnuJKzqNYukhzwzZdeRsOpBM
yqdc1uZjH5b6g468z06osjlPkimQRgiX3ngTQaGB+djT6AftCLVhAAPV1DxjkoLm0v0l3ZrkoqcN
Owg88k29pdbaJIdJSawXRvklgswSe0XgSLpvZ1KBG9wc2F/qoK0eEoFk6862ub0/ab0QrqDqtyA9
1/FzmIRmovMFr7U2t96cxekHK7QiV5RjctLVNNp586ytW4yuKtVtxFEWZZ633xQw7RzX5eKAPmjJ
Y6x2YwkHuCo6SCMN8u/YMuYNHxeWiCdKG3JqRsfyh5U6rX2w7H4qL9BN5uYj4m6wX4Rmw56Nxnh8
P2iis78O8Sh1B2pmSf4oLLXkVuzBb/rkd4Z0bsx0Ck74Wsep2waz4viRjv3dcaqdVjvkA6h8pFyD
onUpVfQaBImhfhzNIemw4gpMVL9UJXjI0wHaRGkL8yvdaDt05aguFupPqT8GVR/JHkj+oYLU35Uf
MytGVXScJK08oL+Ux4dGwPVwrayhZhbyLuJooWfDAm/V0BkbaPxJTDouIRABh8PRrJ+1Cd0mc/hp
wBNQ/dGYLDqczZBxyGN7tryiFVjJqkbXwAxspWL0hdx2MEymITXdShiD6mdtYNpHtY8jxc0qOZ84
v5FeXaUkn/pjjxh+fSaO017yopL7xxzqSuXX0yA/y3T4Y7cPzCHyRTcq2sf7R2DrtC2qnYvWGU3c
9Z7o0Xbg5aLdPieh5lPWwZWQ8PBUj12384huDrXYlnCfIHm03u8dzeo6NjPa7Y7Ij1xgjYfeSvDQ
4kx/f1JbJ2sZCEdA2ps3cZcBeV3k8UBfE5EHze0bM/lIEmKeusnufhq1vAdV23oBKBXTGlvkgG+C
rs4SA5ihGtp0bhWGKwVhjaOjxFHaubG2ZgaDkRrxwgi90YuSzd6kjYBru5CTxhtpx/q9UncuFbmB
4H7eExLb+ma0pgBsUv/l2V1dGVOgoyNu46KjyaI6YadU+2U6tB97epuH+x9tcyjEsMiqsIy4EQEJ
eWgGuYiSqyn3w0OIPPhVqbT2MM+m/h92IgEy8b8Gs1ZZmykUM/j1LJlYxaLQD1Kb6m4dRs0h0uEf
/f2sliIQrUlzyb5XStGdaU5aVCGkPOcTMnzSOCVnZMSCgPwLofP7g21c8BB4UZ+jPPIqSLW64HVl
RnBi8RTU7NTThGP3LlyR3kWhoTp1CEi/J8Xfw0XcZnO004DbajAWSOi05a//UVuoshLFUZlQIZ/0
+Ccdm/qQ6kptu40xYa1NYT+gVWGCJ4bN6pgvodQ7u3HhLfcWuBL/OALCFPSRbnz7Iyy54UrmabkC
pbao1hS19F5yRlRIq6jO3qHDYucfQ/jBDbr3wCY9HG6ql1yWc57eGL2WnU+xcVCBKy7+SUvtk/7u
298zKbk6mHGJgPZUIoSH+KLbJKXqGlGTHswu2CNXbfSOFscEOOpsMsoS8moBnHoETGURTURqorrd
7Eznuhe2m1SR5adGnZ5Nq6yOeijCQypEQh22D67Cxi3x/ibcuAtVAkdwroSN/Gf1Q5TBkOPcJktL
sqw/W4ERf3ByPTjeH2VzvlRY6avQUUZocHWwGjqBiCLjHZLYCxTBzp0jns465ucopLSDXVwsp0IM
gBTBawykRcIWjItO7XknrNq4t8AmUXGiOcBPWc8XKbuytBB+uE7zFPoo/XGZGKnwMNjeKwRtbSrI
+UjOUbMngFtvqgpDM7ViaVPsXd0cYIQ3893fJwQZv8zQGnbe0Y37BMciY+lHOiraSauTnSul6KQ6
Tq5Z2auSpzvvcuSnMzeQQ+3XUMjtx3ywq539s/llgaywh+iCLD3ft0cnb+MgzgHMX/Wg1gZXLlvb
gLWrNr+IEasnuBDJSxn3xtmI5ncjyvikeoV6aaN2T+Z/c/6LEBG0JG5wc73eqsl8RcWnNVoJnnCU
DQ90t/pns4/7E8l484Wqw7T3PG0Mi+QDbFjeXNgZ6/JY2HVU6KioXpRiwpCwFHakeBoqpscGKkDh
wcpHPqitbOQb75+qjZGRUaNbuNTG+LNWKI3KCltz6FLnohuddVSrorg4ozWdJB26cYLWD+YyxZ4u
18aFAWR2sV1ZOIc31UANhRYrKhg0xsfhCEYmO5gDNY77U9s4prh90ZKhOkHtcc0Lhfpk0ydEOToB
uupLdRL6ja4dW+jgOxt4Yz649FGG5sKlOLaOmUIhIqCK3PoVqAt30hr1uQsTdWeUDUQNksDMZgEj
MtA6Q8eC1egwVTEvNWZlozd2tfQxUeyWsHAMY8kVfWXqjzKcrAWPX9UIz0ZtGb6rKewkfx+78em4
hh2EL9i0q32DtmxgBXIXXgOSxWOJAsPLmFqGG1liT1pwY94LfwhUMq/cEu0sSf0f4QahfQbmDZS3
WWCuWjiBmHnMFeVnq+ai9hLFqbtDVYngU7zoXHhF0g5PTtdov+5vqO0fQkjMqwtv8aavaddDNPQ8
Q1f0JgLMpMrYw/VWi10KZQGc61Y5tlE1e2qszn4eT6qrBrr5+/6vuN3WrAaqI68c81uTtbkujQrr
X+nSyxX6zvwehKJsE9FhI985QZsTZqNxQxBmsOXUtytflbkeDaEhXdLFqMzTwjrR3LjUcIXNQE+c
kUhQu1MZyVLiWsFgRMfcCJsrGsgwse9Pe+ORAOzIfCmMQjtBE/Xtb2E4J+0MI6R31kbAtsvK/JSg
8/Y+D6vhf4mkxTg4Cf3jnDXzpS+RuT5gDqprbiEiNLru/5rbCPjtj1kvjCLzHgsYI2ohFx8jw0LR
a1Rm612dVKOXzYqNRBPkZMcOnyt0wf7+KiDeA9jKCUQ/ETmot4tRt5XWDyjfXVH0Rk1CJ415RUb/
xLyB+DZLK+f9PJTBES2/ReBOcq6shVTs3AK3F98CNSfkg7BuLV5rb39GorMZQ7MPr6lhdefcMGfJ
E1nc9jvj3IZB/NnUKhbcIq2V9bcvO8uJpFGBTaJP0IStBFymUfZHYZiRiyia9OH+5906Y4ufCKVl
R+dVXoVBEaJCQncmbre8kvx2qqZTI4beRTbF2eFdbA21ML4BzzA9xGHfLmFhD2Fhj9wpiSHFbkhT
zw9tgUBfgdDIToqyORaYTJCCi3/LqxjjHxeplRhFXhRpeO2SqIWKBijSaOUJbJmx127bHGqhB9ik
3TRRlp3zx1BFCoBgikz0bjM5+oAwjv6Sm+PwHrMv59v9j7W1CRc8tLXgdUzK8W+HagMJc3szgb2l
D+NBrwLpaKVZvpN+2FvDLOwYoKQEExR+3g6j5aFRBuMcXJy4n+KjFety9zgjoxE+d4bSf42bNFO8
3BJ0n4eq7n7EMHeSE+JTRepFpVMaHg/EHIPhc5LP+Ty1yTEcqBW7dTfLv6aGp9OtgqlsETpq4hTf
ly7TTw2RhfAHMVO5bCMz/DfWk6ZyeYtwoYm0eEq8ssmswe9aCfa8sIw48lQqSv8WSIOQ/xjG9Iw9
0RS4lMGy6akOSrazjB5m542OWpAYJ41lnUNbrnVviCKz4EnNtCPs2bxGDLA3G3/opsk5UNhIB7wY
wBI9yqqwXxIlnfJ32Ph2CFWjiHmY9QSbxRaPrHNmFTn4EKuKkrNITe27mWEG4AZFHwaHdBpycbKy
UWoPSlei2FnJVWa/I9yfz2GIVqe76Ni816QSTPQ8Sv2Xxs7y4BJpTfOLHN6JDpJcpY9q3dUoRo05
IkAQ7bv+0IEhR8MqiFGHbBBhKd1WbsNPZIUwSaMQz1m3VbF6c4tCmRHCahuKg7Gklz+o/cfJzkOx
cQ5AAy1NU1kxSKpWsUsQ0w5W0fK5JPqYPfCu4+abhUA+BNXmaOd833Y3SPgXYxieagi0zvJj/jh0
QdOUWlg08dUxw/hAP2Fy0QsXfi7k7oAmil/kGeqLVrQ38G0WAXKGMstSMDQgUK7egV4te62x7Oiq
y2n6JcF54euojAk67KrdXXAV5i3uqtDcme/GK4wbm0ElatFjh6rzdr62FgV9neqUsqOyfbJZlDOq
80+jbouHxNH/R1tTOjXTQCG+7Oudi3ujZ0rNkho6xCBgBSgZvR3dMYSi510fX5ERLRy0wobqhC8T
xbe+g4PYNvpQXtHTVFsXanH+HZxR/9xrDskkcq2pOymNdoqjfjzfvw83thzlmKXRZPN+3QCorTzM
RdzIoKZKXDR5Oskfk37yJ5piO7t767vjasilSxbAs7LacDFScqpImghNgdiEUip6L3Py37IWlm7S
O86BnvFeZ35relzBugIjZYE3rR7MKJnzbLQhKqIJox65QJRLgMDau0RS9gS/t4ZCCoIkkux8UeN5
+4XTDvgZARbbWqHdatD78YdGGbDELubT/Y+2EeGQD9NJXqQnFuuXt0MFo2MDTtF5xJI50Nwyc8J3
Y18OHW33pDvFUMPkndOzMSTtyKUfufhSUhV/O2SISwuOe3aIy1gVHfAYMD7TfwqPToTAW2pM0s6B
2dgsS5OXDg2ErNv6XZloIxUMJLJjR+WJ7qdPRZOV38Flm57gmnSNcZ7/w80EOJmVXchS0ExXN1MG
HNwyJ4fcMa57rxlU80maC5Lnqc08dJc7b6qqvzZv5CsqJgV51ChQijdXg5rIMdqDSUw3GSWijyF1
V8sLOBDWf/iESzRCjEpOCgzu7SdUwrZEtU5IFw1TapeuTeRpSWn7iybeqYwz6XB/l27EQFT+ofQs
SGKK3avxgjTIE6ubpEuTNtV3yy56z06NvY2y/ClvwW8LE5n2Ai1DqmLrYyfFg0is1JYuWVuop3Hu
C68Uhe21ZWP8/bGjDQo/ByUIrhJ7dcLnaXb6zGEoXQ3Lx1GC8JFrzrckqe0D3p57OnRbR+6P4daE
0gQMs0l/mNw9cmI3igzlNGtF5xtRph5Ap+31JLZWEjAaj6NBh8NaK4Z0WtTOVjA5l1kXo4vETHlF
6VX3+kHqdrC6W0Mt7GPIzosO/ro4NVfQOBREPC/tnC5zKauzXk2sYg+b/P4ufO3WrTYIO2QBoNHE
vq3DtA1nK7UiPOEKtTibSI33gAqS8WLTvH+c5IC4bkwbJz1gY538avS+Gd2R0jNApX7mROrabItz
V2ioeWckz+YnOXZE9xmlY7076PjIyB7S9EHt56WQjWdM09STXaTG10TvytEzwOY8RFlhfrJKYXxF
2ZXY3TRFpr2nKGcFR5758leVaTkCoYPdPQbkQuFPm8BzduF94OwVTwDLvElVoti3wLDL7igFtuNW
OhB5F5n/zv7ZiqGTD7BYw+8xZiWzmxmjrF/sppBHL4jl4VuqJmN/QmLN+EI9jkeKDAWVfC1ChkaX
lDB1B6udwR7MVvJvTumc9tj9j7ERc1KG4N9L/spDsuyLP2JOYZqJGVdoYEdqaj5kYxr4s4LS+tIF
I/kgaZYAifzOoPjunN2NHUfRFeYQBHtEzNbXRKsQQMk48eKHYZTHkb/Dz6KWes9sTB/vT3KrELZg
JQhxUQVlvOVt+2OWXSV14Mw06SJh3neeyW2hiEnpTHzNDpSyWXJ5vEaviUz9SS+0H6iq1R/u/4jb
+WLmAj6d9oRO52ndJMhxQuyNAkhi3lWOZwLj9YLGEp+1LhU7T/XtPQ9qfAkNaGGT6q6XNs/1wgpN
+vEj3a8z0a10ztK6//f+hLZGsZH9sxlio8piCDA8VUH4jqmj8q6cR/2CIq+6h/lSbm9dpK/QfKOf
ZS4A2VWg0001KnfgrEDr2f0Hha7Zj3SYhOkhfJkNHhBrSugoY3RPZLPdC+4C4jTH0GJjoZg/IK/G
/0vGxgGsLEefZ2wEziPb+eX+YrxCg99eapRZaTmhG0pwe1PfpFyTqXYxRlckv9trSa1mduU+yv8d
JDs8k1YgjapCDXw3F+FA3puLz7lIx0OVSJZvDJZ8HKzefBoiU1zu/7SNjUe3BmkO2jX0OIzVIxn1
Ip7whUF63m6HEw6DzdkIsLcpTCXz/34oWANAflXyZVST3p4zW7Jpg2XIqnRSL/ty1uO5UNTBIdPS
XRGjje0HHB0mBs8IWM51r7MgLAARRzwaQvr+MVBCzd2SMmN6CrR+/GGiGFt5Pclr6NZG0D+B8RkG
F0hT98OkrNG960KkLya9HXQgYVR7/Ek46s8KiBfuyzZkGRdBNTEdo1DuKO1JZZ269aC1n3FvjL/a
TT5GrkYv+zyrU5L5SRgoS+mlnL47BmBcXzb6/rlasNi+Zgpk6FtJQd8szycUMJXQqAzIU7L2o6MH
Q/k3K43GHXhD/p3GMrLdDisCk4bEnNSeindIQDW6jD/VkXD2QEobO2SBVJJhU42mJbT89T+uR4mO
V9pG6Krkdjx46iSKgwps+8OklXv4pGWzrY7JgjTAR4KOA9Ygq83YO5mhBQ7pnyiS70qvRSchGZ1n
51rjq3YrPzuwIXzc6GU3Lrp5Z3/e5jDwASk40O5DjIcG5tuJKsAq7D6jMNxoqeznjdP50JBrL3Qc
jIXhhQBrrPekebamrBHhL+6tyG6tD0U4WnkqIXV+neTEPjT0Xy6d2S7t+X4MPhZBMIO8CfLgFFUl
dYW6b4AI3z+XW3foQlpa4mT6DdRA304cqZxxdgI1QMG7S9l3TpZfaAMFzr8zXhfK/xwKTb070Pi4
dKAm4zPmTjyKgja6dGgKXX0e08T+oorC+FcfyxExL2ugeC9GaQ+esbVcNCOA7lMb2qjL1DpQNasJ
Lrkp7Bp4CKA5BLdjYsCK4pXpdnGsWnB3xNScKzOM5BclbnV7Z8k2rhew1OxUMEHgquVVyFDEMplR
2hCeaM7sjaqZPetFV/01JYMEie0IY2Bhqq4zsi5NrRbteekyV7E8+obkRB+nED06r5zLRj2iFV59
vr8XNp5TNr8FOQkyzW1VJMyIMdO2Cy5aiuun30iVeWrzYXYOgJGcTzbN/Zf7I25cLyBg2P8LxAha
1GrztUoA9LwNg0vDhVgTVB86jXrBlKX5Tu3stR67ul6I5VEUQ0RvaTatHiAjrYM0njvpMk6m9KhH
Tma5JKNC9uJqmn6y4QQmCACuQCBXRT5f0kSJf47UbgpfKqrmB34DWu3CtnN+ByZKkK4umcqjkY7G
M44q0+i2Sp0onlDkCUnlXJLbYzNIhXGd1YqqmdVSQf+ttOi5eGo4TsQAQRU6ODNMzcd+jPEyVecp
ANuXqtWLEbcUVUmSohz7GVLJwzDUAxCEoO9+0m5BKkmdJP3zoAiaS03lFM8SndKLQz2LhKWTdOcj
UYn8gHmZovj6oJvlI9f31H2gUwXK2u6TXPiBkoH7HvRafNAJuSXPLpwUGm5eSM05Tgs0+e2iViJf
UhsdezVcFU8OdNTsA6E/gB61nNGKaGxnMjz8DqzOi3tV7nG/rvqnWu6anOqpRfM0yuSXHi7Jpx5Z
p8aVIml4jLO6ChGd4Ur2xASEs8wd+5OmkVAB3B6s9xqAty+20pY2wBnkI/24tGr9GNE1Becukkn4
hRBT7ebNQLMLc8uw8TrWZXBFiCOTWxdBZPt2ZNrcR3mQ9T4GPknvw4aQMwRZhAPBZCozeCdqKMmu
lVbFPzAl8GVCrDv5cn+z3z4xeH5CcbdhuiHyuc7Zh6YzbHp/xkWmmHzoJDX+lqEnf5TzAa3iyZiO
WC3sxV0bCc7iNMquJ4+DU7x+Y6KOZMYwGvMyoy6GSpJe6+hc6eVs0JME4O+aWhP+zhoNrzOqkzaf
RI2aOXuAsJS2O0twe97f/pjlav0jnECGiI8jWbD70zz0C+wID6VZq4dJ3nXU21htHBWha1PXosW8
JlpaZs7BGlX9onBzesD75WtvlFGOe6VwjoKD8thpqIvd/8YbEwQ8SxDDJbM0TJYr9o8Jwszr4j4f
tMvAtXkKTLn2kTaAmzHuacZujERiDlSAfzHLtbB43Jn4KiSY7vQA1P26M5KPnRzJD3VvRN/uT+rm
XXhV1QOoYywwNt6H1aRGKa4GNXQulSp9FCzrVRnbz04boyEotHDvUdgaTqWxxoPADG/avkqhl8CS
EixO8ds5iKjTPYIJxXOSQPP0XOzZb96s5NJZWzIT4k5gn2v5cFxPIiOQBRi9wMpfgqELwFdJWJxW
hZD25CduYphlMAp2SCLwGt0UWjEIDI0MWcGLkcZxcC7AERleVqj5oVbNtvfEXOO3N+A0EnJLRtlT
24tiRyxua4GJ915ZkAYP7+p7CpV2BLam1sWmbf0YzrqVnQYgtTWxfVY8VFyhO5HFq7bPm9eXaRPO
aLiCkHHepGQ6t3cOsMe5RKlttudaaTPha/TQIAbDxRgAVeF/UiixAQfO6QvNV7oh+NUWo3rprB7y
cmSn4UsVRyP4hqpNW6j1WbdX87oJ7fiZFGBo6wIDpta/Or6SLXh+JIxga2CMn1X8AH5bg/bX+rfL
KEgfQhUD+knU/fY8OSpsNRSz8Xst6ul7lc8mGKuZHn+IQtLL/bO7NaOFJgakj/LDzWEqNWcMBP2M
C2on04GYuH+Iq1j174+ydYQQOnEgFS0yQ+sjRHSX5yQr7OpkTL0UX58T9dXKDRxqqveH2jpAJPXg
QuDm8JKu4jhzbHFcBKV/aZVCDl3LGLRvFe/2h77Pg68ZqIQI66awIXQNJhB8Jm2TeScD2DpAAPVQ
Hlto/Ez67QdUMOjC9Gu2LzP4wMUOlLIBZLB2SCjkFpJ8wYx0b94bH5JSGqeWlEBfvCTejjljl0Fo
rpoXUhrbL4q8PmtITl/ur+4r5HJ1UMmwiFO4nLgQ1201vVFsKZGxxwthkVWtX4p2bA7EF8mnHEGB
7pCQyNq+0tZthw2WiYQn/mFZ84yCKRAaERtl7aFlLhnfG0yenvsASXMXiHgYerIiuvm9gyxO9D6w
ovJbVxqd9CB6hLG82bHCX4Ou58TYUiGOyO06rScbWJ3pgYRhWI/jDsZdraJll2r8P+bOqzduLE3D
f6XR9+xlDoudAZZklURly0G2bghZtpnzOUy/fh96enZbpYJqPFeLDoAhq8giT/jO+72hiT+J2sm/
ubIo3pOCbbghzj6Le66bZB4FU9+Nj6qzwDGZzWl6noTZnKLwHxn0mwEy1I/N0AHM4OUbUafRdYqJ
EDbH7fszTU2GfT0ayr4RRb1/+7W8KmbAQ2jNscvjasjGeHCpulzS3lYI4V6otQPIIJ4/mGkeonxZ
zyy94siEjdju7Yu+Bi63q4JY0uukH/+KhQGEW7QWtokRFj3KnnN5zXGA/s37RtO0i4xSMglqenrX
89hZt+tQVNcKgMatsIs8skcPoYwwdfvRw443PXGeOzIdLJ46fjXI+Lm7g2WAjcta8xYsQFfs5jlW
rPXdkszdv/PcOU4gxNE5EB8Wz7kxOCLrXC9SGjzqcgyCmiAuU7O/chA0yChXhua5ywsMxd9+9kdW
OUqRbYPgQLCJp1+OrV4v+7bPxziCmEyrxxNeuM5eHCx2Xu+mvFEvxFx6O6El8z1Bvb/MguXNAz9Q
XDLAzVfjjVzepSCzxaO4tGTUCi8LlLyszstetrhZaeVV71VyN8hJ37elpZ/oUhz79hDy6Md4lGSo
Pl9++0Wz81LrMipA1+0/bXYOt5bRqDx6B7c+bajDTisHnwPkFMyOepIdfWR9J0ST7WwzheEOtpn/
lyqe77u4cV3Gkbmpd7HLG+q73C1zLRRy1e/mVVdqToh99z1fp5SBVzhfOis1L2F0TBqmyasxnwsa
mY9xbFKk1GaW3M2oo9sTw+TYEuShOd90/T9NgV7e6NIXBFyPlK511nePs547kAXyhXP4ZCTTiU3+
yJSD64a4na7jdoY9mHJOMs9Kn3AM0GG10ikV1g97VuWXt0f+kWfP+QmCADRdwJrDZ1+nWqkqSsMG
VKz2Oc5b2sd0EWKvxqaiBqL7ZY0b6mX6YRujA8fdV9V/YYi+nfrUi6aijs8GjMTznVPJvjpxMnxt
d8GF4JgaOuQtWhM/I0f/MqhWHSuOOKdwqTVBHlOpLbYLBiGNR9IxlOa9Fy/j10E3McdlIxBPepmZ
ZIN5JtizU2ftRe602fjrA+jFTekvBxAZpQ6pnZ1L8Ge/7PGKj9/pRCzvOjVeTxRur5GI7QHAVmAn
gw1FcfHyWp1RO33Tqm40m7E8m1J4TxkKZN9pvPa8YrUJEFoYPlMmI2V1BqSSdVmcGMRHZgwLmwnK
v6EibGwvb6LNu7VQ2oEKn+322rQV9Gh9E1/g2nsql+fYpTa1GR1KfIhflfm1XPvFqhhZjSmSH4MY
5Y6ocvHJsZsPb8+ZIzOTgQtXf1PJs2IflAeaBZKWwZ2LBmswd1WcNPfrkDonvGSOzEyusREi4S6/
hodXl8al1VP1YkW1flJTkZ9PpIXcZTzqJCg8aX99+2sd2QY2CdJmZsBWCCT98l2JvBJOotZu1AzQ
lH1n6rLHcnby+XOqVVCuzMZLn9a+lPdziQ45GPFQPTVBjo3aTflLVhxuB/jyHdwEps3O0NWTE+H8
OT3Sm4vP+r4lks4djTr3Y44AqY+Yr15pSPT9JRyB9WJxCdE6MX9e8TE4aGzQEvvx1qU6XH6XNcb7
SqpW5KXAn4l0DV+zpmKXa7gcV20p3i1yVQILK6ET2/HP/fbgUIBagjm7+ZvgEHgwaRzC3Jwp6ezI
dVpn3ZnzYO478l5dXx91Y7zC5LLtfQN96XnjGfGHVDjxh9xz1ptlKOJTU/hIMUzC1sZIZhHZxI0v
h0XMESsty9iK9KofiNDj/fgTwofQxhZlr7V9u3Orfn16ezAemWNYJDo4CUIMfq0CZ0GHJN9VdlRJ
+7Fbu/oSLUJ6Apk5smTgKA3nGeE3YXaHPVCOlSUqdr6ayIgnq9S5wzd8kctXEjbtbvf2Nzp6MUga
dF8geBO0cvAc82TLJF/Ao/OqiWqsWy62sNvQGybz16t1EGh4mrS0t37PwSvr1cqOS3u2IlAc2BlV
K/aLahUnZsjRcUrRimSebRGTwoOqeVYrY4qX3IpWc+6KnavWFc4/VZnfx52Wi6BbtfxKZk1eBGTY
pjeyhdrk1/NEunOtVjgy//oTRtO+JYfRPX/V0vacZhjKpWCk6k16OQIsNf6E7q4I1dE15Ymt7dgI
Rb0CvQLC22toEazSnFd3sCOF9l4g6CUFZBqXJ45Ex0YNolsItwiL2UoPXqVJytBYN1yFNj5iPcOa
gsLslj3sG/lvPD5U+OxnGy8Kq8uXAxQrw9Zqay6FHqDwS2+aIy+fvTBOeu3EpY49O4YmK+hP0vRh
1ZlmvbK2CEQj1VGqi5HrwXScT4WBHtlMMJXZwD/6A+SDHUIGHlCJix6cKZdV3jdBLHgcxKsQk7/a
C1bHGtTUb9RINh5H1VoSPN7URWiYE6DW20Pz9WbOnWzkvs1Glmr74NkOCR1zN9OsyIFEdT0WxQiz
UtjJSOC1U13pi9BPnR+OXXKjP20zYcOXDkaODWM1SygRIx2l2jm6pc32BsnVPiFc8mI25Ck09/VQ
BR6Als5L/RnLcLB1A6KPleFmToSAYAzzqk/24EnWru5hFL79OI9eCkAC47gNPD7sLhuzasCQtOyo
JMoS1bRKGiiWpftuyNUTEtHtMb3cjPlW9Hyoph1q2EO3DCowGs1EdUZG2zs7NZ7H/SLGJy2bzV2R
O0CiqRtjndUR0LDkp0l3mxzu1fU5/236ftuGzf1yVqq5oaTQf5xoJpkIDkTSvycxS7tUx5hUv06b
zlajb6RfkLyU+UadTjd485ziKhx74Kx1oGFQVl4fE0ekcrllJk6kDlq11xFXBKaxlOeaTr/+7Xd7
BAfbyIW8XfaWTaO63ctfT24NDGM033YE6RoDVQzA9OcyTxcOLa7yoYTBcKZYlfe+72c7muc603yJ
TPNqLdXpsneN7kxmY37vyGL+8fatmY7++m0wvDERwU4Q4+HDeWzmLl8dzmcUF4k3PlF+tea7ySo1
JTAUw+n25mrjYOZgWqZfoeoRMKUXZVn8zWFN28+p7EmArq0OB5CsgA1ov2tbpR7aK6swreKOin/I
dl3Fx/tjPzeZPzpF9wMum9t8X2pbJPtOg8F6JdQ61686j+7uByvjROBLQurdC70ZE+hCi9qsX9LS
G+rAHkx84xTLW4jTsY0kf4L0003haCzSOFMco9LOhasJI/Da2DYD/L1l/MMhZquCcTBjxhbQyU7y
62GceixKkafP4YhnPNuR2cin0k7zYg8jHw5XWmFMFyQK/iJB7cpKhNS39CQG7HWX2zTXR4B7xRtK
f+jz7kIu2RT7GZqE2cfGHwM7PJ/0Ozdr6KD0Q4fDTlEsWhXoRjZQe0KPdmEazePX3mpGO8j0VKah
2kl+s8/i9A7rvE5eFFmnxedJ3Kn6jhQ7eNtD4k3Dp0IalW6HDuC487ROvZbsa3Nw4l1rQOzezW62
EA0Bh3YtH6BnuO3VnGdafTnl1tLs+5IjwdepqWY1gN5uj0E962azy2qJC1aD7Wf/Ti1bpcRndF0e
+86qzRClR/le4EKvfCWBs7lJmsJQQ1T1tTVFwzporfClnajmdbmQVRN0pjFfbdoo2BSjsL46Urfi
O80eQLtxuOseLLsbixB7YchjmkhhYaGs1lUfOzhcf/EdUUcCr2L9E7L+9LtmSI+KS5/nq6pDrHlm
twyfewS41RMtDqfzQeuL1MceRvu8xLoy3CLWmjW/12phXNHnMW6s0V4nLLHM/JvEvrT9lCZluZyB
N09XmGM11d3KlpDussTScz8fi2XwhWXPF4TkjPF+WpvxE1YwuhcuujLda7FlXapqoXzyFv7Bs3hZ
2IMzpwrkksZfGo51lq/2cTGGk1hWHBE8rXY8X2ZOugbITJqnil5uEphma9z1gBzjpY2jD4aGC9/R
NyppLEFrdERvpawvH52pFk9icKUeelVO50KFryMvi7ivjLNCyQx5no2y/o7Uqp3CWtTF18qTRecX
ntUbfstxdL8KO3vKsA15rBwS0n1bLfEJS5TJ+5gNqarR9yo06SejnN8prUItmOdtNvieRXPOl52d
aXsTYqe3x+aQzBeFY3g4xzE91nR0NM54WVVHIgcJPi+Mqo25STO7zskS/yYmV+tCTWvnjzJZ7DQk
oce9szHJq8fQ7mfDeTdrcWUGRhZLa093HblCb7ap4HQmNfXBIByZrbK0k+ayRxERK0FvC2cJDWTT
EPtSC6ZV3W58xN50OF9PQ+rFWGJMFpWfNAzl3jHbyrkEbxMfK0Gf78ldipJAz0HG6bXW55r9ac6X
4pxiFTp91qQDTN2unCdxOReJEd86epb117nVOk2Aw6R3Sadc5LtE8Zbr1lPnr2O+goEhHCB0INc6
812bFkK9W/Gi8lgK8YZhJS3NZ40WSBGgV/XmC8MdzPGMRuRwNQME2H5JklbiN/i+4CIJlVvcZfkM
kzIeOxIRV0QifmxoI8yzPq8fJrIaETyYcp2Ql4PN3cl2KG8UfN3j8zFui3EnQZQSBl21WHjcZc19
29QavOOFJ9ZZa/d+6Ipm+qSlMi53CcvL7SpF7iB3UdRHu3W7Wwx1CTU2hkHV0HY3AlUrsNTi4269
Or4rhHPn4P5movfBfu1Ka3HZeIeCT3xee4X5YSRuf93bjO19yn4AWbQv3EC10ekEuIF3S2AbpG+F
Nd6NywPxV8WyTwzobJfNqmXkwCRz1jykyiC0MxOF+vtULrWz59263g2b/SID0s7G2zZukjmAEzhN
1+3iQEXDFcYRoZH1a4FVBDaHfpktQ+WbnZqWgdOUY7cvC91O9m1NOc0Wp8lyZ+gY4lOQaM3eqkg3
C7JkhP01Frr1LM1ZaH4t9RIDeE5xPkAeg3chNsx3lrK5n2G+fNUUmX13nN64Kyu8Y5Az1vm3bOin
b2rh2HnYjsng+BPKAjWc5GK+BynPYaZqq4pIhvH3wIY8VKEnm+WLp3Xx+9Geh8tmrpcfs2vPdI3L
RX4cOXezTtSzED7ph93DpK8l6cylsvb7stLqj44xtF/aWMvegyWnBN4UZbvD3lMjECMb3UerADMm
4LbOirDGuueH7dIXuIjVdGwiTdZNGk5jqt42rlJ0Ef7O2c0q3ckOChjlZFyP5MwFGEqlHzHebh0O
JYzqIFedqo0E9M88pO9tL1eisa2HFEpQTDiEdFQfE+/5x+TSscFJi+AoFzHhdY8BsulbvYXLcGlb
yZVZ1m3ho2pJ8WlfRB/G48B6ZhXOChQsxMArgx74rqLfQpdTJPMaKHWePa9tvJo7DhVkCZnCHB7H
pNHah3l2q0/0FicFKVKDKU9tpay0JCspTiSXNo1ckiYa1g3De5zGpX02SbExdyxFlfplGefO2sd9
rJHVkC6quRNdW9/oTtV/MbAYZJOfdHEtlV7/DJ4g1sAyBjn7xsj5xW90Pu+sbZbMDrthhvbii3Jt
3QsHrbSBNmwYe7/oywxbCLztMDW3m/rdtCazBfRdlTKIBzWOKCWdzzaHvSIAYos/uDVGtoG7dEN/
Rwmps7+UWYtq18u9JlwUZX2unVG1/EYSshL2UBQ4Ozr2YlzMQnfzEK3+ou1mpZzVM320+vNBE44V
Kk0+plel7qz3/dh05tkWJp/g/rbOn/oSPmUghe7IIHW9ouSNdBy4ix5qLlQki7A86oX2hiC3dTm3
sEjlzJ/E60eRpHxLD17tfdVkkxaY9oRB5LwYlZKiyY1X+1sthq5/eLvspfI+UvaSvwoQgQkDfJ2D
42tFhbGOrq7jbpYqTy3eajG28RkO4vbaG2XQ91ItAlGP4xjYlauufjEMw1UXGyqUkJoAst2SoPgj
QIFc2ogl0n3SB+JX/Bx4NffNRB27sFeZzoxSoyEFpVO9p8XoV6yhNnecsHSKhCxNUxcPZjIq88NU
d3oRtGZtfR7VwuQZKVkBp3JtbYxxY/YLFUPjnPDnCjL/2ouWJXvEz4I6pM2UXaF7Ir7gU+L1sjW3
QUZRofVh2gIKF5iMTu5tTMt7uR86x812yli17tncleld36qL+dhrxmyQoaNj0cxepiVBC9aAGUXK
3ErCsvWUylfRxsRndtJP1GWxNtx73tBs/r1bUM9NXmlyPqfLq+MtkNUzCG9XKXagqiKWoZkZePm5
uapoZyBYcxGOSmLZ+8ybtTpk/a0lHhF215x3s8Nun+h63t6MtoaHAETqLv/oYHGl+C4eltklksmu
3Tmt2eJ3QkIxqUAGzPOPJqeH23WG3hvktjBk0Mp8XYPEwLzatwdaqxw3F/VurtyxvIZJar1fLS9v
gtRDMLcb00SrdpqXNCQN4zkNnxVc0jxvx2Z9mudV+xRjKsIqULVtcqVozlD7QOsMe7NqKiwdsirr
z6AQdXfS21gjmCFUHku0Pm9/ERO4nU4KB/IycLbUX2JldWlAJK2yE2OficDBrYZjkrTyIahbb3in
GG7l+AlTSOwV0fEMgqJZjA91a5cy8SvPngRx7rLsbqo46/of+drXD7aa2VQulrm4l5nmJlc4GJJY
RxlXyADSQHzR9QUJk16tuJjfqWUzXFWTPljni2JTM6ESrT55ddnZMMh1i3lA//FhnKR90baz7p0N
i5aj66yS5UKUVt/4bWbF4xnx79oaCtstP8sMwREeaKOZ+kTQG++l1XpfqLDy97PX6ZcJPRAlkKlV
lVetC0HP75ta8c4R58rr0lxQek3F6uTnOHUPcTAUYJR7UeasWRU8yCYk7k+2PlNVxeql092bIsVO
BT5kjY3R0CV1G9hj1TyZJkFdTMHSezaTKp2YN2tr7ljnVVohSQIzHkm0tgY6HHwLw7ZmvJdqbRZX
aok6HAnVEj+YVbVWGIC72We2J6cM7NJaP3ggcj/GtVPXXZeU84dinVt5pqB0Fdg+G9tn5nNW7It+
tO+TVWxkcdURnEFrq75px7Jr6LlYxjeqj1W5XiZPvp9qTCX9EXWluivdrCtQECyOcxa7MuOkWeGK
v29oE39XSrtdINfDUfJHozIq/Myt5R63ra4OUuAN3TdwUK8ir637s2yoPC8QOB43gbp4iRpQPVT1
5ZzBkcHyR814WVKgeVw9aTR+qhjxLiva2PNVxe6KPcWkQWFJkC0vVbH2xpRKgFUtni+lPso8APOc
K8SILd00pxHThzHrXbornj58yPvG0UM6mrYdaBaFH6B3SWgseTWfkyEx9TOrS+YwzscW5yMA5DQQ
yaBGRW/M467qe0UGxQKxIpr1BCN0bYzzO8p9+7HSZdqf6DgcwYc2lBoPgK3rjJ/IS8ym8epZs9bV
iKy4ETttqjl5TxzGPKxTTuBDRy7FleBfEHZD3tshIEa32c7icjDw+LRiMIhJlmdoau1lV0jkVCeA
29dINb4QEIRNrKrITzlEUXGfJC5DcfVoHWEdUWHZ16swrRMtvyP7K9UFPSgabBo+MAf7a050UVd2
iYr4W82ue4vpmOmVfWUtiC5GVW2DxSi1X26xbQ1GLFJomB/xxMVtJ3bMTFUjYlSqy8Hsiqjx5Clr
jWNfjQYInVzCKbf218uR4UI21E2ydSKolu6tDhgMFCGGO+LizQ9d56mxv6T08090GI5dllYbbQxG
iIO788vLiqQS2ZpJNdKMVn2nZDmy3tLK9iNQgRloBSQuv/HysTtx3ddtY3i5Wy8R3/fNsP/gTY4j
JwczLbSociozKpRcTqFQC4QfxgJc7CdqnFwOxGdc5dLRuhNg9bG5AUVWo8mwsfkPGx4466glp38t
8kpvA7SS7A7nlMpv7fyUj9uRSyH0oC9OmgzMoUNcnMNrVSqCcyshH1OYgDkFThwP54tof9kdkS9E
eBANMFOjE3+I9jeGmjTp1FlRPRjWLiaHZp+wj757u8o90i/ZzGdpcut09Ch0X46YRlRSlc1kReit
FIpHS7afZs5v74146vc2zs3Pb1/w2BPc1pWN9cciczgzRrNvqqn0EK+Awe20UehXU+3geloWp4zm
j4zKLfwG7SsxTyR+Hny3ecRUgYhmk2Nao3W7lfyNXdwucX0uYmU4w7nYJRNSTDU4Qqulp1LLXj/a
jcqxjUh2B3yuDtaAqhg4KjQN4hmRmHtHzeJLvUSHZHqjGmI8vJzYjV4v2rhbYjLB9IfT+OpVlhp2
CzgUGdG6YYlwIoZQHxPvxEZ0pP/NZWAu8o1oQr3yRNKcmtN5l5sRFHGZ+5M1DLdendc91eVUf4de
Ut8uQ22dFSkuu75n5629ial1PESN/Mvbo+n1K2YnwtVXxfuSdedw+LorSesOYGBE1ldz5cUANYqu
ywsAcOcdWHeOoagnfdesirO3r3zs7cId/Um9OtKiFmU36M7Ahjz0uvtulrPGYXup9qZ065tJi5Vf
XmL5plsYOnxF7HQP542ZYvM5tZ0RbfOYRVw0odsZ2b6Mm8fYq+zPYAUVoH0/7t/+oq8nLEEJzNZN
cYHm7HB1VfIRda5h65FdJitecJYMZ71wgXfV5cSlXm9fXAocFydAqipyO18uRmB8RZ5biRHB+1nD
shqSa0FpfYsVf74vDHr/o+3Yv1zrwGwl+nwrdTYh2DbE/tJ4G+1laOSaq5Ewuy7yZPxsLeqpsJIj
owU9Fo+PPFJiyA4JDe2YNhlxGmo0a8LuAldO1VfypsU1yQ5etxvczDoh7T7y2hgtaNj4DzLdYXGV
2ZK4g8RYo6WgnletNMNPrM72UnGrE3Xc62bxlmAOZcljkaPrcfDayCDVx8aSWkQS0Lpbe1v/unns
nSHuNC96rEkCNu8eFw4J3IWP8IkV6cizxS/NxgYG+xOqn4PLZ2lROiV9y2jEDnHXj3DZCzuPAUnW
PJCT+W9MCAhaGyj003nmkKhWFbSEK6Gu0aj3atCuRYMfajZGljWWJ9iQr10iKSIZnBsHjQfMsv5y
cPaWPdWWtNWoihtmtqo4w9MWVtH52pT2z15JaBQOcUbd+nnuKXnAfj4LJNO9diNFV6D5ddSRvPDZ
q3+5cuDWKBlw0Ny4JoePwaSctSVIAB69mXXfG8byVRvnvAgntzWfWw0E8cRMPbI8sNJDEMQBkDyj
wxZ5VyJ3tZ0CdRK0o2hUhzlcVoNkUquVF1sKaCDRb7+9+h1h0yBK4ajAgoQ5GWvEyzfAdqubIzqm
CPja2SQwPZ3ZsnfXBxz14dR0U2/F4cDOu2+zGVswTVRVWNSDcyqz5siMNi3EOfTntyz6w2mmCPQn
WtWx8S5rsY8BtCNdHayd1g2nOERHLoVRCZXntiC+ntG1I0RWbe0Zs2tv4swVN4UmcCypFX339vM9
UrRsM8mGgUV4IDPq5eNFbjY0A2ktkU5foAuV2KIfZjWVdmKNOnYdrAeR8fC1OEYfFGP6nJZZRXpN
ZM15cwXXvw6XUVdPjJYj5QhrIEJIRG0wWA+/DfV5rVitqUb2zPhHTYO8Zj8vea7v3bxrx8ASMv+6
UBXSSh7q4tSx8yed8iVvhuQVAtO2jZp5eThGEGeYMrEXjc2M0tofsEtGvVLUAG90HssWWGmZVB9K
un6PgQVtcnSi5jMecd5nz26NZ7WYp88xsejkD9FrvZEdkH0wp5ud+ET38rEwJn180jUJqNvTvvdV
CY02MjA4uDWoA5+K1LW+tHqWdiFB68oQOIMjH3srXy+NoRAK3nVoPMJ2ATY9USMd2Qkg7W5QzGZk
/Crjx8rdZigg+0UGwQYA3jPm5EpC3xe8K0BnJk9U3IfTBEmYux16VV76Rv/afv6X0mGoDL12bcR5
ckx7Gmd06k2lbAOlStvo7Xli6XzWX9/sT30t1GAIhLDUWXReXgtDscqlMzCzDuV0/AZQ9ZtScWb9
Zi0g0gdeP4tLHBcIK1CSLP0Ce3KSF2jHcNMTtLz1IJ+avvmcm/Hi3HRQgIMeLvLTHBMG/623Su9K
ncSgzr7bpbYNWjtZGBiOllaEGFdY6e2QzhZd8r6VTTBvwWFBUtpxgrzcUb+si7eSXohrqNjPpYoz
qt52/Rwqg10OgbKprXxC1JBUq2vfJedyVucHS9FTWLKVzRcSlesmYZpPbX03TdOwt2YxLjdmXIEe
Dli7eufm5GXGXacnOUBRMhZ4nLAXtxG4epacNYCS9jm8nIVIQpdey8e338Dh7sMLYB/QwBdIp30t
j8RSpVSYBzLK3NbF8AF3tTMjjmV5OdJtH8+B+vXPXpPOySkl8Ks9iEtvTPRN2g72Bzns5bsnLEU3
FcUeI8PtkyJw05aoqHRqkke1KZwxSEkMUS5sgaN0pAlF+8TsxNG8KlfY8b/8FIAgmVoq8ARU1m0K
/mXIOzKHBU/LKxqGeAwbLBT8XMvtZ8+EwWC3VRuYzpCcWLxfnTl5AEAUMOPgyMHtPmTOEhQA2t42
MprgxY2cRGzvVqsAwzF5mzA1y82ZFky6xI16Xc0Jwoku6YQdKnk7wNHRkvyULeDh1HfwE9r2EzAa
4D3+//I5pHWWZ7hVLpFZN95tIpU8ctXJCNduKE6saodbF5fiaW8DgMJHf8XnLVGNUuNPKzCGzM9N
UZUXLXS7s7df7LGr4BcDrR1/Luy/D45BVeGtsaKParSWsgrTtUBt3Jen9CVHhrLBcf1nFg8P7xVJ
38LkaXILluiMAPTNWVzFF9Addk4ntVAvtmh65DVN1l16SmffaHU9nVi0X89j7gCoAJAEfwxQy5dv
rpkGeDrmokZyKuNzGHbZeYcAd585sRMVRr8EjZ2sJwqDV4X89hI5XjKDcTulaj6oc4wRg7tywlyR
rE74OHrsEEuroGlO97Ke1Whsi86kUUiPRdOXASs+U+0u4delApc/GqKpkygOvEh8Uk7c2ys5/s97
w1kBUQN7y6ttrEw8vDpSsUalVuqXTT7ZWwfX7b46Kyk1kFjGasYdjm5pOGydQjhA3lpH6tibaQDF
OqkDWKBYQi3tVGc+WqZKP+8F1UWgCPJAfRuTrz4wBIh7EKeT/WAYgz37fYv1TCj1brizOUvMgQpp
4wuZwkOLr3Y30rWknfY0Mftv5yrNez/eyhe/F11V+2qiTj+IsciAfISTZ74l6NH5Jbz6OxMX+y+q
FO2p4KrDAm97VOgEcIzhNb02AzXtNs48MaxRb2nxjWrVzlWVJ6RomGvhfath4f0gw1j2e6fp7Q9v
z9AjqyBoG0dP7ABAnF7VyijI9IH5s0aQdbNm5yy69aNI8KbwzaJy5o1cFd92uczLYGBxrMOtaHgo
xUx2g2YKQMG3b+jw3M/D0HGoAJLaCiBgx5czSUFIYHpCqFFbNU2273BzGLHDIo9NMzCO9kVa0JDV
YHhV4WIaGWxdBtHT2zdxZCHGf56Cm8ULOPJwa5hNpU7ipZ+itulzYHl12alKEb+n8GtPLJFHVg4c
P6m/wDApjg9lneYQxxT36xytNEZvO1HA76i6NpiSVr2oWfnDqsjLfzzk/3ie/zP53tz9o8Qb/v5f
/Pm5aZc+Y6Yd/PHv19kzNJjmh/iv7df+96+9/KW/347feyH7779dP7XDbywb355E1tSHv/PiI7jS
n3cSPomnF3/Y1SITyzv5vV/uvw+yFD8vxz1vf/Nf/eFv339+yoel/f63358bWYvt0xJu6/c/fxR9
+9vvnMi2c9lfXvx2jT//ws1Txe/eN8/P33/7lv12lT3VfFAvjn7A96dB/O13JukfLh0a7J0xZ90K
5t9/m77/70+Q9AFhw+nfugO//1Y3vUj/9rvh/MH4obZDiq9zvN6WSZC/f/4IVzOTk6qK/IIP/P2f
D+PFC/y/F/pbLau7BlR74G64+l9Keao4AAWgc5xqcX1AAXOQBYRsZ20Uq2zeJdWP3PwIpOD3xRDi
pBzMZb1r+iRo0jYgddxPk9Sv41OGqwe70es7OCgo01gQRUV8wruujf1ynTkoJiTS5eF0vURWXwAt
v8vkYwU3RNhg+Mq3n+/ulwb1h6bi38PR+WJ8/2vj/iErsvb7t+zp8LP+H470TfbxH/8cO68G+X/L
QfQZC+A/Zs02NbZf+HNQO38AkwCRUH27GEcxPP8xpr0/LKxTtqwDDloe0jIm0p9j2vT+oAWFs+cG
r7Bl6ayef45p0/6DDjHLNivnJvGhv/jP+/oXxjSHEW7sr6Ma/xY8ikg3xE0B+wYKlZe7QQ6/OXWp
EQLVG+ML3HlgFdKNnZzPcZI6e2QiF14/nKnGGb3pc4REWOXPj06Wy2DUSzsotTr94FmLXGAVpcVH
DEh2StcRszGjZ/ywcFTcMg+wV24CrzKSAB8vO/BgJ/mwpvZZ9mFYDHPb6KJRG3c92X12kyboBTLf
TcZIevDMis9isJorw/sKeQ/TTMwR0hgjxpkxbw5Z2CCbzJyLIr3VpRfB7Cp9HB2ua3KuRDHfD/oc
1OaDAikC+46A83eEk3YelOp6a9pFSX5G9qDHekdCCAEhjrJT+i0Xwu9XZdscLtRy+TJrMLHyvjjr
tHbfgdn2NfTiIf48Lsq5XojUn3O5gyYV9sljg8gjnUg2fxQCe//M/WwXOxOGqzS+sAO0Lczi+WFU
oPmTnGCcO14VjoPOkdkeLuAnfuzK6qwepo/INZ7XdG3h9xcfm/VCX9ww80jfdAtxVWJhZOR1Qx03
X3qFcu6MdQD1Zi9N8t4mvYcimqccwO+N+X+oO48dx7UtiX4RAXozpZEon95NiKzKSnpzaA/59b3U
wwZ6/PCmt26ZlGj2iR2xAvdg1sg3RxjB4L443s0RPT+nhfpaa4Fs5a0vMiNotHraYzjwaePIHmlp
2fWZGjMn7oVen1X5lc2F91hxyCS04YoXTcmni5q0byPpIaUfv1J+0EFVP7Sxw+EuPnWzO45lS+aE
4saBUlvmiS1dKr/OxjS0U5Oe4b6Nq1aHJPVnc5VLOWynEYU87GQXDdtyZIBww3Jl95yQ/nBF/tZP
QyAWPFt+ofaR6rYPZA/eFrMQfzYxLf/c7j2Zat+S63d/79ZL3AfGq4dexz8mHlEMfIWns1IloWfQ
5lzXXRvUndNTaFlvZ6zVeO7NF+a14U1Ozet6F0BoEqvjvF2LnSiw8owqRvGp1fbSAD9oGKHToBM2
r5DuyPFcmOEedbs7kXyYgxpT1uiSViq8a4JJPAFwOUw5GTHrsfOSt7blI0WTK8sjPHh2wJXqe/ae
+M6B7hXfTi+djR24wPGu+mpmxlLBuUznVK/Xr4TPAa78FGkdtO2pdOrbUGetb3Sha50sfdqt83zS
7dbHzPmiZ95zXv3d0hNT36venfhfL7ZRTpE+m6E9f20suIZH2yyORsbGsN1PXhdmmvTT8gRrxpdT
y79fW0+LMv4BiuiTQ5eBmT0m5HoSTGqF6JOg5yS00TqxoiM2In8VWDL7rXine+eqbuZu0ytfswNj
9TQ/kyzWnGPlNtXZQyCBhPOC5fyxQ52U1YGGUR2ytxbXQ2sHqcRypqPJQhdIJ7/D8KkMyq/Mnfxk
ucWDVvYXg86CJc+/6n7Kom0tPtp0c/ZZpkZiNq6eXpBiUnIRNiSl/mqbSD+2rnMfl6pt9lVCMYvK
cyNqDO0lM+f5uEl3uNW45na9gMbPKu3eRiqzAKfV7Dde/8A25bk32qfSXS6l1++Lqmh+y2213vBt
L4RSUkxvevJi4dTF90dOLSBu81Sm+c4asmOqDvGcKZcJuDgLCr93hi8MzFjkahvlV/+jVX1cJeOp
X5VnsKhF4BSfZr0ERdqM+GZmkmEVeEjFxd0N+2EJTYUTnkijVHwnkqBP2zhBO+u3xvhFdgmXwpYf
k0nmYguqbprfXWNMoxkA4M+SLLjYLQ2WOIQSb41lyWCeuAO7wJ5tFaVyX8tUOmetx2+aNS6RsmEc
I6dUMY1iWj0Il31vOVg0aIpbWQwriHuTxF8ypiQ+xUetuy8ZHR579l4Db4pN/TsLlzxfi2oxbGKN
CJZHQrzrjsCLWVlAXz76+khA3n0S+Q8+Re7nyiGXQKSHm6yIZ26OTvr4QRTnlqtHkCr+5O1H428L
8zfl1kDbNcSJ0MahTucv/EVZmLhJXKXGsRzUXcllyDkEYOl3jpstS5vIyNeACqY7STJMVjVoJak3
rLsyIanlaNleXT+oIg+w+36qG956Uae4N81yb22tE1VO6/ire0+QuVGx9Gfd3c5UutMaaz+jG6V5
gCm3OnW1ewXd8zVIufjZJM8uP97cE0Hpn3P9PFjhRDU4Fwme9nBzH10z/SRQFqZLQxeMG07D2TSf
ifVwgalBpqZfZoF/pJw5XJd7wtNYP70bZg7fbbE8nIf0IxnFlzJwUwuy7A6FoMKfaoQLzYm8ugoz
h0SBkl4FLWROq1wsWX3mjjzY4rWu+g+3IzzDU/CEuFb5S2qsUaM6ve8mLWlEu9phtHauVPVkgdk3
PhkA4W+jBgF7mc/ULDwS2+sO5taNQZ2mW9zh5K6da5MueyfzyN9k1woqezvzLa/ej7n2u1ToIawv
1y+QCgLwHvtpzk+yEIcJj3XaMWiAhGT7NM8HryGWkFfFGnZm+dkq7UuyNH/MqjvJnjXgUtMSUOhB
zRWsbDY4vnZ+nhptl5Xujy5LO9RT82e0vfdRA8i1pCMLSowo6aBvUKJ7e7fqmnJKFDO5B0qIzNFQ
pTobr5JP0OE88ORmRPVASGCpPrR0lQcpBu5FndCoq2wFPmUdwMOLkAX+RY85Xcl37I8j7DAfllG/
KFryqMGi2Imx22UCe+6cE5uCspLvYep9oPfsiD3syha372acOlvuErmfDBpBJ4J89vQ2IrXi5+PD
7wQe3JxzgqozmWxtVLraqW2b21QcOGwVvrro6l44fDqCiqKmPBIgofTF8RNzOeXNnumAksf8wEtM
D1AFdkXl7KFyh7bMb5DmsWcr/2aj9zvPCb01f2TR+dwZ9eOqTDfdlk9K1kbSSOpPw8RMPNnPpRg/
VfW3Js04tb8a2ZRlOGnpNyw5ik2bwwIhXCpL7AiMsmPPE+HccdBKm0vWXYgxJfpRnd807uikMYO8
jpbuaK3vjddEQiWOWMQeCbCGTg26U0PFe8PJGLjL91C7kdXLnV5ec37jLNOAr5PvzrxXJL7Qsh40
rYwXLeN1UX8V9wGP2LL+zhIq1BMraA3XdxfXt1y5xvriEh2wnRPp28CZczzU03OxuHaUE6lok+JX
dbmVpvKUmss5pzTcd/r5WmQH2BwnWa1hg7XzKqUI88n821Mm4UlSRm7RxmwCdnQp8tTt4q6ix5EA
SEg+V+MWfrRLnfFN/iFdGy8bVAQw8oHm6kf9HppMK78ltbOz7PbVLYZodMWTNlz0nssg0x+n/NdR
y3DTSp626nHI9KOxNQ9YGPJwq+Gg97A2DWd6E+ndAIbHPU803+iTiAAwa3LvzZz7Q87odFVIHtWk
3TWM+zw4TQtCOoT6MkoRHW0fpxkKY+tLvgu2e+5uZFVUD0fDukxEknnoGL82IaF24UeAahTAnnWe
vMJIYnslc0YM4KEVJEzm+tHq+j/4LMfQk3wntmxPBOAAG3pfch0BjCo3vddu41oelvYHwmiYWBwd
6sxsj2TsOQfIYIBQOm2vDctQr+cDbQdqDDzUct2AMOZe1Go4an3/NppbnHvru5Utb6WjXyrQBbwn
6HFgrmnhZxOHJsZ90ds21nHm+9o2neQgdEwrMy79XvqK7dS7RodET4CcB7He0dWTnYStRp0Jxx+W
hy96JPR2eimGLfaUMuSo87LykSsUZAykTLxia84zVTXhMFaAPubx1a0ls+6kZgAet31hdlQEpFbY
FeP3kHMKWCb1L6Nr/2k3PP9LMmfXtLZNHh5zQzbAGIJ50kzaClIy5bZWan1AQmX1FUWcnKTL41Rf
96LTjBhHq3WoijTMx+S5srf0oZJKE5DG6177reeJm+EEdShUlMi7gPbZUHfqziRLG3pWR3gAy3Ld
7RNt5ldsN7Qbb+dMbBN59HVR1ijv4AGSB5YWmH4MHR1jhG6f4H/sjS52JutFKsrVdYXHBe9yRXbw
BHY9TeCBpdqk/Jstbl0Ofi3QNNfJlPfM5ThQNE7ypdjeAwmk3tctJnZNL29r4Ww7fSmHQ1WOrt+V
LY8D04m6tj2WXvJEclP127a7ZnnbBU3TPBBNK4O5+ckLK6r6Ucfz2RmRyEslKOrmm41oQVA3HX7I
EAyxW7lVgKEUWgmjmzCMLVicQtm7rTKcR8e8Iw2IhQx5Hoh88s72yIush3rgSlU5WrP5oitVFuJd
boOKk5bVNCHb4e9ZH4xd20wizk1dCRexeP42oPA7cw/Qgcdwhzdr6boiWFWa5QZvc/mSSLeSgra3
GyaiQ+70j4Pq3WrGvyxPfK2cf5yNyIa5Tb7dp6Gz6f+Mpjw3m31zJsGsyc2iTyxoa6bHUVM4/bU5
DQxLk92Y45Uw57C7H0e+toT67aCz6mG39gZ10hateqM6fHVEInFwPhmdHq+Dc26FYJHd3CRX9qnM
f4XpfvbqFC+e88s2DstN+a+fLT8fkm9c1bFe/3W9t3TR3gxteGaV9WKxRDgma/ZXcexvqx++SGJ9
Osr0lBv89Iqp3+qsr6J+s7+7lFtBzaPVIzRSyfEw6F1otMLP8x+4K+sps9s8dBON7OJMBJtwju2v
bKpb8MHbwCBRTBs4BSvdtQpxWbHS0OR2V4VwpT9sj3onM9DKX51GNiu9O7Rya7zRPGFHVlVVIe69
i2Ip1lUfKjqb3HbncVDYWvVp4PVhVuVRl92xzqc/MAwX32m2joeMLUPSSzz0UC3keGzT9B1u63Pb
VNfEGq6AqEKrYpjqtp+Z7JDBixfwBbXaosxC9GzHl7R1l+sSre69P6vYcyp/qrp5N5Ym9GRn/V6U
OZ62QTk7LmXijDnsVk+VmB9AMPx4eBvD1iw49IOIqbbmA8P8ToXfHGBoYmhvwOK4H30BMYsN5OiT
XCt83UkDQj9poX3lxfiQZ0ls4SUw7i8SHSBZ5RZVBL2Dwyr5Qn07Vqa37weLK187NppxIkDpU/b1
CqNY8bOaCJR0drOrhaW2hDkYECc3AotR0vd4UpX2ynIK0l+KQjQZ+vtWpIufm8gb2sAxu/P7ZTxk
k80o5XyTfo9rdzgC9Hp1x+4wwZphdqfQ5H9hCatXnVNG1HVOtIe+z65UbwWjobyhgM9Bq3SCN27h
El5mbI3ToZvOTrtmjKIS3xyQHT8rxvGdiWg6e0L/a/KuG5Ut1BZGPzcbUNPIsF3ndZEpJ3GpUWG+
5tfFuQ8nCi0mBHM7Vz5CzqvSEIPO8lgMc3ZXM54N0bGcV431Y+z049KViFKI3ySwsyaYiuGPsK3I
kz+FNMOyHl+yXF7n3PjXNubIE3MR19TolC6wzH59pSVhKRGkaoQmwZvXjKZVXSdewACPSF22MVYT
9UkkzYl/9kiee3hu1nslCjdJBNqZWhlD3mZyUnNDRz3We5//+VbxzSteHSytuGRqvitrmh7V0W1C
emSpgBzvnzn1L+5CTVY+RFmVvVHYGEE2gzCxWNbZQsy5ztwagcYR2SjWD6rgD323mnfOiQitbjGP
9tA+9VOZnydKWyMnb3bgJfQ9VIfjZvBSLuV9f9YU5YvoSULX66zeHZZk6rrS5a6auEJq+bduh8iC
XvJQTOvOuasUjWNyEomX0SHCO+9o4oT/RBhFRLnksh/n1L7ykC/fXR1hr+AswPP6c1ppi0sxYlmj
Xe97K898FjDrdbIG+brW+fqtVGr6W+KiT6Yr4dg4F+lfQx/zfdoZiT+VVosNhMMWD9NjBRexVOzj
XL1ZGufoNgnSDl+oO1nPk8OKdpQxDAF7T2UIDJdfI0f7KFclqq38UbbNzii23ZykHMg8sV2yqXtX
DCynSv+0cBP7LKmfMDgmfppYv2PW7+8zimEvUaKes+KkaGrYYvI1LdBMffXiGn8NootVXkVjZTx5
zQw6UhgXZ1p+9EXwFhXtYe7LE/STKta35KkwxUXoxH0l0tQ681/nkUuf5BJDQpU/9TW2DseTOzWd
TV/B9v5eJZ9DIc/6+OTVT8Ju4nSxdnW3aTeEKTgA6JzVviuk5TuO0L62YR2CgVbEaFZhKYjqag7y
kid/OuM53xyKHjY0ud74WLuotz50dDk0PUmU052Lay6VYOO1pIyZQsoyiUwxzMwi2weixxFcXqxp
SCBspI4OVfGEHTkMaOJ5TuC4mLn1qaj15DelXfr3ujeEet8t3ae8s/xitL9WaUGcsL3I7vU8wD/q
oKyIU2G9DCnljDzMRt6xE2JCk+anqtWOro3ak6MADWoRp+qK42zw9XpBRqCMBkBLvHp6oIMj8MfV
fb9T0Hwrcf1FMWuO0qRwFTJgzfg5KLcBVXpNfbfTI5s3z2rJPQO4bw+AGJyN59GWeGmopvgCYXTU
ylc7EnNsBjSS9Pd+g9lzF6iN2Cu9+oFrDG/aUiLXr9clfZaOexwc62BnKjCmPCjm/ey9l1w/MlEf
p7r9KkkBBvOcRHpXHbyRR/IyPrc8LpL1pbATugEA7fPZF3K8zLO5F+r9Ae3tG/kXRPjX4GXhlnzQ
I+tP825Z3X8QaEIFAbTExlJvWWCv6t524CPJcZfVUTORgX/O5D+9/q7cj7Wa/ST7Gd365PVzpE16
YJefQ/6KqqHW+b5DhVZNOqDS5TpU1m4YODZo2tX0lF053w2VzXCq018gDX5J3U+fSL9N1b07efwE
Kxs8YYYAEoMMyAVMTnghhbtTsnfHLnccdPnkqG3Xs69MNw4NtXjK/FBpqMilPWEpM+NcoZPPsh+s
5tk1vqvJ8PU1i+ZWf6orDvW9qewnHaun2Ze3IS9Pd9qCXzRGpNlVSI6c9ipUaqFMjwCN/tRm+tNq
vAnl0D1Uro54Yz5YtXreeOqJJj9U7sZyos6aY6/q76SifFu8i/nasAlJQL6QOOlSKiJfJ1EGvf7e
LLdltHyvfmtXyYc7gGfYgCNRwHlczOagyKdyZh0hB3tvyzGqSvdo5vNZ7VtE4TSkWCPfxkPeLS+V
/lUtKywl52kezH2xNr4ts1BLTqn1aeZu3HQ4RkfPeaVjafHXpTo3Q7HPRXVqx1sC+ORFyzM0JyUW
ZA6hh3FS9EInec4LoleU2jVS2Rv6uiNjElF+Cgpa58XvgnB4EJkTbErCi/BpMV/AKvuurtcXO4/S
8WvSjyuC73hQJrjZ/RiUSwH28sieR+vPnKVM7VR3l42cODa0JDuWUJLxadAO2jAhZ0VUMizmUdO8
VdutIslnqV8Kr/Hi3LVHmTpxwQyRyRdzLi5LHlUka1RgE1yDXmf4eZmykMVOyyVzPxqaShvn209i
UEdWyMeqrX0h3124Lqk++HM1XNCY2+UuPW9XzeIYuRg7tUkf8A5HlWbsC1p5zfzaC5rl2GK1pcRB
x6iEupa7c0ju/+BQtkA7kJe88wrwE6eJsCNZzcmqLrb6NihxOyIX7QwwdG33TzZvxsDiK8p13oGd
84RB58S76JLkSCJ6FVezvVMoqfJr5Y1UVjTmLDvmGlqSqUcuhbmdEbdLF7iEvdv+2utct+leeMun
UTxuQ7g2io/EAg+/OzfN3s0BNtiH0eDBkvOY0nemt4VgQ/9om/ucOSA6+voB/57OsoIViAs2zHNO
iq6IMK1rFoFmfZmrwvMzz3mnetmI2m2KS45gjFBR2WKt14CMWVpI9AjjKgNmdu1kUnFvqE6U6Xn5
MmeuziGB7PCMLmJlhySpNELpbn0w14EDGrwCDdG2ms7DNrZxo3S3MUu+F7v9MhQOuOP0jlFAvBdz
1RyJRTEWamV3Wb3+s5Qfm7phlh2Gv22Vn/t6C4wJ4I490X4HezgjX+vuauVWJti8Ecm9dd33jsJT
GBvueqOnxNfWL6URnISpbBdt/mqaKhJHbJqTEsthL/U191e2tnfJ96XkfCE24gR1kUf1xFqtO6+C
gb+Jau9t1d5EcTV0uHVsPTZFRC3XJ/HsXaKfa2N+0Ia/CwXXedsfdPfbG/OnAhVWzx8SlXpVh3aX
bWWWEbseJblsD1l1WKcoSz705dRYFKE7V8BkzN8gcHT8xhjVEaEGMT5vUBDxkRmfnrWElffpzt25
s43Qo7uCETL3HeHyKKkPRbVd1NX4adI/JuJxOKFTejrNfSS+cSc5zRW9wECL6iQ02fk8q/wjBzWn
SNCKa2sobzgtyk97S+xdueoP3Fs00dzr47ZsT8YEG8Qn52xuJygL2TB9lhv8hHLbGZWBlSPrfNXO
/yWD8IdKv3hzuh1z2UQjHFIxGD3CHFOKq3RhUXAlC+xlPnJoSLl6PDuA6SFJsOHtlT+t4l2bjT2u
oprXqvTcE1ik+WXezG+I8wOrH/mkoQ5Jr/8l5HNYC9KGdGmMrL1Q/OG3yaAf2YlI+eh5hfo9Wood
D1CYjjZHFGcDUmx9r6zafVy3EqkIiSUlI35w4JINkyEijQJvqvNgY2luJh4VK3naiDge6H17pWbH
CFAiuyBLOpX7aUhjkC7GY63tEs/IGK9vSya4tpQFnkZufHsZQBv6CFeOnNK8gZYzYICtS9xid+Wp
RTT2nYOhxyXkbSeYMuPeXTzlWGMKtSKb6oudg/Qe3rujO0e+wzeCFLiYMjL792VxYyWzvj3D2pV4
93wcdG+punEE03dDtfilvt3sWRzYEO9SlytwyCiZU8+jp14dAvEVOChQS1IeCxBR3eRlZ0l0Paw2
Rd17XEkPoI9OWpvOsMCaND00pVXt1M5ZO38uqupdnzoTyiQqyX4YTB02Ix0ZE8ckQweVbqcveQnr
xndA5rHRyvh7w2It9gtGuaEzxqNiWHbEFsc4AY6S0cDWAY12LBO4vQQDd0nStftBbZ4s8gZPLeYm
31sT59alutjDhx+j0s71V2foLuVSGxFHzTbYnKX3tY6zzdzRW1m3SBVbpo7PAtUlQtHXHughB/Mm
V3uMjY1uAp+66g3XhJ6vj2IW7MhNOLu7TudsTPLP9WtDey6T7u/kTlp5bRKCMAFkUuNzqR3xO99F
3lTXlqBbUJqofO9/N3psfS/dpn/cgzMvEmO6bS1IWaPsUVfqgmVwp4hLze/DybDOHKs2hT+CbYw5
+ywoZMQq82fu4CtWWaU/9LbzNntIZGaXxAXmjV02NcYnK3cW0y2NoJO+KZGpajw9mkUL1U6tdtaW
ex9pSTTAJ7P1BWf9X9YIc4wbe7HOYliM755QzinF7/Cva4ql9lfBZK/CUMoWJfaSEceptwmUNjub
zia3fryoZnO2FUSnNon5Lu5ANWkdG9H/G2etu1lexsmRdSTvW+kEHa8mtB5lNpnrFqAXCnOZOizT
VatWaE6NB+RFGwbvV81B3/qmqsx7Knp2yB6LFeVFu0JpKuS+yxR03yQT8OBS9lmcg6u1+gfEsHye
6BV8mhs5sEDZ2jBftq8xaWrqP7fqH/iivA8HxCJWsXNn8DbOm+JxoN3eVzZGN6JgHl+yx+luBvTI
YKEHnlj0Tw16HVWrif45cq45dKVVX/RlE3u9t/RrzfmBCadjompXMmWhUWgafhkBmC2Dlc6GMhE2
97XWnkkpIg8umbvvhMwj071HkzygtgTaaAJu1EvpAqbhUjTdn86aa1BLitqHNu6Wm9o23p+qBwxV
bIoTzV1vXRK85juV+eCIQs0Qxbv0NtxJWc4soQr0uv0waOuws+/gKN/uLPvU94Z3dUv4zHM34oQx
OFIYnoKmI8VClyYRAwKsqQUMR1E4sySVGvRG36jHfoC4u+qp9qTB2vAZzpw2SjzWuRzA1rDN6ZTB
dQHuMDXG4YIlxOwRhdf0YUIAjiZCWQ+lLfn5RldhK605y87DgnixNLbBwKdy5CkAmsj94740UisN
lE59d5MEOp+ocxmbdeV+zeVIzEct603AScmVJ3r+avyDyo+a1BKZAX4m9CkdcB5LJ8vQtCjHTtUg
USTe1UtRTXpi8SHMRpevJacqdbAeSAKBrmWJmUNJALPUOLbGSbF1tHezSowHBB6q3we7q7SrXZaT
AhU3qTkfdBqkNmWKFMUtNO5ZvT2jbaB/F9YcUpMSunqrhMZauI9Ol1J6nyzFSSUaF9HkDTiX7EPs
YtJ8SiqZQwZOf+lNqa8FgySmjyX5zbse23ciUvdCwuhBet26z8om0Jpe3U2OwSI32VCJO10P8rlL
P5bSMY/FYr0vbSNutCPJB13HoD4XuhHxY+l81kkSIyKNJ0Ky2sf9UbgDNV3egMmur4s68yVwTTyl
EBz3a9/xe2XOVWT26sEkZvViTzaqC81BkWtgosnRJx7VXp8eUao6hdU7lF/fVUk1hhmpfHqgFdPq
wmqsXzM2CYm7mAR06uWUlOt4dJdBcEekSigx6v8z84ItjeWOu5YAS8A9xFJFmFwewG3Wn2LJ1guC
3J92YmM+uN3e22Y2yUAPEWPl1lypu+H4VAyM99iUzUPWl2psS51LeDH2q4dzZqAlyHFaFH/XEUGr
iqPgnP3YNeZ0YWlp7jQh14uxDmukjBX3WNE3IcEo+0kmjU1d/TLd1tmScd2K8s2F/VeyvaUZD5uC
nK4GWxLhJ7maMO/M5YMcZb7L7mrsqGdPa90bt5XvluCXpRgR6yQnrjL5llOB9QiwZDrPppO8t8qq
oriVHxrqQlArg0aoUrZx39Y7bzaXnTb3XZgwNb6CA/vwdNWNuuUujrZrNb25i0ExYCtS0gbCHpGT
Nmfs4l5QJW3JUr+QUGfzn7ZwcgA/R33FVsI1WVRuLEhv90T/nndifd8kg3RdjOsgSDL05faF0IM+
0y7yT5IYamBWEu/FYk9I6DpsxK7fZn9kk86JAcRw1MkawVNRgab3dYstoyEf7CxVEzIwjLw0GESa
kiDvOs0H+u3syh8xIyO+fOmgbUwe2DamIY8zSJi2XvmtNXx1iY6xwKDcGhQyRWUwGeTSYfPCc0JG
IvnXpJp7XpH9BN6acDMUnDxFFaoe/eCquqhHLtAyBu/o/CEAhDmTpeQNE4fBX9Q7+2rLbLY8mq5c
Vfqag74t4wQLOgpMCoVcXUCaIeumHJ3XMblxtXEuzwdR4XVK8qcRYyMjpju3UUEgNKagD9eZurjv
VdUPscBZR3g7J7bPe0wjLzsMegYrxKnlTS+nEckIF9vVUSu09aWRh0JPCiyf00TO0hmK944zAp4v
QdVoR0nd71KL/GZWG/X19syRrMzkgGoBMxf/KxudjD8vZz6GanV23U48lOaa/Bmkw0fX2pN6WytF
/Kxju/2WVdUePYz+ZUTwhk0BRE42sDL9woFh3RSe5DsdAeqoz3PeYo6xskdlbZpoS7XxtEzI5Es2
avEm5+FzTLc0TD2LadqouidvEuCuFq+NQOkxRWfys+L8wJ3YKgiGIyaPlymR229VFvXFS5J51wK3
g5mm08M+WI4aTCrOv62VfbSuSBaebt3LK7J1C3tyCHlYL25/kzS/E8ivA6psx4PtNtrxXtWAFUk2
F0LjBESKdb3JFjtPnztPFOwYO+kAaaFBBaKfxbH1NClTGyrSjnol275EIruXYfSwZxUtK1dHjm/q
wEXly1ztEehG52S7bJWK5dGw0w8UeMwI6tpfK1EY+7HRp5tUYSOGeel4r709dXFrV5CIawg9SjsN
j6CDeTHIueIt5NQ8SUf6T/3ebbAvbasL5x/TFfeMcs4MzfzTp3yYmQHdnPtYsGZvkPFcVkN+km7L
41YQFiX+CpwzhQfVBJIeqKi0Cu2dh8mfia3igbWw55tIC9DblHXX5LK40PDCPZKkBffCYm3Ltw22
+9FNL1XC6iM7edZDUmf10U7T/qduaBQTyVmU2x4923fskRGgT7adQ5Gqz0B6Eik6pTk1LFxO1ozr
sB99VTOx1Na0OeVjOPaexXEy2SQ3vUvhAXugxIkZUKy/7CTMT94cCVy9qcpZljjWX08oydtUN1lc
IWSwPWdFL33K3hUG+wLge6eZZlhVTeurpugD3c32tdbHaZm/qch/U+BuWvrgGkfH7OM+QV7v+oXl
cduTBHMQ7/O0DzvVPJXbkAeTRVd0uZ3BC74pLb9iEOyqdJR8a/33H0wH7P+19wTJ8N8QDriHLv//
dACP1+/t/6QD/oe689qRHNey6A+NGpQo+yqFSe/Lvghl5b2lvn6WsrtxMyITGVP3bdBAP3SjSgqJ
pMhz9l57/RP/2AO8v/4mQ+CGAg9BjMy//gBd/oVrluw2W7LVw8GE2+Nff4D9F2ETru0QMGwDR7Cx
DvzrDzD+Wr0BhGNCVoHQ4Bh/4g94bQ4AsMNfZOM1ABfsHlnFRA64XCsT9udk7aBkUGipjW7cvHge
/7gSXjprnqOz/2OSd/AgED8tdJw9NsQbcDCHHoR8MiSHMZN+cqIPD7bRiY8IZpAUJcyAh3Cuhg9G
Ok6XFJBrQq/wMc/+KDx0HilqLC2gFSQ+xR0FB1+VI21bXbUInm0j1yh+2sVTnGF8vySDhQ8Lfjzr
xoOVltIEyFmZqwG2xFYaozut6l7tSxHq+uOUJ+lHsm/mYa8mp0mJi+jRTlcwkCAAW2ITEpDFLlRH
F2KCL7h1IUkPJ9Aph2SE5wdDnCa6ag6+Joq8I3OGCmkl0jgChwVeoy09ikDuo1l+iKwTdrxDT+Dr
Cx29gSXOaLpTM0U1PHxSdQVpwPVtGqUeNVZc3rQ/54u+PQWsPLTmMabAL+g2gxz0AyBnd7VcvbCl
R0kykJQHVREEFxqjypu2UZpX2yF0QiRFBQsuSOm/rXkHzryXw+3IkPn3VfFx4eele0DG0fowXly1
EbbJ4Y9m2ULiRFB5Y7KFRVSu/SrjrskKoL/d2ueZKEHRaemrPWFMnAEYxScy3czDwBxuBdqHwdQ3
8AcBf3OPbqUrUNZFxaz5vV1xzBjh5V5TLkJalsi5oYdQiRFVaWdy8o2iacbtkhfXDdokJFtj7lEi
6AdxhQO/D31o++pTUk3hA3jM4Z4dgKcu6lanLjNmURXSgSDeZW/SBcfBQqpCE6SLktcd//3aQmZ4
6cShfTdrkkZfIQEs+zpE4u/rasNBotCpN0rAUGrbVql6qKMRmaVNpwJYCPDPXVVZnYdAKRfz1rO6
9GujMtGcWCzWkfhirXh+YqslSsL0gRrlHnngLNuJlkpxigVwPdCWt5uPYJbVd7DF6sTs018NT94O
1AIXLfOKbxNH1yr6urOjNNFIPdHzoPZ61w7cbuiv6AMkd2lPjXx2bC3ocGrdaGSHbou8ae+ttFrO
KC+VeaBN2nAFj7+6UJyct5VM082cmf2fIVT+HkcuXwsYqSSX4jM+HNKEjSPUB8keUFGZ9kXqZSPS
WTznLJj1Q24Sir59f9F+6+FAgTVxlBvCBqp1ZMgHy1s3vRqjAMCS92DljvsrNEj5+KrqFusHoa3U
8Nf0hbNC4c0k3qRQeiAJaafdLCmRjBochmZJssKfyiyz2LAV44fEMQY2VAluqP37d3z0MVtHDvGY
Fk47W2JhsI/8m4sa+zQ0eZtMjocGKzt5A7SBTyWLvTFoLMAfLp5m0pA5ah6+CjVWmZ0jn/EX01S3
PVyvraeMx0Zb+rvcQJ4OYbs/sXwf8Rme3z9zAqQFZEMCUa2j929FjtSMAR2VEIoO2EL0aLq3vAa9
Scpp9guCUXbjU+dEKF5NcqEhfAt6Nq0t06c/fswcZeBRsAWBRiWObsVU48KmotJ8GVVjMA8FOnbo
trv3r3IUvPX3L4afYnNIptLHEDt8zHBPcepatYYEBPoFPVbU7eCV2arIEKV/Epnm1xE733loUOb3
kQMVrIJF/KMmv+emIhEH6YFL2z9yYuMEbeWNkcbHDM6sy+sXQFMP701VQyYJYmWk5XG/sRDJn7PF
if78KnACQRoYGKfXj9nhVeqo1arGazVAcjrNDopyvlEb8tP7D5qd6fF6y+wG+iAAf+ClPprmjouT
eJl5zrqMi51mdxgge704Cxu61LNNl0yaqC+WwgnP37/y+gaPVnr2nSsWCk4BsIyj+WoQ5mWlPQMJ
S4vr8imMKaQx3rT71FTeRuvn6lrYtvbZUROl3KmO0vv37+AZTXd8CyaIXWGRFYiP/GiQcUIWg+mu
H5sJLWKilfmmXUtPCaTCBw0SyVlNFMme3tt4bjp1e5mlOv1oHUUnsbj9hY4y4tqKVBj0bkdl6f3b
W2fS8d0xwPhICYC1unk0zEitSYYycSk2O61+m9n2cB91bCOCnLrilYsepT0x694aDHwH14WNrdur
z8xczonEGEfIkGuhXihwapqTVn0vI1jmYGO6TSIdea06V31+/7e+sara9nquMehdgQE4GgxeROnE
qrAPy6FhK9ZKBmQ9jRuPUj3V984mGK1rwhNr2RtXZQASdyJW5rjlHA1+YPTtmM8D3zhERb6YmujL
NBaNvm3lRNyLpSdDEszjcioQ3lz/4qNX6xKHaTO7OQRyAuT/v9iitjO9psFuogBoIObXVGMmnNl2
2VxEZRVa28gWa6YEO7ALEjDkSDVx0H6rnhQYTE7mQu96xGZDnEcanRUZdbogygqD2DIrSmscxGr5
nhSS6jtVrS70rWjEz+HkZpMjUgoXKrS56z65kUmuXocDcjjTzcFSCKoLZfoUVwnr66TdVpeUDztr
p6qkOGPF9xTKWdf+QLmNdA5MEs6NG5PAvdfDCsPRUOJQ8ntnKJU/eznNd2fOaE+oebDm7YAU7gRP
VX9jknAQRj/PPCba3Vv//4snSTMgHyyxMIU9o78Mo2napnoOfEW2VbxHnTcg68d5mYz5dKVZZnXp
qVnc0IA3z1SG5NFVQ32ONdq7aXph3I5y4oD5/uB+43vB8g2CHTiNTu7q0UoOECbqSrJJMBKU9s+U
5SygmTZ+ff8qb6ynLlByljEeh8OoPnwSJqg5xdtn4xXXHDXQaRcbY7Kjhqa1WFXxlbrCSiTtjdu7
c0Cl7xQJ9M3fST42cmVK+tgnD++gn7IhUcrWCKDT9M8rMClIkSWcwo69MWs5SpG0sVKeLTYhh5fh
AFcIzs2UE2oCaMycnBJdDKjdQlQgyoL6R/Bz7Z1XpiCYwmiTnUtT887oFu+8TjJkb4Vqy49xxYqd
ikUEnk7ehq/SXA/efyWv11MmOVAImzoNy4s4eiDKE1nSZ3xcsWjwjShRYZS1oEJeTdENbD79nJDH
T3Mv7BPf1mOYCZthoDsr8GG9MoFORytbKVoP6F2n+WXaWGc5pMDbcvSqc3rCFhY6DZNrMtq/8TRK
H6Nmd5GKdLppK6rKRKw3xR/PAG4HGCNfsXV7/ny7L2ap0mm2iKJh06hZ6LihfQWFMk6FRj9DoQ+X
VZOhb1lEZNjgZFbAzMvFIMYOMmHJ1vw5NnrEDFO3aVpF61VvRmTlerncIYHpvyw67rugTUn9jupC
bbpEVOYuF7JEMyjQvaNJxoA9p/F3YrOcPXJu0x8K0z0xZddl/tX9Ph89IVbCLj766k1ZUlR9T3lg
mqrvZlp1K1NBW5N/5qw/8QpezxowOoZYD3OGLYV39Gyiwqw0XfFsljB1b4eFfLIgzeXq3bc/JBWI
QHCc9vf3J8Cb45AMCiGg8RFA8WqHVVB2a7FCoY6KPzhm2KCgXNFYRibKgHz0Jd6C5dQDjSNVFmQL
tlbZuWMcZHPi4b6x6z9KpVjPFWs5BkmlS3mB2XH05S2ROg0Tpyl/rnCGY/igCKXVE3KHKZnDE/up
twakSe3HNCCE4Rc95tviBKEuQMolrjZNPgzTjLZPpjOaAd8TsZchtdJktiFCw5vOoiSk11AUJaSw
OHdxx4I9mjFZGGayd8h1mj97ZE11ATTNPr31mtJLdv1SFKi40L/oZ++/uzcWL0DDlGAojsB5NI6W
2UKLdCcbuHdn1Kf7MU1TfHnK88n6avdVa+bXRkhuUAS+ozsxVl9/ylgrKHM8l8x5cEeXJoSqpSqB
kH5wZScCgy3Yxz4tenw32pho972Xd1dtimLil5DT8jSPhElu3v/5b5xAuQlTUpaleOnxrTlcTJSV
0VUbdW6CTtDTtIZLVTWanHa2PrgdndJxwUiTCNlvh0Ub8bc0dJUyHfBGM3Vody2PzVlYx+LEnueN
pwPgEp4xDC1K69bR2p4otFM0uKKgi/TlC8J8KC5dZejXyah1y36qvTbazkkznoeewt1dc7ioP7z/
dF5/6pEb844oW0M+5chw9HC0sPNgaUdUrs3GZ4CUm1lFp84jb6yPtOV5ATBGnXUYHl6ldJXq3YrV
A2cV3hGrQXPKNtPB81HZ84mP9ZsXY32g4uAQvmIe7STLgtBo2IKQkKvV+NcSC9iXxeeJfvLHP354
FDh5alKALoNbd/izMsC4lh6tM6sMm/O4HMZtJvLkRPH5OQ7q6OsCWsoASQhQDZzU0WVgEo7KHNal
zrMTsI7L9DEeRrIxkqTqvtqFESMoJ3lwoyBMbuiQpzVCuAg30DDgYerzbwgKqae5lvO7SKImX5W0
Q8BfJvFXVphi0JWJ/PHPHw71jpXlt6b5GOvof7FVoKpIcpAcNVLnXARSvad8JWrzxOK2vszjZwO0
keKmQRoUdc7Dq+RFQ9mD6EYyWgc76FhR94nR6R9kFTtX7GO7E18CY/2UH1+QohmvgRaYiab78IKE
amodm2HN5xyA1XNutE+GAYxbLt2wj1p8hEkRzlf0A4lyzsmb7jPc134ySVQUGa4FXHXlypIszuzO
JXndbVcVfWSeV5q8AvhYdldpDwLkz98GEECD8bPCyo7jjgzEDOi9EDJXHJY4lrbJGdoftf0vrkK1
j7m+MvSPMaxxT0AcQUdcBan7RbsAtHb0tj9xlbcmuKVLCmoutdtXH7SFFrs5hey2SOT0Nu1sY+Ko
PZlucr3Qk/9iNXFXpCGff06lx629ebFEseqW/Dou4qtkStrzqqOWZFaRd2Kz/8ZabDPFgZCzoPBh
OJrnncyaNX+UnR3SNNgYLWb4vjDv339Hb+wfuQqCH5Pz5dqcORzAqHSddpxZTcbE6QO2+u2uWvo4
KLsHMns3KRyTE+/r9e+iN8N0cXVq35z01jt6sRJYXdLWcuCcF3Gg9TNzRrzba/OJEf56VMC4lK5l
wOpbD61H642ulzoVDr5k44AkmSgPBNbFAi1Hd+Jo//4zfOsXQW+n2ytWcOVxi2JIwSppsEYx74Ka
aBCb+lEDJeL9q7yx66SCJxkQ9jrYjWP4aqZihdu0jNYoYu1HmyOzm/UiuljsZjobUhO1Upq3DyKL
0pupiHEQpQpbm1bh5ImwF2UphnG9HX6QHOU9EtldXhNHnH5E7I637f2bfePx2wagWE6Fa0rWcdUi
HyuZFB7DqsPFiRSvorPi9JNHOxZd8/vXej2EqRYYhm2azP41kutwQJl4LeNCp0LSCQdtcUmnj7zU
IigB+K+fvjZ6TNzVN/f+Zd/YSR5e92g7S7TvMFckMRABQB3TauW3tK7zHbeybBy3sJ5yKW2oH4t2
7qjevvXG7BvCv6XCq5FVu7EvED5kU/Xt/fviO8cPPvwocWNgKqme0aWmbXP4QApb0VL2cIHYIm7q
+04tmvZBACPKL/CUQ1VZSiCQASou/bcLkhutYQKnboPZLq0ht6CODwj3FDcl8mOLKO0BqgdVXPeR
Np9tnvHiIVkkUWR8TK0W6WvvzC3dauzXGjtjD6N7jYAemeuC+JdtSYwDpSYIPCBRNmYLjbQ5uxi9
ZbE2tLOMxndcifeVdE893fRzhsSTEpf4BT3Sehg8zlXBMk0D/ho3JRM8assfY4XY67IfLIiUNJTg
FIWzRGjKXSoraCaG9xWCOViDybQ2bvvKWNENTUqAvZ3m8dZrdScJyLyGNobRp76kdgiyyfBcrdxk
GBZ/zEbDTHYRmrT8Qc+6QtwC5l7iHWfPpE1IZ3E0/GpFjq6km/tGXVmJGLpt1GYg9qAUQJYUw8C2
SlTdyqfJtIeQ0HZ/QveHmSRekWc4B0ys6x1Wyc2Egvl+0iPM3HFTVTAfR/b8ujs5VuDWHKZ90Y+L
3FSlgQkDrt3PrqtzYzPjlLqIwrHCcWGN476sS7TNOq4Z4B5Jy9ajc+BNhF2//GgkjnO7R/mJ2i6w
4jqEB4WY9p4Q9GHE7Ss7vLOFxPKERT+mO5W2PeppJASerwNGe5hiej+cl+J62icutL1AS+JY7uM2
yR+KKZ0/dwg1Ps/om4H6pedtYrcIt8Oi/dV0hv4jG5vqU+hpyx1uM8AuKu2tn+40zzLIMugGNzUd
hWJTGoJQI1Mbq+4ilBwdg8JANszxKOqf9HFwehSRnf6xBIrAd790GDtOWntzUOFu0K97IgMucRdY
KH1UCwGh1ZNoOsuKSd3bRMZ9E62t0GrorvapT5T7I61bc/FLEuYfZbl2vdXcweJEQGnagZlNzldV
Yq6DoFAtuJTKfVhoYKqm3l4wbIJG/9w0eSI3WZiCowDZ0esAXtrI9kfLDh+x0OKAzcdIv5psG1Vy
Oose2ESSf0d5OgFQc/rvWauq9NyZ9PS8ydkKLiWQENQaQFWqNI1xPLZJAnZFKdw1mZz1S1WtDh/L
HoAz1rKq451N0rG9jT2RplsbJUgVlGGIx1t5A7JXs09EvEE2H34z50WLfcvrB2xhS0ibhvGHZb2o
4/2swVXzPWexHi0iwftgKZ2Waioq6gjvp9titBnS8SemYBQjTUdwyVKLoQ0qvaQMQqGr/pgXUE43
ZPdhf9doVH4fHBh1QV0mLY7SyHQX0OnStPcznSASRCevbLeznRCtl4imho7n6ZACtJH0euahkp+y
tqugRAEgu1QhnfVVLDb+zohJfMJMTlTfYFjTEDh9N12siaLOZjHiCY/GVCS/Kk8HYOoIDQc7WZFX
EDPSCalU6JHsUY6fzcrFwIZhb4Lm0M6T41Nbw3hNfq1uBcIbilstLyoz0ChDPgmgQZ+HtUwxtDaI
2njNpghUb8AFAveGUreZJDiH2OpuF91SON8Xy/jijHF4l7BqA07rkuGBgsBy76koLxl5+PP8pCFl
a49EgS92KJU5XjSumdS88lbHXamX3m3ZVfmPvtNBpcGVmrZWnZr2Jko0FLhtYn1vcCXfiqkCagbh
SnyfmiF3GLZTJqiMNyKlEFpj/22T7PfQWuKTSlGcsxXronvUXAl4nsTq7IBZbPGIaxc9b1Uttrkx
6Ms8TK6krKjP5I8FadI5F3O99O3GbPAy5Hii7I1ljg1eCw1q2EakSf4Uyalx91S5zCfd6Fn1yK5O
HwThN985slFED0PT/YaWKftEcl//aBoj6V7CkQY4P4fSpo+iqv8k4jJ8Xn4KVnUWitaxgXNFsUAZ
jzEk/F3NUOV65BLZo43L7jOLt+deCZOjsp/XdfWjt8MsxqSrNWgRJ5WDbLDzD27eLMUuZJrOd+j5
rT7AGCCNW30sy26nGRPBK42QsCJTGcUqSGe6ID5qkuJK9mF71TCWr6Zo1uBzRc0CKko3k5IpM5Ti
XCvSfNUa286KYByMb9SDiZQr0im6xALbFRdDarR8iTTb3qReot/0YINIT7dkp58Zyl590DIEODAg
FdugJEIThn0NbkxMbRKGR8nSuRkSy7ketCyx/b4RM91VTRm4vQqjg6FDB+mxaJrwgT5oKPnRWRfv
YreHYAJLK/4wuUtr7EPUO20aYv7jZ15EE3NNaQQIBSxpMC8GN6kN2uaaphNGE48Kh+2i3XS2F8dB
NJT2d4z9uJowTTa3es3tg3iI4zMLVnXsu4yYyDdnvcHTHLfLtBdp3Dxkpe4mO5YBWD6jUzZokBoJ
/2DMnfBHxAL7ceHg/tPUgJWeVZ7ACKTsybjrbaMiCcIcQBDzWWpsv6S7hL/YyxHVdRhdkLEs1uLu
i8l0PxvO+ms0mw+HT9/CuZt1nV4s8nhMChi3YwMAoCOu2nrGPlULrbqNFMkPQQIvROwNQg+is0Ef
vc+jQeb7OcDc+dplCLRArfPKu8lhMG8KowezWDwLhjqrNG/nqVIWTcwabV6E/q0KjFrAW8oyDMKb
ULdc0DRe34S7xiRB2ndiip7bqMOafxUmjvfTap3pC1VMgMs4j51HzJgpLto2zU1fNk3xjX0g8OFi
8uBggewQ+DgtHJZqzvlWxuzztACpokh825ktHWMUAfN+OHggtmwvNW7sbvBuNbhID3UYxzc2ZN3b
ONYddVF2TFdDyRJ7utTnh7ZsPVgWYwqdyh3RMQYpfqWvbPjc2q+tzEg3oZj4SAg9AWWK5RACK1uT
7j5SufElawSkzmhRGQSkwXZu8g40kmcOE93sWGyGuvF+p52tfRsMeppiUbGF9hH+TKDz0Qx9oArl
zkjYJO2kVPqZlcKOgg6gIW6B5WLsHHrTzYPdCbJTrB7U8APzAy7Q3EdhFVQWK5GPd879MqksJtcn
Tcv8MjfNccQYM6j00gFJhk4lFznOzThPs/PMEub1UGLoDWqnGaxAYxMByxh1QXttDU0IKKIpyKZo
yPSSoIuast8bmhrcvWOUSX0xu2lmUAdMITdpcALSvTe2JqInqER43If5AxbL9LFKjNV8Sz8h9/MO
8xrErLL9ICqZsQdarFFno0L8rt/0XpRtZyvN1GYYPVBHWYr3MPQq8dEqnOjJquYCsKQzxxfV7OjL
xsrqAqSYhwq8Z6jcQVSFZSRDF+imLqf0wh2H6bqkTEabakZK4KPYGMrNtIxJjxHPyYctfHOQYo7Z
eChmQJOelZnLFk16xD77ytKcq2wWerF18q5wrjBXg39nMzWwX4k1LwqmqfMe9MKZ3F3Fvvgn1pXI
2S0z7Ms1L84oz4zBQsdcVm78e3TSkHtjd3Kdl0rcWKGBUdpZhQy4+1zjB5/L+SOTCYuPRCJ+X8kJ
+GFfF3cgVOLwvDbC9ouovfIWbXYWbgsxNftqGjN0C0ZBf7KrCc8MInbz23bAEL+hH9CB5B0gKVm1
UMVVuwwa2BIRguur+xnCoV2BaDQndgG+UJax7PJOOd2utYvM2FRo0ixm2JCxJGWRPmzSQrH7r8MS
OgBVONvysyFn2TenePmIVr65sVCugwZZFHSK3uuy4j6DgQVtAgPvuIn0scHRpzcFNJ5YmurMkoo/
/z/R0uJVHVDzVBa7KZJIY2Bd/ag1AR2XzjhR4Xyj1UdJw3FJL8C6YJnOUbkGa5ZHduPEN0BZNSrk
/ucQAz+Bq4ZQytVDnoNrUXCexPeuHdqLWIwdkKw5/GUDlPnzqg4cadgjNB1XSehRtUqh7CrbgsgO
xky8r7Ws++VkZRgkcH3iE+f717VkTtGuvorI0EWBNTk8RVsyZDsNYjtATlLBcfK6DZy47jexnJZP
29s4cW5/Q7Zm2fgpbNq5zxLdoyctGzQMtUkZybRpE3PSK1f4x+LBh8vnn2FcTE82oMmdAa73Q6a5
9W2Dt3Q7WAZBQOGSFmwyvBogFiiKfbY4NLffryy8VWix0bFTzl3TWY5FOUg0RWV3NXLliLucx5gD
qTendQD3XLvrazQXQ1mdyqle3+lRNYOqAjouQjfoSh1HYjsRX0dmFFeV1XCpEejg+lmfepu08pZd
59jU2F2JS7Gp5uxEze31tRn8q07VIXjXo31xOAaMyAszl1jPAAy+uqgy6BfdCMeyM8pvbIPDu7mg
ONDhZj9RZ379qJ1V6yPpkNHUpi94eOE50TxZTRYbGY1gSc47xYUUYbNdKHoSUqPyzzTD0xNz/fWI
R/qKAofWLMJU3TsqaAE68PKFtBw0wCmI9XI9GSxsfirQcFf8j3z//nh6Y8SzsAAGoh2NUoIqy+Gv
1EQyzE2NFLLTqgqsN+jJyAzzYJnZY/JNs0MdrKrJl9Ll/G1yIGk40yDljB880ZS7BZHuhT4PaJPM
xMO6bZjsit+/yTceCp9BVkDEJ1T9jzV9Uzq6dWzMJKCMte3jdW93ooLEB+Sp0X++f631rR4OdeTX
5jrQkbogEl4LzS9K45Mm8mIuV0LnWFVX+IZb7Sw1Nc/e4qy2SEXxzOjTsMCooHgkvMwXrlu6J+rz
r402lG/wf9DA1NHd47Q5vAu0dWBUVkmJEUJOvKiMxXaDNk7MRxyN04PWgPibwxFOZMlnx9woabCx
wlvh/tQ03M4nXsAbdVZXrHIn4WLrWMWVh/dDdqFWP1sWxrQ1tk2+mFiA2GAQBu7ek4RBURseENj8
xiXHYlEbuG3NjmQ4YkJxw38Zqf9th7o7lVb9emSs90XLCREUjpZjjXVrzJ5UPSMjzSHwzwuSBicB
5xrBHTrLl+aU3vD1YoSklT4DjhHkrTRTD59Dr42iYSDSKy9xdSvaU37S9yRg9t56JIgUu+s0o7wo
LdeYTryF9S8/HJr8QhYiuiosiTTaDi9uD2kq61AhbZ1Uu2+bGvIqR7QTY++NR8rIYxJgisEq+UpZ
B1lw0VepYUzC+FOGhPquNcDqd+XSnbu5rU45cF73Kfii0ABjoqBQpoVz+LPIV240QqQjmF1tdAub
zyVgBPCy2SMye39yv3Ephx4bDs/Vwybk0ZI+Fkar9ybOG4S1pELA3NzOqGX8BZv3qYX19ULCFRgs
7G/pSfPDDn9W5OA1G8mVCOY5Li7toaw/YeQBoLhYpXsdj/AlwWFN3VXhaQIkvfHbwFi/QVQpgrqn
YDw4kLbNFlFlM2jLlhJNuLMHE8YtJdrpIkf3euKe33w8hiRtiw8t5oh19L9Y+0ZvRvsZMZsoVqW/
6BiNUKAmfZeIZTl//028XlFoRvOuyRZmqXPYSR5dC39cRnJNTKYUsNDbdsg6d9ODrv+Zxi0ZUC5R
VF9KG/XRRTqbEV0kErbHbw2pWD3E6pYQXLdABbaRtCyM+zr2MP+/f4/PgoiDCYdMgnhSgsXZgGLX
OrpHCZUbFA5IzYV2oPoUJXMErhz7BhQoytUzSUKjyvc2QV7Tvp8NT31AQERCCFHNwFQB9ZCeBTaF
VgVL/K6pmwqXH9kSgFLyCvE4nR/tJsp7o92N5DtMfmOGiQH2AO+PPw9hOV0UlmxB/yddtu3zCFhW
JOIZLmMo6Dlo2axuutkAvnDip79aa6jrrRoazNPrxvt4rYFzw3G1Ctl1sa3bT1qjzRtSrrOv1B5k
RaDKUKRbCoZOBj4bVNmOb+pUbVAFqmuMPbO6apJKI9h2sp3HbnBS+TWnv/AoITD8cJyUamHqmaQ7
gXWHIs7ua/iaFhW8PTGaKt+mM3kydBOT+PH9X/bWD+NI4TEn+cc53k42JOBk7Dch7AkOel5L/skK
2zmhhXy9rUIzwPlIrhG47CJXn/nLqcSTchM97BGCDmF9lRaDN++7UnXxJi9MOEsLmSYfVBuW1LYT
4rFaUieeSYcVjCY6miQEWZ62ieYeJzaVDogqozsTKf+nTwPTGwJZ+pSGR5Dd+rRezHib2rY+08YL
6NzM+2joaG9xwNv++VUA4Zgurq51Jh19uKiJgAQv1iISob4UwREMBOOSJvWJUbs+1MP5iiqEbDEs
ZBySefKHv0bjvxtdYcOLqOt4YyU2TAwqJWDX+rLaE1trX46tLhEhzyZhcVaSWbv3f+mr/QE2AZ4n
lmzETzBWjg4rkyhH2SzcgQkBateZgvgSnGbkGczRSAmvh+Cn6d7eoC949/6lX323uTRR4TrnJBSx
9OAPf/xMq30AjUU/FeR0MOE8uU6aKnxg0dHvCRgpThyPXk+kZ1GRs9qnQBy4Rw+bNDaBnJZiS19n
4nzOzZ8Kj/2JN/qspDt8patpm5PQ6s1cd+SHvyrkJNznakyDxC6sT5nb4i6PvbWy37JriLcQn0gw
7LQYtw2N33Ikt4xIkxolGDlrNgKMSo63VdINP0DY5GCDaSBeQgithjM6C/kn1CQQjTRSVIjL6Kiq
d3DeHtCvGTe54/QOERiJA+RoqSSoWe7061zrnrYdsozct4U5ZTN5tCnE6dQVVNssQEm3laphLOQI
Iunxl5r2mKABDH+5uWxG2JGZHe2KaZbelj5siIsXlXAOyBdRwKY3i34B2kkQ0cbLogiq+xjPvY/0
yoY4i69609a1cc+ZZKqeKso/6nI2sgWV+Tz2zRbZ9cwxpZths5b1ivHLxqj7vCDH0jdxVFvzJo1j
DKaJTd1+32cLkQTZIqtbDf5KvxlVR6eqY7LcRwitpI9tu/7hYX8Jz2IDK8yXmlbzueXUhMVwDFza
v1eLP8pK/b8Fod7Wv8rHvv31qycB+P8B7wTT7Ys5/SoN9QOFzuGbepmG+vwn/uadaJb8S7BbAg7n
chJbnfz/Ak/ImvzL9KSzCvwM/ohYz4v/EE8A1/9F04VOq43rEHmeSZ3jH+SJJs2/+DNsvf/9S/8o
5/dw+8iJhE0M8qt1hcdw8Wr5rex+NDE1GtulKMWXLre63bBEzVMvZlhaL57M3d8rwEsUxeFC+8+1
dCCc/GKHgtR6Ly8+XEqIRCZNBtyudIjtCe3kbjQcdyczc8CbRqhUhn07sNp4+aNT2D9X5ppop9dT
i3G0IuHOa4rRSOQ2ixrCOa2CDm8hT1zkzUdJmh2fTEqtz2yblz+voAwus4qLJJb7SGwVmcjjdbac
WF2Pygz//JYXlzlaw3V0Har2uMzUjsnNUEYQ8wk3fapNmph+HSKgpYFhKkIJBrRBOa3hRd3H7Edu
33+dhx+Tf2+EHQL/4DV01v//4nWWpUhsU8vldpyiCh+kdUUB9VTt1Hhz0Mj/XIUJ9PIqU07ChTsx
aKZABHJDKsc1CJw9DYe9zr+JdsK9GRh+G+RBv3HvpwDBy3da9Rf0Ps7dE0P4+B3DjsGEz8mHF+x5
bJUP7wbGwQQOEHC9bdQWHe48vyHcUvoxOqyzP3u82GMgx1IyFtQWOWQf/XBTdhFt0XRBIkP/kSI3
b7QnweP9qyDt5Jb/87WmR4Gy3KFgyphd5cDHdWLBObXWUq6TtXP6TE2JlzOjGmDZ8qUIy70Jp4Wm
QSLN79IAW0gDP5T11z7C9khsDRE5JBEKAVzAmiZB09wFubxfIZ/ZPZolmvyU/YV5i6Q5ow4ia7au
rReXoy/MDoWIwvrSXWLAmomTQaKBOp9ozep+kAicAlMpomdXcCPZc1puuNeF4smcp1ltBRnZjDhu
nXvoglepsUSpnzdIioCANU7QedGs7yZS/szN5A7qgzP1pKq2Y4PJeDYBRp4l67/3KMo77yxG9pg+
Qi8mGaudGsRb8OwrrPd16X0MqYuFt4McIo+QWA7ifqwQ+PjA7rT0R1EupvCHqda/LEWPPjzOa0E8
XAipBupqrX2kSmRXm5huM/k0ayJAb5oICMvCjbodgr7YCPhwm/tOW2mXWO1oUdUIsXdy7hABNHEo
P8+xPiUbCWf7HFBjMZxFCBSv88VBDJYRVvPTrNjn3OKKWhP2+qg36DqHKKbiHOv2diUzXCfshZv9
5Haj2sJ2dn8id5olXVdvdi+RDfB7PUeRfahJlzMFeRT5N5lKa9i2xbg8c+egAWZ51yx+TUQsdMCu
1IKaVsOdQTeZTA5buXcNpJG7fpLOfatn9neLOQK0Le/zB2+MAetMEKuRY2WyToJQ2cu4kZrqfscz
G+KNZSUeZLq5oIdXm/H0lFmmhQ7LnhY0ATElZ/Q8DclfY23kP/h+wqGc6Pt9Scyy56AQG/FTQb+6
9PmKmj+0MEpusHZroc+EpQsd16i3t7UTAW9HVJN/Mb2SjdcgKRAHEw2i35ndqmuw7SgpcJjdxcXC
2RdHXAShzhnG20nV5SeVCxZYGNDR/7J3Jr11Y9mW/iuJnDPAvim8VwM2t1NrybIlTQjbktn35Dkk
f319dEbiWdcJCx7UoIACchIRTvOyOzx777W+dZMZBoowh+nuh8HDSoGadiBwxMkUcb9t8F7k0Gbt
cSFvtvGHTulNv7TJ11g7Uk/CSh2abZQuadKbhNNcjy0+WTi/7ngJayErA2EP4oM+GSWgXmOR10Zi
zNQr5GPd02saSUjV1QE5TuEde3oXiA/Lbb4jEY/xXVCJ80IchvxAyYT6YUmrySLxum8ZANK1hje6
KiQdQPSpb3QE2SS7lY5yUJWSOFNi/Awmv4VmvFBVCPWi8Qi6URChPeut0Wl7HjP3RnaiRiw6jnKk
B1aqz7ZXwyVRpwxpcVO35p0XC97LuDUb1EaK/WVcF7D4HmwlGGellsO1b2nF9F35kiYpDhxJL33m
LcsZzeUslNd5onGZcjPW7gbWEM03V25D0HkLL/XaDPZVbFWEmKADHx8X4VZXtL9HK8x4Yu6qGvda
sBZ99YrvGOFFnxuwzNoFvC4XR235pOAasA9ml1ekQphrH7gmQZmHggg+GNFN25FdqNdGFZmFs5oR
ypYBwoA+EUOQjWVHCAgaDSgAaUt0grQcVgHNEghmUpM+jOt2ryrBmeCd6fujCFS0+dKaYB9fZrSR
NnC4zACLZ85a7IYuYUIpLS8jxtmOLdOvhYUqSWl5ET60eVvDfJmaZTggOuziUG8Gyz3FQ9v3tCq7
HtGcPavm3ly7fiW9WHE+eSupWMGaZOI+pcZNyVs31JRYXYrfoGN+g3a2yfv1CrCIIBolpcWqLVqJ
ObUebqxkgjxpaYMDSjeOmSes7WAxOictIT+oy9LJwOjL2TiYDc0y5HJjPYWJbeLPXFn7eJqB1N+L
LkftU2SK2QW1WqvErfRwh1lv7c3uUiF12uuQ2JEQjkYMYH0DLfgy0dMt+nlCiFB1K1+gwWlVIjh7
u1b9cWqB7riF45CJQTnZHYD6yo9mYaElRo0i7+y+pT+bxpZuXKzoDGVol2hU+RDgKz2AEmaTZqyz
dTvrsm8RrMyGFaWQqyVStIxME63hx+8gcujKBXpJq0eF1og17BBFXuFiaB/YYCYwRFMhrnE7KHaU
FHnpRqrKFQgbFyJUVJIKOmKI3AZuyThqRCypua1fWgX5jlGTWKjdGjU1StIac4SSdqGpMuTDaXy2
5m52DuYsZ+9OsclJCpS67uZdqqukKAA4iNFjIsNr8IZoTHRbvtviOGUZLN0JQxQRXpNGf1bzxvyK
ZZVIEbdvbRJA9Oagtsl6rzkUiL4nYuse+Q7DwD7WazaNS9dD9GkZmYxzallbyiQaKri0Qn4H2OpA
iKnyrg0qvuea7671QI5y1tOpKTUvNcNt2SFygnPrgBU6+ueU87wBk24/jmPdLpdKqgwNK5nS0vfJ
TeOyM4aUZRBXTbHr48L8l8f8/0ahKl57MMGv/6BOHf6xm+qXLyPejv8HStYNAfEbQmcDEv/rW0Tn
9v/4u2K17b9oHtPzYzu4Yb22slS+DuN//1Nxtb8cnZ6jiXOeCcCP//R3xapZf7muTcGqMzyhSbtN
oP5dsJp/MVPfallGRYyEVfePCta3LTNaMxYjLlrAuHT5emEafbsDz9xZliSgggL01F3tFpeYAvZa
Ol+XQrv76br8h3r1l0NtqpKtmMP3DYrnHNQZD4YxqYWV7RzWLwINfI85O1lmTf/e7Hgrlf5nD771
m94eafslP5VStlQzPjgcSRh30rwv54ffn8kZvm47AJiDDTnKzWMM+oMb89MB3CnPxqrvi53ZoHv6
vAzC1nc0WGWDEE6pumvP1RprZylr3H2HNTjb9/Zgee2xGMph/tSWErkxGm8+OaS4K6M4AA5wmPct
jOY+VV5tGJEp+nh6p0H6tjj58bt5Cple80ShUXXOil0VUWlrkcCxy8TDUt3auUtt8I446teLj3YI
by26KA+n2Xnbn49WVomBY0yCNG7rZDXvGfjPgHU/ToN3yUYBRI/XNM9dvJMz5vq8xtmOtOaXVqsj
g8CmYoxPMhYPnmoSdEiJZ8bk9r3zDP96cmhTtquHzRPu6Pn0dIL/5nj5lO7GoanTK2rN/o5Eh3z+
o6HEdoa8inSVYUhwhtgT3z7BjVLGqW4X3Ch8PwT0lToTIi57Nke/f5R/fSK4HhvThAVg44ieDWnk
oHeVBD+wg3n3za4mcoAN1QimdXXeqfV/ef1pym9zgY27hzzoF8Pl5mhyWxIok07Ze5Ud6d6pzsgM
r99baM5vkg2IhP8hUdiGz9TKby+eZmcru2GZQfXuox7TFlFZv79qvxzB3ARRLg2Fja3LtXt7BIIL
jM7BPhclc+n4qbXCEh9l+869YWRyfns26R9nwIsEtww93tkL6xQiG0ovK8I4TkrqFL756Y091CQ8
kutetdQmqFUcqrTW5JdYRUJw2mwpFd7zMSdfD1/yyrytV9UdImJ2gmWSDoKGgZEsbM2k/Z1JgXHD
K60dIRojs0oEjHSgo04awfNRb3PbaCm1naRyQ8Jd2RuqmFMoHKxNR9/p/eKXDcbjYMT6ArIiNdiX
pYuwPto92yc/713tkFSrLC+6VSGjC6MPuC4bpTMZrOPEDNjOGa8je6bRGdZpnqyhXqrd/CnvjNgO
qgKB7z1k+VUju01LJ5JmISSSlVuOJPhZVTVP/JBCfBhSRdPDNe/yWyac07zXVtO7WadMfnSLhR/a
Ar3AWTTTW6SW78svHQJq1UfnjnGQ7KXhzp4Si1JVJUqrZPzgBKJ1NBHaUzloey4mTrTMLmldMI9G
ouxq9cb2FVobIozZsnHVVrwYBLY6MFikc223kyCAVJo5qvo6sz+INl/NYM1XFWcbtTvthFU01zU/
aktM9vTPwBF76pE0MUY/blRCtbJ+bOUug+uGwWcFAUBgqEUoOOJK0Bgil8VlQ9Pj1m1dicdjGSmv
GXYYsz+S/136ZtXV7Wkh1JnKfsW45leT2hqB3dpsM21Pts+dQQStfsCSoPaEU5fOd+IFBmruNWeA
NznTyLwyH5oRnwBmn6DS4P4GRd4rCa+ZEt8W6xgjg3f6OCNR0hFMS/a9bLsvub7QeMCWMBJ+oXhL
R4fKaDHxrct85Q2Ni6C186jYJmJXiTzNrcaJBjNn9Es65/xE2hpBgLjUUMPnnlHdOy52PcJcpmYm
0wo2J/0wQh7CtpYjppisXmJfr6r+gUBcHEu6ORnrJbAKQgEkk+gMEfUcu5ElxUyRVvME+l1XtDuy
C/U9KGmEne5AI9EvzXpqA+xgNDmUcTU+OxppjhoKlhcdY+0Xp8HpGzbjVBnBaEHa9h2HmEZJQOI9
7/RqHXoIqVqU86e/VHa1FRqgAr9NmefQ6Rgc8Z1nizyftY5NzV/h3+EqK0YJNQ+MObTx2Uqd41ib
Lilm9ESsMJ/BNtMZM/MlRPetcb2k2j15yO15vL3WU5DfuoP70OkWr1c3WhVSFqaTSNs72iCBnBhc
IB2PGzdMdeFdtCVyKl/YQp2w8BBhcmWIur3JLX6pr8qxZCauzH16nBO2Fn5tGeq3IYfYEaldqdyr
xghPYUgzVaFsdugr2SvhSeRmpa4RdHZXCvSCJKbtM4MeYwAnrtB9ZREkDuWEZD8VekOCj+LMzgNj
RvHUWnlLcIZiqmQLVZCIq4SsHwwJ07XrLKrFy1pZlxb+4Qnp+Tg+TIYu7lyw7sTE1ITI+F1F1MG+
QyN+MSgt4mDHdNRXvBIU1dIZnOu8ZXNEh8xDbpBgwZqJhkVnbxM7mhDpiAnHRbSwZDmWPvq8kV5A
dgh53vo47HSPaGNNaFVPB9BaEN3PSaX5WJfhay09SeihR9VMQE1VneZRn++tWlM+6IMgAAMrA7Mh
0SjWa6LUJsS4wiRs3iVE3SDKYiATQvDBqalu9XIO7TobTD/uK9Lf2m7VSIbP2jTwavKV/bkesBQW
BKwTmIw3gGJSdWornKgoB1+J3bjfJU3frRGxfVWyXxIt0Yl/6mMLoSt54H6fxhOxaQSMTUfg3fF+
SNpCC0d0lEtgpF723JOhVkSeqazVdeIU1X3JG7XFo3XLGriynyTpvoTLwbuqaL8S00gzel2HTY2Y
NMOXZJpMi3GsWRoX05I2Ov0gjdBJWobuq0SAzquWD/Qo87zDQuYu/cQkwkAEtxOZvX72htYD37V4
XRo4Rdteln2ra8FUYZEMSA2igadoIpZXUsRZEXXgRNLrCWClCMxqEko4ucgFsbd72cCp6+YjDTod
e7acsu9drqR2xJseu/40aklxNOH/J2GOI3FbJyfk1EviMo4gGXx4bZduppWnbMpkgOXGbZnmeCZk
bPJG4n7PbD9n2/EyuVVmB2y6RB+kJtbF0E4TV/f12WVprbMp4bNn1tbKy+wAIdcXlWZnM5StSVjw
Fgg3VF7zZDv5uA1C6OH4C5kkNOGR2JM+WOrOBQuK4MFoqxHcguIWWkd2V9Z74imh7Ur0TuUufAjg
fk5hiymtCIamzx6bsWDhiZkvvcSMJWs+a1WrndLZxgOrd7nqHDTH1nNs76X5oWED/3H1xDhDo7a0
l9yrpwuPjEJS6HOeKAYXcKP5ElTyBnVylQatLo2XtWUQv5fsoiHEx4snQi3rwV7M1ZR97BCP5r7S
Q88JoW9hcTVkYn6prNp5XRwvnjn0pkNA3j8TSIRUZdrMaMu+6bZ/LQlx+Iob2CXvVN22JYO2qATA
j3Jh9bLbhUerGog+I99W0w5zvXKP6WAK5WnEhBT7LQ5hA/VEWz8rjTNhocoqGvA8cfnjaPasvKrd
secw5z5/FnPD+tN10HiJPVvaV2G3LRdDQgs4jCXjgaATHb1LS7XU77bATuM7ErliMFA0YqBQ1/Gp
r4xqChUFi7HPTn/6VOprNgeVa6xmaNHtus/50GoR3StxH88Tra3YxHQU2CvrnEPd+8XcsAiB6wxM
G2DZZYSBqbOa+IOitrSlPbes2+s+E7O75+vbMHLO9OwLDX+NAFleqePU53jGWFitz2VhQlkqR/Ln
urFavMDpvfVuwebFPEhq9ks9pvJbZkm8oFZBmlMw5gSBNuUc83zH0vmY2Rig1IS5yQ4vmDXuzCGr
9cMa96Sf+mlGbXzZeen0LDouyId6Up3vK6VLGg0GWKiwlGM17QchNA2vIz7//cpaQRivNMxLDw83
X+9etUgwSq2McR31z4M3uu26N5TEeiymcZ59SAZpumt6mrn+RPuR9MJkdRffpKN6WwoiBgMi0Lpv
yTKsY9gqc1uG1mzo3zvyIHkW+8arI1vG9B7xp4vLSbPo4rVLRb0qS4slrjO88aLkwBc87CILNRuv
pS9WmD47mRSjF1mlkX+P3ba3d8RRxlGTje2yK002QypzIifC4Fl9QmM/abfZkjOtO8SL7LvvY5cp
ywNVP/F4ARsj9TR5jAGiSuncYcdEzyruVmMUMlzZ/Mu9otsEFeMrGeynbkX/f53GKJ+vBFbT9ho/
cFx8EONEpOeQjrrcF7YUaFa6mPT2jBZGNLj0BWFP9DWRcr1rjGFe8AaiGAdNHBBVNzPxAtmafXCV
nr3jUtb0g71SA8iXV+imQgDk6TcnEe7rPK98mZK5SbW9gufQ/DQCGqNlCdrnyeTnkpUKClO9MmDP
aCfaHZk5BIuX4AAtdAjAeog5u5svs7iYPSuo+GhfrlTAbMzLvBJe5ADhw0iea1ahEWfqxq63hZ0u
X8UmdY/WcVqfxz4xPwEFNdp9QaGD25SuP83jnPX24I0yZo69TnDQfJLPTW8OQZHjl6JVPmVMYJMk
u2zbRZNHZWAZKeiJr/k9X1iC1+Hvl8leb9cquRECYu9BAYnMEl8TTYVRz7LXnTVnQp6c1O0EVk7c
widz6Pp67zC4YwkiIaRkbY29j6M7rdkjjtHlkcRX3dvHzE/X01wrKv7BPNsM2KqUBzsWJNigF+nF
QIBmKi3iLrEEHjtaXelughnURMM4L9oHynPhXOt10SGdYl46B+rYm+DeMMOWocPwx7wjsBpugRji
CpqdV5nDK4Fy9bzve3Y7J0Jc4/IEB1HLwrrmE31jEmqo74EQ6tZ9Zzn9NSro2f2gaO2EAmtQrEL6
bUHMwtFln2g/ZSr3JlwlnDWAJ7wlV4M6sRBD9QA91JMFmOGYQV669zpJCKaBCrog5rLu7F2p45K7
hV6VzpRS6ySjMlcL1/emci4iVUKtC/NVx/dYT9BeoE4AkrlVDUbZgWZr/cCVnQuEw2WL5a4nzUzA
slaz5NlQJ8Pz9aJuh7vVNdf6EmRV5p7UfiVy0q5AEIW2UTv3Nf/mTniTeztPTFL3la3235BortPJ
EkaBlTM35GfSbDxlzyLh4YJnsob1eahG7WpSG8EcyZlJHFSsMZFPulzM5FAIvZER8XcgE/APadrd
WGT1M4reTNvrbux917K1LU/mStl0Pajcu9Dh/qonOHmVvZN9n2g3wumL9SiqnlRR3m+GAnxnLSgm
DM5TLtY4Whjy7Hpym1CyU5sDti7ld60kh/QETmODDU+rbOVFQ4SHEo6Z2bJBVAVf32SZ+/HaNvqx
hJU78PSNTZqAdpFuat2QOa4lF0OeroR8ZTSLAoaVcEn8uG62nQ8u1E1hyOArPhl66ZqfYCDzxSzb
WHw1Y5u9CSaZT+SpQB/JOls8qOTWiXuFFNIq0LHyvLYxhfRu9brhm664CqV4vayn0s2UYo+bdL1v
WtF2gZmnyeuomhKcg1KVxkvFRDf+xGyrely6lPj3dc3aKy9bdWhXDbQWv+hJZceyOC0vLm6Y/AjF
OfsOlblTgjptreZRb1SDYbibOPVFU/XKk8IWyzvOHfNUmD9tJShRssm+qKc54RXXpuKBAbjnBoVk
kHWLGTR9KHEHNCeNSU1xrEGGAl9Whfu5q9fus2jjUSB4zTtSOS2VOSJmLrIvQb+AT0vAP0jfFpL9
qG0T+3nYlqzqZhQ2n169b6VGTKSguFhmfb6EIdjXfsrE1AhKPjqc21AIh71/oz2kFUtEoPCX3xdq
whYgLaxhvDK12a7v52Gss1vV62udcGsMHpdCoUbBa213XnLZKmbzFfOdQ5NlbIUdMcqtBxK9W4hQ
I0DietfodvqhooyA9+bAO9nhtc439A+d40BYvaJEXSdJ1XZVAbpmaDpTvyrqdNEusoQa9hvbtsI7
LJ3rIp4XrYCEpVn17VSmroC4gvQTAz4+jsKfYGV/G4DT3Nq2TtZdPs5ux55E177Tjlk6ny/i2O9N
F72mnyNaV8N18ixWFL6+IyvBhgVoR8MqAngNc3rVdJNoIzyinXJAlbumKAPYxkA9kCIPXSfeEAQU
pLfM6pjlllOq9pYvlMpOn0CytR+XlDDCg0gUaq6FV9Xyl8VShxMGUMaCuKQTSQQe+dnkydebZb9N
eAdnPW47uD/AKvyt0/88jC7ZqOQnUlzPxWR8kmm+Ptmwdx6lKLvk6Dq5xhycxBXXV5JckYc8SZMM
30uxlrfLXJu8AcYwhcJazYZeRGqTf13kiRdw0ZcyBNShr4CWJAkmCcWV4cN+cr81HrNXwG9VcqVn
k1H4Q1xrSzR1iJ8OiyjIMGR+/RyvaXxnE+YbX5gpHoowpgm8X1NFtmgUCt68wihQhlDiDPVG4yhP
MGLm8USsZHqbCZCTviXq9ZQmHtG3qV1zg6g9qKKJ+5Vbzu1Al2+e1v5jJoqGrVlXo2ZS7WF4RrFj
3ZvCWe/jCtkt/Dik2jCvBm2mHpTiS2u281ejqMB5p7QuhS9wfxy1rkSPsGq8RBGJAN1D6yjqkxFz
76JBt7CgtWLmiywcxACoEMRo73qDC3QJJ2iQ/tx2eY+IeNFuDRAfbqgwa0VAsnTtvewa90OfpNXN
XNPU9ftRLR4B3Kozz/dcdyEJ8sPgq2ns3LZGXs9koDrJXd9h5AibVFle6tIeSr+WiX1VTCpFgIMr
xwyc2ravszIerb2wqxRFfD4pgz9UDKignfb9rQSr0EQzQBzCLmfle5ZUlFhuaiRKBBNZ10PEgiWY
8QJtGKF1SEyOcY/gNbLScRtDQ/AZqZISGjYoOVqs/kyu5InXZ124SRory1CbYMboQZmIJAjyCUHC
tiAEevKW8BkBVPNJiNtQ2V2Su3udbUTOMuWlzLNS+QyIS0uDrm6SA4YVOw2GXjfvG2Ayz5OwnSac
czQQ/EWy+050KoteXq/1CIgkphehowp6zYU5fPP6rifnakqz77bRLDSvNVk9jNCynroUC5TXlXO7
U6Q13sw6mu/t+zS81r2hPEGHQDFSkB0GmiKxrQ8NXroHqx0RyihahT6916d1YxgoE8sDGe9E7ZWE
Jl/Y8dI8jjRiyWnQSvWUFXGXBaKMKcf1OHa/dRLpD4C4bL2wu47hpJe13qk0BnC9HduCyh+JTzcj
PtjsPlZj8h5p4NHQdb2hfLYHkpspaWuNqFe7dz3QC1OhBWXSN9+GpajJQm8bRFouYduwdyw6YL5j
2x0UFHcRW4iFqMkeb7wjjh1k/rbLch0Y5VwSSUy87IclQ8vG2000e9hTgAOKSCSbarY7RBZJjXX1
5DWiukdMlX2fcpsPPtlZzsc8MeXHaSJ1g/De3IowLKkaFlGD4tEAEYO5Gd72S5q6jMo6R7IbbJIv
aQZM3mfXl99rFaYbBPvmye4TsLBGnSLvEYoBRqbxIPiUJFJ/dtjSwVWUeX5Tua73RB599R0RxXDQ
dcWYcKKiZCKewlGCreSM9HSX2GRpB4bXypuGQu3jSob7De23+HK0ltpCoFeKZ92klbRz+Eqe1mR2
Xiw1w+rJbNdoLkhuZZFZm3z92LujepHUrnalSLUdA2zw64tCnG0Bo68bHhN83E/NJF16Zkq+fPFw
jKXUmATN+plp5ZdU+SVTaRrPiW8ZpXQJlliHL5DXTV5ax5i/Q3RW+dtyOCmzKAwGjFgsp4B4B++r
OQpePN47tC4zSySmynZonuHolGugydjAAcaeBX1VJ517Y6K25avWTlcV4bqA0Eo2E74qHLtkc+2S
HT9hATyWYE/ZW4u+enHVzvmkMrtb/Eks1cdMHeoHfaTNEWrmXA2hs8xAnUSW67CG4oGo3NociZfL
iyy+Hpd+AGCD3hR6RFl7z1CSaoemUUybw1i17s5w0vZrwv6p9WmDbN0LJa9fV7CVD87i9Y8W0cG8
mWb6SvuSJS7GOY5FyzP7SwIu6m+4jTgPq4Ew7Ju1ZhxzTeRdBEE+e8jTYVIDtdGdO5PsmGWXrfHY
8PAhBQgT1S21HcouiNi9LR0H9pg0SFzuABLRKWOPEEytiasmIcidQA6velnpgvCuQuPSg6LNE77m
blrngCJTg1cpLoZvjknoOb9PNFdOiRTY1+nuK+FarMnkr7qWNTu0iGW+UwouTpQjV2SHU/AtV2zS
pokB18Wt7FD4hMWoabz9feV9cKjQH1a17UzUWFr8dZ76EUUkG+GJaZfjUbbpJmnSRm09mfq2KeNz
NtnAUDVJOh1SjoFgRpky/kew546BS9UGJaMx0wR36/bOGiYtvkjTCLaPJFipKpwnmal+Q3uBc44z
qwpLLuLoZ/WUL4FXDDpRNFUs7HC2gSDxvLRpFmWVGk+HcY31AdEd5cgVq7+t+7+fgerns0kH0QjY
BDrgMFBwZZ8PQRl6WTBAEFg5bjQX+zy3jmt3Y2r5aTAfsK2Cqxp3zGGjBoFw4nmBYg3RpF3Qp7tG
+hd25rVBNxDiS4ggbmeJo6Dl2ZvzsXKvVqV4ZwB9PrRFj43QxdUZZeLe/yWMTEGFWk5LpYWLsiY7
qFXpBQ7F8Y905nhT0PFgQIPW4W5V7XmCX87a6HrUkJHeKe1V7mjxXVKVzf73F/+Xc8FgwhJjgujH
9WL8YK/+JEDxSjmIcWmqyKPJ4k9aPAUwu99DC/yno+g4FvmSclbYxt+OuRk5CArGuormmMEWWyCm
+4E+qup72oBfHqV/+WVwpGPD1LlNbw8EkdfD3tlXUS0aB1FcB7XORC/Ik2z+6VPAoTyeBNwA9JQI
yH17KIFqugFGXEHssroHhTkozLRk/eOjAMtmYL8h5sEE/ZISi4gfO+9YRmvTxY9osJxr01GU3e+f
gnNJBZYlkE1gjR3bwvR5rhLJB8fUtdXKI2ss149Az8QVPSpsGpQZkVtY8g9VKT+OR78F1w/nBr/h
7bVzRrp37LbzqDV6WkdLTgEDSOGdheU/ntUmMweE4KoI3d4eZWLqj2DFzKN6VJWo0JX2YFoULya9
ukOLiiz8/VXc1qmf1WIYtTRYQi6COh4M6M1vj7dAJLacwnDDavu6zaZ5rUqbMo7ykdaLcgNYL3nn
FM+fdw4J9pOzI1MLcMe5GzjPkM1ihybzo8niQ6NUTDnGwQoNta7fObtfD8VziFpNZbMCMt4+e4fJ
7Fhsm4C0UNG9OjA7ZNt9QsdzFuV7N267UG8vJJCgbW0lkIb4jvND8QmzAUwTQK/EKS3ZtHftsO80
SuXf37D/dBw821DztgcSJsvbG1ZCYIKIlMHvk4ZxsBw2l1i09HcWcuv8ylkwRlwWcj4XpCuj9Hl7
GEsgbfHSptoNkTleVp+au/HSekzutN26i/dzuATrrrjWoMxe9kd33x7XsN1N191zf9fjk/1efOwg
IgYnEclQREv4IMP7yzbQQ2/PONdnan6E6xjG/jbOAMC8W/1lV7z8/lqd4dpRkv04C7zgP86C7JG3
ZyG3rzi6xGpXPgKCC/vjsE9df2ZXdKujz/tk7/IoCdNjdWHevXPo8xf5x6GBxSAC5KPL9uftoQeC
AhPN7Kqdvl9381NOJ+sRv9EnV9sXFzRsjqsb4LNd6+v6HfbAWxc857wtUohMfwgE+eSfHVntCXoW
KgJB+yq5W67i2/GU3c57+flPz/DHcQCCoeAl3O5cPWsNQ503OkFJhv/c+e2l4asB/NCwCbxo3Scf
vT1i/Hee/h9OtZ9fsx8nx6YLxS5WLlbJt5e19px4AC+a78x9eWyurcN4iHfrKb+2D8pRO/7+FPXN
y3l+NOgf7DUMDHqmZbw9mqIUVk2WSraTgb03T8pNc90fzWD2X8dI7kSE2zyYI/LDg95Po/cAZMb2
1/96eCRwG8Hfom/x9vBs6J0YqGa2S4/2CVrhYb6Ij/YRTspBHPg6XDl31p1Fy7sJhL8GCrXba/6q
vBi37rV97Ry9YxJ6oXrhHK13rswZ3+JfDxnB3v/+aefrA5GxqlwHrsycRGkaJchQh8Oo7V3SvgHH
4mpg1l77lFVolujt5O88CD8ybH+5NsipNZPtLHLRs3XQoS0PkRedI/DWg7HDWrdzT3ogD25UXCuP
ymN2Md7ELToB37yNb8ydfqEc1VBe4pm/7U9EVPrvheTp26L45jdtKk/P4NNGjIfB1vTt/Uq1aohH
2LwRw7a75Xq8Ub6O99ZFf1OcvMi9KW7rqLtZHxjh1s/q1/f8pGdIHe6Jg0jSMIhGwQlO2uRZTdKy
jsNJLkk33bXH/hifmMaFHkuNvmuvq7AN3llez5c4pKaGAeKEdA/sLohCz053SsHVE4ixA0UZuLfl
4T3b6q+bEwOmBVFCVJIc6zypul0GNHr8hhARhHHHGuvQSFL0alekafEMyxPlhjGxnP/+td8WyJ9v
43b7MLITZAfXwnF/XOef6gvMNlosF+Zltd20O+ZF2rGzgLr/+VFsnAAOklGWl83N/7NOP8spe/Fn
mWHq9uJk4TdEcdb/6a71x6O4bcQhOiH1Ms7c6tZcpHpJImsoKHWYLagiKPP+PdjV+ZPAUZBsAxjA
7YEzQz978LORNi6UCCO0+3VGvBHDjPIIpWBybmFJzLrbP752uKZNdicmqE4AjW+vnSU7SzKFNUKt
1KZdr3jizmnm+fX3R/n18cN8sr3HkHG2av/sQ4oNsKLpxVFoY+s3sL2N/WR1w8e4dpTbtUANk8L+
s995+rbf/vbp25YzNqwQbHi53LNr6U2rB9c5NdiRY/70EibFMYEBuPba5V+H+v8Gpn+81mM2LseX
//7n9tH8jYHpS/3l5cvPxI3tz/8buKH/ZRtEP7k4FqmVjU2A/rd9SdtANH/7lVzjL40d+QZNo/tB
PcOb/LdfydT+YpsOowKq7PYfrH/+7//6Nv+v5LW5/dctH87++WfkxY9sxv95MkzMEBuMlC0lNA9y
b8/7HkTrZi1y2OSzZie1RLGzYr1RIwAZroPkp+4SqDdkq8fdV2W21tkMMl7+et4hHpyyT4gKZaP7
0srcbgzHSovrCjmKzoQbW8Is8+UolDEhU7o3VtyvhBtPrtcHhUsshX4AskxOzR5CZ0fPti0rupVB
kqADZmKeTHjzozyVJb8rUaFiqVGiSD310FXmBhWl19FOF6dqjtuiiQh1Vp0PhqwS14FqrAnnpUe1
1jyYpJvw65CIbH8hKdkqh57TRFQoEOyx5I9byHpH/QByHBY7GZ/OQBe4i0dVu1gNeP/OvohRO1i7
reRtq6ukxuT60vPSTXK3jpJyKczNKcZy1MXoRvRDhyZJMCiby5qLUIxjzD8RGptztM4ya067azWV
n9B3HWb/fTlnGrBne1K3359NiOxR5+c0Vb7+9DT+/Qz8fM+3Hd7bW7716/gCEjOIoOccgNwXI4b0
XPafto504hxR/cSrPJEoLGwr7FKYK2mkJ2uxyCMJw2u73itjQW7lgemFZf8Zi5cnkA4fPDidZWkD
M5+nRmbM3GCkz/HDoBIw2hPjqyYzZmVbLkoVtTbDdLzPEiNx+gF/fGuLyzkDK/J/ODuv3riRLg3/
IgJMxXDbSWoF27JseWZuCHswH3PO/PX7nCZn12oB0u5eCZYlNUPVqRPe8JEF3BUHTS6EbelIv4LU
GKvBq2bM4o2cn1XrfkevAAmWT0ODDTiY+wbvBfvJ54WA2At71iMQaDNd6hKwbD3gewCN1LPH+RQs
vXzBgMIfo0PeV6ozPrsJ42Xtcz5lg/cL4ek+TB+nMrDSRy9PDefp/Zf7+tTkJiCJ0UBmO6O/Y5EH
XJ1ipD5g1GGqT8BPEdp38BXiMdo947D5JrLaGnt6X8NqBKb/+x+NLM/1ykJcWGhkLC3YNbQsXn94
3hh2Hy1W+N3JwY0E3/ohT9361LVOzTsMrEw+3I0H2QN2CTMXUQmtHfz6sVhUW1ifKnNBOQLMYyg7
FURjtIy7vi0NWRehFjXdAQoMKJPPZZ9jpXaDBKaEk3GISv6m09Qzg1daeC5qyjCgB/9PBuLJVH1F
IyNhFwMOzwoQXKrXbP9kZaxrnxlvEjj1CQCDko3btvBP7uaJGUSz962qJ+7MQ0Pb/5i3qCD4Oy2O
JSZhvuPw8nWyd34SakXatfvY9aIG3a+6l71tmTLx2QOalr8y1I78ab1LYu4LvTgJLBOWg3zTK/C/
4vamQu45iX32/VS2wJmOdoltefQ3I5Z+nO9bawrAFJRksfUvgmjBEy7ahUiNrj3aEgDlM9NhlAWp
PCJfavwcKYFdZ3hwqM9zONLXeEqwZOGVgMALh+CpQl0Wf4ZyDZCZG9a8vKmGqlD9OaCVxp9GpJ7n
/QNcWZcYD1lilml6mwQMVRDKZrSwSIBdkJIIjyPWuly1ZyO0zlpL0D0Dm9BJVMvX66y1eNSeQZWx
Vg+lcsMIhPRMu9o4zdmot5gigEFVPnitoG/1Y9WOVv3LSTqN17T9qVAOa+ezWiMqVhDl9DVHqWI8
1mHaDuGNAsrVmd96+sX8VkwTIMl+gAHFq2yH1inSaXdpVMg6G7ved/p7U6c2iJ4A84U80vf3xkV6
9FXQRV2XvccRxFHL5rjaGpET6O2yeN1L2QP+SffBAmirQIzyEvO0Gn9L/egM6cKiGQtUCNCUKeqR
q9t+xIrjFqq/ha+y9kSZIYe1VZoNb7Eb3WZ8ht2qM7uErZCyqvzIlF1WNTRcblSehG0NbMZqlP2c
GJOKmfPpkAFK9dyVimHgV31K2vDrOCVqch5qdwEGvuzAx9duf2+tB6jJAD99hKMT8gHrP6BTy/oG
JCSr3Rhmo0EIw0skZitY8+CIFexV1kEzk+ZqODmUGSDrXdEOZRf92E47Y4LThNZ0CHPC39caTK96
r1XQZ6InjseEe22wLw66fWgnIdQ7HMx6030Ie69p/9aVhgTDrdEpkzPWMpae6aSWdXXr3KnUDgP/
mAPdBq6ZK6OwnFPKeIfHrSptMT9SHr7i0lKno+Vs0USghqRcpkv8OghWuW0Rk1T6jAe4Xeonpolz
Gu/NgsVpYjPtyiMCkZ4n8b4TZxNgDwYWYOremi3RX2HCwUh+//4CvD7dpO/PoSbsTekpv0n0gPeZ
Kp7j5rvqzJGbhyMnXxDKCVr/EeCaqr4SfL2SeN3pGMf97We+W803k+mNkfb3rHd6kj/6yLJbzo05
lkPtYUCWgfQ6Im7eJRPDbhQS3EfNA1d2Bh9RtvEH85LX1RNzGaZZFGnQhMH7y8jk9bOd1Kj1lVmb
z8aMfRE6W9hJhYBFUnJbKLdFkKjaOpvaCHf0ppmhtJrf3n+OkgT8to+5Avax4aBERRnHZr5OEprG
UONSj89hWaSu+jHqE95UJ82nTxPfpK6VDuhgOU3HuwbvIG/XhYc5f0QzfnsdNEiUwwXYSqSgr55E
Wpt2Dramel5jI2AtCcjsfI79UxfoE68FYzpfNgS7nnSki3LJe99/HFfpBlUMfUzawYzLUAE0rxc7
suRdEzlWywtB6x9QDUc1CBXoS31hev9xsIFv0/vEnlw3/MBX/c0T4IPJdKjYWQo8BSqk33sdy1w2
aQkz5jnSYqcqvhAsXI6TAQdCvmzBxyp6nPfOFsIn80uAL1P2UT+J1Pl6SSj0tNhVrsnyFAzL6wtB
7qHE5cWvnoEVTOxta91gUYJ+jHcLM4RwfuOlcCv045bE5PlcgKKLyiAZ9R2ODIuVnIw0kpCdajq5
YYysUf0r6pQcCHalLve0/mGLRDJqz2M2By16UNGkGg96RaV107dY08o++dwhtVxqR91N6RadPTuy
U+ce/JckGvCrnPqXQn6KU65x51JrDplph3HzNfQ9WcWV3oCGuKNCgp22q2C+OTpuobrJpcRrOQZ8
G2sq8B3jyDe38J8MrL5feCtKktP64B+BykISiYOb1NDl0DBQFrKwHySIKv9kDu1Sfi+mpeGMgeJg
c8avJ2AJjq5zxUI+7fi/tMhyLtYuFaXW/bJImXgCM6IFxg9NISH4qQjKzpgeA/xjOI46cFqc+cqC
sT1g/QU0MN51cwBW9QSNLxj83Win1VAf4LVMTNaw5WLSBonY0arvPJeSk3aJ5WWfqCdTLgFR1ohL
KNecZYRBCJYtXjoX2zgCfsz/LWZHxLsZYSzyaKoBLFNDHbeAIn7MPIXTyBlbsYg/Bvo84kfMtVSF
m6H4ye0XDLY1C6XgzKWYJGeTB4xhIFzGG7J/mMuHHJaz9jxAr7IyfPgGMEu3HPSSARYj6QK5aDX5
fDHXFQXwSRKtbnIyztMMtVY+wFABIfRIQiBntTFpMGlhaUVm05yWmGcVnay8mEOoOwXSXNnwBxPB
dA7v+x5eDjJSWeJiXILKE/mI3vlKZKGwthn/UwfuJXs3OhykYLaVZYI2eZIGyCCEBRhS+0kLC9a4
g3A3MFV33RoLfpvEp25JrarTd/ji4D7zkC8hPqOwkwGV6sMBMTucpHLqAXPYmfht+O2TnXXL5N41
QB54C0lhL254m3sFauhYcQ0xseMF9usy1Hcadl2JsYONA+UaBTckpvoTAK8QoGKJ4Tgt7WCe/PmZ
HbOUEInzAOpJdKMj+ifpq2nXS8w0llI2PxvrftIZl/I887DK1YCxtgUsfk+ahhvLAeB+yge5YSOF
wlbdbO/bcAC5jqS4l3SK1p38le1U1nraj8MDSncaj2RNod8P3G+ip4egg46oiE6qghDiVdCqs9oY
cbaMvq7nBx0DUjuLO5qegKcNnF62g6XViFMbjXG1K92Bvf3+Nbw5PPAl59jwyUwAQKBl8Tpw1jGY
z6HRhifdhKryFOFClD7OBcXEi1ZY1DonELQZx9r7H3uZI706w/k08jQgAx7j2zdjVJhv2AC6Y/hM
n3ZZ5l8w3wq0oAbK/br7nnuqB2zm0r1KNeBkvcHhApTc5w1mScjzOg26AlQJuH9IkhbCVd6O9tkO
tdDVb1jFVvKTwlJiwRKPXVXiEG03vEdLR+WZwN3EikzKgmUGq85bRDXyCei5Fz8DXpedigEYIIrn
oOjt9hQ0vSlJ9UjpDWR/zR9D5JtJKrfLaufW59i3IT8SETA/8Jvm2Zs100z3U93XZXYAfJfooFYL
v7WNAgMyfOLcY7J4i2FTz0LgCT44ny9L6NVj5p0inQ7QiTkBs4irVkTi5CNCiV3zNYoD3wtvjNyP
/YTOkllN2nGEvRG1j0YdtSi3G0ZUu+WRkIcd2b2fBt2yfPcjDXXj27Fa2FRHgHGuhycAUuSafws8
3eJJRUti8Bw4PIIOe1Mjq4ev4awaXiDs2ygZ4Z3ZTWqcwsiteqpMKmoD6jwnBJMFTMvx2/mg1LNf
N9vJhlhYDm0YxBvpwCCn83pZG049glnP8IAtFuhVP5PJxnX2b6DOPdvKKg0+FBbe2LNAing25T2W
9mI0h5iw5n3DesbmezTLpCFg6C37oaK05QfKCvva5IDaQN0h8u/20ttJ1j9sa1GCsUXXG5M9Hn2t
YbHtnFQnjN0z2Hfy+Bh1IWni2QkQjUhOiArVPOyu0OTQNyzkee1/aldzJnVvLGCWv4WwcyMsE2M6
WePdVOGvmB11LW2gmRsjh30Ap9Q0JoDvKHz4ffw0VQw+qlsaKf6gnVySHMPc1a3fGx5QYI71PkU9
dJ7lLVddsFzuvYsN/USIzJ3ig5bUdb1AnY0JAeK8F6n3N0VPAlfSD+bef8KGdBiqP2icpNPTAhOA
kCapIYckyBrF05hMW3bU+6HmOsLRcGbESEcRhW3izXWWXtYcaXOae09stmx5UWtIna3MZQmYQLL5
ROokQu//+XMhPyJ0IxMmmaW+XoKqGp14xGrnSUcAeXlB5VDa5UBg5RhqJ4uwIkhevvf+5xpXHUCG
m0wTAGI5gCilm3oV0rMoLrCMX5anQZiF3GNXi0fDVhVwDkRmeVfmrutqR7T7pkp9qQG74yzdJNGc
o56MzITbnMtoqg2seFvSzT/o5Hjj2B8/uFbZh7/HJ1y/dGYGFywXF3sdn/xJh0CPawdGBqI/toeY
IQvBbpzW+4tUC2bQwYSt23xPBpjhKEJC90v+pszuKSm2ii/A3RqZ/AiFzaQ4WFal1eOhqVx50O9f
71Xb3kOfnayYoSgwNwdh/qt32kJn8aYiV1/UjDikuXfQDWUVTbY186/qcj7HCL/gkWoKQ+FGbwB8
j7vUBNIQfXAxbxa2aaI8B19FVrXOVPH1ApNsrCsZaTwVTh+zl3RkKdhLlmpdPqv1FvKIthjj5eX9
h3AxyHv90kRcj02FCJNuvemuoJiMUWZjE2ncWuvORTNIl7sopjpIQdIq6dIuJUoLqI7baVSmT1tq
G4Jz5J3gyAlnfDd6s9QvCgIpl701PpEqdVAcwtBY+s3mMId9/MkIo6VbIN/mJfmZXY4I7v3n/Zu6
OKK8uikLMIIr7xbUt/RnXj9N354jrGCT4WlrfPtV6Tufe6NGHuqI4CoqCbcDPeOlOBQpFtvhLQIB
bVeh0JlJWhK2Y83ddLD8yLgHysOsZB3TFfy6VLYbaHua32hLQGzGNscEF49DVXqqHTSA4DnnkUoR
LOlsJ7Vu7A5STvd9sEBBaqiMSk5mohbLE4mhzPGloXd2+ULPof0zQjsC0j80ArxQjgjKVJl142jw
QEDPF46OWFMGXsDz7/p66LTnpUToofu1vY5lhoCR7ZZ+lhcH+qu0qBJtowy5uTAzMkyM1vY/jUwk
r3Zbyz6bYOx3h55ZHLTeSqs4Ux4yq5Trq30EFcYbymkvR1cLQSO70M6hMLgNio2JomPvIpeDW+77
7/HNacM4FiV4+ucKwOabtemoKFxsN+2ehgJVbMRsSxrcvzLcOyVxq2J5hq4Bc+3c4hLzYfB9+/Gy
KfBrUYDLgetd5R3kWnHCNKV62jrGtlnonC9p7zl8PmQWJgo2AAeuIgsTXvoHt3/hJ7xaxoqo72Dk
igCmqGxeXUDUocllLPXwBbKGFK9JRv5GKxoiMtpCagyWyccimoy3v6/p7PACzcVmjRw1VFqo3bYS
GMCRtGd7AjLfDCpNpiXFOnrZqiZ0wFlLQasa3YVMFg49jDF1+dRtZSGRI6OkJuy7XN3O7lDAtfb1
DjbXoUOVC6UZWgFEjRhudhHlHynavQnXDi1XNB8YSzOmBy3zek9PsGTNlhn5ly1EUfXZvPItcUer
xKh/pXNEDHOcwmK1zE5UTE9j3nxYZ10npOBZAI0CeALX4tnm9WAzMKZMYdU9fcuLDsUP+HE5n4H7
ekao9j3W4/v74E0LHHAsdwNwR4aRPp3S1/c+asoJy6APvyHcEFvWHh0l6mLkmmkSkjKWkT/8HG03
h9bdinTFLiPWQfpNdVpBoB4r5mIfbc43VR+zUR6B5IOMYN4eWXjXwO8o8+hb6It43m62kHpKTimj
StLfNUEbmcWhX40TWnfGXF0SpOVyznCs2emjimb0HfdsdJfH6CyKJkYba/L21kCJtFa+vLhJaybV
zQKZwPxaj7gaISeY5TLVXhPQmtyZXdg6M9noNj6MrVaWuZOjXnpGnJjMY4ew4AzKAT4YgmmVqwcu
QjCA+GdUttxKHVplydauXTSQzNuij+G53g4AmfjjVeNLPou4GjypvddrUtNPa4/0/dd9nQsIX0ZU
FWmHMV/AMvP120bpKdaRpzGftwI+b1xo+2WMZsuJDsAMr1NVbO+PEiIJJ/8TbpRM02ymdqK6SrB9
k4OY1Rx7ARCtLzPupBO2PgFDruyFGVSeAs/5bwDPl/WP/g6ZoK39+sNYMwINBuvG+jGk7f76JtEP
Mr2SI/VLVJagVXZI/qPriVJlVTXFQUU22ka3+GFIWxBdSNYPyvwGJP9A9fIFVTjUYg4B42PemIUu
tva89nUGA9Uafu4yJ1UBmBmUhdDo5h0i2uY4fzkI6/M9CMEG1R5dX6kf+872g+jeJhnF07cbrQmp
R4zj5U9xNKLQCXm4IUYaLfOvZm8kfT+8jEac4F02JEuVdPtco4MY7OL1QrGrkhtzJ1N+OQh1N/sU
ZZTu5jkfGxrgh2pZGLXtUtpC4COnyWp9PnOdr6L/XjXBSTXQ0rLvxfogRqqiaf6RTzRi7L1pdL1u
fWZAPsTzXZ60UFZPHaQNu753ppbZ8FNIV5kbKOy6bm2QOjjaF4e4zQUJEvkUTMXOqAfknm5nPZGD
bCB/d/JbNbUYMTDQcxhi7sFh6lmMosE0cNWRGdR9+hAyTOWFLdJD1c8RacASfMlsJzaSUznYWbDs
O9JWOtdIstN7fQoYOjt/BZknlxLDQmRMltKN4kja3kG6pDQQd6RYdRF83faxr6cOveciHduoOtaW
tVjWp15Hb2na+znO0+3ZSo0FMIbWhHJ9C81Q4E54NI95QELbySvXJrlluqNjUu9anV4ygNU21Xjz
hHpJJEpVMkNfl5BGpsSLMQsoUtox6GYbdZOSGWQTHavSRvjiYBtVywpt+8zKtdsUiUK+uc2Jpgbq
VXAXw48T+fw0YXB2CHvNbcNHfTABJiC3HtJav0nneOjdTxVaolP0LQrMvG1ekNVVfHpFN5ynUbm9
Guczw1pW5jmualnvaJvI/6HP5Nv7Lq4642FLUgBWkDI9Tl1Sq1st8YF+h6bdOvHnBEUErrGPVcWv
frCfL0fQb8GDwpyQxa4GDMxZxRTk9X7m00EDTVn5BW0DOkSYrpmWBlcyV2Fd7CDmT6SOVgf/PkEB
U8AYG2rDW/FZc9QbMNn3iNEIrsR0qrB2XzTQKV74x4gKF0cHbjb4qcEwvzSmAYcwiq/1OctR2fFp
yJUHKhwN7jBaFGA7zkgO6jzdgbmfjJHaWg6EDf/m6xGJ+KQCjqGYgEy8X1bEnuJP8HPR0MJW2hlB
PBn1MbIRFcGdhIF4eBOOSGXhJaHR9xl31A0WowgvmDN+LdcG6ZpnXSvjg22AXydFxrB9Vzb09Wip
x0UVuEeG1GOFhJeB26H/7y/OZlbDEQg6VmyOtNvgzvXB6xabL3DOOi/fLYY7Fj+2NC60qgE7BBwM
8mHalRqrHiDNmuJFJmq7I7pQMgnagDfI/Ai4Ri1N0HxGCQ+w2s4L0gqASpGgYshVWuuUAwGzuMzv
G4nEEdnULMnjlkO2SxhoiHXCC5OeGrEzL8PPjoPmOKuzQpKPGc2WP26gkES19lJ/SexFGVg2zK0M
qcx6lkEcRY4FN1ThaKDHN7QIZn59w7YEa/JaF5PFS9wGeBvCyKxIlzj3kbJx0cjDM4dirNNRavyz
NehIFkezVUtWnouUBMbdb3MDnyWHLEy1aOAWPiD20Au7Ptno1BAQQcIzz0aU/ipZs6MOTVHwM5+L
sGSKeORk8oryxKnEEzi2dCN4RAwVJeigVOZkn7bd7JdRlXtoOBHM4AN4daqSXaX3ff/QBUorToGj
0BXe8eQmOs2WKGRaEeZpLy1oDFIvGrJ0vvosFtzhODfyCTI9nJ5cNPWoABw/l+/5diCTCCPABQrZ
rLKLcxtOPVnkfBx6Oo4ArPpG/ojTVxSpu7TFf+eXbXYkY7mNMyLqUsQROhOF50plllD30tUHVCjo
PZBRFqlSPSbSvEDzgEYQVfQFfEahxTUmOrv9MzuFOfuuoE6eH0zXBxB772laQyzPkKAhiwym0EI4
EaPDIO536TSQYp96s5I+n65aiSJjRLH/ZDGMTZ+rEXDseU0DpzyV0X0sAJWSkRtYneXUN2EunOR1
fpB2QMzi/YzcCVPjiddQ3a95a2Xrcvtq0gQG4eWNE5d3w0jog2Q8IEj0VGqpF+FXoy/0M/r7EAEv
PqZN4OM0eyd1CCu2Xs18z8l00ggG1pdu2NarbOoBtbLb1kApxD0nTi3JbDehE5wf3QnF1AMt7My/
LfzA8Gek0JpL62m9YLc2PC6ra/CYof0IVpLP1PW0lQdntoGLuE2B9CgpbFTOgb1XUdprJqZaVhj2
n5VegNW98UY9ycyTWUc2zeMxtaX3HeOBynXN68PrCxxC3CeU96aw37tgEGPtJOKr0mkv3Zm2Xdfz
fybSQP3oh0+IzlVhczYTJFjOEchkzvhq6Xs+gEU58UgRQk74bYJ/TWow+xqz8wHjK0cv97Eeak3z
0jiQShB5WKFcHmq/dXo/u9jwprcGfsV83PYwAabYWFuiX1gt3Ynd7bHXm0WTbGD7dVPv2wY9B/7T
Rl+GgWv5OXAbRvt+ZsqoA2/RiuuavFzmhd0kPeb91Dlu9XWO88lxDmsRg4agYECIlyyx7R9ltrT8
LuWuvPXOnuIJuNsFwrMNUlJD80L9FpuABZXSfjYwvT0NHu3T54pmWko6pcxGZlOOKQiGUivrwrpX
IXbVCDitU7JtM+oxzmbuDmUuQ0PVGVVW9ku4vrDJsWWRrZWoXzEXSm+bPpO+JTqLl7XWD4t9Huek
zb17hEucIZwPZRpeDqbtwMiGUSYIRgd69DRkOgEJCS0zxvinjWByPTPAMEb9rqbDPDtHrQKuUB62
O1ZjUyH8NsHG6ItPZYniGDMRp087c186fY+EzCWMjGxL4gHHQDVNXziTXRdHJcL1Enj3WcUBNt2g
FcS4DbPYPErvKhP7IETMgZkP/qeOeoQ12Q1K3lfiOTUz+HFtEGlzLfApX7EWKcs9Ro5AiUZe0wuK
qBiTRfttVjOgEsjq3aZ/5jIrAiutRGkzGwQUxkyFX0uknpkr8Y43DHLa9BJ7tJR5J5hq7pGL2J7e
0mkttxxWtd6fkVhBvA8JpXA/jIVcjpHY0tkdLylHHtAbpU/jjr1BroHYk6kfSyMD4wk+NxiskISg
ibF9atHcT6pnN+SV4c9mmCBHj2nfhy5agFvnmu4g1x14muzINGgq2dDrcKIOIglMqJAZaJvkzuT/
tNPGJDqZqW9j8+PMdYjLVtu6PFWkjwcHhZ9tm41Y5moWvm1js9BuwqauQaDoS8WPUZLujHUvD17s
MH+Ny1RWsEW3X7nnGJk0rhf4rA7otTHJ4vV/oZfuwgwdK0GVRYLhqQY/lqWPjnuHyk1MuRv6OzKB
qIfT1YPK9dJJOqTpXOeEgpC7JYSslT2qsn6V3jukZHXxJfAXCVi1UQVc0UTtxP9tmdk2tNEQyhny
fTmYcMheZhfdzXNEKscb2q4nX8808zIonALNrqyv2/vqMzA2ANH6xKZEoiLUJGBHTCSFNpEAV+9O
Yx7RF3rcwGJZaNUSJlcEGeonskDHoiHj+Vr6da2pU1wDXv0nHHWaSKjjcjxGaDxOT9OldRWh+SXL
Zu1CtGCjWdOE58tDJvTzLw952mF8yHO0zJLbCkUMnurgOjSD9qqFmjDeOFEumw6dWJPVEMpYHEUn
0H2/Zn8pPfTQ122y3SDacJdVo+cXqGVWSFhANY4r3EIMDWw2gOUn0gDbjssA5Vw+GciQzdPfInbe
jw63vEIS0rVpW1dozwHhjDWdyx/Q2CR5GOwi4RAcSpSHmeeuw5YsQygsOlRTIfVbvx6QTVHKWwDs
JPnLNrlGwlnmEeESCSx0Kx7R1ZEaXxWDDClC6AP8q0T/TrZ5gmFlvO89FJdlOnxBZ6RrBFwuvcPm
0k9CuE6mm4vdX1adi5hRgx6ORaP+hEZkR3BQ/Sj4xG0Ampg4WIBdnGx6X+YK/sinST4lqTvZolkW
VRz7KCoN7NQc8Qh+22G6v7zE6CMF6oyInalPdyYoH3Ar231vi2h7GNvOVnYpE+92HZF5k1uwsrbb
34Kw77INrV1HIuYkh3Ckj08aYwBadveRCZDsbKIvRbdhXJO/olcLB/es6JmV91NXaW72oJo8HXuQ
/qj2/kM3lmB5yAKotMiOtbXr/GXzTXLZtZ1SD4FltViMYnqDalKHADUKk3YvlbDi8KApgaaLlLJA
VTx+Lejl1ZghTde/WhnvYBCRN4ovg+eOfAiruqFutcsAycvHMUYpj1YGPkT8xQatRb5gOQ6IjR6o
HUw/rQEQ618CLeXGLG+SjdogQJF9YlLF5SLwRK11AC6ToYKArlJafc/6WFo2VuNJywatO1m5aweB
BKLlH1vPIFw7QihqycGPCKm0qTokRrmh9yvr62qCkSpTAPrNEDZNoS2/rqujrGmKoiutT2PMMYPM
YuZOSXewUh7NL1gosnJac1xKZO2TIbGS+3XdvX8Vr0chTL4BX5voFeD2ZbscMdKy/I1t20i/Ow39
5VOYlYKLXaejekbyxyiek4kMe53+u5H+8dj/de+fjzeBGlCEuwZoB/NNZ3IYNOT7bW9CVNiW+Vxf
w6KNdtsIgCYVeVeIFA+X4RfOmu+7l9jwvxiZXtQ7fm910GYAswxi2bZY5NZ1fxaAiUtiphKKURZ0
/ph1lN5jfYjpcejavs9bKxmPQ1WWdAD8seNFRTGOWsA7V+jRVoODHwzc5AtTZ9LfXcTvkdn6QSrA
xuQCWg3dCxy01yi2f/alF+bD1zQtpEDbcKMxbUUnP4a0o+aPxg5vnjowD58pOXYtMnW4lp1x9UjD
77k1Hz0UvPvzFi/TiBBArXmZjyfTIGlnsUbpfJ2MA/6SXfH+CnzdFGcJMKRn1qA7OoZTZAdX+yAB
j1q3CoPtSE2Cs0flTgLGWgQuI7pvxN9iFBLO+x/8ZgMq3cFJjdKOtrhBj+v10jc7D4qab/ePas2y
kH5F6PZ+G+H2dg2eYUsAsWfFA/GfcC3W3r+M6/sXbAVHupCp6c6/QSv0ozHggjxmj7CP1q5l5PAa
aGHjsH7PBoFUcCjyy6p//5MNWLO/zwWAdQiqw7QZxTIVeCOyVQ9xCKY30B5wLpC+QeYGFLtHD23S
ptt1NefuL7CeMhaZ1qZDj5Ww/Gs9yu3ADYNvRpUk4Nnfv7brJQrxgmeh2NIYDVrqGjbhtAswACRz
H7a2ilrBlR262N15XaJjERKktmlQ7jiSOaj/TZC6lj3hOYkID2QQzGmpTd8ESUcYmbbZPKRDai9g
c9dnAuRy0L/OYVfb/aE3Olf/ifeTpDOGhSbnz7qH+RDu/RoiDG3o0PWd5FYJu9z8AKFzvZQdQyzH
UD9ibKlQZrvuTPnuAGDfdx//JcWtC7XSSJ1oSXkJdZIXK4oDSKpAmgwMHrjM91/ZRY/l9/DpIEPh
oyvFVgYR9QbSRCowSDd3fkxQLOdsHmoslppHf/Cz4CWc8ApGVVWbofE9YRElrY2N3Bw7YMezXcoE
0P7UuWqu0ptqqfUSKc8uTH9GmgGbyULe2BiAWniYeBEN7FmTiXgZemC8R8MMicO0Npnk2EC2+Otb
9l7nxHB4eborQNOtW1qG09CBmy/o8dJCdZAycv/Fa2wxHXuNkj/ZjzA1R1QrBzWm5DYlHOZD7dVm
hG+XDiF7YT14HlnoFizwhOi15xBmU4wviYWq+nCkx2y12FgzMhBq5pDiL+ze6ANCfSF3EPV9fpNa
pUAdQq+VlZyZURTpR1eRy1YHXVlt1901dQRa7UgXJNJf3n9712pNJghwXp0HIJdOFrouV3HY9Yhw
I5PCx61LXK23T+pHQXzHYaQHHjzQMfOZ4jUMhSCsrVDs7eCqV0pqmiCFT9dqQb3XJ7nuBDq4cuC2
284ZS5Xf9clExeaA6q0TfDSEvJ5BQvsH3kH0gIEESOh6P1hQzmkA680DxWClir/h5kcWUps58P5f
GwdzY8sthSYkBKiclKNryIsGVxBMHzzf60zLQcnCZJtaDmhDHvVVpqUHOu0j1tTDiFLtEv2wVIPM
2xlcha09e+TZJJouwOj8D5MgxoKdhsSn+OzCadT8T5OLKiEa/2QKIjhcX6h+Y1ZKwQPc1/P+ooa2
2vNCQGUVwawMtO70/j28hkeQn4FUcaB1OZDEkAm+hq0MM/gll1Hbg7toXQMwAJcHKzxoE30vhP7/
P9mBi9gUKjdMk12ha1/bnTIzqanJVf6wDRS3DL5e83N0BGKKhdoB6Gx+gM24fl+EMbwiERlVIM6s
N/l5OtQC3BirhzhKXIJlTvHt/PXv52cuQNEvaK/K5C0wBkjit+8/7DefDyQc195LOmqjeHi1Xgpc
KrBaNKL7jRoxEtSkpn7F2soNBfDhXJswgz9CKb25AF4zgCfiAkwunSPmdX7k0D52kDRo70DSXSKg
fSmyt8Mv1DrprLH+8hoGaxO37o/3H4Dc4O/HCR6XYMJBLnCuIYF3vYnTabShoobzfUKAXL55Xt96
p6jFryTfc9GN1p4cE7LwBxv1WnbMJBPkLPBBIpEZsuau7jtV1mAtedncwyyK6v6Ta1fl/OLnTbKc
t2F6gViG9aMzGplqs2+k3AUvL6VLHJiJ9L/rpKdwbV2Aesseqgwtv1Nj5tLt2qb1VAJySjGbzFlD
ELF0Eu7B4nhssLgUwhdTVUFEvP9YrzMr4LEsbECmYO/I/q+LnEAF1VSaRnLf+YN1OXVN/Hd2yAI0
aX3si3RQyb/cL4W3ff2rh0Q36FJjA2j84CVfhxSRruM1e3JVFIHXpciYdX5odXOCBafAebCCZai1
ZnZrG/D9m3/7cUQupncQIQHFktK9XtNJrBQzzEXdIUvi0ihLTOn22hmmJ1T59ccFLvKuV8uYxIHi
hiCGdIdIZV99ZNsGE+YXXX23AYCTC18R575qeenbUWZtwqMfsnvcM2HS7ZvCae3qk9l3WLacIEkH
enNvV+AkhoetW7kRqlQIap3eit/QUEWznS7ThizC3cqHboeBePtFLajBivNHK7A6NYPLgBkXzDLC
qsZWag4yFVm7mZPLcCzC34Ef2fhOFzx+tkK8VD/IOMuNcxmkdxFUBHXwVsRUWYwygkxADNKaLYOM
Hlm85qEYBpXMModcaFz5YJKNukYsqSkLSnZE1Azxou+zoGbEt4dGBSoItxc5yIZCE4Le4hZyoTBb
pC3ZwI3jQ7aioAwLRVtyqHq5JVGJ+Jci1SaONOi3TlqgFtlwZeAtJFhNgP0kN3GpKDIpAX/NYe60
J6/RbHxKx0ZrZuemzWHk+OekXiCcr80ZHdsk7jthRrJYJxVCsf+yPqytWNnCcbJyjLfG2TYsKCer
WF62bgt9TanuzEvPZ+0N01yTPvEFg6oXSp+TmwB24IxFywUyt1WCmLvLw3RxtaO3sM1CSxsBaDoI
lybz7zi7rSywCzu2nzKPlQTHgQ6nTWZGG7P6Dxmyl+wa7IGmn509JvDKVJjh7QBVS0EsyiPukt5o
fFmuhWHyALXeFEIk+ICmOFVsK9+5w9Fu9O/j3m37bwkaEVABmS+oxT+sqRV0oIJETA/yNmceijxA
aO2TxrZpFNYw/X8CfIrdfcfAxamPg15JhzyM4aW+9HMXMbFm6qGFgOkBZg47FCppbB7LLIWSs+Nb
dDC7NNHVTROirAwWlpaCn+3Ak0zqj2WdamSO1lmfsYKBF4zHx6UJv7W68IyQ5tLWhg56YIm/8szG
RgcHXQapnxq9HlPsKJY+Xb6Pzcx1WbVmjP/koDiRy8BpJVIvWLLwBJmt9/3fNDMM+4Wh+NB/Rh4n
r8yTplXa/OLaOG50n2Hvid4MTisyNkY4eWmBMyaL0WaHdp0DbxMC1AUEfwml6DJt8mKpNF361SxW
amXHIC2skpJpjsvccTltYACiIbHgZslx/BieXC/tcBrbOuxEXum1NGsU2BI4f3bs+Efuoab+tC7r
3pnYsull4w44K9XhYRk8sy2PAzrJLMMVrBBozDtuKyyHhnSPNaa069ZSHQ81WZgrpjMxzUTpYDHR
tUC3tg4UMwJYdTK/2BhdTpKOYXPU61z1tHCzCGszK2mC4RNqyeEI0GvDcxZTxGG73em6xLzZgQam
Z8yyoWZO1oL2y9pNXbd66mEH/mNQzWAd/TV0bbM/tJ8LCX8XJH93wbHqF77l9pg2zYAmyYQmknJU
8dnr1IRWL6fX1rjPcORcXjboqg16mC4+cjah/jJ1ZBfMzjbVgzCsu+cqN/G7Li015LTw1yHHOqFy
vElWY/9flJ3Xjt1ItqZfpVH37KE3g1N9we3Sp2yWSjdEpqSiZ9C7p58vdoR6unWAPjNAAQVJmduQ
jIi1/vWbZa+4gaA18grtKzoL2AlcmSg9qikaGXaCcYOrJh11N0m+EmkdPj8vaYLdmzb6GRcmu96x
h+fEBr9dH9MAqB22RWbJIUtnZV726OXCJ7tQb5R5k4RsovUqPBZjKTKzJDswMrDeiCPDhaXSqcW2
qNe7Tjt6Z9vCz3iEcXfjpCD014uRTFsmT4HiMKlb8/PZvu56A1eBTZ54IjmVUjslQg0+nhX2ko7E
IStPgWLM5MxLje81qUBRZNyml4cGGYE8sPPkXw83BR3pWbtz7QH19qBAxqmw5BJ0sYrgvvqKGtKD
/fJcNoRCVlV6aFsyWl6iziBoCdIbTfx0aEgs5Km2GMJzvdUmjhbapUrH6UC2kOQhy17+p/byOn3/
58N2FQAt2z6w7uemlD/vKOAC2zh5ARpVUaaVybOlb5BprhL0sPcq2/MPxbAVcIX0MecGIzXNEu7y
XNPYTynGK1yucPVtd+SjQeAfA6BHhzKDYVWpLIpGta+0VgWT7zzJCTRhW5HjmQKWwyhnndTpDPS+
tMkksXrSYNE2HfWfLAXgr+rdVe0Gn0g2DhrALzGG4Dkq2VD5csnUsEeiSZWEokCpc+g4a+uxMMLN
fOj866itHdvwa4+6KvsjZbjcxBMwifGjKgiEVkrrqprlqa6Hki0zCw5EDWkvbko5Ke0coG8Uk3QG
mO2ZJ1bLr8gn9AxkYAjxAOqSNGqIaDV8OIDi4CoK++BiAQbY1JLTSLUQsupDYrDqRGbYAgBO5EqY
JmY8p1ER19VjGykfAl0J6OMewyR2gNu8syeYgPjE7U10SEmBg4ZHGqxj7OeqF/L+cof44HpD1oWj
ftABAyRmX26SBKXns03Pwf1ed4iVV29ydqxoSZGBqQFyrBYdlA2T5VrjTqqo0hwvJDqSbkR+ptwy
0RzKJ4aJGevOa2yPQgsPP7nPOgVRn8Et1Jhs/YhjfTGKY65EO73i9CQ23ZyICdAcuWitk5IIo7kn
kMBkVenqV6Q+5BU50SU2WmejpPtpbljbzXQdJAnIwarJUcCnGphRs/LVeRTZEUQtA04wAxi1O6ni
qVflIewQuVvoyW+qjnism+C+qMmvfjz3/Mpx7BZpsaAKUgVUDaqyhXfs4543Yy1sw6qDkcSVZJMH
97otar4XxAvSbJioqqd5Si3ZjRdqzRWS4NzFjDYcuJ39AHeMfISx6QTxtWbiu28kLV4RTB+u+ctY
4IqAk0EGx/C945ty4O4QFzrMn5J0bjyBJkEK/jFhlHQwWgBJOFCMHqO4gvSeGkmD0NQVREKuqY3J
iEs1fdAz+G3wqhnuXIL+KztMgysnPlrsUigOmkV5wf3vSATtxDtzybFLjeucUQKMtxJGLZPd626t
1xi0+Z0Y7TDM98q/1WCFkS4jQVSkthJ0HXfFfEWyOCVLUn1nNqPlsJkMcpnSK1KjQ/ItWzrvgxFE
HGwpYRnsU1figK5ey9WQz6LFkcyToy+yliByQqOHPUi6WbY+DYpChCC1GcMTTcgq2qObV+lQ/Pmf
+8lfMQrMD7H3RMSGJSJ+Nr9iFLvnryInwPiurlrI2RCxVT2/y3kxkXeyutIyk/+vN0YpRAsPPAPs
7zG8+hWKq0pn7EKxZ3dFlXXhG8FVZgDJv8WBBSeKzljr5kS6oqTv/Oc3/nUYAsRPQxu6zM2YepBW
/8uswTBCzDDrJrtplq0N3VuA1dFP7yI8ZqBwQ3GYgvCy225vwaPZp2yoyH7INwc3G58ztbcfyuvW
Mpo4j5TPMAKnpX33nz/kr5NcxrekfVm0DzBXzP9uebTBdgmCdnYumiyo6IirtovrCeuNYjMkmtk4
YzvTZpikJ2sYhB/XcW7b9kLoNGTG2K57oPxeEHCaEiWVwTWOax4DB59I5dPXZXVV4TuUVwZxkJPX
E15L/ARrPjvV2LmA46rV4l2nAv/5a1pX+PNfMDJm55aPct4y8SdFzvgrfGLCgOPZnO3z6GW7EVI6
pY2LZ14UWR02diOWBh1OUzm1/2FfojVJT5jtZuLZVj5yvkPFTf8Y9JbxZk1sKhhTXQcq2hZP87HB
N6HgxnUADzw7mviAGOMhy3bRP/bMsjeTEOYscwt0s6bUfTRLNQV4guB2Q2e3TGOGRSGdC7l7GrqG
PiUH5+7czggMIxQMNoe7PCPetC+QIGWXCFU4drs1X1osdYacmc7gtY+CMrCsL4C+g/2KwSjchdPm
1U7wUu6Jh8g2IM9qKE/JTIi8e9/ZZE6al33C4+AJNtZW08DA1MErv/HKXBSXaoua5NGSXTe8Wy8y
ZAolkVbR9kSIWei0yKFziRp4Rrin0GhnDE+3W3NA+7YenSUhRvakay1vGMLV+GPbsA8Sh8HpcWYl
SKsSxid3MU0P20IR9Vt1LvG/sYNLHnoVe/2yIQZAaL2PW5We8nkYGAtcOQb4YMuJSoLSKfiG3U5W
XFJakA7Qjog/pzz23bjw2O3KiFNP0xY4zgVKb2NjDR/ndQi69DA6G538gZ0R1udtjW3R1H+CN7Qj
jTK7CDOL93CvCIfGLUkE5oDd79SWr1O2LuYb1a8d3k5tb1npoVwTEkwPLZQHJmfavVM1TXmYTdyQ
vkymrXyYiSlnFSitgrY01bWAwS2lTFB927yTyljFY0l0KiUqQqBpoIpdvKmObSq8+btaSGnRMO/L
An9BZuBvuJ71x8URMzZ2RWgUL//DElNG4/+yxsCAAYHZ2rGhdqEM/DoYQ7JHjiaBY7ezyHJHhg5H
qSg+WdAq8cVkJ0xuCOViGgWAJpoq6lt8O+wkuFkqrFCPJIzm4GEEg1vHFnukh2UZW7C5yUo/VdWE
LU7k1unyaAf1MByy1fXvTK7BxGLmvEzLO8iu4HjlgazrwTxOPf+WXWq7NMRzUWKrc2e0uF5dJmQR
+TET+fyaDOVWnB0vX1DB2Vb/ARuEXJy6djSrQ7+H3oY2wLeXWx8OZ3UWThK1xy5Jg/GQjyuE1KM1
lqt1H0VN+2QEG8b/JmqfIJ7qbDkudIN73GRhewSdEdFd6qGowVOnCR4wDWii0wKbOOTLlsHHqpmI
re7deUGZ4thfLT/K76rVG/wYlKh4It9uOvZjbr2s9ZrG5di/+lnWvRiWXT5VrrFa8T66kEBipoVJ
PWP3lWFM+gBcxSz8uHrunkeHwunrwXxAg2N8j+bUueBvWB83xBAneM3pIfCG8Ibvap1MYnFrsPpd
fPIxVYkHCCAYdUX7A6F15FdHVbB9Nit3PzPVd0n2sKrhec679l3itP1jiu7mXG6j92EMDeeSRKY4
iaKVToaAB/cM85qLSedwtMBupbVM8CizdW9aDE0/ma3n/bnZYfY5Gcb+/cZ0/iHFfuy2GvqRQGLk
c0eRC7LMi2U/+QSbwnrai/XWdMbpXsCFehb2YJ32pS9OZeHa2JbNbRpD7Nq+t+FSfuwmd3lXu+Z4
h0lZ9rQEZk1QeE8kYlX3+z2KqugjrlvVnZUm3rsQdjSRgri5kiRfhfcm5Fdipqf+c4St3QXGjXEA
J0luvH5qOU0A3Q4UNIYLaBq6Ny7x0R/bcWnEQXLwz842G6+pnYuHSLQgHjSNH2Fm29Dse+eyBMJ+
JJHAOC77vP8o+0S8pX6ON8+WGEcxlz2gVGK9WTio3RD9XN44ubc9k8Y+Pvrp0F6sbJ5vs4VkaCfZ
N/jkeVgc8l6473AqDtcTPscN72IlJ4Pe9b5t3Y2U07APzmFVJn/BNH6JfDG9WRxvF3iKEaHwDlxA
Qs0PdV6an1w24JOxluGzlwbBjbPnAnuygS8ALOx9Cinmkc4v6GyPIhTNK5GmXh6jjBYPPJq0CUSK
sk7sBnEXpmTUF6X1kGIw87rmrnHX2T3qL9qdW4/t5D3xW0hI8dN6wWNmj8U+F69ZU+bVYbEb2PPe
0oCUJBaiZqzgYAnPDjrUpWre2FBrJ7b5XxFz8JRgS0jy4s02ui+bEZBmiGb1tpzaiT0j28v3WBSO
7xcOG6bxJCpP2FyRCOs0H33Ilnac1MIqy4ORzxkdMvj5Op+rtB7+tIKxecoo1k7GwtT5mMwBEdYp
0NwJ/ecLoavEmk7ij2y3x1sc7b/Ng/Pig/vj/V2uZ2MKysMe2d2ZxqclH2jsyugBrK6+4YtVzoHy
qH2iosiiM6PNZIYLYHMkZwb4DtK1lu21gQMbM6wyX2FQrIcl8ogIcFsS1NPRph3sZXAHn6r67u+N
d1Nkhkv4/NZ9RbZm3JW0NCwud31MXWe5m/KhgPHhk2WJs0X358LZcW9tnv8Zm7rufZ10JqkjWTme
/W3xX2xrqPtjkhj9XTB6AW79FMQ/jKzONjiR7Yi/h42R2CnzhvyxW0l4d5xkaI9t6QVNHAWojsMv
DO3Dgz30BO82XOG7aSZJ1xQL1PTdHz4ITNxOk11k+RkUw/yQMgmYySKtE76QYC+BzPsBOb7x3sID
7odwNrafKHce0KIUOZGio3m34Id2Cp2p/oQ8E5Rt3cPXhJyyzyWUhiEWkqIScxXaj1ZUeOditXBl
z5O+uqQizL+6/jTcBMaWvbkD/AE3GQMcURa6Q3+3CaVLmoSlieT2jMFfd0cgUnPEZAsUzC2TY5G3
+fewzboDhW/4vgdJwx7OTW+qkCySah5GhDV2el/vc3vf5dsTH/xbMfj1t263GoafuASK0mHv7pzx
BD0357eY0d2V7hg9IVpyT1vu9WRmLmkde0veHgvP8B7cdvXjoDW/4q3j3q/ligaQWPbLElmS8s7a
PeZ9W33ZXTvD+9sTA9ybMbpp3bn/5ONBhJNaWeZPBmnrBw5h8aHp1/nGj4z91mQ3uyzblty4vHdx
DGbX+EB+/Iy5H7hndV6LMm8uZRpm5D1dRSighJJRvOchThHlbknPkHzvJBCnJGPtTqFG5hoO41SR
dpTm6LV0u6icJRTqoW1HNKttWCQ/6YNmspdsKPRzCvYMxzIDOESXh0HqacT9r4oOa5Uue/4SIJyl
ji3IgOBHPOVpRXElm9LgOs/b8YuZZEDUhHAqBkRgPrfmY9r9kXhRvc4/gZa9gdpB2Y8q7TZqvMb9
prFXRhdYgR6GGlfb4zbN8/4Iuybtb/qE8QbuVGm7tTGrzm+einoa5ylOI6IUTxNmftnJGHqnPxpG
A6BhJM0W/jCxXCUzCQpIjYippMQzyDdYzh3j9+a9u3RJ8WX0UjG22JcMIv+AmWdiWQCzZWUTshXY
q+dfsD9IuzyesJTF7HjBQH87jTAcQyxvulLEGD+k6LSSpeDgijHfkHKoYWXipiecRVQh0ZssKp2j
QoyiqxNat+/tFsF4yevxB4bD5QRBEkGC9/2nCZ3dhuXjwnw5vdtMnyUWBqK9JGXCkB3crdz9Vwqy
ID9NxTIZF3gtZfNOu/LXO6Nxwe1ImQ2qKUkEAS6kB8m4jEE2W8Nf9KySZmNui2wXVq+WUAy6C7TH
T6o0zk1Dwmh6vACrHzlojEqtG95rCzmt6IoSt/L9U+Jw+PVP1FKg5YsWM6nBiTPZe10c9tAYtvSC
w1fLe6rBorFjIXir8EE5BMG/6jor0VxhaEiSv8pzLilicMeltFSNJDL1d3oco4VXYrGlJ3lmklfN
t7syz1UfoeUQSug6KyFYlzcSYqMLktC1uaBWwSpIaWD0DEl9GlI1ubeNIi5r9FBPdmZLTs4QjCZN
JTefcLVus2D2ZuOWWZ+T434TcGnEhe576+3nZBa9+GuM/KAv7umLkaLFMxNgsyUcnAiO+WAjBG1R
seBDzyJXmRWEstsDDMNM6aVCwVgcmaPpytFFEsBAAbROLAM78N6eYWTgeF4iCb1o1YjoQqnG7LIF
uFePQBVe5xNevb7XEkKCUTNG8qlNdzCewhwLxx8YuKeCkWUSNl7A0+NLePE655ZMhCy8pVnHajQW
JIZgS7AvO8YrF0v004bRvkJaO/LEV0gfRGTb2OJd0eNZKX1n295hQxuiBL6NG4eaCL2eEsBoENlR
c5hGtHIG9ZPDq27TT1iWYTUAap2InZHUnEXyhiYULJX3UJRuC/6nUcfgylLXUlo6Cwkb+mtmrcWl
XtBbU/skZb9RDWILyUdxbfReyPIaRoHMuQeDARjaUvk4dpL98LYpB8NpZ2AiUBQtWVpLw5nO/YwV
oPSNHOHPmNkhL+gcUJt5azhh3HgV3Ok5tBb9+d0806OsbpSZbVzhq7a+rPiCDW9aximiHMWwZlYM
oFI5n2IZum3A8OTKR4jyLdqOOD9u69eCbcH8ZOLg27I7R1lRn5GWzvNXurb8tZEuwwvz8sgqP5hZ
NWE5vDo9OP3Qd4X7ku1pUT3kPubu555+zH+v9pKRYDCumbji6mNaozkwPESjWcz89p9Iulp0esyo
hRizksXVcy6vqF0R9vuihc5aYz1fWeIkNPFINu0k5/XYOKBpgyxR+5jyKN5xz6r1vi7BakXfREYp
/VZ6o2z0e0Vd04v2Ko5QKNCQmJLVgeReDoLGFpH6h3oTSf3a2liUTTGA2rqZ8eZiqJwf1H6krYgU
xwYLY/lxELDP+2WrSbE/JEHjtvSDV1+nNlogfahL1JdlW0uwPtwSngXax/WLmoxag0i5Uq7yht+v
NpFqfqBO7BKiFRtXs7rytLfDq0LeAVDhL5fElFMjxWdSe7Q+5reAgU0blZvzY/DgbdTIvEkGeK+1
yyiDJM9FjYHsLZCBAhXOrPZ6TCFXe5/UVoYxsVTW6Wm4mjsPCkAxsUeEXrAo3j75wvIHp+uoIyG0
B1aXEtuDe8mPaK2bXKntjLvc9KzNd/oawQxJkorfCfAjNYPqMQE2k8eP6Fr55ZUVMYkH8vjRmg3R
2KtgGDLb9UriidqIfegCrHYkwpL2A99eKmPyGSsOshJhNXO71PMyqrFbkS+SvOAQvrW/+POGl/3t
ujHuwg20BACuqedFWfjBSU+9urVAbHE7+5XcCYAGZc2jJqgbEY18mwYygOhiqxI5O73WDSgfxp8+
q1si57ozKloOskURLdR90yIofbOVsE9gds/rdn0qtxt/SeTxnCtFRSCC60DgOoHEPWFix2sw+TOw
o0fQGlH8Xq0d+quZg7uX89TfJHkzONMJ0xhRVXfAn2HXX6yBtCvm0ZG/rjhW+jUP/wX3rtJEtRqA
5sx3ZZ1J1eGMtSgU+wlGAnZCcelUqHhv9ExM04Mdt5fzHHjRsipFou9k7aFqqnb8NlSWmOyPTu/W
bn70zHkLlrNlbdICzMQakiujZuhijqQW5CeHjgJeTs8rysf3/vXIMapBHrRQutBppDSgUhJ55Vlr
TSMlsXxV3AjlBcQcQVYA7XUalkBD5FqZyi1THV5MyXzk047U0zJIVKZ9s9ibAMUYxh2ivYHPgZnc
ncDZl4+2Xylx7mjuUutcM3iujrNBS3mEdkAG0xOZGLSmx9TJ1qA86lwEreWKQnwr7M8FXkdVBO32
upL1Y6wWdJPNo5M8prmx7nCC8DsW3dfBgkt1EoTBzNuR8bnLt9CVDrGl8v7ntRE44xuJJ9fH60pX
S1MheLTLCKpRffKDIedamW4vd12tYdZGAEoTlysGBPYokpClL2DZF5Iq5y2VJAiJqZcrtEgyOVjL
10Aes21/dQEdmJ5wCXujwCoHJ8qhgB+IBxKPS3Y12Z3caEFurWkSeg6taUIMPuXAXSv2tPuDNnwz
BnxHkSspr1PNy2lRDnCbHdekdXlfllhWOU+Coo9wvKZAGYEomCOY30tFvWO3VRbVBES/kkkgSwMz
SRn4jRAmuUSNjyETASYj1RFubStSY+Owl5C6QJxhJdbETF3LaE0tRORJmtDtbDh5MBx/OtoRhsWd
sFS8VEfRwgdTMhl1Is4Rwivv3kB2wSfQomlvqOWweiMLiDlksbml3b+WpXf1G1ClLSBMzw1UjEzR
bwMPmX5m+taWw17IPNLuZkx63PMvYZQwY7jkyLOu4vCGcoyqTC4bRSILK1MuMn1dsf6WKwVygVyG
azLK1WsubCdeHA3YeJjHtW+Xuj6osw0oXXItNsDI5RQ45t4IaItOgS+qfmZ054HZ/7UBGXCBvNXb
fq7sMDXJklwJKbTVbdKGje9gHRvExcw/VEeaikHy08YiG7lm6pDXa5o8OPXd6YmLc6cM9zYrIH6G
My7B9eWsXAH0hm0ovTlfXvoH6PSwWpEQNFsnUPSGcHPkrqtnrO5GrE+PbJZXxADkah2JxlYeOXrL
hokk9/bJxMMNCqcShVcFtibeUflKQmhw2wukK2exbttr9a3ZgUbrkJx0n+UWO99pwrGML6MutHrk
IhiKXCP1V7aiBSnPF1vp7X/eTcWcTPtB3nzTXcGbYgjglFD7gHME8vtJClEhInJUb6B4k+HH2x7B
3IxNfNyaNk6ZbAHjAzmZmI4pGq26D84YypuuuE19mEoNr2JXp6rk1gd5RO/EW0XKgkH/CfhA3iLN
0YI8Kw9oa/CykMiF0E09rC3UougGlFPF+adFuGJwYOQjH9dGieIzRf/tcVOngoK3afB+P1l06iOP
7QoEoAmXikaYYYzDLdJcL0XhIeVAPurqHPAVoAFGec302ndJWBqcTl57c1ulXYS8mJKwotTh8Ajl
Vhshc+B6p7aQnZgOsZutQOIo+H1Jb429x1QBe1XgDSyE52mVN2Nji+bFBAg2r6LNyLWXhG56dw+2
BB9Cee1PSm0/ETTCa8p2TX6Waw2jq8U5WiDrHaWpL8S4MVnSAcqNIlnTf8FrIVBGbv7jtWJToE3q
hCCYBw90MCB2geOGe0MzKmky2t6gNnhscVW4+nIuqy2ZPKrY1Uc32ZxUma7Sb3UZ+VGUYYpYCpec
6r4D1eCB8a/QiOIhahMVVUUNV3ZwrSr91G0lFbJQO0VZTDMpuQ3lTWLcWSrGC+M7+h/NjNHnAqO2
K1qmnnV97YzMWeXedoVb9IpTteYKJYTvoe0aNBsExockV6jyKUFb3b1BM6flD9jI5O1VcJeZt1eY
TPmA6BwAsy3nhgKvHIx9wHA0m8onrGrMfTl05hpZVD2ynRFFLwlrqtRmpiBpN1r55uxhu0lbLhML
Iqi/8jRF0i3LWAt6uzyZFD7nOYWsicvE4jFXHEUO8k36OqdkMr1onw1t6wAvVO7vqhUI1S6vLzU6
CnmcZ6BY3PXAv5L5gzXJ7PUxBE703YOvEiwtm1reO2qTHM2I1BRRvQERdSDrEoV/qQbIWCEOPJJx
Y3lgxJOziFAfIvVgSyXyT1eKfw1bgLR2XXSKlAjPSF6iwSkRYDbM96CtNidsxKWE+6dOVxGJ6MVk
ra8bfKmK5kd+8nwUH5FlSpeoHgcNYRLnuGEjRUwAGtb6ynnTkEubFmNgE02wmufMN+R5qPl76kFW
ZtIEuY1cPAyY5D1RakDqRA/KvGMMgzZZ6lFcD48127d4jyCi3p6rDmf3MFaM1b3vJXlWy3306ajy
YHRAgjZtyzvaFOsEj3Hv5zurralVzqjd+plEHCOVtE+97wWLkBxD7VTVKYuyn7zWa42WordklWs8
RdDUybKyn+VS1a2S4y+ybBAqCEZvVtrOSmsdGlW5CWKv+ckMcgsFlW2O0v+CXC4nHDhI0Ze1FygL
8hNhtCblBZYXZuOKk0pSgjHpTztEOVrsZ02XZbIsv1Dqb6vZX/D2D63tCEYnfbUrqESsS8Xq9WXz
z+VTBlvEbvHUgY1xqx1c+/hWLGKZuaHI9QoW0GxNtYiCAuifprRzZZnRm740+EFjL181qBvGO0dN
c+46tjIO6uEqstG6NfDSna/r7b18FHRhMiurmF1VUpBwJYlY2oPI1zTDiV8YVFmj5RcGyaEBE7Gx
wLP4oGQhyY7zln2zeGNA6ah7Sc0pV/WBdW3xpwk6YXrKOssdy49sd7Iwx3NZXvDQdOUttTYGI4Ch
hIiGCSyPAJWs3sezCnEOPzgi3QOVUNYFWtvturKIbktS6EQM3U1u7pqGrhdFkOLj9xaB6bL6NOE5
UcYag6KG9k22BazM0hnAyzUAoVy0NL88Wod0OtXhiOaPudO1FNWQs2bdS3EutzBTVV+onGsWBR42
inSpHQQW1AuueRBLM2zzi5EB8tJRho1lrXe7RawLYRN+XU37Ywvtf/WekIthPSex0j1pq+zH2pvU
UOegbOziw1jCrvEvme3PXojEyUonYoYCLJVjDxR5mg6FP27dj9RuxbweUTDu5ROttlUd/ZaI4emP
AbsSNzzaCF6wk/X23QlObQI4dNnnoPWPEo2yHocCW6/7uYMUlV2iik783ZbNk3PbbI2oXhoeo788
g7HuS+VP0XzGa3dnrlnUmw8cD3XqTizd9MVsu148oYpL6ksy8/lgUTkwugXrDscv74QJgnsB88um
d2vPs3Wu7WQzL60wl/3exhXmWIrChhkk7IC6IGX7hW7iRmKLR1Te09FcVvhfzpAtd703+wKkhv7O
emh2HDUQeLWFf8bcJsL9x94XcR/m1W72Z3eIxpFhSUj+WX52q8UgiykXxvRokApQbQe4uTD645wR
4GrEXpMspUPOmdk4AdNaA4/Aw7T3ywbVKSyGmVAyiGXuehA5ST9FnJMrBX87Y3/wjybLwEFQ75re
QwLN2BaxkZVzEN3hFJWPfuzMlrnux5mZ1fJcCb/uX4XXwGqJ5sxb7lGRTuKMka/dkERXmTc5dhQ4
O6N2eW6J0m1vOxBP9zGqBmHcewIfzG8hm3L7rTV9vwADNdCof613+E7lKZvW2Z3jAZp5CzKM28Gb
Xy3MnMAw/kCGwvgq9rTl1pXdzCMiKfUeB3c2gjX6ex4vU+CIr95OeSUlbitomw7NUcBhYKWp8QAz
xvbfQZLhysS9G23CIZ+iZBaF1T9DqHyrPfcmlW6nW1yjJsW9QW3LBiQW9lVN/taFsirxlQohR7ox
/xGCtNMcqBJJpFISeFH2M7aKVlK+7IpNvaJeLx8VnVi9SKHml+x+UsOgXsWy9oDvRKYSUx09yyhq
ZwlZYayDZDsqkrI+cBTkqUakCc5P170Zfy0e1gAmvXmYBFA2/H+sTwiKsffd+5zMXW+Gz6u7N0Z4
KkeL4UWeB7JF2i2Yfj8GUqIENOJrIfrPnk0WR6vVsbsNaC/Ep7ENk+YtH0s/+b6QEI9A0pzN+v1Y
jS6+EoPMSVbfdtO40/WvFLs+35YchNmrzNFmGDRULwEn2XYSoItTiM2jka7OEVtaiU+UyiMnv1Yl
KV/ShsNBNnXePHhT0YaXbR2hZiamTeLec2dNaYXOl2k0aTiTRzsxEE9sLQMlBerbZ99pkv3LROFB
JpkPkXI+oAwDLzg5Y4ky5NWu7MIyLmKoctzhPgQDLx90N1B9rGi+z/qJ7c9AS7llIsIMO89TQisP
XTvjTr3Wpteepr7ruxjSlG0gZSOO9Kldow7y07akBSWAF5ZnjK/6szcuWXWJxg16En4AQQRxPbM/
lqbRmU8DCqvj7HUrI6Oq+rNEvPqCeXd5I+xw+sbhM7bHYDe3UxJ5CdqdLeNNqyAb7wERcbzv53b5
MedgcDf0deJDBor5VBezcxcW83yaloiFOIIvu99b0oub40AwZX/J5mr91rtQyuJwt5f8sAxT+9al
Lf4sGxygYwCY8rFHrHyPD6r7gImH08T7UmTb2fbq7sn31uINunj3zO5WcZcLNwOUq53PWdsbN0HC
Po9idJtv7Mpa0GLTZJtfoUWzq1WtGP+glk/vBm5+1ceJmJzgmML1vLVBv7+jvFjvMGPNYH30EXoV
RhBcvLId7DdGEKX3aNPmNejilsI6ZAy0u7jvcxByy5/9SxpQ6cU5Yy3/1vP2vETkEqYFZDB7eNub
GgZSipMHbmnM7+BRVJiQbDZCLLswu0eiE5gWN0Fll8eCBom5XSdugzp3joXlLA9FklpfQlMEX3Ed
yr/lWTndwXx0npfV4imL/OQctbYJf6ly7+xlKMPDCG6/xraZ9HdYbYg/Ods4GWZES38altucs5R1
R6v3eYJ5/yWhHyKNeineNWZUn0d7jC6eZ65nB9f9r3ZtZy9J7vkHLyrz82LsyYesgLsTLHbFJHay
1wOWLt1T4zpsqbmRzUcYdnV3ceog/74Kw/o4hEO2nsrZ7L/BfV2DI8xGAEA3M+Y2bsuUnSXBxfLQ
9eggyV7CO6syyvYpHNd+OJmTXdfHOWociKZmPl+QiS+vRUQvdmzSwTzYbjJDDFnd+wJj5kePM/5+
Tyd4g9nmfbSarjpPRUJwPE79t9jdpXAix2VJbuFuTumJfUl8DKctfcDsdQhPLRXc+yXNl+92O6Z0
b3PIRN4p2qE/8kWcj45MPX1nrsQSMYkuQvPQ4oj8yNsiWk2T/dzNY/2tMrCY/lSEM4nf/MY5lPOB
v3LOzNfGMJvkxjRmf/ocbZCZvMdwWQMUhbTfe+R/8kLu0Foe5I/k6QUDdQi9ENYZoCJyMqbMnsBr
RGI5p30DCkZnOdbrM3qociTOCAnJLfSc1roFRyutt20jh6A4hNESei8pOotiigOL1cbeYgMZj8eV
+Oz62TTtGrckGKNY9tfHcjP8aHeQABKhVzznBALAJBrpaKgH7zD/4Xyv+m051k0yBY+rWZhMooVp
mg/LljLabWZ0rBd7y/d3AuuRIDZLb3iXFxEad2IM7CzqIShCSYsLkwH7zYacTpAlwazoSNbJiGBm
Sjvzlsegct4VU+Xt/2Oc4b8L/XFUwaXDAV4IIKkQef1LqA8mJJvlweS6ca6SRd0gjpxwOg70f31b
/3f6Q+iUjeEf/8Wfv4kWXCjNxl/++I9Poua//5K/88+f+fff+Mdj/q0XA8yE//hTlx/i6bX+Mfz6
Q//2yry7/nTH1/H13/5wasZ83N5PP/rtww9SEcbrp+B7yJ/8f/3Hv/24vsqnrf3x+2/fiLwe5aul
uWh+0/90+/3332wPB7N/ppHI19f/KL/A77+95D/G5rX+b7/x43UYf/+NieLfXcoKhDNMYlw8vX77
G2TB67/Yf0crEqJ88DFDZFz3298a0Y8Z7+j8nbrHtaQNjIxACHB3GARyhd9/C//u+QjjIu54EFAj
+dFvP7/5v93B/3tH/zU3xTZ/cWMjTcPzPU+qVkBYbGStvzw/AZSjISnC9oa+Jl3bg9WV9v5ZkEHQ
PhJv4y3PVJJN/7KQT+E81d3WVOz7wEzmEq/mUPUWAps0sC7M8rLoPoPI+x2Bzl6/n3dmQHe4B1Pn
BkneGk9RiHwAo4e+8KAq2unYPODdFVkWVIpKvJksrOnUbflqHtF4mukRfVFrQUhF+nMiEjhJ78Kw
ad+FmLE8UyAZyyWfGHaQnV6tb10RlB89f8uXw57PxvLXRGJGcAoiHCCI2mZ8/zyOhDHGaeq7SUwD
1pVfLIFW/HPr5AQFhA3zU0xGK3sK7+wAZzPaWQOtMd3FVg+fTCis7W3PgHaFxFV3Lx1KVu9GOPnu
3xBflbQP/hAM5W2W+aK+jPOSfeyE0SS3MzsL8dCLHbZ3OKp1OIJXY5iw3WPtBnFwaG1xSbJlWN8g
6Evie93t201OfYSVgVGV0QmKnmucVxGs79zZXsIHJlhQioOxhwxOkqrvHbaGvDj0pCVk7mUzd/fD
bPutdaIRC/5AAZnt964n2DrDyt0q/IMYix884cwtkdV9lh6mbOwQeRZun914TRjlcZMMoj7QaQFP
olHy7Lhd+ix7GAvIPEiR0yk9CBNK+6ESm7GnsERmQ9zVxKuCDGJqPZ1EGKC4aam41njLE68+uJVh
0c3V0U5WhIkUF5IeaYX/h7rz2I4dybLsr/QPIJdBGjCFcEGn1uQEi3wkoaVBf31tz8pVGS8yu6Oq
e9STiMGLeO4OYXbt3nP2edHAxH0LO96yIz6oOWFobiA039qh0fa5ueqqDajn9a9G6YI8dr3w4hBg
37r5aiLVe9chRFyOG/9NHNkLJ5kgVm47B9SgluGXXtLNQUVMxkcyQf2m6WtsH0taWWtAcoWdMgPr
M8OX25I+Z2tH762PBxLuaPZsFZwUu7/sJquw31Q+r5TxsDWPkKgUkqbz2eydxgruwzhHXHw96gql
LLZkTok9naOHFC5DeTV4yMu+OivR1XdeN1XDrIdUuh2n17Jh6G4LC+cFiJ4glXb3gGkYzILRWyLf
c+zVhshjcfhll6h0CbvQF2kH/TzlxbXWC2t+ttDeuSe7UqU6Cs/bUORO27JrgfLr+0W4sXky62VI
d8M6UQJmpZXpl9uWzOvN1Pco8tdzjX5bmXZK5KtjS0bpxGhkU3M3lYNRPKVehRCX0k+pMC+Evh1M
o6gVlSGMru2cuVXVjHMbmZxtBGmTwsdlVN6vl6aiP5H5zsTt9csp1TrfpXJsHuU6NxkpFHylkqg3
d9Ar7Dhkpl/U/Ygit2uU+xhbdgIXhDhIVgISAtR4RD9p6KFZamgImHgkUzjDHG5ORMm6DwwFKDDW
otMAn29t00fW0uvGw2iuVC9b2atwUNs0h+YgRvvh7FGpn9fUMTHEZPZ2rDbqySN4mPaAKo9uBo3D
Md6PQiudqIyBowXqHF1uRqWO/e4ro7ovfQdlUOfHzuz1VIhtRdRRPw56uBVDFV8uPTnmUUY6RXXR
lVhUKRTSDisEWSsyKIfG7vk5ABt2dFaaKWDined7dv0V84U4h6Ykouy9fb41mvM4ds5KrONIpbbL
h4VcabcS5iPyDnfzTaupqKXRgM5hwszA2dlitjJ/gnKcvvbuilrVmQyB58EgNgDTg2d+dy3Rlcz7
muEUC9Fqfl5tIuMkRycdgKFI2p2sZi31maI01pmxN6c+6WXDBtt/9dKTU8I9hYo9Vk2k6Zv5kTod
t8gigKOMam3jojWG174TiErTQtAO+vD6epVAOSCC3q0dut8ID9GsSJGSw1MJpQPVt7WeXU9XtrcO
Pr4IQYdyHg4jwxoGUIb3VM1Ulo2VeNGI4RPLc3ZdDtP9mLbHpJyTi0LLLhxIM/7Qb8ov+ob2oZnv
+q5GOd3RTxi1S1eLjyYcaZ5M50tP1uTGsEH/+GkZX7mEkbx2Z6kGhmeNhVjD8IRw64Dlj8jnJnvO
tcoLkYnUWxTXcHl8Z4yLn7zLk9BMnPe13l5NdzhI5Py0oQgdeaAUzP3UnNcLhCElGH5k5bZzl9X1
W1V2H2WZl+TdbFMR2pr5hevG+UmEvALAeJ/Q3bu0xsG7bKp1CXg4J8w21VW8cIO1JXstOtgz5riU
gcZJb19L+0F2s+vXmdwjNN3jNYn9wlMvnTNdJ3KkVW06oWwlEud4OQxebUQp4x5Q5knIRl5c5CLd
k5nSHrYki8kC4SSo5U1Q97AlnWS+NTJZ0jYeL00DuybJTPUPEFL+AwsFUS6dKK0NNPONln1XnQXV
ksci2GqizVbjVzLrpynvjVtEYAz3GY41fk9XAcPNetSqFlS6sKNtWLaIYjoOPVdJmCfsGkSTo9qv
Tnqj5tAehgTJlVkHI/Cz4+ah6E5cQbJFXC9YZHSF2s1YrZMS2OV8CzEk2h+SKMyamy2MMZg6K+yN
BMmH1eGW2aZ9GVcXpn3OC1bLuQ+wJzZUu0LTkh+mtQjVxKclhXFq8Esfq1Hb7rscAfjUxyrQ1yZa
8lHtxsSpfKWs02puC0Hh8BEtNBEgsVibamKciHqqlpDzfk4riRQN3+6Lnxi2XeSy4EPPnN9Qh2L3
iSf6VAy2jq0uf2HzdjLOI7L+dhCxF4E9Le0rM7j6y6kXOw/A7E2RthkP+CuH/URQCoboqX7hAmef
qt2qkCijnTBr496eZ+uxrGZKBdmfKq2rfF50NmTN4JqNa4f6rd8tyVBc1MlwWrsSPNKUFEdISWO4
VJP+Ec/NJvkOBT+264T5XReejXmZLPtq7MrThvSLWgMps76SHNe4KsiY7+waYEqBqcls1xOo4deb
+i4E+OpS75wdy5Dnz86qrvI6JtYI70B3VtBIz8btAzRU9OYbhj5AKQuCNJT58miBSGU4KozlroMh
wONIm4PpMBS9qV0sFnKrRjYMXUCpOQ5UvH0M5HS/l6v+oi30ijYXer0vl7YLssI5DsJ7difr2CT5
J9RINyTlEfZjv9woRrQXyJ2OC5M9f1zMJgTWdJvZ6Q0ncvRd9Nk9BHrek+C1PMwJ0MBFdMhAzMRj
83N+ptLhKG+m3d0C8uHYl92N1y3c81KNkWmtl7zKEVPoKHH7t9oFtSTW3iLTrG4jm9oAAv6yBIu2
/LSufcFaeMHujEUma8aQSS3tTvti65IHJrTxIWn0jcYRYC+6Kok1XduZ07/P4Km+0lX7mMW67Rcv
u0I2cPCcbAs9YTHoXu33VnkkQ0k6NI6zfhTGYum+VSZEocDZwRJGnlniFgyfMQiyXsTHDX/vbii4
x5TGk58VhYiE4Xl+b5pXNd4EELwj9NPaCr1KfAyd9ojVXTuaY4e/LXFfDdh4JyvfbouyNy/txL5T
q0MhRnUq8cUeEEtTlOdS7YVpEN6IiDPSk9ZV2EE2+3Ic5Q25BxnZ2hX+HeGM9l3jSOrPKbPYg1oV
StlVvNIZVB2teUywqZEfLlQSeo64abcF9wGtzQO7QHGGiB30tt0V2BeDQdvWl8p0McRoIwFAGHuS
ITG/BMbksGjr7aQ68sp8l5/5Fg/2AcnS21yqExZGjBloTi+EFZtRHE9LtJWJ+K4w1RWBZ6fzQaOZ
zezJMpIXVcRP7Kf3WY+jcNjKnKZc6iyUeN2KobqoWa2LPvRaVTaoVho7ZJM8Nqp6ZX1yL9a2GgN9
W34am7igcTQZXTrqYU0087HUC/3oZBO/3oXuRIyVcMN8Ud0T7Unp507u3pj54l0xSPA+sqz0bugP
Znfw8TXl94OLDmmaNO12sYR2PTGVREUrbl1d9axqlrgjFOnVyske46dFzpAnOyZLnW+QLntYY6yK
fe+eKPE+z3DyoFTaajBxMG+RP910WvxIksyz15cPCc75F4NJyLz35n75xfJ1XdEFZrSVrieSqHLc
cKw7V1QxeMambN+AUXouiGPNmPMkjy7NxR/WgvlmnkvxvbbTA6rf3bxigLfhcvAaojmsd1MBGSzX
v+rJPDjm8C4rab65glW1sEaGSxAIL1t8NxyIUjq4eF11Kg53jYpswYDdteN7h9ot8AjMC7ma6TFZ
3OQXDjoR5IzSDuM2/4oTq0LP4FTYN6kZ30cMIaGwhoe0ovLD2TwGRV3fr057l2vpgZPU6A/zljBF
NI+zLsAGdPN1J9Vj3Q2XZjLdMBwGzWW16inTbeOmQNoWNon5UPWSBUnhEMEmiuBEiD32vUf4ulQd
re5elKnImS3XWRs0hXScfdFv2Z5hOhqM/I3i16XUNro9PoOYdez8qi/D51BkjwybNfhr8so2qIdh
V6Tf/eQUfoYDO9j6LH0AhMbQRGbx8mtZbRmlMIM438cWD8CclZ+F0tvXYlGcyioBX7CaP8mftk9Q
EIgipltW7qc4lvvSWdl94inheoklvxmHgb0EwJufOUNzxQCxIJpjeFsohfaZNF/nrd4RSzeFyGBF
ONd6Gq3K2WFFx5cJzbpzS7nvKhLHqFaofd/iGA8uT+kU53dFJm+z2oMQ5eWv0GquaD+CIYCQ2leP
zrCMJwaLkL4XDrfyDCWsp+5iHVj4yxX3dSOK5SLTl4K5eZ8+zN2EbzYRbu9rY9ImO4CQjX1qZs5r
xdzByfLwRRva6s/F4gVNWd+gcTuWjn60y85GuL6o42qkXRQ77udUq+oh6zy+dmFVdywoJ10jElMW
L31eQMtKn4ld+UEES0kT10fKJHGBYKZieUq4ZjmWx0XVVcCAfL9YfLOcGOs8kpmcYr/hfbZ8Tlnr
VSMk8ypTvVVqiQnaa0NGKLeiYW3PrAJfYjffa7B8SJ5E+0rkd5rtNSyKvtvVMkDDtf3EptJ33L4L
r8+doOjK1c+M1aGDzISB6LryUtlz9WpVw74aZpZU5gCrox0qoL/YRYu9wUXcwcUgt+p8Euz0KSVl
KxPL1dov6TXqFmq+Wj+Afwwaa3rD79VfmCX0RRAJ00WHNztsPaeVob44TIuLvPplMjnBI/ILp9rV
MoE6x4rRpxXDJVeeaNz7esJ+kuHiDja9oZBYUGAgcp/DQq32TTF07S9PK/pdMmTzR0Mz+US8xET/
v0/hHiaN2QS016pd7eBmDoRjj6dqZSdmp79eU4Xz2XJL1BG9V+xpb+WEV6v5WFsQbndlk0TWuuZ+
03Lsx3iF6Gk0ml+G1VzmiNivUT6KsM2MU54kpHLRtrquEk5NGXmkrC7m+gnot6TnNTqvuE8J2JVy
vliyZrrs9PWqz/vy3WHZ8Rk5Xic6Xt4ZjN4vKBn1gTXoeUpK9W1YKxZ2DC6BpzHugRu1vJbwHUDS
yGOFqe3ZdjqO+essfFK7VDBAKwnpAu67VbR7B0jNnZFRODko1khsLKpLeofV9UriyHXJADEQeLp8
rH/vvOivZZv8QI18i9n6MurwannEXsEyJaxd4Yp7mbXrBUdbVsTkU66lcbvUehENosIzV3AyRe2s
NAL4+viHudWx1890izopt5u5aprLfpLJ5bDka4eOJdn8gSyRQ5M71iOdvLNXOL60zgM4pZF8j1Or
u+isHr+y0z6hXW32YzF6IRKJ5AGPBBH2HQFahDpbBu4YEOehOWsOR9i0UTKsmXtrfnX2GwNO2c7T
uuYFvZVx29DliMppu9RpEF26KVRru4iLaKUjEpVe2WCLjvvrxR6M69Xq40jWHmIJK2GNK9Tr0q/y
AijA9yhK2HgdJzTkvXtQXDyJ8QpSdXYeYi92w7l3wrKfr/ptSLjFuWNAK/SsMmC2Q9m15hrea4mr
MFCTahlZJYl1XIa6x2A8l/dGKmMLU72JkbtYWxM2h4bGeG2HCTeDswwHhd2Pm58dLIKp0ekYdB/Z
Ow2U8ahDrxZCWVWAR0jbWYkbapYGCSRPYve9iJvukEibOrzVEJY6hQikm7+szvxr2DTxWIOqVLiW
F+9rrDzdjhzSCq5tY3tPC+2+LlbrtYL+GFEgPhGmpKGhSrLbZIg5LRnuPnbGKhy2yQqK9n1Ieobb
vQO248xAMz3Ae3I8WnNP0c2r4aO9mbHnuGMc4HbjJyBT9r2x+zEpIG60ohgBj8TWrQZq8RHgwXe2
WRmtMaRVqKLj6ogRdMNEoENv0EpQGPbmHF1ljPeQVtpgThyXlg+Or9azf4amPOQq5VCz1J/OZN17
TV5eD0Nx3fTpcuSQBtGgsFnkYFx+o5LeDiopC3/2xInQevjIjrkrkadR5NZHl7sJsw9GTz3kj0BM
6t5HsZ9a4STlxVAXtgv2YMluJXJOyvVOaAdkPTUc4s4av5BuxmicNsup/Ya2gWPwSB7lmBd3E3Ll
b3qGOeP7TPfQy+SEE/jYHqpbLbZEG2Rjbfxk62i+sVmUJiYYqGfoBieGkcoe2aTd3SabUvqrnr0D
xLUjG8ST3xhGFo5nsWK4uonDa2WWSXPoG52lBBMJu2WhOIoEhs0RwmzTMoT5xxwVzGjrsnXO7d1Z
dnFKazqogI5oiQuLbu9QtlqEmpiNCQMdlWlMSFrQ64VBoFc/XWOnsHEpS7Qskd6NzmNl5JmJRXnt
GmAnxIr6U2EvQCIVyJkdPJzkdhrUc+uW3QlV5i+3gvHCm1jAIuk1HmkqKu3WnBbLCtJ2MR+SKhHP
57Hot6HrOLqMWPW8IcgEJjgvdv9KUGFdn+UpRMdbBsyXJtV5Sln08kfk9c6p4ABB+SG2Owf43eYT
lkyJlEBpvJexEb86Yr3WDGvwCYttd4BfxpC5CntS4+XuPUa4Gpc1ayzhDPaI23VW5RQqUhyOXdNQ
SgqprmuvIk5TtK+T4a4ZxG9BBwyJXlGH9O5L11+X/B5gEr2sqZt2dZqfLKNf3jlueIemE9W1HafX
RGU4ZNy2xqlveBJFIR6rzr0ayuyk5f2eJ7HyofDeWzJWEW94fKhry3ra1nrlH9Vw0ORyKurcCiVE
hF1LNzlxRu2LgMaX3FZeRBjx80r9/OtcKi3bxGShFadu6UFqGSqjNVMkul9MQ1Rl4CGCZF1Ik085
+hwK0yk6vxbtwVgcDebFsAJoaED1mAY4EtNILCA5DlcJ4o02a9QVbuJ6L5nnvfVLckHmUHcYSILh
jXDKMMVLG/YjHcERj8deG1EU0OKyGGVvuj7tKndqdlIvrrdKRfAYLozanELbQ6ShhmHyUYdOYe6t
Vw4xuU7cPigi689dy3rnuG1/WPPuIV3Eq6XokU46xX3FLIs3ysrukmp+7PKiv2ewnL2lMqON4Wxl
xPInfYInY64ytslbDWyp7oux7h/jYZMgJjavwgmWu0BZ23zT7i1cbJdzOadHs58HdPdglfyxdCae
r3bV2PAKZ2fW6YWstuIoHXbW3haDn82E/8JxHuWhc1sV71cdoIa/NvP8VQgnpRBH6rH6y7nlgxhk
hThS6jXRmzrUOxmx/qjJR8jpvqPUUy8gVVS1d7LVvQJcdx4kJY661HpGm/4sbOgjY8eHyN7bMenK
ReAAsy84r7MNyLYk2g8mJEd6oz6BDqjp/TkGv8GmxVtHPB6SdWyok2lnF0zTfLRP+9aVwzV5xjpi
k7o0fJSazXNqWsYrYbLZlTGxlUIZG8uDQv5T+0Ot55FOwu2TSszKDXK1iA9bzb9Gjan+6PVscLTV
AL8FFdiJz7IU7DzObFrbnq3PHQKTou7GzV25RR1u7wg8IVGULPwU3WauCpRNvX5bFipOj8aACE1l
VOaZ2xy5cuquF/PykuuelVDXquxj0GF15z0SGmpyfT05UEcZVmp2/bmU43jLt8xmGrEs9WhuhBls
RlE8lgwN6zMr1AxoA4aIsebTimlC+TwFZmB1HhASQHNpmGZIB32TWImDw9+FViLfsmjp0k/OcRej
U2SHscQcDGrNMs+CW0Gzz2qkceFwOg01oM++PqTGwUpUczPbVn7UsXrCf1jmTfjTOmmvsR4XV+sw
2T9LLuUVXp9uR0lofI9sxycej6AwU/2yRdXm+pRg10M/bn4h5vFRapbwXd3FaqRjz+LZIcdisdQT
DWWIFq0HdYMFONhENSB/dOKXcdwYaW6DHB40UOBfiShKGQ59qZ1f5xmnhBwEf99IfpF20siFLALq
SPdT4L2IL4giiRFa5xQ7bQRNcVLBwqx1uyCDb7rtF8W4yuupOUm3XqKsmJs7Uoy0T9CBx8StuMr0
vhBnTvZ9Etf2VepkR51YUvAU3hwQPpzjRfB4XWBolQNbuM13WTSYP1pjR0TieUG/2utX7SGj2Q3I
zC5zpu/7YYN6FqR15jyVpI1/Dhazn9AymyFC0PhU0iriOjUPAo/UBaENe4B4KmTWxV6AyVRjeDWZ
6t61a95aBtLXdMxzXxnqo9XyFyUygXoVaaIv2r68ynnHo3Rl+unJygskxUHEAfq1RqJ3nUpzOpKr
xNhDVFmkl5VxyQuPuFjrenSETQ1zu53vkUYZ74PTZ9dFLS7zXIR2vpmRo+wjuvx3OS23haYAUG2J
exsv6sWVubgqmEsHqra+cKT1fqVW+T03xpu71AMbUv+BPPCxEt0rKpcGoSxjhbM3Pmi1Sm+j2LI8
NrTOItpdCL8deVcEWxXG7ARLXGlnAYJNjWaIbfua4bnBwsr/kPOURltHNKLfF0NxySj8Tbc4Uy1D
/txUtP23YTOuiQpPwRwqq/c9jvYUBDo0qUDS+s6pjyytjfqtcZe9VrkZjb68u5m8/i1XtX1E4DFt
QWG3MT3gdpTCrzr2oIDeL92/ZtFpFA45rMPUccwnbatPjalOTbKJa23VLKpG+mn3HAwZe871aD6N
/bwEtKB+gPIq80qnx9r5mhAaf7OZ5+9NZzC/ndYR/lhihv1mUW7ncexcDN3K/J9X7IABpK4DGeuM
1RsiOjna2smXOaOvRQ/YFAtQk40uHtrmmuqSCqPv54dcFy5jrwHJABkZD0Z/FgSSMoAdoqYrxfRy
eNaBIG7+pAgbB8KDqlYbgS4VJWKufmRjobRhMzFfB4CiYbvS9MAwDxnB0l57DPnPaYKHLBD0vBz0
2hXi1FxDZLjSwCTtI8KXmJ+XsoQpkqq6YGsS3lNqLQBP+S1Nj4J6yYgSpYUTa3zg5BNByJsFCQXX
444h/Y2dtXFoUR2HWTyR8WouRNBn2bsLxHpnjIm9iyuXdcDrWZNsK35hl7FvqmrrAgu3xxsegf7V
dOidS2yRtuztgGOVuCJ52rgHE+VdJQzu6UfK+l4Z9rDjOuhHErvj1xFc50WD54+ZQfxQxcaPscg7
kqAPo5xoKsVG9cMwT7louNV8mXlNcudw3mU4ZTU87+V2jQTjsm/jOMw8tzxK3j2eguQe7um4ciHG
cbcNznazuAC6QgLaO14lETdP6CzRqmqFczON4zOS3OJBtCt9qWaZKv6EAyUUwdSKrbsOh+ZlvIyc
1dxZZ6pY58Tn7mx7gMKmGgexQqYThRKtHK5KBobduKDJd1LOFUWP6qZPtuFhpHmio9FfimtboOX2
kcetia+aZmK8Nik2AIVsvbtd2zIxLuPaGqxHjnp4qSK5SNTHdj7WC/MGA0JrUpvVI0AraIpowAYW
QHAM/X4pTaTIgyPh38HkzfnC7QwnnWwLOni5PrlBxxv2adqDTtbRJphX19uZQJdX+HLgCepFeWLu
uRFCDkj41GYwrjjrGjNzl83udt7C6xdlvVNawbZI7bpFhFSGuLfoC/KmJkXQJUX1RK5gVoZm45rX
k52YvzSymu6K2fWGHViB/jl3axrEs1UV4RKP4yWwKiQCzbyab63T1tWll8TiqLDUQWFEkocuCl3F
C2N9Ze3deFy/E3M2b8BkmmVQVBm1RWuNW3c7lcI6tiAtoBCsomyjnOCG9lLoGGQOZk7gIOcnDXsi
ArQlAvDJywxRGG2RC7gT2BBQP5NchZo8jV7obHD48vvPTCJb8quhQq1jVqI9tjQfyEBMxgnlAYMw
xDqMwsAY8skkYkwLKim3ld6rPtuKhsPM7Jsg56p5VX0xXg6Yhzc2oGpDK8AGEe80oxmJSJlk91Z0
Bu/aWsxffIuO/iRrzHmS5tVdkMSaru3cEQcOq3JjdaEOw09FOvb2LBpACQnfcTlDnnui+peOYKO7
gOTWTHxBbrXf2stU78hndKr9WrhLcuKp5rAtUHhsfqp37nVbpV1+6HUJ/W5zXQ0GqkBBFHUV0s4w
AX2VRDCIVvsuL3uKazLb0p9N85bHZDS9143qegpaXDXdFb5eozy03Zzdj6ZZu4fNxZLsM/XsV5/B
7/CLFW64JAEBLYAUcRpUqObgS+YV5DgLSAe1ExEnP50pDOtDeKRGshgvDiyymcMZyYxQT45o4MBd
g8B1dR/JXAlEDjl5gDg2uV04m78SdgChcJuq2fFnWZUCDfqwtFyk0ex8p1K2ClrR55yS9NH2rmeE
dpdo6hrvwLVHPLR1Wab2zFcaFRgJfjBmgKNRftDrSgumoLU+3K8zmLyIg/rEALWp0vQhBjdb77ap
r+xfNUbM9l7NGR1RlDzI2z86z8gMGpCxljIlwGNxV6qJFdpIqdR3g16PawTuc8VUBIHyLHqwMgpl
A7X0zR+0mf9QQP5R8fh7LpbkMpoOaQBk6zmuK3TrTxxxK7WqZkia9WifsgsW/zj8+9//DxnqbxLL
/xLA/lkk+99TwN603/XD0H9/D1cf7f8PMliLDLH/vQwW3Wzd/K+nOhua36Sw5//rH1LYv0nHY7Uh
zRYZKhQzBK//KYXV3L85pKLRiuSsyRkOOep/aWEd8TcXaKsEOG8S+2Fb/9TCWh5/xMviWgxlUcTa
/0Mp7O9KamaN1jmHW/C38fX4QP78D6HkiLTSTR/1NPDOESOIeJpeuswKeVT9utU8jWWk9E60g1QT
gi3Rn3VCCHeu1lpHThIyu97mxP2Bc6T/MG5pLrSMof5arnK34CR4dJO5jRZFSO3Dtm3LHjdfeys0
1zkx6bJe6xneTuO1rLD2wE4fwGAQ74gXsnfy+Njp6Bc5L+ZwPge7qDmFb7DVgi9l812Z+btIe5xZ
sx5mxG/eTeHVDUQxwCbYUOTCPCdB6DkdPbCy+o4eK1P20dXqsBmMqY/Gct3GnRNX3nfboGA7DCRw
NUypNYvAolXoy57+fC4DqhQD0zRyGlD/U9d2u4TuvX3UpDW594YHNsuPmYQtMD0rGN0gxVEQ0fwv
uXyI4cO5Mpd9XbFFPqHqyxTwng4vjoeHdw+io3pLm628Qa91bsDNrjYdavQQHHNhZNEB0wwit9p1
uqpsN87hGdEyDUqSJ+S+Mq04ig30qUE9J5JzVAdoTSebr0QbMjnGzp7I2g485K9fA6qimJGRs9p7
OlKyv01hZQ/HNRfDTF4IoDy8IGv50Myec2MY7cIpGerTlbFqeFNsFMf6zug8hhoOONi3CfB1e9F7
LeXFum36TqnVRCRaOe5d6eEg3wHP4QvDaR9QSQiDU34pZjoQrJA3ElXK+LgxXkRT4EGgj87nMHUc
ECZ+Cn2E1xFzFmS8nhNdVve5nE8Mdty31Erg3WKxmff09pg04xoynzZMjF2Qs9TdTXML83LkJP3o
DRK1NnVV/Wtu7flrQp/32jDRucI5nx06AMSnUSsqjksJTeVw9iYiRFLhbEePhitjeVXde8vUjeG8
ZjI02T5P1ohXkCOYNB5acM+7mGPIFhGMYXPanJPiudFRlNI4LB2fvUsdsFm5AptJPufUZFP8YVfZ
8qvpNOUGaLu2PRR3QcdD9hWttMUjkW3MZUeDq2I+h0MVMf6WFwcn18xnfG2eHZZu3Hz3sa3O/VXp
TAhPkS6ijJUfOI4ZyZh63NxlvQ2t3bWNLtJTKW86hG4rCirBKXDKPB3rqcAJhYUF1SAinTj/cDVy
P/ZprpGiOS8zcS22eVuAz5x3s50unB71rL5yYWfA0SBSYkCrlmDKchob/d5SrIJMglb7dFbMW2QQ
TXr7F7maZ3n+PzHxElMBKx/SGUwBgvxh2/x90ar0YkBC4DCGRoooxMHpk79IhP23n8BuSY/MJhHW
+5NBQCnOEmPBJ3Ck6Dd5EEn+//gJf1p4vXaczarlEzjYIdk/yEH933yCRWXHa0V2in2uCv6wtNNn
VTwuNrWlDDXsrchg/+IT/p658s8b4Z6dE+f0D1t32aSoMP5UWCStSDszR52AkBf0M34n8UConvtC
uKimn0TftTW/LBnAp7v1FZmIcWS0srzCb253uIWI09p1y1i9cH6yZKASBFmcjWnRHLoFsOU+tpmC
X3LeBzKvl0Vr/MWj9HuqDL+Ap+ccs0IOt2u5nmQP/uNF6jj+4yZCOULyxaUYvlyvuAAXFjWz9Ref
dL6hv10rPskgOAQurmTzFn+64Zqlo53DBOAba/sYIxs7TXK7qzkk/Gc19ptj6Y/V3r//INPDJQqM
nBv/+0/aSuDxGWQY3xqdsMrA+8zNc+bNr3+odP5NUfmvV45QBHIapC659//yEi5O2bi44Aw615wF
JyxgZe2+Qa4/gEL+i8/6vYA93yVpujplLP/wqIn+9MJnshgskXF0G11miHge8nP46Mbk45TK3f/5
d/3JHPT3D+NHAW0klZh//zkHu3BqZblLymy4QqflPGPsZY/wNHrT7oec7nsMORXS/tr/iw/GHfUv
zwjFOvgnxzLIWbP//DTOVttjQe9Nv0N99Sj1KYdF1XulDBp3TG7q2Vtgua+l/DLo9F7gJdruzXlq
okEtCHmxsGTNgY0+u8nPLPKg4LSdBmlDC8tHn6G9AixDaWS3AokrW+Ip18f2afUMnhYM1MNjvGb6
W7wp7z12Hbwcyq26FilYF2e4ZktOmFo1JnWUnREooZW0vRYQvmVe5u02HBuX6s7vnHn6LNu5dnac
y+YnpwVLEfSdjonAVu5/UHYeO3IjW9d9oZ9ARNBPM5k+y2UZmQlRklr0Nuif/l+8o1apIeGb9EUD
fYtJFzxxzt5r35DKj/oWda6FkLghmvNM00aYl6gexbeO9D/mBiGcfsMMm347OsZyFrWL4QTBfnIz
++gfvg8ohvH2oqck1YGpaTR39RJ4jpLPo3aQjfRerZyzP0XNc7PQDz9NNSbruTb0j2SOuke7jKsT
JtnyCCYx31ldIVFNpBi5A10Pqj3QkzPvTGtEUNZQnAi8KV5Fl36oDCugCeMKfEmy/oY6PocO3xME
EHRzhp+zXhpNVJ9qiruinYkI8frq0kSNGSCjE0++qb1H2Spmsq7lXHHLxNvVMGpto6JP02BNAXxQ
fjUU+4GRbv8cTbmbbFJQfuRzZrqa7rSho/HCWGkAbilDPTmMcLqsPzAJ7VegiOvOgZlW43NdklbO
8MXLvviLf05Z7452NYX72GvNJwpD/xn/fGMeSKnY50XsbjEGbHjsTPfNcGTI3MpvCEMI++haJ1k5
nrmZaq8bdwomHGnnvooI+RBtRKIIMonyZeSt2RlN5gAcJEvGuvZ+NlQbhdzCvnbRmB8WzzHeakUT
ExUCmX6Dk+KbghzXxo8UD2iqdNp4yB0dUhc6mNt3fTcsO22QsbPpzDY5qTqMq1vfIcLZA0LwER5x
KR/82GtOQHX4eIDvHeeXjGeHOAz+nBPR/ChWkjhKM89/IeckJwwgWi7oBpzVtzLOR1jnPMtItypv
H83QhDdUiONed8LNz804EAZkN8PIgK1KEM8/jBlqyu8Dm2+5CyEEGsfZ9vPx2YGm+w4Bw8eXM4Xu
iYhJtveTX+XOFiGO/cJQqU2unUkDaAOSuLCDxmlT1JRdWkPb7DUWLxL31MFiTzZtu7TLzWIjW9c4
lS3CXvwXsv2E2JwokEThAzBhaO9La/af2epne/Sog97QG+4gGCD4IaEJme08to8T2YGUz1b9U8nR
OqaiUPskNTyEl23/7jVi3OE50uu0M/cGuk9k7GCGaWheJX04HBmVGq9YJ5WixVmgEUqjPv5R9b53
Q9tLiIkxlssnFM8javI6X97hKqsKo7go9+442Gd4gcx/V/oaMPiw+wxZx3uf5wbJvIsW54DCqMMU
kfI7DJuWlWqb4sykTRrvLi5ueQDdQ4xDZPhZUFoh3claTagzHUuskyMWueFASJW+WiiWkYzH70Vb
lFdJAub3FFyzdxiLwq92bIWRFFsFjs7DZJAKsaXRnLzOSRsB4ddGe7AL4iiC1eKa7EQuip9jt1Li
a3P0bwOeVucgfGYtF2bSk3pgck1cjDTrZA4yu+2Wq20lQm3wYq2JXTaj3iOs6oX+HdaMtQ0+Nnet
hL75VvQkcqCuJwqnSYIuqa1AlEmL8ooleg+nRUzbZFLTC7+7RIbije8iJUn6S7dOrXrQsda2BHEH
XwYGv3ExQeZYx9igGMNTkg6HspHjQYW0tw+um1Y/nMpCoeimqj0XTcvEocfFuMP6CdxgEJoABuEW
0Z4wpuR1CQv7tcQNu5vTsj77tYwj8AERebge1AOvNh2UXjoRd8a8TP1L04pVOImn57Ez0hjxi+l+
G3vEHsyV61jtSQwmRpqAN898zb3Vlj5F9SUnc9Y9Vp3lSWwuoCBI+ALCSHLRMtfjM3u/dDmDqEwQ
IjCksh7dDjXB5y5sQAhaieqTJ0c4+GWBt5x79oDyK/1CWQbgmhrrcaR+RBeYD0/swBbrKBsCdI/A
8Gl4Diq6B6/g3EBqA+9YnHpG1S9DBLKbBDQ0Q/d5cqJ3p+W+3rsW4HZkBfPkIRteZHScxmZWb11W
1Wy0nHG6uPCDjpUmuupuHqQZrdvwFmGrUT0XNfB63pwuyS8IWOwhABHhP+LgVD4U0rmoz/NUkIEL
/wNxpOyivtj2YasJFwkNPwXFPDv5HhiFaHm/vSW7YJhCPpXSv7iR/IiuAzeKco58G9qjTeOluG9p
qx4SEdmfCtqkBVL3eRr3oRy64zLK4hOoyOXzwgLg7iOLhqYmFDYNWG2HU4M4l7fEsTXCIvqWh0i0
/WOH09i9FnU8ya01zJHcZ3o1kVSzb94saI5c2Wk8wDzCdNqBLd2Ec5g8m5kWbAkYBDopXtWl97Ce
zVQVBxxic7KR6UQ5smltLD7EH7OCuQhTD/FCUAkOFtc8tWKQ8go8YySkSlZhebMq2q67rB/EMzkg
RnnQMKLijRat797b5hzdDDYp5X6sF7Q5cXxjmZYpI92hb44Nc5/0c5ZF/nhfGHm6dXXZ3De1YXnX
BEQFbaKW7I5LpdhF7ZWT0iTomM3MbHjbmY+p8BzaMkjIwjmdzgMz+G3FjH47ZQTUfjWmPOe9G7yR
no7Gr0egVkLozsq82JkNxvxvzO7lrkBC4NCoqsXRQjqVXQsyM7BQQI7LAtmmclzp0aDiNobfzLRs
pA3BMgzf2cnj0ZTMet/GTiZ8xtrc9+4duaTFBbSeX249z1NM3sMyOqWE2tWbdlhIZ/cFfQgvIndh
kMCOWGvbDHWxLhP7FBG4Xp4hzKWB14xdvDMLnUU3GWK7DOjwMaDzlqINCqOM9j6WMSqoen7xdKmH
Z2EzZ0qS9OxFDfJ+ejPBGJnHBmXaPUES2QFTdYyiOG+2oXSifcTbj965F6tHaZqOk6Dzlnt2u6Dp
d7xrJnOhfzbGsKpANX20JrEPGn96ybeWzCGCF3QxPNH5b9YIQpX5x95GDBP7pfhSNFO9RgX2aByW
Yb4UevVCef/TiNJhneb9CNsx/zzSP8HPUBVKM7Kb5VV1Gt0kht/hKuaOMC0/sxQTmd7Pv6V8XCkM
SAY+lZnDSLzKRucyDaPzmOKYfiQYsPLex4w42TegNHWg9OKnfNIc90sYhe0+Nutll6MuopgwxBdj
sjwANp6vnyZTldmmKLRzUYX0aDp4TP8h/Bewg9LYU3svNBD0zfEynWo8Av2+qrBWn63FCL/BMKIY
RDZkfGEb1S8Y35A9Pbt4LFx6TklBPoMfz++Mx7P5hwJXCJUJVWKy790CnZ0AMFw8Ew3LEoL2u0JT
6sfUWrRx4aV4EutcUvs7ZVZM2xmBxdtJafOlnwv2CUUt5vNMk/BkyKQqNp61BsHwxRgg6vqQjlyr
aX6CvaSCprO5IdbnNGfZpSdxkJG7aSFVAxQWzEtrnLK5yfaoMaJj6qfhw5SI/KXW+45SXtMZ2iT+
wAsgJrMrHhbSjwdeKR8/PHXksgTmEoVsN7LFfRpV2pibcdHePVTscscuw77vxcweyir6n3li56+8
ct6BvBDvogHy7A1PGz9lxJu1ZWmeT6Pww/GMILARl2WqTapGNO7fHavuD2tQjfHaQ1afNmnlITWt
cB3ItUYVe/Id5ymYZWoPb7VvASBaJYybbOpydGeGJgUV0UHQYp+/amJ1vB1ZsKXcdk2lDhCrw+WU
LMscwdSJ8fwSkCWI4CibYQumakxPhjO66tSmBMJfV5m9uXL3arTwbsmALMf9uesWFA1EwC7jpYqV
OZ9YFuMTm6owx39kClQtePq/8zVIy22GZg9ReizUOWrWfVeiiaDTJb55Jx/cYxp1OJlF7ehjTc7e
ePMmy6U55qj0cU7z5lvj6uHOZMKAKCfzg7DyEeuoBi30tTeS8bMYOhJP3XIaexWUvdOxbEZEIK6Y
7rS5YpKOkfSGdVq8dKVHe7Ljfrq7xqyzzyabYsSIhBLepiE3nwyMbl8BSYp1yOsslygW3WWwc+ud
tImo3WI6EuXdMo4I61TStfHNgQnm8Jm0EBiavTFfDEyn466xxHSfEb521KRVjeveJMNlidhok9RD
+70uk/7BMNpSn+g6Zt+syGrgaIcBaT5+vV/mVfRlN/HyxZbU54HqWhytZoLpf5l1+intpBqI7CS6
djvQo883zUoI2XR8f7pNqJUfGA6GagcAK58AQmyuZjqOzinFvbPvkKQ9k9qYB3Oe8a8+gMMERege
BWt+q+UU7YRo3F1venC3xlJ4B0B90deU7toLSvaBlyv0IDShWn2qWi3ekJ3U38pFZA82vSgQ444W
G5oG4RfV1i4NOtlcPJW09+TNctipjpp6Z8Xj8Al3SfKT4SuDbTX508EH+nqPLoF9Oeqn6WBJvolB
Sd7Xw1xZ6pDZjtSvmITnMxSIJFgkGYh7XjkbzZ+FT5Nh7XdHK+Muo7eebpAWl0+UpNWXfpAWgl1O
HpGnpgCysCT0LBMRKsyhs9lpMhRSJ9O27IMzTPqaJVl+5YmWwZpnu+enN0/ADeXLaOXPmNNvlk13
A+ZAIgiBt3Kpg0k0y08WGnlO/dG39qETj6eZ+r3cZBAbP2lyGOMDf826z2ITIxX2Mnz0Q2V+9zDJ
7MYW3Ne4uHJEtqtHiT+EvUjoWv4XrymMI7xKelTGpAluNTWT3U1OluK0c60YK4LsKk1iQeq9GUbm
7xU7yc9ODC3vhMEDOlzWOCXQJpI9/Txs/c0QOdmTkXjTF3LSi5vTIA2xAeNdcoY11xECBA+ddOV9
BcLzOBD2cIPi4e4EA6UtkLLqgYx4/+gQeoD9kc37RrPfKwKnc8avfU9KH0hf7RxTVIC0dWRj9/s4
xme9q4XhH0w+KMZmnPgB2wSE32vjTARPS2UEThtKpn8z9XejUoDtejlGDAlO7eT3+Kx8E1/XOOhz
MVvTi88o5ymWkgkLmbkIrJOkqBHt2AZQKvrwz30+OvA/9YSOFIc3+Y4J8ZSVCulYIIfYNmFPnGnV
S3IyRsgEG5eYGvysYQ81oCCmZ2u1Yna32NZStuk65XzLXE5PxOmCeg+bForA0AXIkucNgV/JwR5Z
12yJAWRD+5b/k/aL4i2fU5UdMtYPItvsPNqbRJIFIxfC27roca8lWGPcfF2LiQF6644vffm1R2fQ
kZV5C7U0h7t66e1gLZ5fPbKQnou+KnrKVrfPvi+eX3+aW8Ma9gaiifyRy8HrM9VEgGzkVNVbcj9z
/rkUxoNcHIeh39obpA6YPHGwVOViC0g7MV/LSNrvVWJJFmP6okFrsrHYJ4nRjhvqV7UTcyb8ADQW
4FLisrN9Q8bZFurN8H3ASbID7fNoyTRqthrDFb/QIAigH3h1XAOD+cA79Yi4z/vHmelMzYUazW2H
fvEzGl3rc6jn8UYTjL0kkYflxePtkrQrNam6ZZOxhY57xTBuYWCzG5MlwbyzAKIgI2LnyxJjas1c
Gl9LzkOwQ+eCa9dz48YmJVO6V3tgiLr1zDZ6cghytjY103GqX548onCwvz6HS7up3wwM025aHISs
URZVDN73GXbhXl+RCSU7vzB+dHMfLhuiY8Q/Ye8YcmeEhdyW5GHs7ZDI1rF1EQB20hPxcSxb/e5a
hXUQbmUFTV8l83HuIPttRm0StWSIoX1CrCUfppwb52ei32V+MQaIRUfqIdmF9xYM1gYwAIHHW1Hq
xb6rE/1S1f2767XDHZ77GdW6n1xRVS6sspLR2tk+kNvB44dnuEM621rU4wd0d/1nlN6YXgTIOFbb
qqnu6MnPlIcVm6ZJRfEJWQkRna3dOG/sDcfz6BFXqLKRsMUIIdmPmqIS/bDvweWDDsNOZBR94NGd
CoiDtUgZd7LhDcm6+gb7lfvQOmwd4YKaeFRir/IptwV7sruSTFb/2LZp0hOZMvVk+6iyuSMtmNWX
ks0yt+kyl69+IWMZJIxJHqZ48LEC9iYLR2N1VbRJ/WZw700TQ5iHt5YcQ83eAtGBPX5T/Zgkh1zj
Y8KjpH2y/dLuPetTiMPkTbwbpkUksjsqeQ5J7RU4hqYZLlbjP/BaPmUxnQP070R8J5MdnsjYtey9
rxNQ6SV1sr93qYfu6qxT4DOIBQFEEbWf6wSvSqs1Q3CiddBCsuXxt6r3Rlw93LI3hyYsroQl1ebN
rFYo9ZBaJwd/RLcXo1GEQZt6lE3moPQckG6BFL3LLRqDhDO2d2E0ez9oaP5TqeKJrJjE3ujJUw+z
TRIx6Q7EGe0iN8yfzc7qD0mrkp9mjjWNOiGk8PSMAkEfSYc5oqLZx2tIJjX5dgYspU2j7ZI5hVPN
71ENFGfLtgffPNgG2DyoPS8SbjotpR57/UkttegP/WL0w9YbdVvskPj1qOIhrGS7NewBI9sKvt21
smA+2UE0DF+mNTs5cJNoGfYMmEOYHcAq77zIR0enkzrTh4yMhquRQLJcs3Rnn8xM+vv3hLn58yZq
7QnxnDcn3yXNcSiYRpFcU6ts7IA86Nk9mjhCjQM6FecdiYPEMUzl5AR+lPeHuiqX7ClCwfZSO4UY
tj1P9rV3e36HW6N/P/ljBp6ytWmy4DCJSe95VARzuQE9+57WP5dswya1Gd+hv40Kd27TvA+06ZYf
HRut/HGg7j2VrIHTsUQwAHinVupJRpWTBaRNyxdjrXaPkWVKffSJ8t7izi53lmEUD20IaKCX5NG+
GY0gFzAx4z32TZjNPvBKevCTWa8u2Ti9ImMf9pPZOnSgIU5RmySrVSRcDrkRtU/EgPTHESkB26jW
Xx66UCSPlHXjfWlqbEKuRNo2a+HyXzlT+INg+RUFSqShCSwShz+uvdSeDqIqRutigvQJYkeHb6Xp
CUjdAGyuyGYAV3sdXfhbr3ixSUv1hrcCFlGBPTA2KA1kVLyhTgPFmzV9Hu8W6HI8QBH9001vROlb
0tIOYG12DAwxeRgsjqWveBRZmF0AVnx3PSZA1fTOwbJwh+ineTYWo33N4dswWeOL9Y9VpOljXqRe
ULJWQGxBwLYjLxOOawG1s7gQ3FA/dzMZCsDWcDZdE7v3f+YdO9eNCHu5QNaDaUIa6TIne4SAFirt
pcaeHXV+fpzKDO1LNbnxCT+BZXBpBpjfUdZ8KezZvgt7oz4JvxufhSlSvq45bt7wH7+ujaeC5NR9
6v9IcPj5NsA9Bp34EScK0BxasCD20cmk+EfL0W9woGBF2pSkoZsXourjT6RB1e2OZAa2ZqLleWam
7L/SFXwY4vwllHZWBaYTh82GRJKau1ihIMFzz0ajTi8kH2NAhd+BTEXP/QUCoeBbFlp+tMeD1LRn
UlW7+tSn5NcFFrf63urw5+/KfkCTDqVtUJtWLUZ0EYiUql1RLt3VAsVR7rnjCf0zthT5gyjRpdQl
g6EATUsc8iPjiAb9zNQKRUlbHwUzw1uzfnSjDrHtxsGV1W493u6vDPokisVStQku78VCOowkkh3+
ol50kZYPA9SAU5vRd+RSsXvbT/RGswO5uHwXygYOHsGxxEmesZm5n3EyYq4bcUPAkul6ubEns4GY
Gstz5Kc4MWD1NmqTMY/4lsmmBJ9Dltv4qa6ZWWyIlsKZ39ZIlUVLgvMORsfIqI6uzVM9Dssl9tMp
IzhxaTgzr4vyRyKGvKckUV15zjGDGCBRXeN10bV4EKhAG5xftI3srCnErhRwwTaLchSFDslwd2Rk
uZ9MsbbCEbk6ameWuXPlWQr31FFiD7mrL89TJ61vVJxcIduWmOGYdb1Cn16Y5xCi7G50od3loArP
W1OEo1Rhh4sauVWmlBWNxaXneMQ0bhkcRQ5TAseb0QAbLNd424y3KpyaY+rySSXiI5+/cePkXeLq
NPuKPQWPZpEo45mhaM5wZcjihcadaz6PeCvXpmOog0xqGgJ22o7pOnsaTl3hRxluq7puD5G2lxfC
14c8wNYzvXazmWBliMzrTLv6iSl6+rXsmvYIX7RoASB3UKnjtkQFNtkKrCTPKnY/7G47K9fpcyln
oGQkMVRLQGPCf8blYnV3eWeM+a2rSNvZFl6+sDcesM/skTDU+R5ynU8jEae7oBpxnZ8Gopf8hPu4
Y1hTsD5uTR/6X9xTQ3yrGeLMrwZegvimQ6J5eWRXIfk8W7T0gVWPr8OQFjhDke++6nHyqZG1Rxed
6bphgAyjbY6s1zfipy7swGglGNO/QJouTrVY4qMVwz7YWGuSb6JNC93jlD3Hdk1fyQrHEEOm6eAT
oc+B6j1tkon8sHqsxbUbI4lPyDYgmsXxzBOe8my5F5tP9qko8BGfU6bM7EnhuLDGe6p/R8HZ3Uv4
GQi6tA8tTbEOb8emKx69yNXPJtt+CzrdUCfnsHPqpyiSU38dFQ6QnACbLw6FEGEjU0ivMRUJxkxf
z+9Nhn5920c6GbCw83HZKr7b0wWcJdZTSboFkPSpTx5N8GLLKbfDpvrULOl4j+8NXnsZZfmnUqBA
2Aipu5fOdtqX2XEJDbSc2qDZn1Rnb2mIrF7I9isIUuszG9Aee4ht0WSKZlLdF1caevkTv90AmWfJ
zvqeYfG5DKXdPkqHwkRZzfJWN3N8V9nKw3Mg6wA0/XB2aJsIbieTA4wprUF0MlE8TbkhMxWC+abJ
U3e6pWnH5NMVrXpKAWv+wNjtr3ZAc9hnOaLOLwk1IL3PGV0ESNfOxfSf0FbDjnFl5uZ+lXXvXUzP
smmrY2IIUOmH2WFsRYJy30nMvbJS8TRUajioBIcIL+FsvYYA47nmPQuS2zV9fOzZEzO1LLQ8KoAK
mINKv2t2aGcxAjOc+MknC9joUrdeENpp/q77tr1DWhg/VlOGqpDHqiQqiv4f+GwDJeSmRDDb3xrV
qEfcwglY9WG6J0ZBfZZtJ6/OhJ+0qflTDdP7cFsm2i52CW76AMNHvZ91NfOUWGWBV1M4w84cjNQ7
M/qZMAExMqFyBtiG9bW7tGYc3bl27b6J3kkZM6j+vh57/5iQ9DIHOTNo9isyooHPYAz3Pcnm1g/e
pXA3wNF6TFuA3SIP+UER9n6CUcQDLnIklEQPkx7CcvKpFxT3gkdzh6bRmwjqijEIhRG13zUZ0Tqe
I0/pOAhz1uMjRToK2HhM4ceMYYFbS49fzXK1ktAY1VT1kd+aj3ES1vqIjq88p53lHCefOhd/+lTx
RAujuM3oG9Zc0Cb9R6hw+aK0zWREMGlrj7Qr59dmEZ24i5kAci2sog5Po9mjuB39xPzH5DU8hJCt
YFh2aQtxzcjyWxR5dB0QssjbSA+TSoqu20ZnCmdGbDD29Isux8+dmN5rsYQYIp2hdxvQRAkit6Eo
+oDo+qU8hX5kxEHRu7Wxp6Ko223OjPBY5tGSv4DnnsjTKMaroq4Dd5Gxyu2rNTUP3V8vDzlU0kcb
s/wd0dcmDudSQknh1sLtAE8OFT7UFNUP9Dm96OuwNIoXpbXX4RZThCAqhuiuTzRiaXMuu+HNATh4
8KNZT1C1DHs6EVtu0XX2aKTxijdsIo1FBi7LpLHVGhpHzEh3gUq5c+b6wHqR4X90sY9nMPVumBoZ
y3MrLrbtLq9M2yN9nwgZpvQPzYiUuDR6qQ3A8WrsU/geDk1qhHoRihLq9HTvlgZbWDb1vBfkp5sg
Taieg2kxGphnU9x+b4cM/KFTdcNXO7VZtMImLh511flTQM5DSnYEONodfAFR3shnYng5l8UlZBm7
ZwvjPPTd1D7JZAZvqETJxGIo9N4PDfYrXpeBCelrf63pc2ufVtoC+6Ts4th7rMNbTBnixuCMxm/D
36pAhFrhCQ8g6bGd4/QPYzOgb8yb1oz2re1hSp7oLBQbcpIyhfKirx7N1FJ3pHzE5gVtXTWdzDVF
AeScqB4N6BcMd+BYYHmqE/YaTfsQtZbNuzGWh5T65iLDGBpum43PbYeQEjcwFvnW7xe9q4so9GHl
UWDtCevFkizrfDjRuVZvDpX3JyTnmOZD22TsYDXyva9C/He8dmH1OJEkuMMvPHiUaLN1HrOk9T8R
ttBeS3uZsk3MbTHJxS7wN7UdJiXMlSlTL5FnD+nABdpTJkiP3lKpsT7SdS+fmELE8zNKgrz9TNnT
aqRmDUjmNs5+aiE840Bs1hA/spUHAd1TzwSmJux7KwbLx8lpVV6xW8e49qbBFUaXHhnOjWUgQ7kk
Kr4f4OEOwGLUKy6giWnhWO244uIL0r6aVdDm+6cCdjIU/Hy5Rzaxi007gplpzrJcDGnIfEgz0/Ur
xjUmWSAgnjoKgIxG3zVNlHXFLdCk2wJh3KtZR9abZQo3yFwV//AUP+XYWlONzbMnAJXdIpbp9RdP
8WX29PTJJ3fM2Se+04odK66PEIuPYfTJ91rvRzTjeT+VECeJHeDpLrEkZxAa7LqSd/g3KW0IF5w/
d6WVfkum0nxvvEGD6MlK72uMsgnTflMXZLE5kfcjZnxBwsjE/IUW6ug2WwNNNUuX0TImitPiIe0A
2u0kuowRe/RcL0fcE/4TLUxkICrykuehaEV9n4ViNSHOqU3BYo31ACguXs5wP6bvgu/qP2bVxDMw
C8W6U/lqfc5Tb/qsamk9g6MhEAoLYAIjj/LMZVpIawkWMCKFzajgFICDgta5waYqRZAov/uMZReI
+BTjRa/0ELpBz0I9b9KBYTJGC9h+DBMGugeYzVbfrYVnkbQJ0852yxLS+84iQ7/BirW+xQDM562Z
xyEfEz6t3RnuL3kgzM6npy4z+urw/2CwlmAnBpbwJAN3aRBa9NPDRtltYjrQt6wvvYN0+vQ6T9H4
rtKuoQcrxJc/q0N/V/W6nuei+5AOVZSwPgiVq1EOwLRB/Sp9w7J+V/Di+u5y+vNR/kNoyyxSeAxC
PduzrA+CblGnoTF3KdN4FW+FcUtAM/nVPbPc2nr886H+Q+vqW8r10djbtlDehxNCn1XnuqCju8Ts
2AQAxCp8+vMh/uOa+a4AFuGanI/4aG6yzdqY+oxDmPVT7b5AKqaJ/+dD/K6CXnPihIm+zMaTpT4o
k7O4QgsTA7RGYB2scKUkOwhksmS1/kUe7P2mDfaEbUm+5r7rSXs1kv1bqV42rumHCZ7euQ43KW09
cpPYIhyd6XvhnSHj/OV4cr3XvwrWuWQKPIDnoSJ3Vnvavw9Y1UvWorOFGZsv24HmoZDnsj0k/l2a
3EXRbmDc6/xFfP37HVtlz2jYlO1JR3zUrivc45OPNm5TDTcss8cBHgJAjj/fs9+fPNLnQdNJVNau
Y318LGovh4vlUEJL/2Hq3zrv+ue/L9eb/suV4wbxxOEsQIns8Mr+euU0/VNYe46zsXS/bUgtHFbm
j7NtyXLeKAu9L6Bxc3hX+g328I7e4ilJ3bs//4rfnhdcBlgyWCyU40nMn7/+CFkVyLp9GAezaT9U
MXwU0d3m1NE44+UjkMyAUcL9n4/5P238hzPn5gnsZcL2uIMEf/z7mSGSHu1lLGmSp/5923yqR6oB
bY1PJF9dZxjb/ejcM5CjR2m36Byt7nGChqrN7Fo2KwosIn1wuv3lV/3H/eBXmTaLARcD/8Cvv6rV
M1MrbDybsPtW1RYQyuFMFFWzGao7z+m3cEs3Rkmqj4KHRkpHWZjflCX/YmL4zxviCzbsPuur8j7c
EBdj7xxNaGabAsmlbcCPJbSviQI6HceMFgzqn+9/PvPflvP1GfjXIdef9C8LEDZsBvglh2zDfW3T
8YAjD0Z407fjsYr/8u7+9lp9ONiHew/ZDYXzyMEG1DF8sBlkElPxl1XptwWCg/BmuTbZkKbiZv56
RggiZ0gJZB8KQhsZGhyI4GSvb/5fl3UXay1pMzYLhA8w98MbHLlG1xmdGVK1e49zKX4CaaI3UujX
Bebb25/v0u/n5MPOFR4ru2ORfPPhnOrCbIzOdsONkYiDpFiKzOGNp/gvH9zfnz8O42OFVKbp4NpZ
P2X/ehhwgKuhW3zYnfKtS/egkoGCiwZ1cv/Zre3tn0/q90ePQkJiolktO7h3PpzUaAxxR9Ad7TSO
urGS/jSEBB1MxVPmL7uhXP5yvPXX/7rycDyyhhRLD//78e1KEoDymVQh2KZvgyPv86m7laRiWmV0
+fOZ/XYkLEI8E5yUz0WEKP/rdSQgDCl06ribWLtP/JfVMSJRdNOkphfEnfjLk7i+Nb+cF59gtUZd
WQIvOBa1X48m2qntUeLxCvdbbT1L++eIDwTU0Jy6u2L4XA7j7s/n99vjuB7RcnlEfJzn9sdXrG8K
CLqCI1aptbUTbNL2P+Gc/V9fZE9RXto877zKeNU+nBdtphnIl8OQebqf6i92G7In/8sn8D/uFMfw
uFcWVYywPqz7DLJqD6swRRlhF2zirfbs5p/m/u3PF0yq3+8RJ8KECHmPIlzqQ9U8dObsSTAzxL8a
8ooXuQsat5lOOSy0y9zbAILHDg0vvSaiIY/ZjN2qZXqzU2k4/eXp/O298yilHXqlAMl5HZx1lf7X
Wz7qJvcnV9qbVFkjwgHm7V5hmS+mNeQnNr80Iqy+/EvF8/uFNi0Bk8AmnYttykdDrtXTzWHSwdC9
A5LSfge5uA8hTDkvf77Sv5+caZmgoWwMgSgJP3ooo9lulrZDyFdxsYeazMrEvhToLWoIMf7PPx/s
v06KZ9MSjuVaHPfD01OYwwgZlGZAltePeDdPWB7R/Y3XQRnHPx/qt6WZTRAriRKcmIOZdj3vf920
LDLTYYlKd1PkWVCFb7ppAvbsWxTJu7L7zlDwz8f7/RU3bb5YWKcdxkg8L78eL5ZE7ppp7MJMsdqL
CIs8YGpYnSejGP6ymvy+fnEonwwnfzWJUoz8eqhEA5K0dYZTCOrxCeQOmZvDXASEdpCRzEDCgS01
Dxcm428ug/G/LDPr4/7r8mmST/E/mzIxgb89MdP/J+3MeuNGliz8iwhwX16LtWi1JMuWZL8QvpbN
fd/56+ejLqZdlcUpwj0PDaghWMHMjMyMjDhxDpIlgBRaBCfgnELDZyOXN5fn8vydRGR5bEKYzEKx
W2QZQainoZJd5Z00bo0xb68rQF9uiebUTlOy91iCzwZ2xgetlcu/vfvmL3Do8ua9xuWnCl+QJp4X
6B1foJAmdmm4v8vNnNt9fEuscuU+WtgVNMgZmsmj1+BVIURGoIRHUnlEeUkTbBXpRnbu05Rbtv5/
2pnP3KMtUUkdfYoKdqh6bXvl3qOqHcKWUCYrl8SShzgKPPvINXBsysJ1XkLY5rcKlViYJ5/Kwv8Z
IShw2UUWthvNdlxzCq9BhfPxdCx9EINzS3gVVYDRNrXWuYY61FC0liveft67bLMwR5YETxhoa7UD
GO03LYySXvg44XjBr0bSQTGmrlSRp2h/IGNWmtKa6YUzDNMGFwDJKX4QBhm19OACq5npkL+E/gPl
P12+KuvHXj3IFNf08C7vbuThUNCnBgV3dUexv3VgMd1M+Y/L8/2RCxF2/cm3CNOgR00IHQvTwLeM
+cFvPuXydw+eAs24ownRNA7h8Jx4t14EFX28MyHfH1euxAW3IiIwVVBmJs4lXolKZ2q5WTEdRYVu
htYWXFhgKC4PdGEzmorOjQFZENkG8Y3fAhKlH5ocLv0vv9Xc2IPf/UXj3K6Ef+2vTc2UQzA4khKC
NUg99eHS70u9gHh4Q5HotQvHp6I24DdOfnpx0a7YOt8vRIYmgYyuG6SexFyn1KtlCa8HXgzjXVna
aBmodBo73/52SJjhIaTK5CEVYGWnQxoREypGAzPQv90FSOcCS9+F+bjj9bmSGPm4wU89cj5aYBSR
KVNb/+38PzrOHF2qy6ILyDNEvWU/FWT9r5GBkPrXpCnKaK/Bq1ztyI7brzos4hEFv4nbSoJ7dXTJ
woXXNGqaLwmN2dY98qL9L9iXnOmO1gPw8BbFuXSbpwZBLrI5Q7Cnmpb8Hj1am7bmFBovKo2Sj3KV
ODe4DBLYRdd3X4qgoo1l0MyMVFWRJQcdBRyAKUFYfbVMpGRq6D2/UcxorqNsaH95VtRc07MwRCsH
5PnZ8ZHYhNKF0I5bWtivBuLBWhkCDEnL/4ROBIP/e4ncwlR+iqJrS1058c+jyPmlaJNeVC18+eNC
P1oLAlgNzETDWthIOWreE7W7jdJ2kC6n0NZ5f30761BXqCQcbRiNoRk5dTPZpB1YqRGIDGoFBtGd
ofV7a6JvP1sxdH7k8Nc1h9q6ZdEwJgv+rBpVVxtR7Gyy/JuGrLa5skpLf59XL2k0NgDRnBAQFw69
hn5OExNyif9pqHFPvfXy11sSNpY/JoS5kiKpo8EBEzI9NtQmN+wW12q3Dcj5y5YWBgOEijycNl/I
2ixEfBxfTCDWI6vObc6YmrotLCnamonz05l6wJEJwasRaOh7WrZsOi2hZU5R8HSjXIbHmkb9XZ3L
w5fLQ1q49qgn4mgmK6Ra1CNOx5Sj8B23duZsAKhtTK24KWIo+JMefgmwIxDygGD5Ap3BZz2CxDSg
CwRF1ZwmaIv+AkWNni5/z/k+Mynt0LJt0RLjWLOi9PEUO9UUJaEleYjW6591HWXjuqLzu76KpuDN
npSVR835ijJu2ikoH1gGmAdhRf24MCW1lSXKv6F3F9XW7x5C45WD/PxqmqlheHqSTZjz3MJLjXqE
l/tAwzZ69yPMZaDm1l7S8pWVPJ85rJgg8UnF2FxNwk5DUU0LhxBx4qJWfjZFdvDosB0ki06gqs9o
y7MPl5dqaVgaVyGpElmew4nTpZrabOygh0VFJ/+SFfTPhhYccmsH1PmGcKhHIAluAePV9LPqjo0s
TeU71D+sLnIR2AgPmVJAxuDHny2jV1ZCsPOn52zO5qAyIX45e1UnnmQ1dgm9SgBPvgYj8YSMbs3+
a4crjWPSNCBeNQNje3kuzxfv1KywC8Fdwa0B9MKN2uEGKNqeFr0bG7qHYWj2HAgrCZ/zpePERwBa
I9HFc14VzEFakNGkGIQuSNebupRpYBv720KVVtLHC3a4Kon/4CeiDq0JLqLDNFcqFcWraKZ+n+n1
5Ls4ebs8d/PHnoZJ8338x4hwhdEMNo4JwSuM5X3som543cKvCwuPOxEKJt7vYKieL5tceDM5FNY5
M/BMXTmL1Luw6AEdDiGPsvAp6NW9TqMUEgo/FcV/GuIOVLD8ChiXBF65DfV45dY+cxeHJ7sMMyj7
QaFKNXvxUTTS0lSOMjQtvr3clZumt346mWX8KLVWgbIZMbakRFLk8pjP1nK2CYiAZ5rOfWsL58vQ
0+gRmXnoVhHEgKYBKxDncrjze7bFZVPqnOA5WVJsEdJhzTY5l7X5W47GF0S2AXRBCd3R38OXsQky
wNTTi5fAJhO/tAkqsP4dXV63AVIudPylYNuGg5mixRTL1zCqV94vy7o2+pXrQj27L+YPg/6Umots
8LMwCVM19nGpQyQ8ZfSmkgCLiMicrAbbC9osvY/HPDRdcKbA3UPJbJurPFeNR9RSpJ0cVq13BTO1
H9xUHELQHcPBswWaqD714CA7WL/Hgi5waZBubajLdBfybVqe6fsnXi/TUntrrRDEHmXIqF05gc7O
WUfWOA94rsnUsM4qjYmndogtVJGL4K12xwNq2ha9V7jy1KGLGfrm1eU1XrRHop2NS5aPssjpEqOj
2Cm1CfDJCZIbtfnmhyrMDntZXwncF9yWkjqVCUJcNoz43A0TmhpgJ2JcY/mJnfkT/peDL9krt+/S
cOYkOrehygaxhB3Jek8Bt1HkJtF3xXjvur2pvRfBylG3bMVQ8EGe1bZY9QtDWQnaUI1QTLxupvcJ
JgR/eAy798trszRnOi8CKn/ELBzep2sTJQ3XoIfGI8KX7UEKjRTSHz1E3yOM8pXgSJ0XWtjrH7E7
NxHPnbO9HpGfz60wjlw16OUXmCMcWISDSHlCIx6Y5ghKFL5A5FT+U2e9tc+ACX5NaCi7S0HyWo+0
UBep201EPgcqfKDnLbn23mvoEL5MgZ/8tKzauIImASDr2NnWNz3KlR9/P19kOWSOZFkhQy7kq8uW
/djLCNK2+oj0A3B2J79yvL/GDbFFj80IWyZTvZicLmYAvNHOf+U3KG/GMY2YL5fHs+Rmpk7q26Ta
TkV2vn6Ojl9HL2Hc0lEIaFOL6n826PorsjTlZx662s/JRLrl7y807BBykcPBt2XhXK2dSGMhh8jl
NUI/ktxJ9yzef4asbuh3kLNdTy5pJdRbGOV/H708fnj7fNzxR6OUPBt5dd0GetnDRVj2Loq5gKPS
K69PV+KgNVNCiGJP5EjKmCRFnL8UtHyBtgVj/IYm3eWFW9i4J0MSphFO2MbQMuwAXN36db2zGlSK
pr+mJSXrDfMpQbnjqMQfgn8giVPpFahrZs7etkr1yaP5HPqx/eXR6Ocng+7w7DRBFcKZZglmtK7K
o6ide/Gi195EMll7vmxgYbrmGpNNYEqejXrMqZ8XXhEHZt7GLkQOv8Mm3ecQcYDYXbmCFqK1udQL
sxOnG69aYd/KEFgGkgmgFFKFOxJr1CQgHMveKXHRJjSubKXz2BQ43Fw2UGR44ufI+HRU6KjAQJDF
kF3TOQa/BUTtiC/KGYfk3lIhjWshUax2Qfb3zoddnYQnEYQOHeqp3akMMk8qaLGgqd7VYmObIzLj
W8ru8qItXRiAPxVyMOQtFFIXp3bMenCMtMpit0uIuoqAhOeTY3/V4X+DDIDaQBPuSu9G8w9d/gIR
wGA/V1Bxdj+K4lafofu7oX0gc3v5sxaclWSdDBKH6BisjDDrdMGXRkiPGlv8QMclffL1ysIuuRFe
xJLSMAhphHCIOFM5lEmOBZtrf6Rdq35oKGnDClKvgSCWNobN5a9wEs/XshDN+JZp+vAQQJ/jF1c0
GW/9GGmqXF4Z0bKZOeEzPy0MMTabfL3WbA5GFyES16SOi9zextZWlCyWrHBOcbmAHObdIgxG9QIH
4ASw976+M2aOrimGJ2JlKAvLT1WFuFmhjgX5t+D8ZVwWiI/y/rTa9sqgI5D1W4mYF8bBEJDNmTNJ
JofJqd+3k48qaDULLHrdC0wr+xrIkpxYf5sbAOg6oyVYf9ui/C6OBLXbNtIswO2oCCktAl/UCuxx
Zbss3IgnVgRnHqHOnroIK6gU0YcRuEgkoQIP/E9eeUwuTRvEyOBbKEEB5BSWH9piZbTRHqL1Lr5G
kmarQyXiNeHh8v4/y0LM08bGZ4MSOZ1FMFqlenrTBAlKXRX9kpBAUAm/GR3ohg0mskAou21//xub
AFQBWpPFEU/cxqu80bewCSHsLuyIiK8L5anKyVylj9CmXba2cP5Abj9nWqjlzwXKU/8j822YuQZf
oYYSB2oA1ylyV2bLxQko1upWLv+lZSPfR4LDJkWLFsqptdKzacsw6ITyJ/tmVqBQbGOn1iuvjyU3
nBM40Ksrc4JKGFNrwP/gIGboyrl5mHNvUVpsergeINxciQIWB3Rkav6Uo3Az1OmkdUxMoYP5JaHn
PNkUxjRuK3Osvl9eqaXDiDooZx3BBismjCrs8pBBYwq2wGt7tB4gqVpxhjUTwmhGdBz9wsNEVQzO
58mvIlKIvv/58kCWl+fPQGaXPJqzYASlPjlYsXtpM/Em0KmCfdakf3G1Up6eMZrAmyiOC2cELD7y
lNFbAlOV/jyDYjrHu5rUABrX+F6T7LX83dJhcWTPEh6Mow07ju+hSuUUtEbWVZC7eedbG18tv3ke
TNKhfwjyeH95NhetzrpB5LZJ9IghSp/4Ru2HZYIoYHJDbbFIfqnKsKFLJ9UUt7VXzJ2DnDgSKQv8
Y2/2oaPVU/vMgpkMe/DluiPkWRL0bIouQ0j73BsPKRl2AzKiaHd5mOfQSsGu4P66ArULIhMJ5dLp
AKWKXj6NGrxuh4bRAu3I69GFGGnf1tewcF82vnhIHo1Z2BezRCot29imaoLnwAkoD9LjmPjIVyAV
bqR/H9yczLGwQ/QBps8gn8eq3vmItpU13Iu0I18e1eI+PBrV7FlHKwlPvd8ilAMfggPnsNF87+uW
dhs/AkS5JkXxASQUEkKmTWadTh4iajCip8aSJvG7WieF3xiQzwYtVF2l9ROxGfqXvS/RVd5udCjM
YMfQ5GsZ7qvoh2eabue/dfnK+TN7ytmn2I4+AwzAPIoPxE4F49UWDW+IsP6V2lAttPSJJ7a/cjcs
zu+RHcFrNOj1yOkzZEmFjxDhbqmBw2T6Difkv4hTcT2yoSR5wVgKQaRfkvKAfQv/lEZno+WQjUER
vmJkadqIgMCCA1FdwDFp8pBCrQ6nKFRGtl/cGYl31zb2y997JYGPQ+kHEIMt9tFZRScFQDCQe4zM
7Ispj8l1BevjXaA62ouRxq+XzS09rE2HlxewHyIgdExOHTPoZuLBcIQIFZLlrrkmD5t330xCvvGm
laDptO6Tflt7+8t25z8rOiFvsTn2Ys1oTDw1myOK0bW+zOUkhXfwL+mHuB7ljZwb9aPd3ATJy9Dm
sKSuIuLmP3xqGHCoQhJBJadJ3CcYLp1pbEINcQgfmlsozBrrTgqGN6nWIGmhpLFJWxvp8m56bfpi
3DbRqLt1HH72Ne17r/gvml3FnyRznA5xB+2GT4fMylvlPArh+5gZIAxcp7L4gEwkuUarGC6TUvvS
FK999nZ56s9vzNO/L5x7WVqjjRAoPLKVQyy9WCqEZk9JejDsbeG3f71rTo0J7qVHmQ7HGoPxkq3s
B5B/QtsEddDlIS3cjjgwpxkvITQGdRGNoNZNR2WRxAEw9o1uvRjxd037KqEkWxp3sfq17G/rbg9J
mxqv1fKVhfWai0zA8xA1nOsxp66cWV2elFpjbFTlmxKjfjpz28Jv+tsyXFBOVQ2tptHvnP6rF9d7
z7lfTQbo57tp3kfgFuYeDwr9glNLsObaQ4dT05++gxgmhkyrDG8aHUAPDQHSQwvVbhexjU0XgSk3
y/eDupta6MC3vf6oFm4dXJWEvKMHvX2P0Maho014eO4h9JDnBmgEb41g39u6O3qwmUbPenU1Ikk3
ICac1T9oLtrG0n1TfE/1X3X17NgPOoqxo3zwgVJQ4UjS59a6ybK1bOdCPHY6dMGbw9Dypixh6DS3
Q+8Goza5SERxAp2W1i1w0+0YfTbgfbnscQub6GTGhUWPhkGSkh6z3bhve6rkzOMzL3Wczb/jIb4S
q6wssCbE1hA4x3btYy6H67OhyV9ObuIBcpjOVdEANsd3GR7Iy0M8v/BOZlbEOYRF08Fo1xlQW5iu
X0B3DA4zRLTkshlVPT+R50uAFwrpn7np43T/eOMI0UeLnXEaXPgm6dF8zpJfjnGjtE+WJW0g0Z5i
uLZe+yqGRGavau/k7ze9YULq1W8kEpOFdt8PhxoaNQlZ9pUPnD9AuDJOPlAI+b2Uxg24RZkIWHUa
+yaCaDXTU8yx52F2aX8lo7KZGWYt/3EKv+cFeGDEb9FNyJA6H0OooZwn4HX0XDzYcDJW1ie1Nn9c
/sxz0BsMAjw0DODCmkX6UTgEyFbI41gzj/6kbiXLdeKvYXCNdKIKxiiCN0y3PtukyCnlOeUr+fJ2
eIcrZGW2Fr3m6CuE/aiiJWHFHl8h00mge+8lWM8M7uqVwS46zZEZYf/JNlxFidcbm75ytM/ZpMgz
2se4HYypogMKhtYWIVE39pAUt6Cd3LWt126iWU+n1kJ75cGyEN4z9wjHOjbAZrqkxLmXnamA49LY
JOUTSkJBda3pCXzi6cZytq3zZuXfZNaflzH//TAGeJKdb30FbujL5Yn5OOrPnPXoS4T5p99F07Sa
L6m7Cc61qxZIbxbPZOY3DsT80BArUMBJ6oNcf5blvT99GsavuoRAbHTVkrWOEIdW25uKckdt71Kj
cSOo0ga9oSXrDaIv3prF4fI3L8Sg8+zNHb+mAWeoiD+HK6q3EEk1AAa/eSraPN8kLdhUaKAP4EW8
bnIbcCSg4JVm5fBZ9FaWbCbHgEtCvDghqDLzLpwMhGwQF2kbtH1TqXuHqTZZ8djz19A8xj+WhHXx
bQ824ApLICB4p9CDEuwbyKPM1lwZ05olYWuoKYvmxVjyNXnrcXNPGbnT5FFvV2L4D0Tdua/9Mybx
VoKw1rbGgFMwLGdVYkgh+TG5KVq4FcOnVop2Kkelr7iT9EmRD6p244e3ukNU9JI4b1rxYtkT//O9
H+8ph9PY+5A5qRuVuxwdoeJ1dJ5WHG1xuecMIo1wlGA/tvHRk9/UEg/kBB9sSt6nIYDEt7Kg0kUh
uBm0fazq+0GeyORYW6gtv8fezwq9Zxc9rMPkdGglr/UELnv+0QcJ58YU6OVAN5uxycxpn4+Fq8iw
6Th3daC6CN2Q0bmt5ce+MTdW+PfXOyWqua+E+YASX3CTVE2lPkS7eYOyBfkq6d7rkl2TFCuAhKUh
YseiTjGXkc4gvFIdg1S2uBAGQ4pcCcWMDeqC6AiMcNtCuynt+bfewaP3EgJGbtg0HgHLdHayMuCl
QH3mOpmzL+TfbbGPFd2BMQpSjpkITvPB17a5o7xojblVh9x1cuMZHeVrqFjvHFiVIW96MnvlIdT1
vdHFKyn65Vk5+hYhpmhjB949g9lv56SIcUAYSzbvc6g54MXVereS0xt0Att0ZQss7ICTOZh/f7QD
vJIuwgx4ErIS0XVi9ftwynZ58/eFY9ugNYIBcuRROhb8OgGCoITz8OLoBgJl12lWqgHLE3hkQThP
lQ5xTzljIKnzybdeB+26Tq/i/lUbntL8BtSirt71+ZoLzXG2cOKdjEvYNGCV/ABNVEJB66syvXqS
d0jkGyl7rNAEaUCVgfVby24tLpk2w7BMesqpG50umdHwiDZHRqqb7AtPv0ph5M4zZ+UNPU/Y2dCO
zAgTWiGJM1qzGYSo3KI/BOhIZZC7fc7pdYN4eeUoXgiqAcb9GZUwkwT9Knx43FJx/qikeym6ByAe
+r9QSSLxAUszN6ObZ++KjjJ0vxJxXJ5SCAhPpzSJ0kRpEo5drQ5gsJQfYOa+7xL732y2f8Zoycqp
GfToSLkljLEwPtfNQ2S+Td7ny/M4nxP/96rRXXVqIg/lQG4HVi2epI3cQ78trVhYm6t5IY9OjDhv
ZDgpsNAGwUEbeOsO/s0sh3B5ILMXiwMBYwMOhMbAGYN+asYvabm3ZZakrjTYWVGFsu+VsgEHcyuZ
axiNpSiZGGAuj5Kz0SDZEqyhmmDUESuD7k03/jYC9Sprrsp8cM0I3nTnQZ4grBqISayERs+DbNUH
e3h2WlTV3h39k6y959a7pKFC+eg02bbO863e30rWD9us3LhRV2K6pePu5IPnoO9oFWY9rQQZUe6u
WK0f1GgkIZM3PzWHnlN+EQPKT8MXaLOz22CcQlfq5Qc7aJOV71hYpZPPEFaJRBevTJgXN0FJIkI1
G5k3RttdxzB9wcWCkq3fRGsd8PNRILjGiVHhZPJT1UZ/EqPptMtIZPXZuKnCbAdM1G2h6JO1r7a1
yvo2b84zq4SIHzk1Fe6e0xnX80HLzAGHNPpqU99ECSydEsDurf0psR6ysfqtm+nnypSuL2+EpVwm
x/w/hm3hcPI7LUmY5fkt+aXtvynq7w/2RvtLXl03ETCfCQ6/2xJRsdZYuQM+oP7ngyYsnHMx8lkO
wWpzxUN/xdg0Q5HuAtspt2jWyHeKB0dFB7HVJsn63tWd6DlIUjhl+ylw0e9QieQAcCnW2vm2cPow
GX8+SFj7QG1rEptMhknbftp968E5ddnKEbeAvrNPrIhrbZpl541YibjrOvQ7wvGF7nGuva1m/6jg
hA2yDblTK4faWHanGDLvDMXD8bmImi0MwnnzpjpkUJPNNL2t+MOyI86V9blt2hHzcHWWFWkxsiZ5
+3UYbxPtWkv2HX1HAwpTI6Dw21R3Yc67bHYpLcec/DGrnvp/PNFo5KBcvekdkoyzfGTA4y7cNeDA
qnprw1qbez+6CKKuit5KqkSWC6x9A/94In2GOFm1XLjcItKTjX1br33fvPBnnkqfFzGRPN8b4kkE
mqsMJGbF1PvtrJoaNx0y2o/ITNfxt3FacRFlzZ7giFLuJ4hFMB1ROFyRTFHCfhMo+6JAl/AmLL52
9rNh3EOyHgwtKcl7pD/QhP4VDdtQeTKLVYKLefovjV9wWXMyU6WL5uUx3rJ2uq6SaY9G6qYNv6qS
G7cvo66S1fhSjnzRyl29lHSf2Y3+d/JFqAfkY8ag0EpMtrUhuLlLvGJvevceBbGU51Lx7gSwh6yk
G/4Pq45Mkm3GTn3ckUd3oMT1XFmNZmym5JuTyBsje4NMe2OVX037uhxq17KeJV1aGay48DQUQtdD
3wChgkpwIsQ/ndzTsijZ4Fjka0j23R5MgnGnKS9V9znPVw5gMXeDgQ/mEPDbqgzPmRCXaBXS3h26
g27XAiFs4f5VnXbjxMZOS9ZwSOJdPg9mNkMZFozvGVGcASd4Rl4ASuBM9io3H+McIn7kkWoiH5iC
DpM1hdd+lSUrYfHCIE3aC2G1oNkHckFhkGi3lrOOTewOcARs8LJ2S7L2DRma6AZBeGVz+SRbNAep
FBwaAMT0j8P/yG2qNkeIGjJuru/vegmyGu1WyP+Utcz3R/boeEsyofSWULWdL06HdOLpienDQztL
G9KuWQEJMhFmQiUwCzYTFSENxvs33/taZxCUv6rWgZrKqD4jPWmbh8vjPctziN8xT8jRgJt4cOTW
4zvMyNvYqrdP0PlKHzkn9eIebgkvu7NCN1V2yORs7PDOkVayG2dbRpgI4WyuJxDzo8oH6Iiku73t
b8BKo9OA5GgmxzsY13eVaqzs0wV3Ppl94YD2UJUyIlhWSeUFu6i4qSDwSIK91F1Jw7fLM7xoiruR
YjK9XWcMP7XntGrpsHMgTCejdSjUXVKFW7Xbet7KgTD7zJlP0YQFtg0orCk6rx3nlu5XFDEG52Fq
QKe+TmuplGUTwG1hVgR4IL5SI1nvsnLGjwdo/X5I9f5O/LfLM3YW1H74JEji/zUiRBNBFSBPaPJq
kWta2SgMyfVO0vz2Le2cZGfakX7lx5P8nA1JtE+Kor9rAEh1dDVI4XWMWupa/kF8OIsfJBzrZYD2
W6jLjFrdWrJbBUAU7K3h3VooKQZPTnhdwgvfOluUp0LDrZS1DxATIP/9AItrkmodAH4hOaA2sT5Z
KR9gRYhlKm4q7TQ09OR7tDNzNApQYXIqaucU7H/qxkp0d3aXitaF9ZBGfTQQfaUNST4EzacJ0lU1
/A+I+L5/le19Uu3ramXEy372Z8DCjKNKV3ZZxYA173sSfx6L+1T/fdnNFjem88eEkFXNS3lCWgoT
VGHl6ifYttR+6CbADGu48bXBzL8/OmP1FOWDJGf+tGj8lLffJUfeq6vdR4sH6dF4hJPciTUthnAf
Kw0vT1RQ9UOP7ipPIdiyLWfl2J5DxvOz5s/sCcd27mSxYcyzN0yPSBnozifTvBuyQwigpLmhjHN5
sZamkFZc2p3g0ZsZeU+n0NTKBL1eJ3aL4insf/gRVYi1vMmKjY9tcLRMSCMqad9hA/ltKtKIYKMV
SMb78kiWIoyjkYiBqUodrzdLrKSJ9kXttV3bbOWujzeKtrKHlhyChCIIHx0RXjqmTucMAISOGD01
PTAGfrVPqU+Mby3qo61x23uHy8NanLwjY8JuUhLDHDoFY73X70z/KaIRuOr+c9nI4twdGZk/4miF
PA4igjOMWNw+anefmntUsZE0XDvxFkdDcRleC2Nu5BPczW4yHyVybtIC3Ej+c+j6zYjes6HsqlLd
2cFzQrlUQY91yty22o7aQzD8qNYIRxeH++crPkgijoYLiKoLpYKvyCI6W34Mxo2GMvcaz+KSFZiS
CeuhXOABI7iJ43CVmjFQfGh/9Hjr2J+kYWuvZVGXZpQod359U7c3HGFGTWjcakQKE7f2UWByvtXA
RftoBVrxkYoVTyXYf2Af4NEwqwmcOsgI/4DszFYUmfphm5SzjEWS21cxVG5oX6JXRzlkSqqdH9vt
vW1PxU6O+jG/H0yrhs7KTuzyVy/RrQcELvcd1Z2iALlfP1F/yXWCphgAW+BwuZHJ5R6K/Byldztt
mruu0wb5kKTGQIBQ6YW+1bXMXyO2XpxGCBJpFpwBn2JjehkgYj3W4LGl0vnUh6qr0Lrd+PHu7zca
CaR/zAjxcVIjpNSYzOPoad1G6xFStPINzBsPUZtc/f9sCZ6hx6TcpQ5bXfbNTm6z+D4pPrVrQNbF
IIbICX4okmPaWYrWR2Ku1lhC1zSiXy10GKXcbpDU5OGsI3xbPULLuM1h0qvWQJ9LGwyytJmK3ML7
Rc6KJFMVqQ1Zs1JRt5m3SxUgMlCo/S155hymkWdhkDQv8kgSruSiUKDEtxhhWfntvois30lh6CsP
5KVQGFZwm5QKlgDRn+4wr9UDCSw678W8vg0B6fpZsHJvLc4Xag8zZxjsC2IO0+yCtpwm+hWRRI63
w/C9UqqNOdDQP5RrXZhLw0GoC5AHHX3ka4Q5Q4YpL8eRGyVGRMzOn7rk8bJ3LxqY2aJ16KbgdRAi
d9vpDClJGIwxg37b66j5+W8MUD9HpZDzW2yBdPxo8B2dFkh4Bd/JdCF0FqzpR5xVlGbXQpSARD9r
D7m9sOp5paZlFaH9NtTeQQl3jkoyIN0ihqoZL340i/jczZq4ULz9m9H9MSyEFV3h0x6b0HJpldkP
+tJc3VdXQCdL7nY8NuHOUOoE5e+AsfnqN3h6ttqwk2xjPxorEdJ8jol3E2hzyojQGfNGFzyBUoll
RxPAlcpSPISzfg4V+Y7+teqiR2fwTainkzsZ1oDLM7g4PABMUONBKOWI3cyp6eiN12F27GAIU0pt
G0cWUvXaSya9Xza17Cbc7XSimnTYiXVZKNHTzJx7sbpCc03vzsofRhNavGtV+5WXV4bxJKlfrG7l
Apn36NnEzswSpF0hoxZxeTrkswRyjNBE+FMFnZO9l+B77fig9/vLI1zczUiJcVSQHAStcnr65XoX
WKWKqbLhlVUr1ZXnR2t10zUjwnMbTp+MSx4jsLm99J78xYIJ+vI4FqeMcw+qzTm+FGXEpNFykHzk
VBql9lfph9cFhLlgo6/s/ntZrXUyLz1EoEj8x5owIE3mrd3n7DCUxwmk5XZH5nOD7BusIK9e53xS
jNfL41tMa9LkBVAcGAxdJfMEHIXOSDRKaShhEg2np35KXVQDv6IS/JLJSOTRX2JkKMdmBZI72pvm
jFu11betXewsJNIvf8vyXP/5FCGW8rpoTJKSI8wxereUiKI+IWLbGs0uGVZMLUw0wBFa9WawAi9l
wT1rpMvRrcVz0GbaFjWS4dvAuDKtdOvb3xFAvjywNWvCsoat3XTIpbLveC+b09fSfxt8lQIETybn
xsyuLptbOMjoiDQZGGRFXEJCnFgXlTGpPY174EEOpN9a6d1oPqOWvHJgLpzTiHLQXED8S0O8yB6j
D5UUVuncVEexrPpi9rBZ3GT6lZKgv6Xyei5W0rZL86iQslXnXiQIaIWB2WkLItzj1Eymx6F0g2y4
VXdo1O+6pl5ps1zwRYhRSUSjLQQhiMjeJ0tm5ctzO2eNQPPAHbVB6g8fSf2NF1uP5l/j0QgcMDhr
GUHcRTFOGNvk54MXI//pRjDat5K9aags9Oyzv/eNIzOiXkZVq4XRzGY8Quyovi9q1ytU+pZWzv+l
Gw4ZGIdqGP3jwMmEHVY6RtsUE42dU1GBuoWiGLadTC1vx0R/koY6fLLDUfvplWazHzMa2IPIbION
HiBCvbL9lvyUmaUox1KyJ4RPQYhZQYRU5ZoYvofydyg4k2nGRd8Y9Jc79SZcy8Et+umRQWG/T7VX
hrmJwRyakjZB2Pwr+sMbNY/cPv2uBCv7fenFBtb4zwCFoFMKbDVtkAjiCX5X2DXYmgbmlznOhTdy
L8kc2JRtnPLHZV9aG+Z8PR9dHeCg0qELGCZtW09lzkETmC95YB8kZ3os0YHrs1Wo6DwUIYQ5GaoQ
gxre4Gl1piVuof4ait2AfrN+7Tt3lnNt6Q9O87VN96WRINx+3Xsrz63FM8GGugXIyKwrKlyVbd9M
uZ8zzY3sQ1Bw1VjavrNdmd6jfo1t5Awz9HEe8D5FHYgOd5prTyc39gevk0ImVzMLmRR1WO/6fgQo
kuopLRveT92PCnpre/UGpsFnCRHubW+hDE0C2OESD9Lry6u9NHqq5wgkUVvmmSYcUE6PjoCR6cy8
ZyNhAEFWdIjqvS3FhzKdDpeNneFk5uEfWRMzenmk+U0RGuSnsodWQXa9rEpQ3U8cXm6Q69s+jbZZ
pd6Xwb5QtqprXZvhlyK645BGdx3Rhehx2EpbJVr5sIWQk++ay9GzgARY29NlkZDgIqXGLAyUJ+Oy
eOBqWJnopesbrCZ9tbxVbVhGTk04sRdUUjPv5ji04u3YxUCBRqu/RmOyDFFVdprny7O9eIAcm5w/
6Wgn620Tq4SexJ0zIWD5o2u/mtOuVyivvw6IASMaKH27bHNxItlDTBb+pIvEoRAo+nFUMcqkd1Bz
rO96bw13tziR6K+ST+I17ohgJsVT4gkoBjrs9Z2c3FrDZ0k9OP3T5YEs7gve/AZlZAXJPmG57Fyr
SjOf94WfPcaadFMG5fNow3bctp8CJOMvm1ucNxQ+TPiBNF5Wgjm58fsmBf/sam1Z39Zm7tyZ0xpd
wvxHxFMWD/zHiOAPRURiMOgwYhjD1olLZEXibamu3B/LbgczJNVxdjuOcOp2CXFXFsWwInR6+lT1
Cv2UxXXYB1cSbMJTrF+1hXPbG78sZy0k+D9Mz0IGMwOiJrbHmigZIXfsECO32rYJvykS6nKVuu8C
zx3a9JAa3/t8OPjKWvlnySlnZiygkXBVGWKBuispEtsZEL4prKKH1q/Jb8pTfF92CgKqflOvvHSW
lpIkLvgnYEH0AgoHFjlbQwJpRTIFikWvvZ64HYJfl31yMdg7NjI77fH5MUy13AcY6STH2QwFBOe+
tEsMpjaaxZaHw0QGLIucp8FyEPYI3/+fHyDsipzqnpSkfIAvpXs9O1jTN9/7pI+HpvZ3bfWkyl9s
7TfV5Mt2lzbj8biFfVJXjWanGotpRDk6DQfbHLaXLSzFWDOVB0ckkExePqczW/mKr9X1yHaHB1ZT
dkr3NZIOunTVQoOc0EN62dySd5IcQpR2xgKSuzk1Z0weNLcBR6ai3ClO70YNPB3R91wKd5cNLc3c
sSEhRK4LI/PBrEC+X2TP7ZR90bJpZSxLnk9FcsYgc1ef0eyFupdodkcEFTRvNvnk8jH7Nw/7YxPz
KI/83pCbpEw/Xhb/Q9qXLUuKA0t+EWaAQMArkOvZ1+pzXmS1IrGLHb5+nBq7U5lKJrGq29bdD9XW
GUgKSaEID/f+Dbelg550vCmDNgoa+SjXuKMXF+dkQIqTe4mnS8GwOGNyNKoOMhcgoHNjf1gLctYM
KW49aLHZdglmLmZHw33r0ruqfnb4SpyztD5IE6MGgsaUS/KmIZ7ciTIXezZ1C7/TPspS7vsoX7mf
lzyNAo4JMV0T/6gPUcZ1e7IcHA1uEkObmxktuimM+O26Py/l0X4LVM9c6yAQVQuqehM7eQsBRuiO
aJ+tJDtTI2iz0YMRNLP9wMHB+o2AA1mO1dZro02ELeWWUZC27orfL57GEB4AWz5Y5m3oMZ97JSlp
j+JehiN/atCmLrrBTwbUY60C2PoC+uxeUAiJlnnho1snKKa1Xun5UFLDh9MPULYF9WSaOfmc70LY
kLfbxLnJoYQHhECU6Zu2KPBeCq7P/5LLnppU9obN+jgqI9TmvWrYiuZbLXZFT8Kp+XbdzhLkDuv8
Z3KVvWHn3iicmTBxtAcBvvPcL3twWzrVMWpAcobWqNBpvpEp2fV9volNAXKev+6imV9Hpx+hBE4W
hArcfp7gOmN+aiJ9D41M9+dkf5f028jvoNUSJNaubv8hAQeZvt96oHORVplll4w8QbEeR6oR7yMH
SlAFuzXjl8YNY/ot7sLrk70UWp+aU+ZaFojKNBR7gohPX/JRbjqLog8e2cU5D2f8rSLv71lF9yQS
DIiuISZyvm9EI2LPrUHtCJWrcJRhUd5POuh21ihgFoeFhx1B7XlWSFHscDEVrSVgR2Yv86bo5G4w
otCVd+5aGmHRFEjpZrJpYMLU+7ysMk6rWOIo0A3o/O2JFmYQBGBfxd/Kv8+TN5ez0MhLkX1W68Ni
dIcG6HpEDs2msUEo89QlDzrtA8e4rZuV3b50dZwam6Omk3vXEEkZcQfG8q7Od11s6BDbs0Cz1kIb
+7oPrplSArAkmaSVGTBF+ntn/J5qj4jWV2wsHV5gTkOEZ4IYGmAVZTg16qpFDIcoW+knbREAb+JD
Ysn3/mk0J5aUsAtdNt7kFbAUNWgCJegtY/dd93F9ypaO/9PhKP4dy87SixxGbEug6/i5lsI37J1h
vGaj9OvhQcrNdYuLEwjxQ6jtINd8wdSFyyaCxBiy9QO/t4ptqR9E+grOvf+dFcXrRoCq20HCSplD
BM+ItM8pnY7CMB9SztYu8XkllDt0Jq3Hiw3jwYGkHLUcGAkjdpE/B0nopkJbXA9iPSpTvwUFWqod
LIiW4vqxjxEaRZlpBLZbrXzDwtsDnwCWCfBZII2lbumhBOCjnD8BrGums+mqsLQPHfgDded7t4qu
Wziq5vIjoP9IrIHeWNloZj0U9TS/CDK7A7uTtoV83atFhz3aAW6yiK41sMxBiDrBmFh0y8wVVyA/
zzfdZFRDSwhWE6C+TU/dDTL01/1l4eiYIXazQDmo8cGie24hr+t0rAjqY1z7LKP7bBz8OF3JSa/Z
UHzSSoXuZBI2ph70We5n4mi3hjtsr49kYX+djURZm14kNolKeEIVF+juD1J5EOTFABfV/8YOuOvP
Z2wC+68BsndwbFudX+gPAES0cRmsg6SXpg05AWTX8a+Z6f/ckIkqoyQVntVTBWCV31ZjmYDczvBC
ZkAZEdjOghebrJXehiEnfuD90B8GwBjAtUPyvYUWBgChqDOnLzlkdVzZ7ybO4y2stT/RjqMLv+Iy
B+umxyALWMVIQIphAnFzNiYA/jbYdc6+RSUDOKSiJpskLU3f1qbhC+sn/SOO6ujWE+X4OUSpw56S
1iQfVgsOnYJryAf3uhPt3NSgP5hIpkcnNdEbqrldvivLMu+BAov6OJgG6IjtKtY43a1XJZrckjox
+M6IIv6lsrv+i1ZJQsBcWPCPcnQN4WsRg0qa25jdHoXBfNvHVeyt3HdLBwugUYD64WUOvJdy300l
rsHMQMqU5U3Y2LsK4Wtp7Qd5W1qbzH2+7lRLa31qzTxf6yhuxRibsObIHjVptKo13HeR3LhuZmmP
nJpRXKpOJrjPCDMGiPSyp4Q9d+13uVoAm+dGPbZA7QOEHGJU0HLOoz0JfSpmc4+AkTGo5feShGa2
I9ZDwiGjUt5o8Q5AIk8+UrryiF56U6Jh/I/ZefQnZvsG+lh4DyDDR350oB0qsucUmjS029h25+vW
Q61tGhAkrCG7L/j3EFfOxL0mjk+UngDbPDfsyqnRAMzKAujZfbeKz6kbtoBHRd1bm9RHGo0bFw+C
WXRkQMNNYj/hKj1MvDiOxNldX+GFG+rsU5Q5aCo3RV0Gn2L1BgUhsh1qdgnwchMFbZEczGKN72ch
kMLAcUPNEFLdUckSGGW5sLI+C9KCvhQpBGncMgnsjN23WvEL9YV9PdYvpeX+uD7QJXT4qWGVLMHO
jKTXjA5iacV0YHqKYMfNnKDRrOZOpx3oSso8iW/iqXaKY8I1dqM7qUB/bVnzX2wkuhY0CTWQXM+6
R90c432cuZC4tEBKZ6L/nzUfPLGH9y5CXd6PLS6PvO/s46jr6aMe40LOo2IFX7rkwohKUfABkMuG
GKbiSXE01Q3vBiCctK4LGFDtulvbOBWsD6i0JJuqSl6RkXm0090kE+Ibw5oIx8JJBCwJ0Hcz9ggY
D+WIAK5x0ojQMwQE2RdC+M6rnXdqrGHWFk4iyKjOyR9kGxASq8drHw/Ulli9sZ98ipoGet9avssA
r7juJxft+/PmRDHDMIHH0WcQ2fnmrI0eFTF3zAJpfgx4YFrgVQ8rI8ymY6e/gRoP7JCc74kc/BTd
DDp5SMWBR3udBCb+7PrXXM7unLDG6x1UXLhbqBIK6Wk8afCfGbeeAc22b8c8SIe/PuVBSmxD7Aio
cXiTSnHT8s4hAwAG0BpBrleEg/1pmu/DWvfoZXB6bkY5ahC0EFkXMJOB96C37kcvWZmty8NstoBo
m4KqBwTHSnBqp6MwMhsWCtJuRv0tn0Lg+nfpBH6qw/WFWRoMmZXDLXBKQBJdiR4pnRhWBmylkLVr
HptcoNjbZNnKgBacERVRAkQajAD3pooeOZHtQO8LZuj4ZkMclRvZu9fnaE9JX7wa+Hu06qRaB3nr
CswjsxZm5De2eGnMF6uN75jxOjhloJHVrtDLK3tuj6Io40DsB/zzysGDah+xKl1mQZR7EGcl4KYT
zvSAxK0PAphNOYHuZ/w2dNk2rQGIsl+uT/9CrfPcvuJMcaTZHW2qDEUJb9vJzpejBkVZg99P7FdV
i+2oWWjQQng/rKXUlrwM5STcXrM2JPbN+QFRFIClTHmNNcELVnR3ZhbOsQobbqZkrd5zeexhmH9s
qZAR0aMjmAvYIlMDAC2IVIYbIm7cNXTX4pjQ7obaxUxMrqYJQcKHVDNFGIBmJt/QC/TGbNvxPm0+
c223snSLrnNia95aJ2HX0Fl1mziwhbckQuSfuoEQeU9ZEVjOtwn5ZmFtC6CQhtfrhhfGiJcREGU4
H0A7olYzTM8VtWMVOfBqv6Jc880cFyX6B+OjsyrCsmgLr364BzKI+Ot8jFpfZXnclhBHNmuUz3am
udNLkLzXrd/8fX0TOGdgOmHFBopUjSbLZpRmNErYqnfUuJugR10Phj+1K/O3UA46N6TsuZKMFU0H
GGqzm4TfTeVuID9MdzMgZ+m0fpffoASim+9FcXDrTZs8XV+/y8gR5i2U1nA7g+BQTd3ktpdGiA3z
gNk9AFFohYfWdD+XJ52XvC4DkH0na20bC/vvzKZy/xIc82ZmweZkpVsv3hoZ2zvkaDdrBa61wSmH
CvTR7Lgc0H1GoMEJakcMavTb5Lths7CxukDoW+F+XJ/Qyyfr2YRaSmYCMccIWREMLneQAjs2dThZ
n1Nt4c0dDHF1+HtruMign4YwBn3c85Y52fbjoHdodjHwDi/EhqCFN6luNSTeEjlsZdsDYdGu3J5L
m/DUorJ4tt0KSCZD+VMzyl09fNUyNCi7dCt45murUdSiNRMPSlQ/Zko2ZcsD9RbzpML4mqEIx9wB
XQ3g/mMRmhGabdbezBdrBxoIYrsECCMEwwgOz2eT9Wbfta2hofoZQA9sZh3j1Axi/c6Nn/CAur52
F9HObA3SYMDbIAy9uB64sPM6ZbCmeV/rDI1L1ud1AxfuDwMAMYNTBPKOCKvM8+F0Re1AXwkM/jlg
qMhfds19XbzHI2TVoF2Q1fuyX+NlWDOpzGCa9XiemVijaPxMUfkDrXQBZsIU2MuvnWsH3lpf+UUs
r4xRuffMdmq6HLlMfxjuXXNLzALB9u76PF6cV4oNJSxjUzRlDocNjnORRVuvB8XYEEprZTMvOQRe
YsheIPkHl1A2M1Cu4J0WsFOVrynJgqpccYjlyfpjQNm7NGnGKStmA8MLXumG8bTKTbY2htlBTg6k
xh5JnDQw4fJoC90Pf7LWfGzFhNqZUBgxMh3zNNWc+lb0rnsr67A8TUBTm/MbBM2F52Ngg0k7qCBj
DHHtg6O5qp5N+nzdpy7hAbNTuSjiASGOPkJ1sa0GLIbAI81aVkkYSVDcVOHk3XRtEFuOT50HrlW+
bEGsV4e6XPHoxSlEExewWyBjAJ/b+QiNKKEJuNc132F3Mntw65Viw+KOOfl9xdGiruti6LzjaBvR
hEm6zej6+nSXrnViro1D8TZJSWSP8+4vqtTPjD3T1wrIl28irNMMinTm/kugg5XNj/7SYeoHrNMA
kldqowfMj+L7igRkPJR2GLN7+dfFjdkkynYWQEg4DIjif7SWjex0jCpBX5vuj8arBWiQtPfXXXBp
8k7NKE6QCRDvCxNmdPPDAVsK7X5eN7DgBcBTo0ICmXW8EFStdXMoOeRA0Nki6zcDOUkZjtZh8N6v
W1nYrbACL55LgmDCUEIEEs8g52rS/NTa5EgS8ipBmYYH160sTBZeAxQs4MiDoNqqeBoY+hzS5pCe
i703z3nS+Qr5z8UokPIAKz6w4TYYb5GNO9+RfKbYBSiMB5Z2n/Q3Cd0Q9rfrDROYn5ntB43t3m8V
q5OjuYuASq/6nAfoftDTZ4us/P7sL2cFh/n3kbqAhpBNHZQyz4egdXoksr7gQUN+GdVL3xx7vs37
kIsVQxd+pRhS5iryGHwOIu2BWUzoPD0K59NKN3r1t0sOoQLwIwF8A0wMQk9lf5As1yEJ36PD2/zV
iLDt1grLC+M4M+CeT1jWxAYdgWIPbOdhYls04pQAEq2VmxaWBVlkLLeNvBraABTPTVhmMLuZrci7
lEGE2Nw3XRFA32FYO44XnPjUFFXfPoNXEGOAKTBYWcWurY+du3KzLI0GUTPBg3VuJVWP47TgVt82
BItifbdK381vWI2uAyTrkhUvu9jxWP5TS/PqnWyX3KQTysKwVEBlLM5RfFgj/liYLjy7sShATKBw
paaIm77vEqu2eZDhuZG8WXQTVyu1jAUXgwmAmsGTOFMEKT4MuDNzGwaWgpT8dC0/KkG5Hj8XEBy9
fjwu2kED7FyCw63lKHvfdXuvcEqPB5oWxiSIo5C6D9Nai8LCkiD/DNwOpAZNAqz7+ZK0gpiCTq0I
IItkaK8ie7s+irXfV5a8M9ucZwZ+v0y2dfbYlL+u//7lLM3K2Uhx/n6PXZzAgvceqasIYILYbPYe
a+5da6oPTQF8hBz4WlVw0dxcNQdMBm3e6uLjqB4mLwYlgRw3tC5AWrcV2PWRtnJQXu5J5NPRloOh
YUOaaihbpxPEvVqWoG32weA1Cs7bvnxszXpb9l+vz+B8WJ3fMTAF6SCK6hhwAWrqPpE2aoAWTEGA
zHtKcn146tP6ZhqTal90tQjMsf9G6nG4ScTw/brtS++ApjtIW9Ap74AIXAVa9REZtMrFdIJ+JmBO
vqnXcPvzga+OzsLdhVAAYCrUKM79O4olTXM6UyzY7cbRbN9zmpukFF8aZww6JKsdSD7+w6Dw1kR6
GgcEhnZuMiat4OheBxpdPsZu6TdrtfClFcPtOWuDo8dbVw10jpnFv2HQtoSESgwFgXDwHlGN12Mo
OvU+W8OMXJ6qyOHMQACcQmjls5R4sMviynMlQIUsf5xQq5JP7doL9PLxNmfzcdahvdcCN4L6firN
oi3dMQIPoPjisEAHW2m3HyJouEYgDn3s0FwqQVVPoYpX764v2OWmPjetBA1lMxgQ0IVp0xkOg4He
S4rm5ufprwGg50N0lOSRkTb90BgcXJ5u6tPkC8/LbbNWtrh0jrPBqNdGxUQf1z0GMxnAKAKeAdaB
59obfKievEcGRO+q3q97b+XAunQRmJ1DIvAvAdKn3iNlXyf6ZGFsLEWzfbyrinf210nuef6QPcCd
C2qbS5SijDqtm21Ij3b73vZ+osf0odHGco+4Y3vdKRYH9MeYSgjfeSRBrAJjnPy09c2EYyKyVhzv
8iV8PiK1hu9wG09kAiOWdsussKO3MRiC84xsK/NYG5up/G5q/10f2KK3nwxM8UIeT95oMNj0hJmH
VRrf2d1o4WFcaBv08q31EazNo3IAZzrLB6eAyIdOnjh7lB3wOiudEWsm5lvmJKzkXswnJxJYKvcb
IjIUPX0nWgldL6nQ56Wa6aSBtJghivNHnBhBH5Nt9TbGYXt3GvT/5F1h+U3rD2TP0oMtXh3o6kW6
DzVoaT9YKZoyfLNZedJe4miUr5gX9+QrvJyU6EbHVwxQVyO+yQffBG9u8pUPDxn0XHsWUmjfdWvH
86LTnIxeCXp5BXmXsobdMX4xKcQz9uCaDtH2f903FzcEzEC2HbV6NFAps1xPLXgOGOxoFvJ0FsZh
UNBXMVQnGCC8fIa76EYIbfMjyBCvG7+MuQDOBxoDKBbXxTWkvOrQ3mePhgnbiXSP6FoLU6S++oF8
0sI5RO2aQ82X5nlkcmrOUvG2g+PKYjQh+JMivnN+loMRRsy36ucSbYVVXoW82GZ5f+h5eH2cS2v5
Z5yY7XMfokKvRzOC4Ry6RpLQQySqrWMCMwmixOumFm91CyITeF0ivry41dO2HtpcwJaLcozfkcl3
2wm8+Wk4QvrNLofN/OdVTe4TI93jWwHnXWETWtwzp9+gXO+o2TV52uMbNCdmr0jR9jcZzfGomoou
yHVQWPRaNO3ARjUeS2FWD9lQ7Rq8v1Yo/P4/kwFE+v8tUqmPUwP6QkiM4EN0ChhGE3btPna+a802
sbcRxOvRwNxjkpBsG9aOr8tAG85GkHEFt96M01HWXJJYgPmowBEZjfdEk4A8r+mHL7oVYOM23pPW
TMB47lbm6HkZOKMxzeITrHYJ+eHNbej/EGegIwIKHwDFo4SpXCexNhCtKKs5zrCPLS32vEV7xvht
xW+X5gttFziEHBTwLxQEnLQUhhvPIWGHI3Zg7nvuQCvcbsAHw9rUfGMg94mbjAHL2H8byuK/unae
pMVA/5KRN9ZYZOV0WjwaQYOIXhDkzZB9UI7gLtVwMVUoDSd1tmGEPQPHtG8mCWE0CDYx8WS12cYe
sk2UrkQMv9Ny6lGFRxoSwrNIDaBrytImYBwnIJEKkvKxosNOVNa3dEz8rHmejCY0Iv4Tsg5zHrdD
Ha8rP5oYt1BfmYfaThComT71Pq6v0Lxp1U/CurjI61L8rcLYR6eWshnh0GKAxEr3lJFxB84Dn7Hh
vkDDK0vWaCuW/PvUohI3lVB1GMcJFst4khAHs8JaTz8E8ib2atV8ntBro1O83NCaaTB72EoQTXu9
8J3yvexXbqCl++50QPMeOIklKlvjteHByIgjOI6lLyKwRx0Zx+Nnc321lh4lp6YUByrSpuXgOEyC
Gvi7Ot9AVcwRnyyJQhOiUmPU+mW7cuwvmwSnPFCyOI2IcpvHfSkSSGHjsGUSluKgSszD6Ol+S717
RkHUlT0k2rTC7b10bsxK9WjEBFkDKOzO51TLKnvkBg5BYgFy67j3IlqLkZaWbR4PWhDmHJSKqChK
XYDVuMH1TZ2xfMzGrgewDweGHYq0BG1E1ECbs4ZE0MplvuSUEIgBBTsy+HipKwdQVWa4SfUOmgDj
Q0K2DXSA+n+5RMDuhSvEsyyUhpRV05uhz4XdQwWx/apN9xF/E94bdbfX3XFxJOCdMVEVdHEtKrfh
5AxjipsEvuGKl7bt3uMKXSn9tOL1ixc+kCgO+F+Qi76AaKP9iEX6MCLE8+5svqHJTZ9vx2pXtY+6
vSmMDcEbgd4a3es/jO/ErnJU8cFoec+n+fjIt14SH4h8LjJtZRaXjuDT0Sm+HkdiirJZnog7VhlU
xPk5G917wsoDs8ydrShbI5R5vgK5WLYLkA+Ke6CUUHe23eeS1Kj1g8UnC0Tm3nQODcdJe2Ba7ueG
tqX01/X5XNrV2Mz/Y1EFoLEmEx1BY1lAiihw43uvXcNGLt7upyYUl8TjxpI0ggnXZWhFxs7a8Ogx
6r+UNEB5yYSEGWtWNvTSEfkbTG+gnIw2dWWzMbu06ym24SYdSsn2BygDgyHpQwJUk6iGY2Nlt3o/
Hq5P5opVdTKB0hgSdDFhpMPDVIKq/9Hk75X2WFv7SgZyDbG1tNdPBqnmLj3itQlw5UDUxWjjueEE
HYf8H3bCqQ1lv0HEr6CRCRtWUkMp0bct7pvIaFdjODYQoFsxtzYkZeONmZuMUoc5h39Nge3Oh82q
qsfva0QJQSgcfq7+z3gdtSxAkqiRNe7QoAUxsNgaZhd9QOqPfhcA7m69wshfhsJN7p2hqaZgrCLt
AdVdlMX6JOpvuUzTm8Z2Qdh83XsWxj4T3ppQ9wO7KbLF5xesm6Mvs8HrFQmYA4uOtTP4brfaAD5X
VdXBz69zPFhxk3sqdB7Kk1VBOuTI+l7at5orzccos2/SoceTrfJ2Y2f2IcKXuwG8yT6Pi2llmAsn
zkxRgUYwtJqjC1Y5DmiBpw8YkTFMgp4t0E/hsrg+kUsnDkxAwAxt5jbAccp1Hk2SNXaEmKygN16z
H+qNWwSp82FxHV08u6HHY3il0ry0eKgxgndwphG+4M9LKckaq5gjTu02pTsNcSeaUK+Pa+F4oac2
6LmDVIYOxFKT46yWIagphiicsjsm3kBLiab99h9CCZC6owSJ1pI50lRmsa7HiLYE71FhHC1+LIdP
V6zElIuzBlQrnn7wfLSVnY8ok5bgfIIJ14DLf++zu7FZeVyCkGnB4+c4eSZBRh1YpcFo4qEaE3CR
o0tHyLdZEPKbrSfdO2RjSlABMvMzrXPvwESs3Tt53BzjzMg2MZpC9qzQ+SGKq+bDGpj+VcYF2+tG
NG1jzY7wqqAF2RVdxLbg3W6POp06y5+cfPpIRjCc0WhIhd8Nll6CaNStwmyM27tGpHo41rQMRN2a
d/XoaA+VZEMDdZxx2klDRl/N2EjvaNaWT6ysh1srFs1jqlUtXpu8BNNdknmgI2rrKIx085s7JSCr
zq2amdCFK5vXthViYzWduLedyq5DYQsQMpWokKKZnzvgBpwgYvPeUJD5YOL6566cooNhS2PjMQQ6
ftu61p6XQ1Ei5SyrW0HI/GUsPnTQ8QhN2ebQDrY4yFK9ot9KaldbPe+9bNdGst0jy9gfKMtEFOgT
J29ROrnHntYDOB6GnIgNs9Kx9K1Mt27NUmf7qPfAJFXWel37LSZx20OcK7SB00L/H820fdemAq26
dudtY9qJXTZ59L+s4dkR2UftNU6y7nNiLnuoy97aaAYnLfD6Fkl9gWqoFUKQ1QKuUE+ML2QyPZS1
B3qTZq3xtU0r86dVCP2xd9J4U1SGQMCMloM01PIi/ZIltJfgcy7SHzmzh2MMYvv32Oi6Q5EbU1D1
Y3aH/729464L4HnqkDumjQYKK4Qf3MGM70xhy7AqJlH6EuneL5406VOfR14MCeSKlGjAcdN+y7Io
SndoJDcPhVk3T0lM5BZdaV4TxISMRwC++k+n4zpqvRWSxS5Ujnc9muMq3wKj7aOL1oz7lMm4BPv7
fIZD0+IlSrL8ucgnWoRxyctDW0j5EVmUe740qv6r1cUAjqbGONlHk6fNfzHwkdt4Sssja3Xymrcl
YQfIvwowA5rTE9SO8m2WjHagMc15sh3JDo1R2/qusxiJNrKVzPBpjrxrYMXJ2O3Suh6e0rIbO39I
PXbb21qGTiOt3TNRaobvDLL4hkYd/kowL9yXYKl9iQy7zsPc6dLXIraGFxPUap9eCRbZKPX0xo/L
OH/NSSe/2ikyCugjomgH4QmXX4o+9Z6YF9XUz0tCwHluZTduP0SbqUWPd1rU/aspR7PyI60qfg1d
P2wMFBRfTSrQ0JK6KBb5mVmABToTHn8hCYP4l7B570cIzl/N0dS2BWsJ9/VCT4H5Z0P/TqqoP7A0
qzw/7ym96UuT3UekwQYudHvALgKYkWdld9P3if4xAvnkm4m08Om2yzKw8RbOfVbhgQ3qHHs4SCY0
HB20SkYo+k3V0aq05HGMp7bwITYjD9KlyTa3G+TL7IlXyD7YA3o54uQHcF39W+l47SFzUw+FbSQB
H3K80XJ0KPGwrIrqa+Qyfo/TsA21Khu/OZkpt5MFFifS5QP3a6cEIcc0jtGN6ARCV2+kbCetOHsZ
cFxv9bg2Ox+GokPhlXILoEdyZ5VF/Kyxke8pJza2QwJOBJfyZhMRMOqn49RtwQmXfGRerfnWyNsN
OCucPSgnwCRHI7sLq2p0kPQzTGBCQKAaba3RgSSkJfuNiHNrU3SJ3e9KSisvcDPLnny0Edee34N3
rglNXqccj7IK1WG7BEWr34FUbIMG/4YETuQkG2ok6asL2Xjg2upBg2S8ZVdjgH6bqQw8vU5+gSYe
vZRDIZt3WXhsM5Kq/HAs1uw7niZb8DDUHyTSmr2EVnJQaW2zqZyqDMk86TzXpi+W0eq/eitxfcdJ
iicAA5zbqPHqG8hkTAcDjggucY2viVwslQLAEfjnllOiRy60EUJeLAaTwvMktjpqEYbzYXpfdNST
JxpopZ+MW2tNWmQxmpvhgjOVAJLJitkKGKjCmGvJWr2TYINPqzVg5WLUc2Jh/oKTXF7UlmYEagoU
ddvxszR+zCT7ng7BC4KEkPjupemj1aw1fS+GkJaORmwPuXIAyOaX+olVWTtxO2gIGpIZ+igOdrdt
M+FDl0jw/SC+MOtHLFfe4kuBCrJ6DpCKyKkg5Dq3KWoO6uK5fF2weyH8nm6bctfXd2ztUbcUdp0a
UqYUik6j181VZa16bav/SHRo1+QGl/zi1MT8CSfzF0tWcTGv2uQchswG4zH5+9I4RYILLzlgvGba
43MLBYBsljnX37z+ph93jrfx7JWa9BxQq28lcOSjiRSkB/QCxm3UWa0b3Vyyndzb3k2PjUigOimg
I2uG12P7pSU5MaViMirHqcssxWiY++Jaj1BMNNagvZed7GAQPbWhvLwIorzc47ABRsIADHQIEUGZ
OemhwyqwrGi3JpCFvKNQrkBrIAEVUQYOltzwk3jYj1DnG/Bia/RPByCB66NfmWgVPuQ6iWT1jKSo
oo1H3vsWmYVjtAaGWvJJSAygXQ9QYONCCZx2aQ2iB7w8zepXUr3y6u0fRjFnXkESAAp6VQcLUVDN
xhqvmczbSOk36DIB3aObryEoF30FRwTQ/y4ajlWBnN6MkbxI8Lwl7GhqP2UHxqaVEsOaCeWE0CE3
DXl2mGjdF68TaJEI9TW5xDUb838/OSKKpOpcy8WT2S1+yWSTFA9D+fwvK/Jnpi5ezCDxKXsMo0S4
Ju0vbvHJsqCv1uoHi551siLKU1kYJo+oDTs51F/IW9yt5IXXpkq5jTSJBxKzMFUy20hIDdb2u/HX
5Pzz6XAyBuU8jRMTnHIlxtDUx7j9UnkvCXu6vhwr0/T70j1ZcY/lQINXMGFa//EUwhvVP9wJs+gD
kKnI1yEEO3epUW+TUc9Qo8qMo4CMIG5s/a/lWuZ5QtiGNjzwuXpqmV53NVN6DXb5mAHM0j+62lNr
30UAsNOVU3EpHji1pGxCibiZ52hQCkZ9Z/F9VLm+RZ9AAVz8PQp2HhOFdt/M6YqUz/m8mUbJZB7D
UmeErnU/Wduu/5e1R08UcPjIvQJnfm6iGiBcZDAU2pvyzvYKv8n+Za//MWArY0jzpqAun0/37i3v
t5TfFGxH19qWFnciEFRokAb2GtN1PgxHF7ms2zkH5+z6aKvJxI/XLuql2xCMo+jDQBkILLtKHFiU
E9phe9TWOFrKs2ib0NEHS5cRb65vx6UiHj01pDgYJJorK2tmQ3VT3iKplBxzJDU2TlPXj+j4ZEHV
gTq2o/Rz0I06pJO9TakgAXiG1yLuJWfHvfzbD1E9NpXgJG3IVEwmtq6TbHVzQDv9c6TfNJAUG4yV
rOPSMXRqSqlp5KUpkVeBqRnQK8hTD3GO6zO7bAHkVXM3GDrclHOIpCAqj+fUaVPvyuKedCubadFD
kMH/n99X7gMvB0tXNeD3Zf4jbuMwypEt8ZwNEWuk0r/pbdQYGE87NB0hdATmX3FGOCJqWuAwC9yO
QqjOxuNH29oRmBWRs2omB1Avxzcj6NIkxS0Ay/cjcn9T3SIz1vkxqIAJeIhE7+1b475lHhJfK3Ox
9D48/UDFidGd1k7tPBet9sWlj5weM77hBRRCj7LckzXwxeLUn8yHcgAg52h7oANCZREFsVo0Pi1H
tBbuIySIrjvR0lFzOjAleMm9GK0jIwYWAzBJ3hrtXtdXToBFP51p14FLQN1C9dNey20wQgBwEZu3
PDEQfq9Vfxe39R8Lavu9yFOvAKYDOAFoFqT1a+1s8/S/tL7VsjU49spgPGVbM49WvTQxGC7KfRGL
W+hp7f9lSf7ffKkv9JqY4xAzjMaj7a4gPfJquZ866cqyrE2a4tKySyrLYFj5ES3EIMVwcpBrJaHV
vfRxGv7vhqT481iCRxE0Xrg2GyukxVtG0dvtrszb8h79M2/Kech0QzhejXmL4r0OEGhV3439naQI
oKDfY+w8sr0+quWrzUMzOejPwb6goq3LeEx6y2pxnYhbkR3Z8JACe2waXyAn2oLIx/ItI0Al2MdL
8V/27YzMQu6doH1PmdF8mBLkp2Ga18e85YGORD9f01KZf+TiWD4xosxoZ+WjRued67m72NlVWQ1I
/krpbHFDndhQbhmZi8mebNgYwDeTz6QG7YrzrVlQgsKoL0uhabCAufSZVgTdGqh20fNQ+EN7l/Nb
fuE8Xiv+D2fXtVu3rkS/SIAkqr5K2s2928mL4CTHkqjey9ffxQA30aYJETHgNwN7NORwOJyyFhhi
rDJH11Xh0CcKl+rlOXjbgORq+TYgkIB0Mz+gcvKO7q/TF2yQsUpimhb07ZinPZddp2NLnW5CAdWM
7nOHYLjnaWxr5LKrq6G1/WJS75vpx9K9oC9+Zyj/DNiJlwqgdRGosqlh+1OeQAGHUKNB95xqKTCk
7Vk9GoNigqW+Sq8cp9SetzUWGSWWGiS6GHBQ0Y99rvCUjBqDQoVRxp6WAle+uF2iWXK8RM5xLYS7
FiF7SioDQmLyM7FR0DlmZoWn5FPbv2yrw36JP2NrSdwZm6Z6joYe4XE1AfkPkI8YMPJ1FIlI921b
kmzhuJOGm8TKUIhBvOi+R9HRTh9te7ctQnQQ2AQ8sCKBEYIXzPne6Hpdt8mI1rIifLcTcOeg/lyh
Iql6o/tOlH0d/dgWKNbpj0C+GcrJenQTtxCol2RnTehXACVvjiLothjxJv0Vo5/rVZWm1ugF26R0
bxU7wwiK7JEYX3BUq9XjH/0mCOGB2g4ppHnL6WGoJJlmkSNc/z77/yozYmNQfQKJEZ4kE8jRQPxK
ZbeScP/ZbQhsCoy88s/jgbYZIOE09Cnbj003+3R6aVQDxUTUQU/JjDKRbFhYeFDR74qRBozgY8L2
XKeoK23krCDR1a6SEPModF9Eozf2GuLm/bYVCNdvJYuzAh0Q2qbZYP1ijIAqFnrmJb7gM/Iic6Yr
Cdw7qHDmwmgmSKjRkUkvquaxjB4awy/qQ48CMWJneqFFe+BbY67LLwrJi1IY0Njmb6h09LB8CmjC
Mbe0PoQFKrE2Ui+3h/nZSBQUnBvqlBiODguU/qb6IbOt/NbCEFTpsx6Eaw3zfUCmNaJGsubCA45x
DUwqAOjmE/C1rUdj3YYEXzQ8Un3XjhedK3FaMhHs8K+OBcnduU4yA93M1L5Je+CpFfSmaGQYv8Kz
sdKEc/TwvoOTLBDTDll3adpjiWBEu6BTYgWtSS8cNwOFOI0ujbqUvfKEp2Qlm/PLY9cn5lAx2aQE
ttK+SR/L+ABcHIy/fOGM/JXEA9lS2g5O1EBS3JleY6heJ2Nnl2wXf+JtUtp2U0JCZiAcrfY6Gn6M
XFKaEB71lRrcUXcnrUL7Csxu0F5sBzIet5dJuCEOAWoT5qPQPciUXNlcQSnob2rUohJkh1QTUNkB
za6V8A5FsG1Jv4vjfICByBbvBDgWjB1wqqSZRjPCBjkAD+CF5HIYPrIQEIg3CoihunI3kqOdf5vD
68q8Q0luW7pIT8SGmHwyQIuDcYtzPUNLKSgIcbGOtH1vYvSWT9/RXHY7mU8kbSUHWXTCMH2KmSbM
JhifGN7KEs8khzX66YYKvJ/LnP6YiOOZpR8Xl0MatN1/29oJBQL6BQMdwOc0eeQfBUSgehV2SNM4
5eXcfmuBVuFMN7EzgsI+elryOQBRtGRJRfaPS9QBrTpjoOZL0jaefXahYYwkNYBgB+qG4XKW4kAJ
hQD6C+0W6GEG7PD5vrnO1CO1iLd0Y7T7NlxOdawe2siS7JiwoQTgyaBDwlAe8pjc9d2MOoP9Y6+H
JLuem9sFeLFx094AVW2HXtd9XMd3IDF9mGnru9n79vaJDjnGlYE/hWEgB0nhcyUtdyms2kWQX4MJ
UZmuhvLXtgDhKgIBF8UIVIKRRz0XkOpGPakE16kdLgdWuasUdR9FjsQi2AX16YSvxHAXmErAQWqz
uAQsvF6vo0s33/f00fjC4DPjIv+jDneYtVIDFi36QP0QMV2CPpw0f681zO/JalLCc7USxL1UEie0
+goAOn6pA17efTfQxpk9dsZtbwdFmRxb5wslPQdtXBacB8rqPJReNfau2tRI1kfpxby8qdZRa75Q
XQUrMUr2CLBMnb+2FAIkHaogYeNS6tsTQCpwRcoSoSKLXgvhfL2VLsAiKiAkt5w71erv3eJh26Rl
EjjHQEiRlyCTw5kBdY423ZqZZCuEMShqdyabYAMxPV/DS9U5icYGp7J1XtUSs0KXs/6o9M80vgfo
cnytXCOZtnzlhbeSyr9cYsSemcke/GO6oD3mpWtsr3ICKSo+M13+rK7lcA4vatRxAkRU6mu1VRwS
fb4fptdmce+s5WeOeT7PTn9s75jICa0l8jZRpKRMSxym1MRgAqMY6B/SfyYxxMNlLYQzi1xv9agJ
odbgHoAi64GWFxikRAZJKfJ0azHMOldhU2m3I5lsiKnwAsum2cutH914rFTJoIWwM28tiPPcxqxl
ts5m80DW6kfz+xJiw67D6gHEeyBsAgi9qSOg+kJJD2O+AOBDUhmT4nwGwKURbXV2HWaDetEV9s0g
Bfdn280ZIES4DHATUFSfuFNCsxwn9N9DhF3f1OyZXC1eEvdeTgkmZWokay5sUgSj+TZFb3olQ1IQ
bCEqipZjYYIFI6o8iIM19Fqe6LhEVCACjeWBoktD/W7KALIFVn8mhrsTMfwbGakNMV2HJvBuuu2M
+qMr1GD7cAmO85kY7krs+qUeEjZLmbX0GkwsGMv20vvJdq+bMvTQiyK56gU3o413MKpomLz9XEuj
mqLWtMVVT636xdDLXdx/xCHmzsdHmBR6in+4yXj4go4rmdxtrBjKaNadzlxW0CyPTXrveQT827ST
lMyFe4Z3AuJaC6iEPDhg1TZ5lDBB4wykTifeD0t+US+RBEdEJobTh0xNZI8qxEzdobbuaLvP4uP2
krFt/3TIwG+Hpw9IHxExnfupLqzBMYbmeX8Y0auf7NwGWRwM6eRe94UaDeir0CMCWGaGRMldKC7A
gRGUQdQUj0FvHQnoszNZ/kC4ZGgUwa+B6BcQTuf6tDnBmITpIAuDUTqgd8zo0TQjyc0vOkuailZb
hOJYNn40MYomXYl6BVOgVDuEMVLh1ABonTEH7uBi6GVCIjEpJTsl0kzDiCDAExH6fRqpo6MVY2YG
+JdxB4olt8nrwHaHcZ+QRaKeyPGtJXEeaVlsC4MJUC92DUwoG1fF4J4iYA/ipjltm59IKR31djRu
Am3k00MYUCdh5qZIilYT6GFVoMlRazc3riSfLLJy3cI7lPFW4RXHWXlt925WJsjEuGkBBowD+CNj
59KyvZnutxUSrd1aEnfvg3JuwYQ3FCqUPZA9PMv+Mbi7gTxuixEEt8AM/asQW9dVeKEpuhrhvxBj
Lrf26B7KspI4cLEmDKyT0Zp/wtjP8gz0XwSJpbz4mDEi7r7a/W6U0XYJDQBwUf+Xwrm4JNVIHbOs
aV/dlf1pBiTJJLkVRCKAZIPEDqabGcz5+Volee72Ixt+7+abyXxRAFGrtpLFksng3E4zjQ3uOshw
jL0RvY0aEMxkXHIir4PaqQtAfXBsYY7/XI8p01NAieE2wPTijyqPrwYC1iNC9xkQSM3a8Rzgx3rb
dia6xdk8AcuLoRmcj4HMsqFjF0GvZKgwZHtD4bDrvPQAxOtb1Q4TmOC/3RYpOqtrkdx2DZWeRZWK
s1rn9g36Pnx9zH8OlbbLXWc/2LnErco05HbOaNCZFlpY1bmsSr8zpvewUtpTNrRv5aB+U92o3IWJ
e5OjH0yyuOIN/bu4nO2DrC+dsgqLu9jaBDYuJK4AyTIE4H54n8rwm1pq1yABkLQxiM41co6ANUYe
EDcldw2DjkWfK4X5wvESzwYypd6S+E34sb2NooQZ+qhAoYOxFAyC830fBgYZJ0y3w3/o1rWaWv6c
WQEYNQ+1Qi/z9Fvn5CcTc4hmNB8js/+5LV5oRSyRhQwqIA14NGBrGIYGUMgI3sufXZrDcJK9Hg24
0t5zhUo2UrikK2Gc0yemmoRABUNSBth6lfWSLunJbUHhonwlqsbP/VGL8wEmJvGo1UCtOcZAtepc
2oWNuBAc11N5Szs1aOLOcxZpa6xMQ/b/1X1T4JMAkwe5Ma2Oetb41Ow9E1MdwMq6nubZR7vcXTQA
Doaqx7DvHvPKurWTsQMNdHao097TpEiVwi22VIAHsSl2QDGdfxOmabNm7NnxQeY6i/cucNONAFAH
ngwkTnhQV5I47Ue7AQpGDO2N6btBvDw7ZiiGaDQIowLMHxLTFd4lK2mcRypnIBAQplcCBBN1fguR
J9VAQrh9QGRSOOcTj6mpmBmzJBP9qDtMfnqIxiRChM51pQr7/8psSGf2sTazLeq7N+J2V3FvBUP4
gmm4nWEluyR+L9Cru62ZqDbN2Eb+bxg8kwIdYlpXTOpkZnuSJCcgVvraUOwGuzsiekZ5hQYAxXgY
BrKPlWrnRO+qEt1l8Wn7SyRrzFMEd7VihZj2Y2loPTBiHdiYyaFSZDQ7omAQrA54GAAwEIjJnEe3
s7Yy3RRvnsg2wSRvHTGwfviKJn9F6OcbiY7nBND38HDtEF1QO0YzafwSLotEjNDNrDQh52JK0pVO
N0MTY45OTVtda8ODVjhoA7EklikqNqIHDvSbBkYw0AXELZrhdq1CYhdRITDpwOi2mKBa90zyYhtv
07Lvw1tz9ApjAPjDrpVNnEqlc+sZI1RtjQaK6sgtlca9FV/Ejj9Wl8D4zfofmMjGeQQM+6CjzWrc
bW+m0J2tVOdWubXHum/YG7lMgFBG/cU6REkfRPlz4YI83N+WJspQnq00dztGUVzFOV55frzcmMOu
QpurORyWpEFc9UCUh0wPJiqpigsNiXU4sgNBPs02Km42qm4JmVUYn4pmAAh7uysc5dBDxW39hNcQ
A/TCgL+BbCVnSMNs5nOo47VsxiDFRJyq9MYhwwtjMd5wbUlcikgx1p/ugl4HeD58GXIuI8NUjBIB
P7Fbr0mzX13tDr4eWYm36Obztm6iEgdqnipGK8DlroNW4fxARqXrtKoJcehUMw5tWl11bV0GZhdN
JwAiWYfeIj+7pG69yenLgEzA8K/C5TG3KhkmvMiZwqmjPcDA13zCg9XzjkyIsjKfZu6F0de+UdvX
mfSVJTBXVL7YcxTUBIxPm7uzOhoNukMGJBGTB6d4r4b7Emi9M0hyLFTnd60CSi5bYkOfdxUykRpD
eywBRQtfflUcPU7KEDJp7mvtY+I0wAg+laMM7komh/1/dR/bek/BKomU+mz7Xf84F3swZDfG67bV
yKSwE7OSUtERcPoOtDGzwYsdDG1pj4aKyvjTtpzPFsFWDeaJJlfVtXnjrJMYTAcd0yZ7HIf7Qr2t
Zbj9nw/3uQjOd8VmtbguEzHZPyL7pDVBVKKd4WORVQE+3+GYOVF1cL39ZjLj2086AJYoM+sVnqr7
qHEfVKeX5KyFEsAwYyDPxvhROLsmGo3DJERCvm/8jr4a5J9dLkPzBB0i8PEYGQq3631cze30O/lu
P7dkT8LSS8PbAiNB27susq61HC5w1acCPXgjUl9WHkRZ5kU2AJVQDDIk+ojWC6UnFH+QOAJqGufX
+w6BW2UhM9W4t3r5XzbqsotRYFwm/CrCeRuZFZun/24wCVHMBcLD3qxAkP2kgvEztnMG/uI15bXr
fhgWve9Iv0/pvTq0RxQ4nnqdBKrWAE2rhI+oZc8C4TdZAEol8PmMJOz87DY9WM4wyo+Q1couw6W/
bBLtQGpzP8P250VWvRSJA5cITB85QJgNO+IrV1GWwHgYbWxm0y7Vt9kOARSTLyAX9cssAxk7nTUD
uCY9+BsLkCVHnmEMtrdM9ngRgSRk5/ZL5niYCC0LUDQ4DFGLDu1ziCTSnVkOhoykTfS9qJNYIJk1
0BrBd8OFyxAij4zlmfGe8MJUDZRlunCS8mpSul9F0stshI3pntdnCKjnwECsGzBFFFzPF2gGde4U
OSxQVBrQJLRqMJL+CrNdgb3MQVO7SOPkmLsdD2hllO0O+/FPwmELBjA/GEIhJxyTO63SLwhtpsEN
mlE9Kqq7t1V00prmXunJ85KMCHnQTqs/DVUkSVQJDiBjjwdZGWP0RFvSueoFfM2Sh4jhzOjHGDue
Dgyrf3YlaOT6XXgADAaGRM8lZEM01WQIkbUNd0Z8qrXLCQBJxdu2FME1dSaFO1JTEWuAX8QqDvap
mTBiW9+6zm5bhuBBQSCEQeXgHCHdxS1W2yzJ0rSoDhXmtE8xbOBFkav5dqfNh85NUzAxjGmQlQDi
nmg33aDTDMkbbTQv2ry/H7pllnyR6KTAdE3gArKENV8jI0k4GmgABDSq/oFKgpc7N6Gq3PXuiFrF
FEjUF1kqTBQ4nnjR6TCZ850kQ4uyNnvSVFoIspS8vXIB9LWL67L+NiQW3SNSuO2ixb4B4PU1dRQb
pBCpxGB/LzJ/XrABoDnVcF7Ro3X+FaHpxNMQApBiqqyxw4hwTlQ/snLjSXEBkdOlfQOQ9ykt4kv0
cMHoEpqiTKlhyPxk27R5mkgKoKpOsY13Z4hIADzbpcfVlqcXaj0X8S5d8Ete21ntU+kmWlCFFUM7
K7p5Fy1W/qxbnclwbLQntTOUj7po64NLFf3FDMP6mHVzHtDYWK7ixMhRCQnD2IuAi3bXR80ka1T6
/MzE3iMwQ7iOuMbiaQzSCQ9vfSgy39Ex76Xbd4X5s0MZIdUaoHOS/SRrYhSknCERAAHsMmF1eW79
6WAZY2/jtdLPO9e5J1FQ9K+F/RQP7yC8S5CDsa4NKX2j6HzjMkBlFhDtgMvkjt6Y6bMJGonMH2OA
q2qM2SW9tRpD0gwgiHtw54AOC/lsHHS+m3bMgJeXTOiEznoXUG6npPpOnTfL3m8fJdG5RbMLeK0t
5lH4nNVYNqTHbE/mG86406fsZLlpELeGl5Fv0WRI7jfh2q2k6ecnZhn0gdIG0roFAOK6vsvsu3qS
rJxYCGDx0YzM+lG4DdLjdIpsF9yDUz7+HCdrunPs4bmkXSkpM4sNENQZKM+hOovRonN1KFp4mpG9
zstwRM/pj3ZGZ83l4nrRhMrgTrcvBkymVjKYaBa6837HcAkOG7iMMMHJhfaO0dmhlWMVre556R+n
6iKiAB/wUuVZbY6a7K0iyApgEgBt+oz6AMM3/Jx8DwK/HF10sJHuGXPrE/HVNAiTXZd6Nn0jmR9B
qnXjVIdt2xRFBGu5XOhPdUAKjg70dNrukNjTcZxlc2Ei82dvJCwm6lafcqlNN3Z6BqBTNppdtad6
PM51zvqGS2uRRB8is1yL4mw/LSN0vSEC9p0I7FORdXTMzFPz7AsHei2GuxojOtdLE0NMiKHiarqb
0jc3L/1w/hUDPXN7g0QuH71EIO1x4fMNvk+dZfvbYuxw0jCq4T641PVc874JH3sQTFuyRL8usgcL
zh5sRwQwZry/12plqBvCgh70cXaa51aP+oKd2yn1fRu+YBZcMa776H0u/dw5kvSjrW5iu0Ll5uAM
l6rxq1FqL68es+VYWEFSyDB4RMa0/j7OXq26JakZIR4AZDRVvWHeN/Y9aX90iSTy+N2TzXsA3HhA
r8FrFbcQ53hI47RabGIlGj1GG9chm1HNYOCxXpfe19YcxBrx0q7YZSUu3+x7RQAH5Gf1T5NcpNNL
4QBydPJV636KJB5eGJmuP40z816vCMq8WIQ6vwQaFRZ/h9RQQwPiPtF8b9FgSI8lONiiPCj+fQSL
YN4S4tEvBawl/g1R10h6IBMF0mBgnSN36oWGP8oo80Tudy2E3dyrR2zaVm6BAUMEANq3rvPM7mDn
exI/jeYxD291WYOEKBBYi2NWtxJX17MZJTPEWSb1HcszyM2EYTlX9joSWS+e+iqYAZD5RYX3XE4/
K6allfC2JB0wcXhqlocYwHSG9p7JUDcEfgPX5e8+YnS3Iad3LgqDsTRPDIhK6KMVNRjnBB5xeRsB
a5H4GAjb9lKC/TqTxu3XSPUoUyZIA1/KUgPzEfP5SWx4lu7lxnfg7KLlReIYBb7+TCS3ZxSDyIU5
QKTekJ3a9cFYXqsywxBs2JkQzt0sI6Vhw4KpaMy9OrtAwRHL6gFpfaglIZUu3DGcJ8zMItWHIsv5
juUFNTJjZmuYPSbTaUxuuoJgSC8wo51RPCXU8OPhV1v8SqyrcDnapAlGw/KIuncARZ6cumjfhFmg
9TtMVvlT1gNpc4+IIgU7Xnw7uv9+CaJa8vdzuaWBf+wLPcHvN+hRcNG8pDUHu/4xKs7O/rVtXQJc
Uca08FcWF401DmZ0FhalhPWP0gxa5TVBOtTtvDQ+qfOuSfYVuXK1nV7edUBnmgu/1h9c8y3L40Ml
u4JE7nf1NSCRPt8oMJeFo6ria1wsMwqrEUhgfTNVvXY4AZjcC8e3vpkOpnlX5ME4faHiAPEYm7MI
XmaYez8XD/Bq0k4sNA3ru8l90he0iJQXUyy5AIXn668YfphXWULFbROIKdq3pBmDqDoWdfGVQ7wS
wjlE01DiCW1NWErlewtc7D7ZWTKgYJFvYn1ZbK7CBgIVd660fhqzlJWlY+tHFp6WDESRp8YG2Gx6
WZav08u2sYrWDXO9oPtD0gitzNz2qJ2K/t5oxrmbd4pzNJ3H5QtXMBsd/r8IfmsqfQRdewURTX2d
Rd9qa6cUktMt1gKs5ZhvRbKJzzUBPn7piDLi+liOs/Gq0qtGNk0mFIHKiaUiTYhJU25f4kHXmsWG
FsP0iC7oOb1C1XV7L0SVR+Dw/ZXBOanZBNcFaEZgX83b8t1Azr31FfM/PfneD/cZrkWzzyUyxWrh
nYOZKLwg+bRhXXW9UaKRyjebUxR9JEgekfdttUQ3BcpNf0Rwt22oqU6OVDxQWsPdqBwRhJsBLW4W
d6e3kve3TBtuk9w5ymKjhygXtOuRdhyT72iP3laH/QYXaWOT/qrDbVLaz2OrqZBRJ7OXZJ5hv8xO
7rnaJZEViNjKbIniDqdm102oVRA1lj815SJrP6oJD8XDtkKi1zzyZZrO+qMRJPOPtoWOYEIB95M/
I7pDzyQoWzQv7IdLu7b8UG/wkqtubIccZjO8ju3oPq4lE6cip7f+As5EKnTBAowBX0Cc0zD/Zw1P
OkGJ+gIgPKWzT1SZxsxRcwuLyTJTBygZxrmBXnp+KQ3uEk+jZiJP2IBGJfay5Nkud1l4MRmLN7mv
BCnkDm/Hf78/MH+ArnnM4IPhhx+sTZuuDgEj+ttNOU6Qd4dh2m1vpmAlMVjDeKTAaOUCROFcsyq3
q6lOQEhm1YnfOXtLPcTEQ/XNM5MAgRaVpbwENroW+NunrR4jlg5+iWoKsXUG9TJaoZf4tPRXlEhq
UYKjfSaHu3sHFcPoRu4iWQLydcdGAnvy2i9c8GdCuKeqXfVmUSAs9WMMQ7mhT9zXUYbJLPAfgA9A
GpK1l8AS2P9XC5ZaypKT1Mp8lEWv2rIHexW97MZkV7L5zYFK1k3gfc/Ece4KiDjg51Bhc5n+K60T
L9E1L1N24D13sJayqVCZNM78GrNHJFBAmm4FDX1HJ6ZnNMcpDUz9Pu0/tm39s0kYKN7B8SC0xCPE
4lRT1dAqehucFHZbI3sBEsPBK8r9tpDP9g0hqIODhBo1cWA/nG+XueSogE4R6q+oRht9UCsJXqcP
tnLalvP54EIOQRsZir0Il/j3FF2iUq0SyNG0jxTItSAzq191UP4NQG+yRz82JRHzZzs8F8htVaaO
pQY6YCgW7priOLgXbfcNZFZSmjZBWLOWBKTw8yVEv0g1Fh0kLYZFEDWHYbK3uzC61gil+8QFHUaV
N+UvI7aih1hz4oPVu+nT9voK1QWPLqOuQEaDL9KEjduQXE3Q7llft2g5zvR7x/42mUHdSE6ccCdX
kphFrQ54blK1KWxISscqcBHB1RZoviZ0eR7j8XUw7o1OEvYIbXQlkXMpjhFiCpxAIkC4y3G36DYa
Wm/D6gtVVuwk6muobeI1h4vzXDVjigvw6UKQavuJ5Zta6w0D0NlUr+k/QuNBTZ4m9wZ98V/Zuz9i
Dc6AwKxLI6tg+mnAHgLCl3JnubvC3amjJK0hdCl/FeQbHrSoAexACUmKsTOz63G50+a3bWXEx2El
g7tkNEWp7D6O0UrNcCnKXY6KULe0oJpL0Bf7PFBPmU+DDCdAphkX8qiJrQ6zBs0GfQkUNBZO0/dw
kWHcyaSwhP3K9kO3yM2KGUhCLmP62IPPPJXxggqtHW4SIE0O8pIGZ+1Vk5fh4kJGbXrFQj0HLacA
B4iR7dreKaHLWAni7pfULbpQYwd5Qk7dUH5G9bVLdkvj1TLWKIHLsDRArRBb19DYyjddKWGfuYsd
ITAcd2ZxOyRBZz8O5Q36FtIysPN/t3Kw96CF1kTFAAUDbgVpTKLBSRMkS+iVrd1l5lv+71EOyjEr
EdzaJcDcpOOMpH9a3HX6XTM816W/zLd6/+/XGOo+cEi4oVG25oc76x51D3tAm4kT3mXqI619x/EN
XDN0Pm6bg+jgnonilg2NZ45dWVg2J/volDcLJNh+Wc1e219r9YtGr6Owl7wYBLZ+JpJbxkwxDAD1
QjtkqEftbVEPjXtVyMrH7FfOn0OsdvZ3DTm3Psxpu8wOFHO1X/PwDt670H2o44csOYa6xPaEGgH6
jKVqWFmG90P92Mbg/EPpGLnHAb0YSQsSwyvSS3ZL4IlANPBXDueJ0nHQSdpBTrTc6mYQVk+DrOeK
/QS/bFg0nCHUQdB8xNlD0TlxqYdoSA91tGKqH0SWORMLALAZcNuQn+Mfc8TBu9heMNwLtjBQyuuP
i1lKRv2FIpAwY8VutDTy7YVprJkjlGbn9FdZPViYhdk+NaL9Zhm5/wvgbru40/RpKXIkmPJ7FZ5a
T2/t7CGWcQGLtnsthjOrhtYD7m3oEbenpXixa4+GEosSXAeMYeqPJpxFxVEbxVMKTZzyRUm+uSBS
B9VmOqdeJsMiFO4K6LgdhzDqD56R20mNUWtVlOzN5MroKr/Na8m2yCRwyqQI3cqSNaqA3YggA1LJ
uOKEG7JSgf1/FQk0XYWygIvmLyV+TownMgPId5TsiFAGenrYCBfqCHziKgqXok4nNF6V062iBE55
RfKPbfMV3cwoHf8Rwcx7pUbWRG1qVBBRzTegVO3dwEDbZHVdK6BKrkHJKpsmEvli3UGvLcqhyIvz
CVn0tIEriKDGEM/72moDHZzD2Rwo1hX8cw2k2239hEa9Esfp14G8AwgzEOc0V6N2TOwXmwRzc6xk
vcTivfqrF+csx8EB/NACQf303aKHGplZQ/IMEuqCWj8bxGLNJ9w15tRujlER1PhI9TRWz0l8MiJ0
vD5S+oWYQ/8riCcnrPuxz/Majl+dj0P+hBg+q/wBHZiWZARBuGgrQVzyIdId9O+itdW34lclKz1M
YYIPUGICQg/tIv0PDBbMnvAWp6JVngLdASZOPANVrcYJ1B4TupJoWuhxVmI4S9M6SrU4ghhdvVeU
t1oJti1ZGJ6h8RlbzNDPEdqeH9WSWrQIWe9RvYAVTokvHZoGJNGPWjxequPNVBRoT9OL2ivcVlIU
EK0hQRDAEEjZHye7AzIzWQqY3uTclmnmmfQ4Kuh7PW3rKLIHNDqxOwjZQYcHHIy7gSytA3sotYMe
/jfMt7Mty4EKehiRhvkrhMcXBO5+D+QNCOkrHz1qge5ch/Y3wz64pq+hYaJ4oO6hlTEsisxjLZU3
9ZmgK4JJbYvLBDyc1b8PpUEtG2YBSwegHJ+7aPRhqZYK5tFNitX7hk3bA8HgZu3XdmoBGrRX3Vxi
k8L9+iuTT1ygQaJNHSazLt9zGyTV3/p+v20SYrNfyeAWrh4HQHgtkKFZp7jVvLEx0Vx1l3V3CzKW
bRiUyk7Vd9tSRdciwesbwH+YwkCn8PlZm8iiof4AoWEH5hUPrcJ0ADyfUoNfpnMO5qjrQdVWybXS
hUgszrl22P4Aka9n7A0M0gdPCb63PMsUh/QZPsBAYJGRXY1DF7qZp2QveiEJM4SHm1WKkGZGqlll
u7yKAdSc9IPr9nidN0mw0GIHwuvaAzkxoiZTNgkqNJmVMM5NLmWRhVONmp9a3c1G0I3PqSMxGeHa
uYx3EA3DDE/sXB8liu2syEZYTF0AmkPxbOcdz0w0uWJiLzYl14vQVP5K4xmvaqvu0GQGhebEeIyd
b0vzFrnLfV6ol2rh4ObEaIoh6+IVepOVUP1cxSyqFT3SoGKOzlAWQg1fyEliSg5D0RhtQazGZwrz
vAJvegy1DPpBFsVbRo+Ynls8m7IxCvF2/ZXE6YLyzRS3zCJ6FbM6rWe5PknuhwH1vW9fOFQYYEeh
w8Qlyr83QeUWkc6akAdAe5Dd3YDpfnCe0EE+hDKGWJGZ/+4fRyldY4hs5xtkpc6ckBwbtAARIK3G
Xd3jbai/bCskOrmA/2H8wxjLQHrtXEqpmgXgNWe8o+x3Sj4m9AHX4W1rSR7Roh3CmBoGDDDoBFBA
zgX3bT9GTYx1i5SrPjqp+k02XurlfW9J6uTCu3ktibMFFY0UfdyxHdKqw9K4l7RDXxkpCICVqj7Q
BoxplPVBx8jG1La/KvPtCwsKDdFlg6zEJ0rnvnGWpXPZggLV1lWMIKp3HTxH9LEtR2geKznslbRy
uY6iZKgnq1hR55KalwbdK63kbhb5JeOvCMIVFdLJAglyAlWm4XV2kdSdjhQwvRH5mFGf0ucbVcaV
KrRGtNiY6B+yUObjzMR2Zn3UQiiVo9ZlzL6lfcSA3dcTSaQtNEckdh00ZqLLweTk5HPS69SEkaTL
EUXYKnlSxl1b3ZqyvKFQIfZIhT4IqngfmPVRW0ZUhzVmyslqPhx3+OlmQNdraskJk0ni7L7JwmQO
G0ga9XugwBn5K2GEYVG627a73/1ufE4PnL9/VOICG7yE0fEaalCpdq6XofSI1fhDQZ+r1nho0v4q
USvglz7p1UuRxHeYf/OUZNmNzjcD77O5anaLlfh2TU/GIEMTki0Cu/RWh6LPzNoyanwb0G1bd1cZ
12ocNMrD9hKIEhBIB4OqD5EdbgLOeqLaHXVtQG+MM33P+o9h8Bd6UuuLufLHX9uiRLc0AOIAA4/Q
ynT4socxU210AIHnp9Ntqd0CAsHbFiBcsZUAbsVSolRzWkNAbWUBJVdzF2Q12Q9fyT6uFeFuM1sv
h9zqIcdMvif54pnavZb+2NZFeKpXujBdV7uP0X+0aTIZc597NH2bqshPtRiz8Q+OrIQtXDcMMxpg
1XBAgs3dm2M04AU4Q1ZTAcbybWo9FTQlspKk0NJWUjgnD/KMEUlveOAYR8eiuy700IXVq3dOuDec
p+3lE7r7lTD2/9XyqVE2Eo01uSXqdYim7xZ953tXe4ojv22OdSIJpSQryD+iC1tBU/T8+6J868vD
VKEN6ymSYXoLr0nEa6xp7zcszrlSWlWCBKpc8GhWnMOiAYLY6q7Dzj5tr53wnK7EcC7BTFCHCIEp
5sdgv05Awq2/bgsQPmIBI/9HEc6/14TkqQEoB3/RP4xe9ermOLovhvGg168xOpbAPuWUMl8vPFEr
oZyvn+IBnPYphJoVfDvyQogPgzSJPQTHAbF/gYlqHxcPvYUI1f02JbGv9K+lWjwNGJWuaQnQ5/F5
eyGEZrP6JM5hKb0amVWETxroiGfZY1VhJuKhUQ7bYkQbiok59J8x9AMgS5zbTV51+VB2FnIhepAA
2ShfFkkMIlJkJcHkNtSNUqvJEwcShtdJDSb7XrPfAKi2rYdMCreDIcVikdqGT8z+mwAQEaVeN33v
3I9tMaJjhtqY+T/SvmxXblxZ9osEaB5eVappzbOX/UJ46CVSAzVSEvX1N+iDc1zFJZRg397dGw00
4KykyGQyMzJCDXVguFcvLPtj1WVTA2dK1DfQivHc3QwJgstG1JrrmceJEb2oHNq1Se0WRhqM7JTp
c9QkUfYIIqguu+6qLKmHNc7ipfh7alE71qadRphdh0W/AWfxRtg4AXYs+c34K+drLa2VNQy0DRFG
YrDlCGNG9ZKLZBpenZWQay3uhkjBu9DQAI5T2w19b7itFKgJeW33EmD48jBJexc08zvYO/M4H8Nx
P3WtTBgYvq5Cv3gfqwblv2wbsZ/glrjxynHnTHO/AghbijNKQwJaEkorI9DWObKFS00FgA8HA7UO
BkYIgkLV98yP+zVZ06VlPrWlLXMLFKFRQrZvUzdjjJ7/Zm5/umsoqaWFPjWiLTSu7TSUCmbPJWAJ
qZVUxXBXGuAR/qcWOKrRNhpheFyD/OA8UiE1CWmXTrgYrMQDUzHl3y8fu8WPc2JA+XqaF2RhGgUl
DKQWBgEBO3cEi8nwVrlbi68JKy7FXRCUBFA/AMebo9O8idCVJptc1bD8Vo8/m3F32Zmlr3/652vO
NFS4QUocvF5mukmdLqHBSz+tzYwsLdmpFfXfT5aMowlDSoz/barsOHh7YmIkdNgUIV5Dz//gD+g8
MHSAuwpl+3NLxVhWkGXGPSXdbNN0O0eQnR2sxI3Fj/LHyO/c5NQdjwx2Z8IIwcBYGOzpsDaXuXRe
AmBOHRtbGfh/zQ0OJaVqynBNOc1hhjocj/n0lP0LWuTESqgVNHjgoeJpww873ZXWxwRql8tfY4FX
F48cJUEX4n0IVLnmhxAe4ouEBR+dBe4e8Q71xT2b9qDBCsmxbr/ghOb9vk6hl4PzipfQ5V+wvJD/
9wM+EfsaRtYCQq3KX3TThjHxX6vufRqOl80sHqM/fuoUKKnJICDXwU/LonGIu6F4jtZSl8VDFCka
dsXlCQGW861NpNOB+gSPeQ5unvbZY0eTH6tum62hlJZuebCv/58hPSbYlUwzitIJKk72eDuOr9I4
uP17Wx7ctU7J4lE6saW96MYq44UMYCtDK2YGyUTNVu7SFW/0T1PZk9vJEMtmlzTucrQvbkJx0/SJ
m38r/JU+/5IxiC5CbgW1TlSFtHtuTiO3ECoyTHm1Y7a9EYF3FHN76KwIlA5T3Lf1SiN58YwptVUA
QNRIlj7K6PSEMVIgT6rYhjhmjPaI4zBQQt2T5uiFMSP/IXGLs+Yut2+CPOnX1DIW32Knv0B95JN4
aITtYLEBvyCt7uwpmdPEG3d1cUvT27bZp9kTwdvk8oFbtolCg6qeQytArwQBhdL3DBotmxLDCKOL
ts0Dqx+M9pr6HZgIMc1e5TGmtlfMqg+o59y/2UMBflA0EdpNVoQhL7kPsxF3jF91PneoAUMWQUxG
eeSdApMCf7dvMFS1CbLMQXZsj/OHGc4mfhkanYMY/wUoA8Y9lMNAQoOxFi3INqhR8GhWE1xmFfP+
vQk/6lWWx6WDemJEv/Mm1L3dMcKgU9gJCKea6GKtrO1SfFMNEXDzY84p0p+YXg6CnbRnJZ5mNK7S
nwJMK3n0i9cPqwMXS+H6xJRea7FcGY6MpeVmSosE2ig3bKKJPY0rNeg1M1oaL7K5ylsbZkj71Dlf
itbBYVwj0Fm64U590fJ3m8+yLwktN66xDemVH94jqcrGlY+z+Pn/fBwdrlLIORgME67gNRIHjRMH
a2DJNT+0IEJMqzS5BQte/jiWqH/BhhvF9F/asBEo/0BOrSKmnpLkoVk1dQvWZCNt37IgemgtA5K8
0zUmWved3R8uR4zFhftjTk9A8pJl3kywqwdP7CdrepxxI1w2sbjNFFOCUmMDi5K2zXyLeENawkRX
/3QwgprT7Zh+/WsbgZI1hO4BcJN4j5yHeOF3qdcYdQkdJEncWBLTfMCgRRYkLucF2162tjBgDGyZ
p3S1UeBTjJ7n5qD6S5zBBY2WW2ZxZiCWejcEjXkRoPW7qec8DgU9WMWD0/Y7iJis3C4L1/iZee1M
mYOdQbq5xYq6OwOlZVCxDUkE0K5j3pvGSoKydJWdWVN3zsn12WF+KM8ZrDnOU4+n2NxvwcsZB/RN
OLhnUJy4If0/HOgzo9px8yQodnsbK0zr+zodkXutpd62WiXtrjwzofbtiV+pE1alUcAvw3gk3q4L
tw5NE9e89ch7bmwZN+L2l1Mau4xuKftCM6EgkXjxbgLg4dj16P8006+yeQkHsrbB1NPm02/zPajA
/NYK1ckZMPpWNqBGLAFZeytBMDB89+bdWIf7sn1x5wSbD+DgtWm4hYOKtwbwhmBsR2FQL+uY0iWN
pVRqyRRnzptf3Wb97vLJWbhEfw/lAwqM8kegz6kXhulMTgDSh8529sH00y52Mu02E99Pa+KMCwH7
zJS2gxrAmUK/gilqJYUBBOgh4nu5Ri65ED/PrGibCLPpfdR0sBLm+8m+78ANf3nFFj8KcvX/XTHl
5skuhcxbZdcMBjIbDNmvbNhRtgIzXgJhAEOIjjfApvbnuQ9KW1AxD5g1CJi5xfAMdNe2Zf4jJwmz
bhzMBOW7gkEYzVwrES/FljPLWtw2nAJcao6acmgeoeBalYmZ/UAhAUzQrE7ALbv6FF40idk0MD2i
G4xCjJYiW1FGCmdAUbUXcQHSWUztChBL9nEvRZyVAsOKyCKSv/6KQD3/Mar7aYaZzBVuks8Plf9g
Wh/+9POyid9z9lrMOLWh19u7ofdGy4QNpx5fPNFcZUTGGQD2HUa68t5JeuejLd596xl5eOPflBPd
WiHau2Fs5pg69OiRDf5OlpAE8F9tYkLn7CfD6C1wK/Hg8Ydp9O4zTItf/t0L5/TsZ+t3KRuo5XX4
2QNegXa1G623iCUGXwmpC3cm7mrAF03kIKioawc1dSmpOwk4rvRn941FUfktxe4AM5vr0GucCiQP
PffbCotBwUh82cnPYQK8+KCfRYICZvhPpFFj0ZQYGGcABhTPlXnNixXvPkeJ/+HdVyY8jKJp3pVD
zVqS4c/v0GuJmnSTmfkuMt8ve7EAJoEZYKVQKkOpHbbOg5HqaHoQwAP3AntqQfGZ70xnP0GlLE0B
zL335qQZ4iC66TfNi+fG/WYDrdp6N69FrCV3oVMLzDg0scA8oe2ZntZWJm2421T/Vbl/00tjL4W9
Ak77Pbp3fqJATQyNaTAxAH2EFsy5u7NpCqM2EZ1G359pbABd8mHR0r+WlT3ksVn0gBT2zQyVnMrp
oKpSYARwLq3WSSzGqgcLz+p7NOo7hrHKqPMTZyT2duzaYYJ6uih5bEAasor7JqcvJBDdyzhXWEHH
zMODTbK1y0p9nk/+AOQGPgbUYgI99DWiLHw3a9GyclM8X2rInxZRAU51Iwzjxi5vZFsgnyswaZYZ
/4BdwWoiVwabKiCmwIydr6ZhTREEInACq+Ij9a8J2w/ki1fuL+/Rxa1xYkXbGlC4GDJPTZiE3VOe
J1YLkgvr9bKNz1kMAFWYYnN9qIgqyPa5J6ID1L52BgXGrR9s4d3SyNn7ZMb1UcWhQVYuj6XgocZL
oWgNZeZQbwN2jWOkloBLLTDNUWvHNv1+2aFFCyhVIQNQQhCfwgepwDRK1fUU+LvIJeCQWBn8WVyy
EwtaGiMbdErrHBam6nEAgfT4bGbXUd7F0ZqQ8OdAj48TKWIT8GJb+D/t45ABapI2gLjZfAcIpNkc
CN3yMfZCSDpuL6/bAhfhmbFPWPCWpC1XsOy2SUr7dpT7stmG+dZKD767m5yk6u5LllTkEDpr6rlL
O/3E0Ui9b04yQ2iPACqgHDWbmxal8OiQrqm6LQWMUxPa06+mESHWDBOiSMR0BGsAQjx0ALJoZ4Sb
bk0QfKFWrJYTNwse8/h6+rt64nnucoBzNmm96/oHc363s0PY3UsK3Yf/QudYuN9qY0RLH1Jv5vfO
W6mILZ0DRCdcoYDvITtUS36ypKTx00w48LcEzQlmd+LBXglPixYCBW+yQYoDMOu5BXOu69z2FfLI
6WKrvDXZGifXQnECoQKrCEIuxZ+uH4C2McwGOi64tTz0k65L+WRFByO/Tftt5SdplMdNB4QE/l4p
9S+dvBPD+mHIgyHthwGGgUqPjL3l/Mj6O0u+dvWV9fcAxTMndY26TOLs18rJOq12nfxez/aVQVly
+XyveaQfsYYXvlSobQoCNX++L/g18l/i/zD7A/BjK9aWDvTp+mmnTQDv0eWm8glN++Bb119l49fL
Di2FYYyKmWoOOwDETguOde2BTrfH5E9IXPQ6W/YfG2wjHiuopdApnbegi1ljHVlaRNTJFGM7MH1h
qG35yaAOixSCo8yf+x685RvDfK2sWEZX4xop0sISWoqn/ffoJwaONf9AlWhVhg9bfYSqmO36L3Xv
z7siALXh5ZVcCI0W+AVQ2lZighhhPj/IqQlZ3hF8BhsGvUtLsru0egBi+s6w6qvauaOmsws9pIOX
rS5Q8SJx+mP2U2tgEkgRPMQPNkUHjFZBfCVIUvbmSPtgGP5VV7+0Kb0eaJfgHgeRgxttJLQushly
UsGrm9GDK9yNa628Pp2Fr4wfhm2FGX9kEDoSpE2zoQo4Nm9YYbLBEGl+Rb3KtDdFxLI3vCbnr2FU
REfmiPGQuTJPWtGPY1zbPWRe+5nEzZzTL7ytzQdO7Iwk5th7xYF0uQCD8jj1V3xyJmiLSt9JApvW
v0Q2pGNiG+X0qwB783+UgIm4cyc5xSPz7R/B0HpHPsr8WqahmDa4q+cnEbUWNoWZfyVdw44Yc+l2
AKh15Y3BRXSbm0O10nT9/MDFJ8NQGnASeDJBGO18pxRZb7m0Ro/f6q7wVDCcX7K6LcjaVNVvbQAt
u8ekOPpratgJg9Ra5ouH79A31EXvb2i5uaGUDrdY0/GDCaM7mK4AWYWf19OPkLvijk8jWhjmkNfb
fMq7qzGY2qcir1DZ7UHo99oyN39oCkP8qCNjXlmSpc0CXiAPSHnFCaxvllSYLmRD0IcOpMH2hj/b
W7+JjnXdtkfHQRVIhiGJZeUOf3/BQxwLeFR1P0KWV/sWeLyimv+7P9o9gqYwDvzt5QO69LFPDWgx
vHfTPjSw0TcgOEHZpDLqmDBzk/19QQmDv0jWFeki/kUP5EYzNIKpdlToN1sh8jvuiFgM7cqVvpCu
gKABUQ6vRUXgoL10eDk02ZiPqEOHY8IMHNppc3nBFm4kPAhBEYiJNhdSU9rtMFLI4Q0tHLHlpgWF
ODSthQ0izCFuLWfF1sLHQRfa8wH1UYo2epdwMN26GAg60bSKB/6tne77aputiWYtrBmsoDKBRVMK
Pdoey72I2aFUVvhXP7zN1hoXa3++9pSicpiHQnWHw4nHprFNJ76yTmsWtK+emZnflzY84HZ+9Ifs
UNWHy199+Uv8WSMVIE4S7aamRTNL+NDwdBc5IISZvvgowf79QBfEW0KU3ZSYseK6ObfjDVZNhxJ2
Sutx9qY4Db/3zl2U0ZUVW8g7zuyoFT3xB4pSnQSEq8TA5IMcbrvxiyG+Xl6yhSr9uS/aScl9YnfT
ABtz+pQRAMPLLQ+yOB0P/Xxrt4+MH83ou/yHiHbmmrbdfNCIGixU29mFrGe3EY25qatrZ+1TrS2h
vuloJftIwD0SPnv1fZtOsZMnl9dwzYa27WQ1k9LuYaNNn+bwUI0bIJnXUrTF04NiIaYV8YgF1875
XhChzVK3w4I1ETDoXhKBdEzGqrIWmK8S3ALsrS2eOwK1TSB0RfGCqdPLbi70OLBVVM4NFXgUdHRO
sqprAJmusO1Fs3OCx6HcAbqwm5oNKaPYBPTPnG6KvyeW9SCpqbJvHDiU2rWMOPDzWbZWgNS0PGCU
D3wrYZe0w/aybwupw6kVHbDQRmUICi5Y8dp3XifufBsOdZx3iCA7Ur5fNra0XxTyXo2NKQpbbU/O
tZVXoQlUUdEmbQvpoQC10qd/sAESBgs3k6te7efbZUSWEzURtgvjHzy96UG0snaLL7rh4MKDcCWy
cx2uW41tNrIJ20HBFahC/6Fcv0b2v7Ttoz9GdLTuFNIgm2cY6esXgt45+5eCl3dqQV8ppCgyK3F6
jaaO0Zn0xRVZ43teSkcALQCwGQzyqlVz/jVKGeBMj4Df9NaNOSVi+DoEOyc/yvHtHz67i0c4SkGA
lP1WAju5MUBpW4KTFp/dNw8zSdL2SOzXyyaWbgzFJQLU5W/Nb/1EiqofzH4G8sYqvtbGFd4/STVs
pf9Egl0Y7XP7IzB3VbBS6l2422EVKlVYRQsa8NoSelQQHy1dBHIISthQy2bk0OAhVq0BU9T31h48
MISJcPCuobmmnxyrEEVnlznABL7YVk4TkxDTbJiBmQD/sraAZQBRawA1NUJXe85/XF7dhf1+Zl1L
84Y8N40QOA3gWqeYh3dWs+Lf4jpiwAazHGib+HqTqwiGrkfVHO4hYOfGxzQ9GfSWrl0WC8EBBv6Y
0fzoqdOzNoIZJ72ByOJADx7Z/cNSnZjQsrDZNsImzUvgGUHVO3bAAKcvly2sOaE+1slpMlrwHDtq
rVCCiKvogw5QLatX+oFL1X4M7uDBhScXysT6sxVMVbkBcjFgMaC7VjM87SjGBpyY8zs8uGEP7Nvg
Pa6r10m8kjXU10LF6cy62i8nPkI5d8gMExuuHLJ9FwXP5tBcK7qs1PGByMI8+FRiI3b7y0u7EBHP
zGp3ICuyFI8pOD07Tx25KbzbyfrqtN+ctQnLz98Q78AAHCouhMHRW9Pyh7IbQQ9oBhmaqSaNc9Hc
lb4RFyZdiU+f11E1F0CpB7ECvAE/vQl60fRc+jm6d13sitt6eh4buRmdown9Coj6/j3OViFNYAvK
wTgFekF+qku/qOsg36CTbFivOX0yuq+XP9LS2p2Y0EvvnvB5RCqYqAHjbN13R/hJJ5PLRj5HvN+I
GVxWIa5hSH6cb0AJmu9xnCBJ3QTj1s+6ZFzLIT6HPFgIMVKItzP6nHqprHQNn5sM8uXBENfG0bO3
gwMaruHtsiMLZiC/rsomGAtQm/vcEeyycogE4AOlePWia2eCBPyLsFbehEtWgHkHtx0aWahvqG92
cl49Q/pWTlJYKQiGRxryVJjibpyN7miZxDhc9unzMQ3x4vhjTf2aE2t54GWz4UCTnbMmj936+8SL
Fzv9Gs72QfYfl40tbDewuIJIAecIrNuOFtCzrKakabCdoyoFjcL3CdApv36+bGRhu4XqE2HIFKhe
0EWdewQwcl8FiqVsAu7Ci5HKBI+4KcNfl80shIPfPNuhEtkGLFELO5JGpdUoPFhAdvn8TsEDlDGM
fiWVtQP4F4WitaFJNOHw088zlxC7HBUvAEts0JVrmSydjTKiKbhknTrs5th0icSgiEkeAI7E1wso
ntwxxRT/JggHkUQjHePGCpFV442MuQMD1Zlu447GCLrpuRuP42i4byXpkIowc6gPWe3kczI4iKZm
6fd0L8YCWgMDIutN147iBhXk9q6xZCqu64C5D/7s47zNct7ZvaTXvl2a32xZhdcTC7ujwPZiGB4r
EZjd2bXQPMxzAxRDaeR/lGY17WY3lD+YIb3HqiPlM0Un60udh+LajfJp58HGYx0C9VFzbtOknKLh
yi18/31oKNidckmteBJjLxMrNfhdxQBons2iSzeyNYfvitGz24EArToKf0bYbsegfBh528/X6LKO
5CECsvQeoy7hsBlBldjHE6fVMfCofKtFS3cBG8AEWlngB0BB099T5kArgISgO09SITEANNvUuC9s
br7nzUweq75j6J8EXnMsByNLIPgG5ZzB5d0GdSvKr3mdV1f4jE66daJc/mc3dlWCNS0vX0BXVOOd
DcLwHe869tH1TWHvjKDleBMHgcjxLk/Fu+2O/ddqTqEpM9Aw+wGxBmfbpsKFtAYvnBuXdii/9T4x
4stb/vMbGjUxUzHlBYBJAPBxfrIYLipqNOBKtst544L7wTb6/ZyZewZqZjKU/2XGWuNq6TCjJKG0
riMQsulFEY+kgctLnDIn3/kAH4np7yF2cOrEghbUa14EVa/YUlNIxxqFjEd+vLxsaz6oZT0Jsb20
hCt/Rwrsr47dTfbjZQMLCSYoihzcFtC7QotCj0U98KoV7yWKG5VtfAuGIPjKaTq2mybkKI9GIMDc
lSRKcQpLf5jjnhJmJ31ul7/a1Mnw/Vh3XbNxaJLLv2zJdZCNIj8DvR1K9VrAL1IyjakLYMQoXg1r
iH260mhYuCzh+R8D6gecrG3Y9nll/yY2Gu233AaNIxAYnqyvuL1iac0VbfN7LCyzQEkrtmhnAH1R
r2pGLd2OAd6keHiDwhtdgHNfWMQQnxU2AZEqsYO3CByH1Fv5IotG0FhEPglb6HefG3GDgtUj9NU3
Rvg4dLtCJJ6zYmLpm4CH9f9MaC/DCJBVn2To0nXTt9zzk0wAks1HdDDX2C3XnNG2l1mJqh4NONPJ
g9VedcjI11AIC/lRiIoOMiTgHoDw0daLDdIeEPcUCoHvwDq4K/f+MwWxskv+nsoVdAgnprR1myqz
zKWBEiWp2QFip7xId16f9OYtpX+f9Z2Z0hZusoJ0yAlGW6uJJL3PEjCsFtWba4LJ3fA3l4PA0rUB
Fk2QGkOoBmh2zViTVoPoIizhWG9Yx+KaQiPvABmq2INecra2KRa334k5LSR0Vu5KbsCcLEnMhkSa
H2SIh+LtsldLew95Jgostmt/7qSC5Ux4hQfICIX4AQAJIUAb1rzGzbRiRdeMlTw1fSaRzGZgmwrp
g+8++WvMyUsLduKJPmhXzu3c5L+lT2vP349O3qLsb93OoMRDs4hkz5cXbs2cts2ZhLx5V2DhHOdn
EfzEnN2mxuQQzb5ctrPQzQBzH3IG9OzRHwaE/zzUtThOLREYkR9w75beJvKehP1sSVQ+WEKrXS/X
G4dLe11BNoBzh4IdmFDPbUYUHOtpBTCFU3E10edcV0I8i7Eut1Z7N6CHY0QroIilCBWBhR8umlGA
JvW5SeSPoxOM4BowRldsDefBywUBWwM3j3XYvIOHY61VtWjxNxcAeMGUoPW5RV/0btfkCLuVLAK0
2yyoDecjs77ZOTHopnEbUuzLSZQrhbSFKxigKccPQhRDwDmsPbnwiXnuj2ircOodK3EbkGZ/ec8s
HLf/IWH0gcxCR0rzzCigg+4KVL7NPC+33gxeSb/tJmAxgv/+wRLewZhFiNQoqObLXEc+CsGIUlmF
goj9KIJ9bTfby0aWFgyT54ozBjMpn0rq1hzSNm8VsZsv4wljWM6a8sjCVohOLWibL5ghBWM6ElkR
evLZQ2buLOdQljeV/Ic8XSF70R8FNAKkVurTnWR6OZ+4DKXCVFoYIhXRpqY/L6/WQmBC/xGtKIDW
AS/SUcT5mAW1UzsgCLGu7PGKu1sZflTe2jN+YeBKtVeBvQFrfID/aZ/eK0ohmUop+oxVu0ikw4EP
UTvHAff8NAkiGt4ys6R3aURFlbRV2dyNY1E8s9lhV0Vpl9WeYLw7i5tGuFvbJ8WzKpXf2NkE4l4b
yuxAkXug4OzGsSNxVmH6auszJm0UDpj3XESgj9mgCeIfs65rWjx7LIOvZIHKi/NaBfwDHhocySh6
h3ovmcg8JS0aBHi5eeZWjpxs3K4zjmOvDDa93Nr26O49KcZ9OzTh5vLH/HySYR4zK2A2RpP0k4wo
lEJHltdoK4KupNn1QZ6+hxKAEU7avxddhymF5gR4BwB0PRxOUWZlPEN/sRCDjAOLsyOt/TDGuM4a
P8iSV/hyiu0rcmy8iM8PAcozRjUWGLWlsu6uq9CvH+2sD3+EtYMSzuUV/Hwc1JQUgqoXAn4Lgvxz
W8htIr8bMEFa1/eNg1YSdI0HuXdrY+VTLRoKgOaC3p/v2DrRR2r7TcDzAW1mgBsls/BeZXdQ49l2
bvN02afPARE+/TGlzxKR2q3MuYcp6YPjr+P3UtRfL5tY/ETgbkEjM3SiT4G9cUucuRomxiFNSuI8
5NDgo7lcuakW3vxwBZBs9PmAm4VX559HsAhVvEKivzLuxPzEimsje0vto4cRbwbpzOZ6hkZ6dlcX
gGO+XPZxaRnBYqCUtXG1oMh6bts0jGBguYcGMaSaS8E3JdtdtrC0iqECfiOFAljxU91HeBXxEXs3
rH6D1ttsP/7LWVJRPgSxkSIj1Ps5Ms2rdm4xvjnmB7OEcMF8YMiiLvuxsFJIA9HAwVdycaU45ysV
elXD6tAC/Ye0NiLfYn5kxcLC6QFGHtUChTAw8fe5hbLB2CAllG84vyX0jjW3QfQx2isPxgU/1IQX
RAIwAYgZTi0YQCST9znP+WaEwKP77q+p3ix8bwROCEzjdkfTQ4+hvBO9xAwP39Rg1h3zxOb3jlhR
XFy4kXyAC/ApVDUKe/d8peyCuD5KXHzTWHurfBnDfRV8cf2j6T0RD4opGOq9/PEXnQJKQwkEAORu
q8fCScpi5UCqpyMMDtmN573R4GuOgbL/PxuaUzI3U1GFsDHzeyLuUbLO2PNlE4vf/o8bukBAO80d
oN0w4c5yZ1nFQWJK4O9NYCQCJwT/YJZLCyjB6PIGLBJ8Y2B4lfkBavT5P3hxakKLlx0LKMo7MFHM
bRxh3HlYeZ18fvohxUYpAHssQlqnhyzfG0Dd1bR841csdvlL9o7GKkociY9OzfTj8oIt7WUkqyAJ
UxAwqImdby1suagQbc8hgHUvB8gnY5raRE/NB//gXhJ/b67Jli1tZjgIqSHMCICiXotkIqNVVFcD
4ozP4M9VmX0Xa0S8S7Hs1IbaiScHpnVaA68y2DB4zD6G7ouZJhld2QgLSxeg+qn0z1GNQj//3Agd
bTK1xohLy7s2/Cwu6bOPOUgaxZZ/Dc2oZl6JO2pnaZkwIJ3IBMDNhBa1rR3RsbMhMCklvlX0PBvX
LvQD/I3TA3Qh18jGFj4S5jXwRI5cXAefxHhCd+DIxU2+aYUEhThel+5LM601ZT5ZUaQBPmZlFZci
rk7tKJkmpnKQowF62OeYYUpqi8cB21/e4WtGtODZ1FbUkwlGPAKAN/jFHP4PYmuKl0Ax0GJDAz6i
57imNU7+NIGYILNRa3eSMa03l934tKV/W4AN9GzV6Ld2cfairjEqh5b31EQJb5IwerKKaGOuxIOF
1UKCgVFvyHSrur767ycnh1RtjTS6RiW86SHDikkm+SX966QMg/iQ+UWFBF8d6Z/mi9FV1GuVghWn
zqMjhsTjkN9LV+LokiunVuxzV2QxEpERZQX4Sd809xYT906whk9aNONgvfDkd/FK1E7lMOHN6M8Y
xBsK76afnNsA4BG7FH+/jaGKjAxNIYfUBJ7mzWzYfuupFgXq3QGAZo0To4F0eZN9unrwYcBLg5wG
JSsL+dO5EbtqOB6cPkChnrcbI7bFXOZ+TIHlKbKnyRgTStcoeD5FUc2kFgOysG6CqUezomQuZqq3
rP6ekj7JMWnnFju33YPp6rKT6k88C6PIC/C+VqU/oDrABHHuZDBXfu31aNSGYYecPQBHTb0Fb8Pe
n8OngZSHy+Y+o2CVPdVHsMBWjMKTttspAcmyUMpcI8qMotjWPtr2+yrbVMFrnr9Z1iOl71F6ddns
kpcYhXShIoQUAojBcy+RI4+sbFG0dtqrlKI/o1rG190UxdWwwt+0EJpQfEKjEQ0MTFJF+q7heTE3
FUz5tnksHXIjihw0Rs2HiPrHy14tmVJNEhPoLFwZ+mPV5VU3egN2i+cPZtxZtbgNqexv6q4x4j6V
/xCpMDQZofaEjpOqzJyv4miHnUUUBXRr+1v0W0FnjWrZX4O+sUOAk1bYeKSsn16QEeAb2D0ocYFV
P0jyIA3iueCPzCowecqrneT8/fI6Lu0OYKSVb+p2159JTdAORasEGMLB+6+Q096GCvOctl2chfmu
89dYxNbsablSN3XAUlHYq0v2YdIeoqTT1YQKfGc0j3771+nL7wX94552xCWvgqbIsaAhB9Ou8QKZ
3l21xsK4EPgDAJeR7KNrgjxZS2R5JSNw4MGHKbePjfPYD94WiLu/v/fPrGgrl5aizTNV35+ovTNb
8i765taZf6asXen/LPmDWqCCCyKZQWnwfK87s8yyOZOIxMNTMUYYJTNiuhZ8F24YFOdQdsdfKOjq
V7+LyeuWgHUIBFFWQs0vJvtCuizmpHtsGCRdV+LForkAmxxQNyD1db1COVGgC9TsczfXV0F+Uzi/
2rHZ+v/V6IsPa9Qv6lvoNwt4DZAEILHBKmoxF6z0wuwGZBx5FP00ChA6crYCHl4KgEjPHDyekKaB
B+v8I+EQQbu9Q6xFlehoCp6IUX7DSwRTVd7KPbm0H5A/BXikqYq0/jRkFuB5PECjJAsOwBICCX3o
7GKl7PCZcgVH9dSKdnn4Lit5pDTY+sItfxmz51+RyWkfwHAlXy1jDjA57td7NFUK1CaD7jqrUQ2J
eZtF93Y0Ds9+ubXHNcL6zz1f7WdphyFi0iPUh/MG+HuKcY8JD3/epB6FrlZSNc7Gpftu7R5Y2q1o
GuGqAduXa//OJE6SbwuUu8EMOsJN3fZH5jvHmYkbUkwHiaNIWnGVu+3fZ3yqT/V/JrUkeah8SXgK
k+DliHvXj6fwZ08SAK626CRytnIel06IQu2iSO+CKUCfzRFFPfNCcQRYEXlwwEg+Na+Xb7bFA4Kx
Z+iTqrerDhKxU49HslUWgENmV4NZWtl+cqyGxlntke89Hep/WUOUm0D7gZcfKs3nZ3KQcnBThR7q
OduLwHznZn1V1Sg5BPZtL0EmWK6p0ix6qeqc4OMCc6YeaWgzT16GqYhNgKaAO5tgTeTXbhVh/sJb
qTos5q/4WCqoweAn7J0dZDlEUnF3k77ASOwYu7jzgnSX5T+nIDacu4Y8B/bODVZCw2L8wTHAQXAV
ZlNbVoq+9py7qo3aBTGkYx6A0dsRiMlc3jBLqQnqhf9rRkfGdKFMbaEOndmm27R/M9AsaKodlTM0
jldC6tJnQ/kW3wtlIzC3aC6lnmFB3VMlehOgRB0Jf0XNGGyMfqKgo8n3lz1bDGIYhHPxyEHbAG+P
842ZRkOIJh++li+cO9Y+VWEAQepq3BdeurPn4us0e5CtuM/8tRmXRUdPLGthhfRQtOk87BlWlO+j
+WXOnccaxdkNGlq7y14ubRPUEtHwQOKM+piWhgXNwEmawVTeeHlce+5H1JdXaKytCW4txS60TBFS
AtTgLZ29kPUOlAEnTEyi7f61aiIaO6t0vovrBoIIPKJw5eLbnX+xTEzlyHvY4AEAxBBErzIg6F0b
dI0r78PFzYG3Pko8iFhqCvTcFGhy5DzO6Db7fR9aV33kpMUtks16il1IGQCiPmRdGPujnd+5vUef
bGqL6xBg9r+v06DSCKo8vMox5KwfCo/VIowM/JC87V+RT2Oszc4SDhbZlTi96DLgVKqCppqOencg
8yxahA2iJtLgKyfM0jiH3DLp6DcyjL/m/0fale3YrevYLzLgSR5ebe+x5jmpFyNVSTzPk+yv76V0
d8pbJWwhdYB7cR4CFDdpiqLIxUVXf44Lw9er8lbDc+i8m37+sni0IlTD3igUfaKcIcZEphq5jo/u
22ayQBFfBRE4Lsvy/rygz/EMgoBXQ9eTvSb5DNEYJzIYLvoTYXdZWq+0iLy83ONBjs6IRKfPR+9U
FNN5la+A3qs2qAlR2oyteu7GrZAsyi50mRAuExsJ6RqNtXSwySTq3lxl9LJ/XhEAlDF6H7hmUBXC
rBwXQzDt0ao0Qik/w9yNlY/7ws63hiIrBQlUAd4IKQJmshCw+MbhrCGprDVU1cvO/oGu/M4OEZCj
OpJcMxI5PBMzlvRWWM66wNeK2YtrZdspdBMSGc5YKAZsT+x2Rh7CQ8AVd5yVrrFgtTkcfdWpHM+1
KvB8DeG/BysNXRZMWaOEBBIB/h0XNS0iVQ6y/8SqvcLZOLafpVdOlQRO+2rV8dbBTNDyz3MqLCgB
gYHaiwbUm8O5npV0cRomkOrk+SO4oZ71GmmPqmBDG2aACIbdisjdnD++gjjBRs4sxkIJeiXeR0Yj
SvNhSSqM/qjb0XjL52m3ICOfsTPovKTPlVc44ock3kvCpIo6SiGpd54w2IKcZKOEZLPQV6Ij19s0
st68TCCXjuR9FQLKBYFx13j2hIzxOp0w4/aS2M6mU77ZMsC40JbgPMN8HsOA8DfLYJsDoV1W+Rpg
i3N8R/U5UENvtCUp8ud3Gyz5Vw5aCadxsK1qtQ4tKJZqBirXL6a7+GHqK+Rb4b44imylzedERINK
IBWCU0Ivg7OjvcRTHLUII411oc+1Z4D9+rxrCE42KKQYhS26ACytOlWINjkKDZjp9WtHV71ZndJN
1oO6BXubZLzoImVQO7YAOWbnjH8RoqOWK7luo50e1R4ht9KU6k8Cf1qVwWI9NveMCAIEIZ/oDC0w
uG2IU0xJV3p1SC7sgvRbZU5vYlW5KTqTHEN9utQU5eg47UHRq6emWa5qPYrAA49T2MW36CGZSJvH
Y4UVOKGCjCxSjVFyIj9Tp+K6Buib9f+Rp8Amp3af2hEQpiyuMBtkbWut2KsxI4xXg3rEfjQKSHQa
+ip9jxYSpFrEmPYk5UbBlwe5ACasUStDwYxvG3R1iA7krDA8wDEabS9q70Fstftn94IQDM1iVQ4A
NPy5LPKiKeo5QiBAHhZ26s4C9b50d54g3UPbA49jPO1swGb4ZHpIm1IzMoipaLYphyd7ZtjYnu6X
htHpDMGMxVNajbWHpJPlmkI74lnJpCOn4EcckQY2RkIg20zBiUV7n9baRR7LIAGC08MQ5n/FsAi4
zsDKFixMA8QkFfo7uXXdx7LF64KozVqCJhCVyF3Bd3IqwmmwTqhQENys9t4Mr8fyG4h1enrvdN9M
cz+EktxFUG7AEqWVPBZsVyr1c++Ec5JW/tIEVXudzV6C4rcWTMvRVF5dw+unJ2Xc/7tHoohv4BkC
iBXSmVOhmMWtihpAPvQn1JvZqI40IjeJ8u3fpaB3heEvFb6v81UbUEwCbJljiyPJ503bz4em7QLA
fCXXkcgpDOwUBdQKGLtPZegpdeIG+RCcAiMqRvcLuf+/62EiQOg68EHoxHHpsp5iIGC0Oji3+qiR
o4GdArlEB9H5AcSOjXoBIgTnO/0gISayKzRO4XVYB1K2FiMZ8aR3g8i30bMHUhDgU9x23E0aWU7l
oh4CS1kXA0ZNQGKiTXdZHJThr3YKikqSxzI34q4i4EPY7BrYH1AzZ1qvfDsf2xbz6BhyNsDJaQ/U
06e7vrpNnMTL08RrZLuzBFbEwCFryqqArCGBPpWnzCNp8LKp/Kxk07rO+xjhcjF0GXhQ4HGsbwnU
CLvIUas7lVMaWh3GicpSyVY5LpMOmuWRyKg6RVLQhEUNEvbDFclZz8kaWC+fKywZuaBYKC0b0RR4
AwaA8cQAXS7g43y5TB9ssK3F+PtKu6lVlFIzdEMfte4SvP16tJtlKDWhPNakRH4KJge+4QZ8Cpl6
FVazK3ocXLpDJd6z3N+G/YacBex89g59438dP0aEs7DYD0xsror7nTPiNJbNlCHFwcXU7+1owppx
GaPTn7/BuznU0hhzFIq3fBJhDkZcgeq28iMUH0AMkSeHRL3qkRFjN+b4pM+es9xisU+U/MiH3bjc
xLJ4LnKV9S/QTx0yI3SkTWlWvh4uyhEbv/QbsyHv/xwGGaXyXzW5GNUamQZDQs00UzcK/osVSAcb
hGPnxQheMX9acADnA7SCAaxTXWZXnUG2zQ4X0oi+dnyNYq9IctNUMgZFUbhgzb7/k/QnoVqFJ9Iu
SRIXWuXnxrIvTPCRuOlmmaz7f1cIs2poO6FjgjonZ7c805p0QP3Lj1B7tt3ojbbJlYqMF2xJsmxC
YDw0SkGrwvjm4fec8YBtLHIjgiw9rS+GIbpdZmtntwXWcTjbLOv3qnGrAV6bNzqozK917cGy2suo
I15jvLVZJlFdlN2sfw9v4r7Bs7sb8HsWEr5Uo7YxW+1I6vKYZvFth8pGDhykjXwV3aYYJCISlxVc
QOAUxOoi8KsA4cWHnGnU52zqAU4sO9crtAPVfKwVzPXELxRkdd/Pf2iBPzmI1wwAB4AQRmhPPXex
onYuwFOGrWNY7Ux2c/5jGSXxTCaDO+kkrLLcDePab5PSW8JdOUdBIx0aFLrRShPOZaOmpqrWQRMz
2zn9dwVzRXkQp5vz9pJJYVFtdf7i2sVE7ABdLKyAiwBWOODZpzuP56WILWYxIg0sRQYB/6kUR1tS
G25Y+zmWsWsYoM8TNJ+254WIVfkrhN8TEINMR11a9umVq9K8Kex9Ovt0kKAhhO6MugEGlzCd92kP
V1PaYUptGEzpDKQd/aE2mssBLNsY09f9SQt3+iQr9ojMxwovGDFBrgMg9qn58tTOQAKLoWzHSVH5
dC/Voty5vfZ03oCCGwwsLKgAIuRDEI8abLIm1ea6gS9Y+hXWC++q8O28BPZw425pEOexxWJgpmYs
UKeKxFM36K2B5NB2kgJcaiAGyOIJ8+Vd+TrN6YC4GBWS+PdZJgh6MecLEnwswTP4QvtSKKR3TaRY
fRKM7nfT2ITDcTJfB9X/V+UgCNTQbEYHAY+P+0moGUNXIc2ph2/U+h62h2h4bvXjIhva/PydTgTx
Ab2rQE2VT7gztfabnSFky9bHs+N4+pmw8ttCuxhvOTDC8gWyzhyXqu8tZBn0YulvrXKnxC9ttG+m
i1q/iDoJmFP0hdbi2MFexaAqKtOhHSAur2d/Vg/gVN6FyatC930qA/8IZWHyDyhEQJnQqzqVNS7Y
IY+ThstQfe6ddG+S5a4y2o3SDh46S5Jc4PPBZRPsDKgH1jj8l/N3ovRpVLGbYpoKz7a3k/MU1pvz
bvc57DEZIJ4FmwGWs/HMAlU6OnM1YQfzUP0i832TXsYzYCCSx7HI54DQxpwrEkM0RTi7aRq2ORo2
k6LdWWGCisjdeTU+x1UsAEdQxfPgT2TgTDWoTV3WTVr7VRlYNXZxvkfmjZEeCuxmzWRgTZEXrIWx
H7PyuKKp4mEAm5DvLKaXZAdi3xFSe7Z66GQvLpELAE0JTBvweUB4cVcf6GynksQwXIPdG3m7Ywvg
SCxjGBBKYeskcCcx/kDOenFbEZSN8xpLqO5mF+xm7r1iy9hYRZ6GK/yvEM5qTjMpiLQQsuBwVocu
eV+0o6rJlrwJPw56DMgXUYvBdt7Tj1PWdWdnCcQ4GbkoMLC7x9MUtKURfbUH60qPwkJyhIQSsfwZ
bVJ0UoC9PpUYk7gkaoj7NSx+siu2s/1GOShTHfTV7rybC234VxQgAaeiQKbXd2lVwR3mPajumqn2
XIK0TiJG6A8rMdxxtULSDMMEMWG+scbvQ3xfJ8/nNREazcL6EpQXsR2Vh6BhoYTZAmpT+7p+N6bb
nhxVNwR4xLdkCD6hMgg+KiDPiA58ESbGbP1kFFBm6pJtPRt+CoQPxVLy8woJP81KDPv3VVDIi8mx
sM2y9rOhQG3Mp8lm1iyvr74QStm0y/+rwwy7koMR0VwHyT6eD1g/bAzOc7lEX/n8KxHcSUVtLMJy
HIgYo3uS3CTuzUIldUXx5//QgjsznekODWGODNKqbRxdDNmuAWVFbGLPjPRJzdyVT0hWJuNTe1Bx
TF1jQthQxphLndjMwLJTyKs1OEFvF5txMYPGGlJQ0oz7bHH/mz35rMGyMdQFLrA/4XXQH0dzF3ay
gqbEy/kdOnoOWgKnhoy8dQM7vlF717Nl8BmJj/NQ1caqJiyTgxAtCtx+Mzpboh9tWVFH6BsYQALu
CVUQrN499XBDneNYo5Ay1e/Y+dHMmzG/y8PItzNZPie0GuDEIPnAmBrSulNRsWl3IG6uEejUR6PZ
5MUvWxZLhZnJSgRLjVbnNY3y3nBCaGOVz075RrUfmeuPzoMz6R4ANeeDkNh0H/pwQcgelbyaTLzB
WgWUR8kQxJRiItabyFtFns/LkinGRYkuika1qWC7uCV79G5G+kIA/dCM73p9NepfyIUxqPD3S3EB
A53yrI1MSNNL8y2358RDx3KL9SmH81oJ6l3IJD8E8TP/gCfX6L3DhH20acNHUgY22odLuqdDUFn7
KkF0j/ehKgMPMwU+BamVXO7OXTQK+mIMsvphmz2Pbnpw6SMJmUxMprmpr6Ea3bRfSZtXQrlaVBUu
XRxlEDpM7bbQ7+pmwibXnd59n7CYuZjezxtXctz4NhzQ0U2msuNWDoAPYya07ev7XLElWslMyR05
cPOSZSwgRq3eSerX/dEGL9zs7uPJn12vk2W2MrXYv6+OeJTXsUINyAvnK7u/rqpHvXk4bznRA2rt
ldzBHpu8blwmYpke6PxmzJL7WAA9OHV7LuhSJ4ysdIQAh/bPy6zca27q1Vp8B6YdLEAhF0l5U+eY
ECgs2YljSes5z+cCSevojZomEG2Z1bNRDJdpHl3Y9nzMzeTYuqq/1CWIqK0NoaokXopjGPJP7ETB
wNWfYLD6ciXGXAejR3BOFdPP1Xc1jXdxsWw1LJgp2vQKk7eSaoXQV3C1Ae+K59wnhLuBAQGap+zE
EawEaKZNqZmgfZGBd4UXwUoMd7CxurJ10xk27ZNxWziO307JzQjq48L4FbuyiXKhGTELitIsEBdo
RZ4eAKvtjREzksgLekacmfnusOvB36Yunl69ZKN3/jCIlfsQx93aJoj7O9C547xVzwqwMM5LVwVL
tzVk72KZXlwgQe0vjGgHQUP2oJYYpDr29KI3bxT1aJq//ptSXBDBuJhSFazTPg8/bHNXgr2OXmrJ
lZsG5wXJlOJCCcOlDmYFQT1YupzrNHxyQ9Bl3VflJdW/ElbQv2EYWCRSxGQ/ZnXAXDU0iwwz+n6c
OIcqflEN4qfF7Ft2DKYjNFjouxrlD6Era+kyLfigwurQGDkEPyi4U04FE6sjwzJBcJKoB6q4Fwif
d2lrXY1xLDtsovtmLYtTEgyCZaWWiCJUz3ZxFEzV3bDsUbHZuIoXxSb41pwvHIG1SPaTVnY1i6hu
8gTqdfnvwrlQht+0x56UEJy8MlJrkb+whzMIKIEBQl/sVFQ7jD3NQebhL9nWDjFg+6o7l+FcbXU9
cCIZS7fwIlqL42JJUdlGPXQQ1yCntM1DHuseGLudCM0y99KpNnXxa7AsyaEQustKST6kxHlv1wb7
hMqVQ3djhbIhEA2WjE1MFP7X2nERxagwm9ajRuVX02um+mp8m82STJn9iU+ej9o79iiiWQZWsdPv
hdbIEFkNbpjKqa7HOrxHxiW5smUiuBBSYkmvU/UtEqw6vMTp3zSd7BEoNBQbCMHSBzawzjk4CkZN
gtVMAB5hRkqLv3cq9VIZg5zw4P4V8gkGjSIXdnVQhEJ7nl+X/jFx40OCYi5965SHNNHuHPC+nY++
QtMBJYZWJmNn5rG9JYAEDvZoo0w0v7burSkb7RQ68urvc5+GquU8KizFTixr77jJTZyhTx5Vyiac
v1LXAIOgg848YFSGwX0jKx4TcB9DF/Q7cy+ylcJLhv7YxLLemNgZ/goyubLnYNNczwgEqTUeZfXL
/47tSEKq2HIfQrg4pyLztJMcQkiOScfcczDkPzwlseR4CsMpQR0cy4BsTKly8a1Uun52DIiZGY43
ymM/LrAYjdDEX1zq1Vm+n/DkO+91gowJ7EWYEwKjKQCWnwAsJUlj4NkrzIVsQAxvjqDq8NoqUNzn
84JEz2fGLIbJMbBtYfSWiz4ZmD+swnKB1iLDxpyLnZIv2xDrM/N22ffmL3SjrwnqU+lsXaZE1l4X
6QmcDpCKbGIV/z2NfdaiTuWUAqxiDs0QGFhOs9GmzPWGrOqxSEYvAzUGRdR5nQVHGgB0wEvR+sb0
AQ9Q08uhnEMNvac8HHJQuL5NM0Ytz8sQsA7ogK2you8frl2+ij0upLOKAY0gazZvixF4IEjrLxzs
ODoqM7ZJKVS5RbHJvtCQAvj6kv7A4C6QQ9aYeUkELuf03wl72E8C5hVT6xgT5Pu89ayrBTWg90je
SfOQRVkA3mFYffZCy5XETUEIOBHGxbUBXVa1tiCMRhSYGYXMvg56KU+J57fzphZcCpCERiWeZ3hB
8WelbFBxcTukVu08YgNdHI1eniRKoM3KoZkTsm1zV/NAEPOrp9XjedmCGHQim7naKq3Dlr0BvEdo
XimL5WNextaDujc2pmy5guicrHXkTumcoj7Y1ei+RHN3bSPZacqdUbdYjQJS2Gp/XimRQbGDALMs
IFEDkIITFvdLq+cUSg0ddug2hg6iLNWiz1jcQ1ACLX8mOUiCq3ZMn9R2KCQPbpFJAT1zQBmJwSMw
EXImpSBwHagC7N5St166tP0t6bsmSAgWUy0LHSTyRKbFWBBhdA4G4wk+lYfJtzEyM2jbYJRxHJ7d
7jiEey26SnrJkRClypgX+SuKn4dbqsIkiYmYYFISehoZ/bmKv5He8jM9fMmG9gCM4vtc64dZ/cLT
+EQ2d1uWHUH5F5UvvObS2xFruSOi3ShV62dj7tWLbXsjUW7PO5LoUzLmTzBIaKig8C8RJ22cemJt
6gH/s1RfCZ+0JAvmSBIBBFc04M0fcvTTT4juZzemBuQ44RRclUFVYnCpuVWyraNvzqskFGUYDFcK
6jNAc09F2cqQDQZBsKnAYBglxQ5MWg0237TanpgXjmxIQSiOUWPAhghxPMgoJHVB/rRWBjVK9s1i
aaCLAUpmLqr52i1cLciT8KrOsSXvvJ7slHGPElBWoTIE1mzwSfAIA6PRMUc5I+upixtGzQMuXVW2
wkKo3EoG+/dV8Eyz0gjVCTJoar/1Y3YRJomPbPsBmdHBjlvPUOzgvFoikTaoaNniKuxv59FhYzE1
zsLwj5P2qCi+G323l0M3PRZo7kgf4qI4uhbGXQ7VoIfYGA7YiQ1ESzz+NFNQuAIRqRo/ciX2wuki
If+MVcXSSrzA0KVHuQ2DDKcmreNkVFMmUtGWLdX649In22GytufNKBgjhBydzXuoMCQ4Q0/lLEMz
dw273fUJezGNhyhBiwyMJgBYB3r0jgYMXv2KE5BCNqIhMirYXBngDseB8Hx5qZoCXF7jrKvolGE9
9aZInlT7ebCOkX1fGgkgCV+44/9QqWAghNGwcxcEht+itFNgUy3WHwZMLQ6Fvokxe9JiW6XEroLS
Oo46Xs//K4vvfDs0BmQkg13N7GcMHt4iDEsfKKqnNko2SVkd9J42nlq7N44aPZ8XLroIGeMhoGXg
5fzUW0WLZ+wGFbeTm4+IpPcu7n2AjDxXifyylqAiZMK4s7EsGN5JNQgbjXc32ul9HuTpS9NsKLac
n9eL/Sk+lK314hKKdukwncuwbKP2rOc/wMfxhb+PRicQlKimY9rg9CxEah85tYu/37nFgxaPb3qh
BF8R4QJ+gV0GYFPkRNRqa7gVWkogEw1yUCeqWEx2XoIo3jMsJNtaY2OOmT/QYT9OKQpdvq32Pim9
uQMHsGxmRhR910K4exqMkIbTshqv4T419qHIA31xMCxm+AW9Kd7PayT87CuNjNPPAv6juSElhOlU
8TTwhpia5MMLbWZjuhjUNsA48zhtVJETW29RupkjAIcwOJ34Uf6kpd2X5GAWEqcSxHz8t8GWDpwW
Bu9xnHjaqciDNxmw1IGmdbK6g/ALuaCuRaRD1sYnw4qaZnlHEH9ctd301jFNAtL/InXmqeWjEd7/
+ydixAnAaQMP8GlK211A9lvaeNXU80uPCo4iKy+IvtCHAEw2nfrA3CxOkTsQYE0/bCjR2MdYFrNl
MriTE6MJ2pUpZMzW1k3vDHKNTPe8nUR59FoN7tzU6qCixA4R03gZp2ArO9RDYHaSOClThDswBHzs
+mBASmt026LJttjE7BV9K/FmUeQHCQNyaOA98cxkP2OV9dmK7vYTCwJs2ZHjxe5TBlRkZr2X7u/z
ZhMqtJLEzLqSlLrDjNwWkmrwslvg1C2sXd5JMi5hoWetD9N3JaXBvNNcTzDbmCx3xFG8qcG9GWuB
ZWZPo9YHsdvjw81obFmBufSjV1bJNs/T67ahsh8jyh/WP4a7KGaTdPqcQmXquM8Tht+SpdrmoDay
q/hITdNDCNlhejaIiy/gphi5xv9/V4c7azGeeoPJsGZRckXpWwMOrGkDQokZe661h//0Zfmp6jIO
nR5zxij92vGhjEBhWQI6NchoUCQO5HDnztLKealsWBODrK1eeOYQeVhVfF4XUchd243LhMrRaqyE
gR3JfKvpvj7e9d29nl0W876Q3VgyWdzZy8dGW2jHvhGdLsvB8toUS9bHbjOm8W06uljsN0rUExY9
GLMRKNHwhkWUPz0fbdNXc8PwdJjVCQ/5bBRb2PGbXUSHFOuQPWwHIX5G0ofKdY9qM9fbf7Yvnnt4
7yGpQVebf0KPThgbFXBLflTFCGfvU+XgOPpk2pnjMZXdBiJ1Ic600MRGdRll9VN182ZKXQt7hH0n
Vq5NDZk86VFKSvwem0IykMDNsbWZ1c5T53x/XlOBu56I5uJdbrZ91+bQtNCu0nqTN89lKBEhCN4Q
AfSl8WfXGl/VLq06TChDcqTNXToEirlJ3W04XvSGBIgg1AXrujBFgSIgdr6emnGcM40kNsw4Wnt9
PsbVczo9njeXUJeVCO7g5YoVZWECEWWySYerBoR8IDFb6N6Vcf0yw3MvEIxwfSjD+cTSTi7NanwY
0IsWyXGuX2kEEP3beX0ECS/q+2gWsQ0ugFBwB83OyjZebHicS7D+Dh2cXrZCU/RRPiR8ar9meuJS
bYAEVbkd6aXTHYow+HclwFsCRgkcIsbBcPrdwZ2ijwvrtkWFSgFeA5Mp8t9CkuqIPshKCl+ItevB
UOsJmftgfutNv9AvyvSlX3bndRFEW+zn/KsLX/40w2JQ4gS6pC4IEkG0Ty/ydKukL65xXS5354WJ
vg2beEd9mRG/8vMZzoCRc9BXALgztzqqTVbnTUsdb2yMwEmsJ3I0xHJ0+iEJQDwu41UGPHUQ1llr
Zwq6pb+YVVmnWmQ6NHTworbB/QefPnUD4sRjoYOo049BhI2dy9jfW+10FJPSyr0z4zfHKA7n7SeK
BqAjYxB2jNyCPvNUYo/Ud8J+MrQBKPgFx8bTlXuSRx6ZFS8hkqlimTAusWgMIBlyjeXA5QZbl/2Z
Hrsl3c4aKLEl1x+zFB971npxgZQhP5yMDTuN9FoFlRtWPHlhuimKoAt7QMFvFSTh500pcsW1SC6w
tlM2zmOPjBgwq2NWut96DBgbZizrsYqcBD6CujiY8IEF5ZxkXPA4iRScYgoUo549N/azC2ymfdCS
fRhLUmuxHf8K40mcq76YK1uHsDqK91NeYuxy2GPv0yExS0+xl1+6RQfPUVTZoIgoVq205Me0YzWd
rJRBvivieEPzRCPdW5IrUBJLPpsmsafOeeUQYv52ZCpOev0j1szWUzviV9l8add0U6hGkKrxDXW+
q1YYVM6Tota7tNO93ppu9Poxoia6PNi4hnVLX3AoRiUJ8ixUJj5hcAwlN2obZ5Na0b7rELCT/nez
tJJ4LTyVKH3+IdFly6NOQ4DWARJrKAihlvrYhQ+9cdOWu+VnNL98QR0dpHYao4z8NFw7uc2oNAvi
Z5aa/owHoWtjCFHWFhdqgywAa5sZMSHfCsDm+iJuTEhRrewOv8XPsGEpBLFLkVfHXpNdCiIgCRBs
H/I471mqZUEoQzqFZ63uterPJX6tKPaTD+YWjZirRZsfQ/XJ7lrfymXM2cJDshLORbmMKmOeRSMC
qppfOOShUMOHLF62Niz7hY+3ksQFt9rQFiwOglmrbA+4xpy+DrJxCKEyLhuyBC2Dgfn0Uz+s6TSa
XQllkvhnawROuU06jOTLWH+EYfpDDJ+e1FlSkDaDGLXDvExd+ZTNknzl6K6EcF7h9u6oJy1LsqeH
Ztrn3X0aHb7wRVYiuG+vVHmENcLQQyNQALuM9BhwZUlwFBkLfMl40yEWY004902iIhtCo4KQqrnE
roW2uYxlGxeET0c0fhCAGIUf+PVOv3tSq3lmUxVJj/M+zI9RbHvYwYAZy+sBcYKmnp4+OMUX2iNg
Z/+QyuLIqn6Fh8vsYucLLjYsDehV3wIG+vwHEvgzFMLTHyBQrGPk8SQNGuk4m4irJtWfMgOvk8SI
3gZKgO7oZTUbQdgDpsvUUJXXkHvzedw0W4vVdzifivYTk8yBNWcHpZwDh3Sekb6f10zgFSfCOO+2
aaTp8QRhRX4caIvcw5smSadMaL2VQpx7Y5/JYmgjntwLMDGL/qTn9xmmUWPl53ldBAnOiS5cYJs6
Re1q/A9r6OkThn23do8KlNsEreNezYPxBPbyjZXK3E9mQvbvK/ezFt0dp4J9L7QbLUAbigr0mJIQ
wX47lwSf6MadLMcZIrCwQrcIRAaFg73NvQxGJNODO0YDSng0j6BHSo0LIPAxQ+BCEdmWbkGOdqIJ
+/eVuWKsnqmwzRDeYO+s/tLpt7TV2XnySF/4lcQnxHYDZSH4K/Es4m+ivtAK4naI3vVcBUZ30SSy
hUSitAEK/RXB30Kkax2GsUbVIvaGyXO1S0p8ELbYIFKmmTdoPtqDlkysOEp8SOUObuyOSq9VkJo3
xOuMu6L4XtPLMaZeRCXnV2JDmzu/Bk2yrmGVLAvE8tO8cxTZRS4+uR/KsF+w8olKGau6c5kEvO2c
yaPRZkp3RcaI/0HivJvK/flQIbMed2YTtNLoUkAgCHQxeLcst8mU+UMSTMbreUniU/WhGndwp9It
2kKFJFA4zwMqTppXahKAt+jePXFB7ug2Ztn1Q8ISoRk4zsBKXtrytceY36i+lmkw694oo1ySOQV3
jDEHBXyyCb0M7XkIX6VlNJnduHRFa0awlFP8/d6NfyjztAeF2Etfk+35zyMzHd/06bEYYVyYc9eR
iamfLSiWugjkjuA2ja+sMij1I5HxYQkvRDCoguGWAB76uc6Jyz/UEQKdKQqSQj0YKNHYyrsNaP55
9YRf6a+kT/XOVkvUYhggaW4xWtRWXt19xb9XErgnZ2Xbw6CycN6CCtYe37E1KZJREgmvjJUMPtY5
TZe2Br4Ryb9b2OsdXaNNTfMec/LAnEpMJgwNjJDcBi4aTPNcaNCUyW4wJYuzpN8ZWu5pTkC7yyG5
qZXd+Y8jdPGVJC40qG46DJnJTm13r5KAqBu3lkUGsQN8aMNFBiPSk2qZoM2kIGcYN4rRb0p9o9W9
12h+1U7YFALeaGDfnrPiezX60yA5YbJfwAUK8PMhveyhZVf9tIx3tDnPW1F4d6ysyAWKJXeXsKBM
w/I5mu5dDWsybsPhkZKg6LCToZaBoCUO4nJtYrKUoVliQ54fgY3NVv1w8acI5F+xP8raFTJR3OGy
plZfBo35IkpmCvte35L525gdiYyGVCaJO2IGplUmu2OSJgWo1YtEiX2t8yz6Th3JARNGPzACA7wK
gkiUPk8v+2aZwfCK8U5fdV6UHksirLee3HYybK7wdK3E8KdLT/IuYjWqxf6B2ZBxurRCSUVV6Nor
Edzh6p1RG2z2eJqch7j/PZuH864tU4E7OiRtLPDywlJ6mXpqFgXqsDPC3/9NCHd+ZrNxppHZSR8t
bBQrML+/M6Jv/0kIf8sWbZv2eCrjaYZ7KNU3i0I8O5ERsUnsxb+c29FIzY4V8DT7KTZfk2iXf4FF
Ch/8r/M6XC7cOEBiOiztwYC3T8bnZGz8trrMkksNo3TnjSaMbCtZzP1WWbGS6HFmN5AV1T9CrOVZ
mvxZTQ2ss1U3vesGTVNsiVV8Py9VeNmupHLnpu81K1/YiymaXs36SQHN9dha21zT0FWyHK/MMtl6
SUlE4Fknq3gMJ4fd730Nfv/Yc8MNuKU8RYbkkPkHd55sq2w1ylTT54NDg2J6kfK6y0Rwp6lvF1PF
dQf/cLc2vS/zNynEWiKCL/I3paPMQ/THWo/5cOt292YiCWxiEYCKs2Yi8lQ+sOXG1KjsIM3L4MXp
PgufAB4672fCG8f4kMF9jMHSQ6o5kJHk81NS9F5CzW1GQ6+uq++lKQMgC90a/XiwboExGOWA08PU
tAT4JwMXnI35BdCKee6wHdskaOpjnB5UWdVY6NLoLptAhWLYw+Tu0zZcMne2IS5Rv5vz0WkOceUX
zuG8DYXfaSWFixAky1GAL2ccHOMSeBmVvsSKRARz2E+FJ8zRYBsr9ACi9tRuU5vrVhGhuJpjqkzd
a9mmA9ugToMu2pk29Zbs5Qs6rQRy8acddCUzFOiUO7N+aSEv8cOBoE+hzjJWF6H5VqI4N1+cOkvp
sgBE4WZ3Sxn7SWRf5FQynid0hZUUztF1+HQXDZBi5TvHAJPzbaFeExkyXbBQggHEPj4UH3kssLxT
F2KmJQowaJirrWfF1029odXziDns5AKDJkl4MXb3cwqSg637pQeNzaaSwIDCWDY5XzFBsTlZrBCP
CrlBL8n8asnChtAfVzI4axrolJsEtVD2aIqNoCje7P5Hv2y08GdjbhrZJKnw463EcVbtlKhX2xAq
meY3Mr9r+qPlXkirEMJE0gaDOSgwUfrn+QedOSdVyb5dN1N/bN7iUOKDQk9fCeCsNpmxmdQ2BLT9
LiuOoGQCucn5cysKsHijgz2RxXQ0hk8/PoZGldiJEPGMuSrv67g/ugRwkGVIybHHYMl1pGIxgG52
so2hok8E2JgD7BCwu5+Wueq0pMQtKQKGdW/bd0AnUf0ikz1jRRY0wDJuYPJcx3wR5whY16PUTWyw
46UHIRh+IrJg852xO29FgSewDX/gTMAcr4NW06kVO3AMK4mDPekq5kFB1hKqHnjYZFRF7CByQf1E
CndvjG5j08GCFAy139Y1WFCbfAuK+4cOdWsLhevzSglshx03BtgnGEcMiKVPlYr7PDcdyjaxD/Gm
art3o6e+paiSOrVQjIGqI/ZcYxknn/7boEsGPQC2XI9p/a0cgWPX2ltXxqYhgsujtsloxeFs8Dn2
M1ZpuZ1YBTFj7J8OnZJsnCZL71Ur/rZkUbpJjOGyCOvrLLVeKoAAvXGxrsKoMDy1XxqPho17yDoi
Y5URfU8di5MZ8AsrRHgCgXHUMT/cYD00A05ObrV4ZW9pno1818cCpdhLLRkBm1Ak4/vBiD3szfPY
xdSOsDqwKHxKt+5wDEmL/7/OWItay3D5ohot1t19yOKSKTOxxtQyIet/OPu2Hjl1putfhITBBnwL
fZyZnvMkk9ygHMGAORkw8OvfRT59z+5mUKNEkfbFjpRqm3K5XLVqrQGUrDI+5F3iKxGY430zbmz7
aQCdQG1srzuttRBXLqzOvNaBYnqh+gz0BDKd+Fl6NzlZpFBfw9AbTl4j7AcSOuxXqHuv3EVNC+XM
zDHDY2SS7kkPWY6+gkUqNDp788hJV3eBqhV6d6XdEoh5Gpz8iFXkbLWIEFga4K57P7Ps8hCmInqL
czpkm8po4p0IO7ZSt10I15jFwokEVBBjtnMAqU0KbRgTAfLIIKpmv7T8CELCmO61e8q7FbTg0sk8
NzZLvnUEzzVaGMNErGX52qjNXwSDzM+tIbIv17/bmq3ZZxuEkRZVClt29NzQY0n2YRr8i4kJpwqk
MnXnvm+VNsYhWhy3jP3u80dIvq8KWi2uAuncpMOOCez59HrLi0ToGkHGZMM+1aaPVgJqmWuoo6Ux
aACroOkNNVPA0+b1DCtrU6v9s1ui8IeBfo/yH7LN7iwM5rVD9rMmbkBoEjCZHkZoxkSpeLy+mWT6
IPPLyJ40TnEzMIfN42mamQ2p7emDQXtgC+WYzyY39I5xzDhUWQIlaUZfzNrLfNMUtz0Txhc3yZ4l
aZ0tGFKMlY+7FNjOf84UFs7Cu2QlEeMUSzs79jWED9LxnjUBSW8kf72+9KUIg3UTzJHhcoIUwaWp
HGPusUoTGWDwCAMPbRQGYY73DhnSEK8eZTRrjdZFiyApghoqYIK4ji8tml6uU3uymNi/GrLV6LpX
48FZ66GsmZkF7BCyspqUMJMW92GyKcNTm8C91rgClr0Xkm9oBTq4hfj0Lc++VauzVKgqlUGUusmu
Kws/4cldMgyvvP0c59mpztqgMsXn1jF2eTYemfV+/RMueguQuxObhjuB3S5/QRcp2VGGq6mhUGL4
BF/2+2Jfi59yDUWzGLDPLM1yNghSQltrugTrhm14+h7HrZ/2ph/jzSNafSxDvVIFWspF4Z3Q0wH1
P26I2dqMaOhqe7oAkRD3vkz7YVO3dA3IsBTp6JS2AC4G7qMPLjkICoHHHDtYbZL0rccUrTlurn+l
xQyCUnOa/IGyqDnH3wKr6tLKQKJrRmAbuumHT623q8c7Dxx/UIAg7sZdGw1eAiND3uY/m7NAEokQ
GiccNi1IHhWQI0QkK7919r0d7iprMzoPcRUMCHTGe2UFGWgoCnPTyKNTHHmxloIvKHxjWBXtKAxF
TzRM86PCczU92vFrdHEbcZ/RX2H/VCa+EfraenFCf4y2BEo29QNLb+1iE2Kwtbpp222pv2RiWyS7
659kybmA6v1/sikQ2Zu9p0gojdomSgZt13e+OSWoTVmolSGspUBEgXiEFDx8C9xal8eT9wWS9KyV
ATN/jeq9dFyQ4HkYpP8HdCUua5DOcoraIop+l4baVKmeUS2BvD5yfO9RPHprQ9RLJwXBDrBAiIaC
umcWvJXwihbDODLIB3ZwWXVyC3IwiFpJ1qadn9/HYF3FawnEKBMFy+VSdJoVUcaBxdIq58IfNTEf
OnDc3dRmJTd23ZhPXWu1N3JoTCcYZJx/vu4ai+u0p6+F9qCNP5c/ALpNYnRa/ACjOkbdFzPcy7XP
tRRMMZn3PxPT359dHFVpD3jZwUQlYxyBu9HZinETdSbAbx5oCrf/sCLQkuBZj13Fn0tzdpXayqsn
c50VUMlPcc+2gxifr5tZXNWZmdm121YALjQVvB1UfOCnduvaz43PjnrlxrFcBftO/9oHPzmzNvMT
KxLWSDWs4WHfZO8jeKRi+Ya7Ny4/N962KEzf+2VWR/Av+tfX+Sf7vWZ6dheaowrrYsB+lvHeMm+6
ehvzU24EstpH2carsn1t3jhl7Sv6I/S2Mf0S18ewfRRrPPxL8QXv7onN3WWYzZ19WFYB2co87IGR
TOjtQ1lsRPSJjyuPtaUTgYQNdJEQl8e7Y3YiuM6qgUAHAkrfZF/3ZOepeDuE9oqbLl6TkH/DlLEF
ZSl0SS79NGJOp3Q9XRIDKHS2Usfst9HVbeoPoZWEOy7acAsu2eY5Q8rqBl2OXineBDJuVm7spRVD
vQ0c+RPBAmp7l7+EJE3rhmkHV9Y7bn/NpW8aa0DrpeNybmPmwClQeVU8TpdDtBldP7UOVgbSymIH
tgHnHwC8GKhG9QuaatNHnG1tC4pQXIZYUD3iemitxE/a5B8C57mNecYhjR7JKGyEHkaLoP1IjpaK
v7tS/Uv159zSzCHRanCNKMd1l72q4t5pHvrxZCYP4uX6QV/8QmebNgvT0tMVEN34QmH6EinqZ9CP
phsIrI10j6x7Jaws+hxe9HiQIZ//oIdZs8ZpMjIN/LBbL9ln1pOzRpWwFC/Apvr/Tfw5gGf3jjXY
daWrad/051H/tNSG1IFcGwNbyq3OrcyikiWs1G41FtJAEdtqlQ8Gi+sfZmmrgPDEkDPUV02QCV4e
T5aWKDkyglTEvmMYN5UAna6VwpfykD+VcBPRFUWq2fHkPabPFJqPaIqgrrgfMY4p8eaxysjvy32T
p5tEb68vazEAntucXSxOnhIHURDxPBp9mt81UY1R2ltT7vQQqOge3BmAzF03Ou3V7DLzJpFck9km
5Pzmd4jRREkNVDzeCQA/dxNdmfyVDOis1t/tNfaDPyWFS2MM3LlTvQ/dXMwJzsIQi7I2dzvMYrYM
vWlMQTpe5w/ptnMdKOL99EDwp9l7SQafRzHy5F06SD/lv+1kPEmUiFp1oP0dd18a8+h4z1GbQ4k0
27jg21lDfX7cl+mncqhj4/szCKFf+pgp+FCOEj81U1uhn4n8gsdbZ+KN0v+6/gU+nBcQ706KpIjL
Jmgv5k9QxcF9q2IngyIp9OKrkTZ+mo1ruqcfzsxkhbOp5IoI8+E7Y+C9dHKB9gTm3McbVai3nlsQ
hcudt79fDqQoLTDZ2+ggzWt6nd2EKR+RLZhx9E2iXDZaUXDdxIfAjLVMPF6o+6NLReYAkbwx7AxV
DxR0yy+D/dKMoLrufRJFfi4+MWd73drSzqGiimccpjgsd84MYOflkI6sRptK1J8Yie68uP7EozVG
vwU3QII+TeeamL3i8y4sgbKYkFGB7Me0P7uDelLIbK+vZMmExQjm8Kag+eGZaPa67TmOVBCXrROA
o7RBpFmjwfpwcDDgR3G08R4FSf6H8nQtMGgMjgAZkAwpuH618yaI2LNB7WC0VxrLHy402GJwBXCD
0En+dHZIRSg7PmQUe+ahiPDbIBs5Prb9p+vbtmTFAfsNyDMYSpd8cpCza3NgGsWvgk3lm/4psb9j
UulU5h4UFMeVYPyxGo0FgVkc9ajpiKI8cWmqopEjcxemajA29+1NZ6Mbc+DFwaC3hAX9uHVQLEn0
l8S9BWjp79eJhz1aeAxNGZDGXBrnLXhKy07mIOIugtjdu94R70kfLY0VQ0t+CPUkOCCQ05hdnmUI
ng25Wj7AEABeAXTM7/uIPl1fy7IJpLvoR1pgOZ2txSrMOqagL4RwbHQslcbMZFf+uG5jyS8mFDHe
XngnYIL2cr+iGGoaEFvN0cT67qGc5X6pIVps/rWIHHwCn8SE58HT8dibmWmTVHOnxm7R26LiJ0nd
DWbtV77JQpS7sDJLdtHu0DYRsFKXGNoXNcQK6E+Zy5V+y+Ke4R0y8fqjFjofPmkES3jRwUzkvAuo
Q2ahX6nN6vD+x7G4adP+ZweX0eWmlU5TsETDTparjVHtx/6rXdyMseXHDiRR+X2B6kQVZGtURQtX
04XdmWtbFc+iLpzs0maLUbUg77ifZN6266lP7WcTdYK/9kKQCBMGjAPIfVA1u1xp3oei6RvotiB2
gZes8EWj/dD+FK4N4i18ugtD05E7C4MOQPnEHmBI2Zl8cYVtHdHeLW6Huvyagm56ZV0LO8nRlgKU
grkYHJ+jCloDI+PERpBQZfoJvGabJmpbH3NYfmLmJxtFuZBaKzaXlghRJLyPkVt4HwoqqUvAiJy0
eWD3DkjOOr+LNzyHvEO1UhleOG2I8H+4n6drZV7lFJ2uK89F6ECN/saTeew7BL0A213jeFlaEZJX
F6L3UKtD7fbyo/HBLDudYkUD3v0CWrz8yYYkSm2v7Nzigs7szJwjNg3qdKJDLAzdvSBRYLlyk6px
d93Zly5Ifr6e2V3chzEqVRLrCcd8k6YjSBJ3yt06Q1A6N9BW78HsWxkbheHNdrwV9t+CfKa3EoYd
4SFIpNm8b5CDRXiaJs8DjjECYqRba6BbYhXP15e5kEOdm5kPLIS0JZmRwUwU4xkUftV29ULNYtNY
5FCUa864aG26iKcSIpqIs2aI6Kve0N6IRcEtzLK4Nel3IX5FndrEeP1cX9rCxQyWZ3SB0A9ilM4d
khjKBFoIS7NF/mhI+86tvl23sOiKZxZmrliZQx1JDgtu0gV51PkjaZ6hULHiiosLYQwcCVDfQeI+
27VG5IPsIL8TKC96Mt3+xRZr43PT4bx4Lv95mUOhycELlEMm4PLwFgL/WxYMzt6Hz+GEqypeXRQ7
aOl7L3m+BdelS0/uLxOE/Lls9tf3cSl0QIEHtMJTimPNOepzqqqQDSBRT7yHBLWoXP8Q7TY0x5XQ
sRTo7Um5Dcv0QIs/O9I1k5pYApCkxHZPQEVv+sLxwyH1Oc/2nUd8IdeuMrK4NhQgOD4gdyEzdLmz
GZQSc01pDnZJ+zON+qMDFbmvbmbflg075a1ygpHGr07tPgvda5+lMTnWVJs3oayOjNb2rmwq6UfE
fru+6x+7C/joQKMgLZ46UKArv/xp6H+h7giJjKCqlM9i29cO9Z0O3RTdJ0erCHdMg1rKqFqfJWlA
gJhh+SnFxEcH2HpXab9iv1m1NtD2oR6Gn4XrHM9fhkNrzUs38P9QJzES6rxxN+iVYum/01LtC/KW
j4FRnEq5ub4TS+fYZcBt4vLn0EafeX/pGg0651kekEomh8rMaJDacX8q7Mz5F1NYILInDt7E+Vmm
nlBhzrG4oh5PfEBTujdfHVe/XF/RR/AmbLiwAiQvOhwfwEZoeDrSnLLSEVKgbhq/dY04qe7XEP60
tT56cRP7rDUD9HJfiOi3DPToG8MyoS3TkpWEf+mDgqEc+4o+OGNzxHRdMqLFEOKpqYlvqwCEh1G1
g+xECEjewF/beCVgLp05MLBDFRVXJ8jY5+8Y8NQKp47gQVbkh+13193l5RiINXzc4sLO7MxeMl7l
xoZXGCjbd29N/9jlR5Nh3ArtMX4i5a7U/5DLgcgRzF1TmEZ/5fLACkRJI9QxDqwHbnFU1w1D+6om
K2Fy6Ticm5m29yz9pk2TKAJVUBAMPWq38BsMWnhrmLClWIzQg880BUZr3vzGOZCStwJnrr8P45Os
wXjtHri5a/JtvKbBvbiiM2OzDxWbdaFkluB6o6ZfVbeW2CtQVl4/c0vJzfmKZpE+VZECkg0rGuqd
4bZBjkHCuLhrxJvV/YuD/7eeuWpjh+E7nUUwFZEvpXfo06faeq3WtEgXj9GZldn94HCd9orBCveO
vPw8lA/Amnd65fJfPEQoacAP8AbD6NXM26KsS4TEYy+yow1vf5mWQLX1s6tA4mCIHbHNwBvWEtEl
h5iotDiEafAsmkd8kRSWrF04BLL4Lc8qP6mjrbdGD/dnRH6eVp2bmSWIDQFfjsFhxkC5/K1NWQfM
sxJNsu2YO7xQTAaGO5BT58wHRKSVm5Lw7huuZL0ZOIkwxOd1mREgJSDFs2cZzae+JWICMynuAjJd
w9WGGEgnXhfudzmM/Llz6qxEwYF4L0mY8KfeAStPJ0P1pcK/gm4skBvvWQUl3iYuonQXGbRr0GwC
f4YfN+h3PdUaBbUN7iYFEtekAgm3ZZvpTse9nW+11lTtXJU5IK0d7Y2q3fKxDKsRAqVJVmd+WzZu
4Pas3FXALciowZyrokWe+X3cltwf0Be853VDRt9x+vynAWnQ98FMG+ELFxBGH/wkeFX1dERKraqo
DWhSWs5N2rn2xnIj80VXXZ+cWjo4jySWvN+CdEFHW7e3sgcQH7cb4JYjx48p5tBoBgwTZm3N8FNc
8t49xRLPxSDRtvtAalkf46h2d33SIWgPtEzMPc05VN74kLhvOqmixm/bLtuTuil2knplvkt4o9Bt
FFTfAhXZfwvNOGkD3RslpIasMltJGJYO4bkLzWJ+PeoR8n04HhJdMxXet+Gzi9qSl75ej14fW4LI
GNCEmkiJUSaANNXlOVSJSWMy1TGH/iEvDiDNS8zdUL2BlNYvk9vQPdrG4brNxVN4ZnJ20fRep9zc
QOGlBgy5tKoYVZDyKSrHL9ftLO4h+o7oRwO2hjN/uTSuqrHLM9hp+vqggf0vquQtsZ3nstUrn2t5
G/+zNe9890MO4d6p4jw6B+J9N4enhopg8L7RcjuOW5VCKn1NC2bhkTHBqtE3clBPx/zILFID4RHV
AAijFshPUfVY6FPd/4jib0MRJGw34MCKV5xzH1OtVtn4hbUR6XuTfb++zR8j+eWvsC63GVNIXtjE
+BVdCqRj+FIP6SY3+yCMN7r8HItAqJV360cHgkWbTajkiVh4vu6cYa5VxE0OVQIWlJWxo8I76nDN
zEKNF3bwIEE32UFXc96YC3XnlNlY4CbUzgvl0Pjt4vrQxPzGsdEsllaqg9jGI68R9VEUEMcCJ7f3
9641/QpnYlDGYw0jiJf7GxJglEmKnF5WnwT/lcaDb9fYVeOLIb91wz3GiIdxrVWzuMVnRumlUVOG
WVRTfNSejYeEOO9N3O6Kmq5kAQvnBoubug4op2PmbF6BMNEjDAuQqYKCHcyC8r7mrxI3v3zwoHtR
b6U6yXANLPwxLkw20TmcthT34OzYQDmn5W0N91HyV61SUJbfh+EALOGv6wdjcQ/P7MwORsh5MWQu
1larmyL73sgt0U/XTUyf4TLTuFzKzDdqSOgApoKlNPXTaBZ+DwLx6xbWNmvmCJ6lXBbnWEQKNDWi
9jEV3pMLDl/M1ayYWgwkZ/s17efZA0SWXoKuChaTew+G+9NQjj/2IA8L/ZDcaRL6CnQ6f786nKgJ
nQ8pEOgyXJrkdtX22kO112ooJHceBnGfd2Jnr/GqLLnCmZ35OJqOlT2YMezEJL+FbM22cbLNmEUr
sWLNzNyz+6yjrQkzLchFOMaNYllvSrkGO/84mAKBEUQi14Fm7ES4O7MDiFcpTA8V0FLoEX0THdKd
BYq+we/TxpYnDF2hfuVVxr0wRbe16yH/6mnZ3VpqUoDUNfA/1z/k4srPfpF1+SFdu6ZIpPGLvLB7
KULyU7l04xYv160seej5umfHjeRqLIcQ++vqz7wpoVqHAdTqCbCD2ByRnL2jf37d4uK6PLyUURKb
0ouZxagUaRlbKAIL4YW7pDLZTWF3KZqM2RpB+FIswdTUhKkBdhLp4OUWQt+tiYrJVNvad3VYPIrc
Ca6vZjHcoy01eQ9EXiF1fmkjDtOkGU10Aipw8Uc1hukPlnlouh142wh/tJzYb9qVOZ+lCIbtAxge
dU8kSTObhsEhq9Cj/Mv6yHdJE2TjcJSUbp28WflaH6sbIGBBIXuCusHaHNPlpryqR2HlaO1JfzQ2
Yxf5xPlSW6dc3+T12/XdXFzYmbVZecOVuhmlhLUY9S4PeuNmg8qD8os1vpzF8457ErkmSrQ49bMw
aYx1pvJpXQMzQdTc7GwuNwLIy0YZQeKSjR4+A8UdDFV/CjN3FybDiucsrRU/APUvwLIm77l0HCmL
EpJYuIZivEND+aP14o0E+t7kYuUbfqznIFCjfop2JgR0P+DyRi/lpZga7EKpE0rk8T6UXrtpBtDC
8nFAk53F1uv1L7l0ygECJLiHYBFZ7eXqyo6XXJiA/0YOBLdqmakgqnS4bUvy67qlpQg2wfPAVDAJ
Ys7Z6YwcSgTckAX6i3b3bg6jrqFzTFzIXSnqfSucQT0wEWkAt9CexHMQeenKBi+m1a6DDTbBpDJp
Z1+ulonOifrURTE8D33b1mjnvlTc7/OvbHgQ6UNJHxxnP1bN7vraF3fZQdUHQrCoH80x6sRzWxpp
B8mS8c2gkBTCKz6PVt4mCyV4gkwC0GHUvl0Mbc7CjVOH0mLAkgauFfv1sC+Kxz55ciRqP/vYOZjq
zrJ2o6CBRp5BvkhzJQdY+sIe0AUU/gSI3DzcYbbIy4GKnIBJD52ndxPitnlk3p2dHHUvfNetV+7e
paiH7hrYoCiODtZ9+T09fE2iMqy4976NBA+TRwkwuwIRldtvIrVG+rpwQBEI8OybAhK6o7NQYFVF
idmsaoJ+e9VtNVAPKnF1DFplmoitjSLTvmk8Fa6scgEZgKsfvRsg18BqCzzW5TKLxGozKWE3H3Y9
fdDM73iL+eIOD19oqpw4C1rvt4c+GhoUG8L+moh9Gq8CRhTzqpgsxPG9tB+CjcXQDaiOpHWjxQ9a
PcXRz+snZCnQn9mw56imwWUhc2rYUJw+WVbrSygb9OaPhKV3QCQc0FP/2kTDF9Q3faslxzJdox9d
cKaLXzALDijjIDX28AsKKAJz8KUpdQ+2nVun6TcMKLtBJGvxaDqRs0cUmmV/xCMwEPgB4FRldtqO
hBaBUUajszeYrt/bMQonCUDdPMco3z5VpsHkzmKQefVD5kbRHYloenDLorN3bUbNm4R7em1MaCEl
A0uvjaYoA34bz+PLT+70XdEXU4GBJWxvjN6uFGsoqEUTOEsYQABdxgfpns6R6eAOCMbg1TpWFqq+
QGVc96qFu5tg0HoSmJxeDB/e+O1Q8bFleC1IebCqCCp+d7WwfB6HK59yyRIqfRMnHWLDB4CpUyRZ
akWI8CLRqPZGm4LfsOIpsv7FDnI8UFfYZGq5Xn4XL/Oowh2A7yLNW2L+MKvqoHpE2oSt8bQsHkmK
njgajqATRJXk0pZl2CWN3XSi17sP9RvqMb4ZH0iWQkrlwSjenPa2ZTeye4udFfDz0lE8tzzLL7vc
qkVcIysxh5NbnUh+tIgRMPvejd/IeLjuJEtZAYD2E0rIxVPng+hSQuNIDmZRBCWnd7SwnofulXfl
NoqKXZk0fmPrk2mmd57h3SgSfrlufmmtQPFCQsGdysV/vsJZ7UG0DWshLDfd2vzTwGLfKmyoRXsQ
YDPf4ay3TbTGUrW8YmQizlR3x7TR7HQb/WDHYYQV9yl77THoaQxk05MmDVInunOIxuQKFFdLO2Dh
T0nXxg6WMhXITuFZiV45EDjzC8UOY+J2DU5Loe68Ern80dMKTeYB+O+Dx7ce3/Nwl4GFLkEZcJeu
kc8tvQaJAyXWia0Die98NKjmIlQt5NIDnRwJGlENgAHU+B0jNjjGIRuONDxB8+jvvzSAu6Bj+ANM
mEP6gTyOqni6YDCDntylTS0h4tOUJy5Bvd6KezcJv3Upb1aa+EuhCdMx4CjA6AKq9vN7za7zTFhN
EdDKhk5x7rsOkl0gf0wMfFxf4UKCBCYItFbB4wsc9HzMNSxpbboFZuM69gPiIHtw2m0avAt5Ux9d
kORft7b0FfGeALAFplDC/dOlODs6bRaC553jSYHU5+WPhLUFoRMz3RKv2mv12HEz6NpwF6ENed30
wp5eWJ6FRqOA2o2eHjMqfNRhEjQ5YEtZtLPdNb7TpSgMU7i8JrVLuOssxzWGEWMvEvGhGe0bil4s
bv672Ig2dllvU0l9Wca7wnsenfh21M5emWvV0cXFuhbCE4qVOLSzaJGPorLiHIsdja+AkClD+WXz
rNBlvr6pC5EQoyHoNYAF0Eb7ebbS1kPTGGcSaS5pb2qv2yJUB05Ffhh5czBkf8zCNbGNBUjaJAWF
CxW9LDye5m8WWrouaH9hMxVHBr4XdkOifZ0d8PbMvUM8bqT7mRl3Od9ZyRvEonwo5zL3of1rFl3k
1XhQgEQFtzeFsunlXdvavI+NAb8jQXUh3VP71WUnrw7Rir/l2Zo4x+IX/c8am40QdP1QCTTasdMQ
JmjMz6g1bPqe+uVayFsKCChmYH9RcZs4JC+XFWbWoNt2xKPfbAKgK9BsaZ9zUt7Gdvrc8/rpugct
HhYEHwujYJijQ6Pl0p4ye1PgrVgEhA+A8ZWQ5dilrenT8gQiHDD5huI5zD8JDyR34vW68YV8FpWq
/2xbl7Yh4E3MGk1z4BYjYMWTOxKv4VanEzB7LwA2Ccwgah9gM53XLyD1VcZeCCrJzPC2HlAAzByQ
BYrj9ZUs3c9Ae01YPoyyTpiVy6WwFsPutEEzV9W82Isopv5IZfQkvYhvOtZn+7gtTonrwDhANGqg
iR9HAxLDiL2BXr05doUcVpL5PxfVfPXAjf4Rd8Gc3xwwIAckDUmLj1ujkt9lxNdQsq7YT8xl3lJz
mmVHAKbfuHD8ktV72tYBuNUPQj7WnnNIWeOH6J0mjrgNPWcfWwYg9WsdvuWtY7YL/g5UqOh8ZqVT
bRINHF6QdxCTT27a9D0JfUBJwFX8ltDySMU7UbZvOfrVktkuSWq/NtemPZYcBe4Blmw8R5DczkIp
PggRKdpygbAxqCMo6Q8AIwOZruqVVH3ZEt493p9xxT+p5tkdjPpdlbXTEzah1sEj8UF12dbJ3P11
l1yKWOjUovPOUAnG2PqlR/ambSQYVIWyD7AopTqI9KfASDFdoypYjCATeBrPAXAnfShT5gPGuJoE
w9FFFYbWNobOz46ZdYNEwujeOm9wP5OWkIOM3fJOuYrceU5NbmleglSP8Ggtok2heO70fCq/AMiK
SdB5gRYizZbNJqkKVfuduAuLn63x22q2LmiTrX2V77O1c7a01ecWZ7nNEJe14pNoZpJ/qcwgs1AX
Hh60vdboX7obzu3MHnmhDM1CtbBjWNnOqIA6431g9OoIqW0opcQr4WMpuzg3N/MgbceiFxobmTXv
Yw0WgPJFi2fT2BRh4Rd8d91fCZvC/YcPh6YB+vwTc9U8sxgTmbi5jTsWJRCAM2Xd9/VeVcpTWxwZ
56ZurMreRgBV7waoVX8yy9p6NBgf7JvGlR16lSXpd05qQ9ijRaEk2tFxGJ6soTDdwB5tO3tE9Kn2
pc6pexBh2n9LCeYLAjZE9jYeI4TByIvSW1XxRm8sDI3W4OfvinjbM6O+yczC2IrJbe3cCkHx05rk
J29MdbCUToeNKbkhNl2c5G6g+tC7Z0aVADZIvPLRjqj5Wlkke2emBB2XQbwRWb4yIzOggoQYRSya
5NhKbSNvHTg42jBFh9/gtfedG9rMz0wj+kZqUW5Q9axf7MrW5WZoK71tk8b8itkFnHVqCgeTQTKK
nR2LK+sm0pAN9ptSN1kglWbxXkkAAwBinFglSEanuSzzwCsLxJ5N1lqjz8se+I6kzyuEJjDd3+g0
5uAujBLvZwFFjmBoXf47jUpylDYXe1QJhg3PMIx1A1A9uJ4akPX5VYFN9iOVDMkGin1tAPwglAdb
k8pfVTm0J2fkhQKXZRK2IJVtQacBZRb2W/Kw+UZEM3hBGqn6R6tI/lJAOSr0WTV4m8Yz+O+MYXuf
3cKN7iGjYSZBNGQFhiPoeEdBbrzt6hRCCgTXfq65t+/y0Oox594cZdMmN6PW+RGFLutoNiiDV32p
hW/lMeRuawUPM2rAKG8YG9Adz1nhbS2jE9EGBI456Oi68GRapVEfhpy40Sa1TOMkW/iuPxRW8W7V
A0AwIfCCNKiHsao2GrJrxVPZJ/GtUw82DapyrDC+01fVJFNWKLbt0zjaJbFW9wYbyQutezECBA1R
dt+yC4s8lqzLy22rSRudjKa273ptqa2NJPg7ht6rPQg2AFAt4Rly5YmxGN6nSQ/02RBR7fnEcV03
8B4JReMEFGuhtY+rk6W/pOLeTv08OdjF73rcDPad460OwC8EBLxqUOPB2OfE4z6Lq0XX8EqlyAww
KXyHObF7Fv1Mof4Bzpe9BXOD7nbogt9WUvgqAwqeFitBaSEEgjULWH4gysDmPe8j5IY5ythpC4A0
iG8Fe3bXaopTaYL/YU2KbyG6IxVGPxP/QSo+D39ZqagcXOQFRarAyICSdQh2iRSjjdzKUIl1azu9
xXRBUq7E+SXDmHrCFCMG2NgHkg5iZEyRxkBtqwXg976UDvqphyF8DW2x4k1L+4mqCtgJLeh3IMpf
JiXloBGvK6CmQ0VRR6tocUPMvs188NyCRAnhq92MEUlzf2wdvUZvs5B5oZPpAQiD2g7Y2WfWG3tQ
YtSwTqEErcwWF1l4zMSaBuZCOgCqQEzpUzwJAGaYm0Ep0ivjEukAabY1O0CKAjf2q7v2VFxK7wGV
QL6KnUQFYO6dg9OXdhkJzPthr94r9GlRjBswThQ0wKRDINWJ8CviJB2A5NY0dPwBl9zXsGu7ys+i
KL3LI+Lexqrjhzhy4m0YltFtLLSxJTTrULRQThpu0kajL5o5oAu36i5eG9FZKkphtwDztyboL/C/
l07BO5Ezs4WkdemgWhCPfpzl22z8Gtu5T+KvGKKxso2kZMXtl7zh3OzsM6Uql1adwGzL9LaUr/Yw
7LM1ScDpt89yGvCrUAfAqwlKM09Gm8xWQ2ciOe5Qp47s+CGN2hUWhTUTkzuevyeKGgc7ggkpU3zh
MH6yGvH3b5apR42mEPhLpwr0pY26Mt0uU9CS8szyOVfGtyjMdlAXWMndp4zyw26dmZkVBFqR1U7j
wQzk08vsocB4QixOCfczvrW7z9LZX885FyIfloUlYarVAd/vzAVkheqhZAqE90O8KYrmIRndbdPT
G6sJN64cVm6TRXMgupiGW6fu2sxcMjqV0xLk7yGqrWTMtqxyMAoBXi87PpVrckkLsZaiB/0/azO/
wAhGbyQDrNXGw6iVb1k/VXpq2C5GhyZfC0ZLnw6DGhghxAkG09PMQ2gKCs5YT7Iuzi/qbrm77/Xv
LHnlOtxU7c+errXYlzYTZBAAOHEg4VCiunRJ+n+knceO3EjTrq+IAL3ZsliuvZG6W9oQUmtE7z2v
/jzU+b9RFZsoQpqFVg0oKpNpIiNeo/TUzb2oAG0HNzJzc3uM1d5uonAz+MawafTm++XVsnBgUB0g
h4UcP+VDs8+X+H1mZZNOQ5YBFev1e8/T9jLZsX05ztLISA8V3u3oIH+QGDKHwQjYa2Brq207XiMw
akOh8UuSwzXe53IoemmcvohCzDG1iou6wRgDoDLKt0wUgaN9HsD15e5hWKvXLi0QHRLZ/4Waw2r1
ICKPkkCpQ+OSy7tOLxx51DcGuy82vyWVU6/Jryylrnyw3yFnSyRoUpRsekIaWOwV+WeLvE3sk60q
RA+gUO1sotjS7ZqsLsR9bFmbzpVXMEYLycAEm0JX3yLpoKV0vkxpVbZlODLDMXapAfLVllDe1oJ4
NIFMX143a6GmA+HkIoiFVlaESRuo6IuDWWiOQOJa9xG0vZUrZ+loAZIP2QInNr7obCco/WCV5gD8
NGzTrYtPgSML2bPQd9vQSLZmLGz7Plu5gpauudOYs+PM8ELdb0Nixjjbp6VChfD58vwt7W8DzQGV
OiToivlmcMH1qdUAbjHXXBQXYzTtAdyZKwK6i3P3O8p8H6RQ0dqxA5c8NhbFCuEliKy7Cb4rGBgf
eeq+9dbM0Ja23snA5jX+rM4lfYwAXOv+qx4/mO5PuT8G1XaMH/zkWW//uTyPi+vwZISzWzysA1kM
pnC+e2v2CJZtx/JlVax/cT2cRFHOV3ug0U1UpnksDToXXUhBPfKVld27dD6eztz0I062VEbfR+os
gsC4tuX+IDU/SvVRC951bfsXkzZp1wGWMzn3Z8NpwqY2pIxJa2kKhGLtKMEB3yTLfbkcZ3H5ncSZ
jSisrIZmNCNSpuXWRO9mLm46KdxFsfVFc9WrPIr+5rQ4CTk7LYy008JxJGRSUxh1Hd9/qgb0M2kh
au9+u9bkXlx+UJWh2gHUoKt1/s0GrzJj2ZgOJ0+w4/YuB4nWBo9atNYyWFwcQCEmSh/iZfNtNbrt
IIsJgar4VUtuhXgHX3mTWtuCetJffLWTULMtlVKSM3qFUINwI0ayLSfNNo6vPGojUXSjrfWVF/fW
SbjZYlQCxRetcppCsdhFvnvtdWt+4h89KVCaoODw7+zNFmISWEmgNtPsDV9T/WnAUtzvbXO4qpH3
H3fQ9RA3jPNDHR6whtvowefOetLrhwHJtkr4dHl+F1OF018zW6PgRRGJV/k1OGM15TXdPNsAMdpW
np3r1xYpmCzuiuraT7erWhi/Oj7zZw8QEHwD0cOAvzjLUwQdkyizGtA+MOUvETLmctHdCQ25iRTt
Byuzx7R0+vJrasWQr90118Ll+BRl0P0gTwHYfr5jWnqiXSDA9Ggk/agoLQ5msZ02n0W9tdVEQW8S
2m/iflP18k0VV06Hpf4fGFko/vTxJ9G62egzpWlBkTL6tnvtUt1x5dIZzEkKvXhxLflImXeb9xFL
o996WvRG9Xbr6vVNmaxakywdHac/ZbbNANRiMlMzEakFyd3fitY/vMzEwjusLLdpTPMvfhpoNuO1
mYgTHYtUzSD9jV4UE/OA3K6yT3rb4OW4L6i+hLQN/LUe0lK1ZTI7mQiqsDNQqjz/2MAKorawmG5P
yWwlBzLyQxEfE2kbYgQRhff+cJf8BQbzLOZ0KZ1co6PKzmoKYhYU8outHAxK7Ohh0gEcCfovUCq6
p8szvHTNnY5ySolOIvpjkCetRESEK0PhOsoRZMhsv98o4m0Yr1Wqp9Ph4+f835xCljiP5krFEMo5
n9NIs6sgqw45kHbD+ufymJbum99j+ohlGEvAy9OYhr7ZZG5BNoJBXvCcWAxzXGtqLh6J2LBBZKOA
ZVpzgE0sS3rWYIe00XwMeMaNKD5qamznxidT/w5mN84GO1DfMve+SVf2x/I+/Df0HG1T9YIWmQOh
66LfdfIuaRonwSAs+AtJhclU6heWidPnQ3fDKHsIUzKRkuzFd3flsJG9W1nsbEm5ikPHGDfjqj3y
4uY/iTnbDcY4xqmUEVOndBAZu1ikPkytP9wJ2rWOPKm71QUnkL5dXj5LpIizsc72RNCaQhNLxE2T
dlNax7K+03QOd+web0B0ikLtUNXzs10j266+tkcWvymAcjBNk+mTMrthJTqBIA/Bx8dZ+bnpwseg
6zad/xILa9pSi7vxJNL0S072ft23MerWRMrc2Ml931GgCedCur08n0sDon7M6lGAn6Jiex4mk9oe
4A5cxViA/mCEIcQ+j3M0VdWvkdSsPH8Xo4HcxAuCf+q8DWcWZSIJIlQhQYbo7yogRP1NIhSP6ENu
Lg9saf7gDv4barY+lVyOEfohlC9ASY6UmuYzdG8n17X95Ui/Cqzzg/M01GwODS312zYhVJZeV/JX
2XrQ87umuPHz9wg/1fGrKL1I7kFuX7PoCRkqa83QdelMPfkBv7zKTtYKTVi9oqVM6pP9SJIr0byZ
LCZN+SEJ1rpPS1fSaahZntMWrlpZIOQ31Wj8jPyXKA3sTG+dXGDhgEht1Xhlehc/JIVK4JFgvz6o
rwuhLkRV6/IhU+0Iuvhzk/tO0f4FkwOk7e8ws6xJMX16aCphyCKv60zdjYQIeu0Atm/FEGxhDuFV
o4WoA4SGFzmbQyxa/+9zGVZXbWNXtZxOTHDC8IyHkKqao5U9VLa2KlfyiYUXEWJu0ARNOrQUFaep
Pl0naOT7SeJnGy0LhCelSYxNgvLTygeblvtsO9A0pBM7+eIhKjXbDmOhuFmi8DBGPkRvHDFALQRF
oa8mFY4YQyCpXOFby0vjQpmfyj22ldiezsZVZC0Vw2KCvcEqUKBAx02LWC7edI2GKoF2wBdiG8iq
HWnCUUF30DC8rVYH+3oM7dLrqFx1jqt321E3PomZZJtmTCU1QoMpcvLU2kRy5Fw+NBZOQg3DNA7B
SVCGisn5pxh6LKj6HFBjWlX4eZKNhHYc/kjqx8txltaaBvWVf3BdPtgUGm0qUMWiH9/Xew3XSdc/
eiAQEc5R64PBPv5v4WanbiaVo2iMUzjvc2b5tmTdhe29735Ou9ZelfdfegYgbQ0sELtbsONzgm2S
F0FfiTo05s6J8ZmzajuMJKeSgfralXYcs9tsjZa59OUm+W5AHRxJH7qIntxovR93kB1Kp1biTRr/
kw6fOnGNJ7dwqP+SCf9fnNmBhOAv3QWJbaSZhxYBIN3WBNWWxk2cr6Ifp5fafMtysk4mGorMC2C+
Gr2+LNWAWIb00KsPQo8UW2sjkNfULdLyOwj3Wb5DdglF2725Vmpd/IwGqLWJ6Dq1MaepODmXEt0I
9WTofy3SWnyPiq+GtpNb5C2xjkLXoNnH/cq+WDoyTkPOFqpfu31a6XxFvSo342g9J4qwctoufsCT
Uc3OQV9Xhk5rCSEU/k2hIdaIGmlbBrdaFL+2q9qTSwUQtvi/s/hLJPBkFmU9rnKzZhaNovtR+vcG
biWx791TA7vKleZZ8MydRaGyVt+qv4I5nUWfXWpWZtVDbjFavzpGxbYIe5CMT0Lzw/VeTP8my58l
c1sqn3J1JadcehGcRZ5tlECQ5XQwiYxXhSOUaPjU/o2mh/elnn2u8ng3dE8Q3/aC1zpR+DwoL1K7
pp63OvmzWkik6EPW5Ux+VPyI3UcQjU5tbZLwvv1lyZCOvMVeqzWv38WzCA1jLE4Axkvzq3YYPLFP
VaL6kpPWz0b14Ha7MF1ZyEt3CAK3/4syVwGdwI2ZoBFFU7nTG27X3SgdZO2rXNll9+nyDbKQPVAU
EKEHQ8nEAGe2awJjSCH9cxRZJsSbaK/nL4MlPJdiakO/wsNDtmPNX+mQrASdP9VVGEf/n+neZk7W
ftbc65AHpa9RL70xvMDW05XrfzpQZwfuBMeD1oDkB5ngbLegMGd5APDIkaTHHJEpuTwO7VoLfmF1
nAWZbQwt0RO3Vggy9g81r/TYQqKBHExbufTXBjNb+4FgSiAKpjjmd7/sqIW7tvnnJkwAGAH4TW/U
X2zK8zsiLXDQxM2CRRhv1PiFfpw5bgcNodF87eMszhvEJa53iikfBC0sGVR1JhIqd+/H9p+ieza8
Z63+81cAA/odZbqhTo7rMaKjFAtEEQwKpbFdmFvd3RbNF08paOGvLLilOxYxZwlav84dIc73FZ1u
r5KncEZyX3rfO6XAp/pF1x6N8SB1265BhmBlXSxcgBRoDQNyPHgaKibnIwR0bKrxlAzGWo2NK2o2
xjYD7GzeFGqwMr6lHWxwCgKwJSUDSngeC//WTHbNCXeKAXEWHS3ps5+9mX1va/X7qGxLTuDLB9XS
KmF5IFtFwgR8Z3ZQDYUee2FHRA3AolC7G0FFo2F0HRmK0n8KNX/f03OItCKaQgndJuqjgyC/KtDy
x8xc62Msj4onlIVHPT3BWSpWebKb956WbYa6jH+ksMW/m7kkvIHUzp8rQ3bxWc5i7xoQfnwTj6Nx
ow8yRg2SZPnHqDGyzDZ7HOgRKU+kBhNov2gdUUnalfxt4U4C3iBL1gT1pd00m/1c6/sKegSYZtqx
FFf16kHLWjuGGqZkPoJvXy5/gqW1PHlvwYQl51et2Vnq6U3e5hXx/LqwowzVly896bguPpjBX1BW
QEzBH8HjBtXReXNDUMusUaaxjUUpvfayP2xlI78tEax1AKfdYagQHBj8CqZj6RltoJsxKXPwVPyw
X/1YgR4agizWSt19MVNxeALKIT2PQS9LG6WN6y+drkQHWU20n4XWWN9gr7bbqm2U0O7p+RzVtNLe
2PHeYOt1Yj6ZYaRFeyFTu87Ri9b3t2WrR6+aLyBfryuVg46O9NMbFeodkuRJaw+bhZsJ/xfqxfQj
qUnM/cxaz8eufsBKGrXYu8zLbuJUAQxj/PlBh9oI4Ev6fmgEzUHvkBZNdKajnFq4HcPxEOVnat9W
9F3pVpb9wjHHacr5bUyCFfIHmmGa+pkaTHy4wobQmg+4s1VXZU8Rtd8nmX/ke1xe+EuZLSGhxEG3
h8c+BxSZQlnmBV6OkE5/itGek9aWmsCOk03bR7vI+pJlL57yEqYrogJLHO3TwHOMUZ83kVgrBFbR
liyA1FeCE1oPmvtNjlu76CDcXFnFHrnYwMLG+KE03gLvy5jdVWvcgqXu7tlPmd0ufY0xTqPzUwSh
3GjIbHUS/e3E0cRvoVFtlPIgJzfe6EAU9xAsARub/oXeJHLZmGkC+QfVNadUG4oL+0oBIO0ilBFq
976v22K2csotZQncomwZaKyT1ObsWJWNWk5cfUJ6UyTrdrH8zU325rSQy104XJX4D+nGqqz01Fmc
ZcOTBCRelNDIwKVO2/gkFXJzfkoXTYjp7Ius3spW7Gj6Yy4/ynLv+P1VpW4BDlxe1wsXyFnM6SI8
iakayJ2rJrhNAc7NGMP4H75NnQItjqGQAeEHdHM54uIqOh3m7G7th87rDXUKWW7FbJep+2TcT0gJ
yTjkUm0H+dHybqkG1wU+Io+59XL5BywPeRJZYAXxZJ59XB4YedzGUCFF8TbPnKp+Mmu65+MWxEjK
kX052tK7nBn+N9z8URUFRZS7El81FP2NIh8y625oj02xERKcgSH0ufpLLh5oOCf6j75U1+Ivr6rf
8WebNkN3AeI6w/XGI7ZCavCaw7ETN0Pw2VcOPa7MXrgSc+m+OR3yLEvoAu4GeZphWX7023/E8U5t
fl6e1qUb4DTELKnO2zYee5FZ9WHnZ6CoRGmnAYKwkgM+WuX0ZVdugIXUB0tiyNGQgFBynCPEhE6y
ulEBFD9aV3AXxda0rfJ74O6N1W+2FIraKgpFgIyVDw5kVpmo7uB1+aYXvmapo41gqaKtAluuH9eA
bwuZLvT1Sc0a3g4KHLPlodaaidZ0D20ioS+f3vAe34bhe1scLn+wpTMVpXHqJ5xtPE7mSYjUirqL
bAH3WKNhgJwaKlQxNVZRq69qLNCGSuRG6S0xvdEFE85uEjZd7BRen6w0Shan9+SXTAfEyZmH3q4q
toqIUbnfP1bjexa81SADhoje6Lh2aS7Or4WCGDpsKqL2s/k1NcUrkW0AGTRiseIaguqgQ/2WWcab
EAMYujzLC9FIi1D+gJKHLNBc2koMELIxs7BAEjJ5NfO6PciBWcKHzqPH1h3K4+VwCxsdJLwBBZDD
VPvg/OR7bWAWFrwNMRxNuyki0FySjFljra6pTy6NjGYdHvMaMghYh55/tAD3VQtjoWIjKfneL9Nt
2rbHPjAOdVOtpFxTyWF2DwNpgGzAqx2fvHk7pek6mo4VocywPiRGv/eNNWm+pYmDEkLjk40nfVBq
cX1BLHQFn9qw5pmMsckPvK2wUhmNfy5/oaVth2IEvqccKFAX5qlMQdEtz8uuAPsC8llsrgFUbK3W
PeaisRfr8i6SC/w1853kmj9WYk9rez6RBlKzJP6YHFN3Of9mdG2a0DfGYiO7w7Z2x21WxwiOtTu9
KG873eeer+xEQOgs0fbp4Icr1ZCFjT59RIpXwEFR8Zvd9GWT1lDrxWKTdzq8kH5AOqBr72jz+Fs1
FBJbNBppe3nQS1/2JOb8ukcmg0XZSgUXE/ZKxleRx1AaIxR9OczSdphUbuVJrQN20ewMS6DwCYYr
T4wpay92/XshaQdtLA+6Iu0uh1p6+uBUw2Vkcn6Rycy3XmnF6qhRjss6eZMCp1Rb1fFAd0LtdyIR
aGtTOEn7EpFVtK23/4/hZ0M1e9BiXkH4qumNLYrUEDqCbtflKtiSQBg2HOb3vScMdhF63w0tvHHN
8vvKj1jIouAVKthKgo6gMj87xiEzjsAUtGID5+NBx4Ga2kq/s9zimzTIV6Gr7BvA241veTbHx0qS
vvSxIRJMAihg+GDXnu+j1CwHs7SMYsO76Lar+if0Up8ET3wrRuvL5YEuLd+TUL+Ok5O7cRhyEyyL
Sag6h1M9pMl92Or+Ri/VtVrs0jFr0uYEAMC8on12Pip5qE0FfD+XBwVRnnRfOlV7vzyaX4WA+Qlk
gYcwgKxOtr6zz5agbDgOkZxPnmqF6ojF9Tj8aKJDHCt2Wr35tX6te5+H/Oj2z4X0I7TyTRHfCvku
GQ9GulcHwJjb3Nvjr9UpK5fnx6+KsTdPOkomJurjcxnIqtc8NWthfEuw5/DnahJvM8jvofV0eRIW
4+BJiQv8JDo5t13prVZp6Qmi6YMnu0ZTIuxoXqGmt2ozsBiJIcEl++UAPDvvfSEv3S7A6Q/eOjaG
T6j0DO59n3y7PKCPCweq0K8K9wQ8QADofOFYPS6apkudqe5iHVNoDMRc112jsi8Nhp1AMf2XqO08
X60aQatKnxdGm/fxNWmpcJuVMhxfcI7e0FUrfZCPG2+q4tJigyQ6VVdnK1Vy0S8ZXUoOpeGSPzV7
rTE2eramJLU0d6hoT7qfCrzUOW0Z3RQlilMe371xSNwfcvx2+dtMh/H5hmMYEMsZC2wdstvzb4P1
aTvoCUTlREOi0XYThCD8a2TN7FA9qs0/l6Mtj+Z3tOnvJ6eVJLmBEkdECzptO4qIt8aGcznEdLZ+
GBDyFpakavRV5ru0sJTBGzPeR2Kj3AmxuZWyL1b/ZMgv8tggX9LwBCzWdNQuB/2AQVdis9C1mgdg
JxyqZudr+wGZoT7ZBzpgFMqO+RpLaGH5TRa53G0oRlNvn37RyUyavR9aba9Qe6oK7BZ2wig60arr
1EIUwF7QQ3R1Yi1Ys0Xu9l02eA1pb6wljp71kHkF6hLhRh7C1yHUP7XZiybETuQ+wnB5x+P+GrJI
aSlOgQ7X5Q8ryR+/7NmPmf5+MuSqoyruTjm4ZT0KeMXlNZrHgRNxBdq1+Zo22XULhMMahW3c3fb9
sHKMLUwGD0LqyVx+MAXnTB25R3o5zPoC2UDzE+82D2H9ttpEVbyWwX3Mg2WVXidtXISzkeeeTXuW
S0FAW67cZAPmeC2uqXY+ig+F4b1renMfFZGxgiRY2JhALFEOAOJM/2beCtBqTDXlsi5ZwOMNyLXr
Oi22l7/fwvShTwBYG54V+3L+sOkCLTBDWUblMPuUD09xuh/+HFcyyS2yK5AsQpl1vvdHzYwKN9LK
DWIETo+ACQK7SCN7f+4vSxy64BPGDc3J+WwFTdx6XUycAjVx1Mxd5VAER1PYXZ6xhRttegbqXC+T
lOC8a1KmPEihOZYbT7jR0ye5OIxYJa7xPZa+CzsbX0SRpAvF3PNtZaGg1xeGWrK3Gwh+5qGprV3Q
qX9c6WDOWMoTWA56qDG7aCJPTegIMmfJiL3Go+EWNjxekxrZX0zaSZzZFTMk6HJnPnHcRNn5kwuB
oX9GIiy1s2Gl7rBw6p8NaZrZkwMpiDQlNBtCDcgK6FjVdprlZAWK2VL7UurvcYnJ9ZrA0UJ9+nwi
p1VzElWoU2VsS6KOoH5Q27PkfwYJwTIOosw21COKeTyS61oGSX9EqOzy9C4cFAAHMIED5Dm112ZH
U2lVZRqmbkk/JdyA0wEh/ecfECKmQT+SO0f6YHicUNfQ+6lhlWKMMgCLM76E8XMwruQJSwMh5YEP
o5g8lufaEK0cNXmWBtUmKGqIQJuONO7yVC1sLBK33xFm72D8IUbEAImQW0etim2hAuz2N6PgSOUo
mhxOxdliKJRc6VBKrTZxi9kwbS5pzVZz4S7ivP4dYXY8CH0j9kVOhM56COKtkKKKB1rZtVNlpdG0
FAnmCwVK5N9B0E1f7GRhK33PskZkczMk12VN/Ykk4kcWOLV7uPxh1gLNPkzdJH5QZgSyWGGdhJ0m
z1n6SqAU1tqfCyQbWNayQQlCne4+bRaLBj6ixF1R4bfXYeT2VmR3uoBa4bs2OGg81927qr6P1R2v
dUUrbSDgjbmyDpdW+slP0KdSycm8FknZiMPATxjBmbf6o5qt1OcX7ik0E+jt66QOExr6PIAgZmmE
WXS1qSXZ7khbSteWpdKGjX/5wy0cuKeB5q11UxiqJjIZiTgA+UbN/loNrqbXMS9jTd0p/ko5Yi2e
fD6wLBOk1tOJ14SHNHdKlRRsl2gbSbDz5KextliWDoyTeZxfkaYGXkqrmccRiwcR0vl3r364PINr
Iaa/n6yFqlYqFdt1PhVq3P1LIt3Fa8iL5dUwAbqpbkm8wc5DdEUYBWnAKCasQXHTeFtf2fdrZkSL
i1qlDwZRByjV3EyBDpQhjA0D6UMR5HRiW2uN2IUIaIWhYUFWDHJljl6LotKNC3koNjoJuA1Ix0FK
vFrJiqbtP3ut0lqDbIueD5fe/E2hGtFYh5ZaYGNXOoK+L6M32gojroh5c++vIUSXhkRViUeFSXfh
A66oiFV9LH0qeHosjs96XXwefKv888IIZZjfQWYnHtSLFEsqip9dUNq4J1zVusqFoR8ur+SFmZsg
F9LUkZlaJbNDpwhdKUyxmd5AdPN3RWsAtsGR0E7T7L4oLfPJVYviUxAX2krghUOBohz+NzzOeKFp
sy1Ut77bmEAuNoF49MxtYz2U+l4Kb4voa1WjCPJ4eZwLl9VZuNkNr3oM31Anmt2gbxtxGwn5NixK
sj0H35CV5biwQHDtgIymA3+lsDAbm6daeZNYLbllcWyTaBODKrk8nIXT4SzCbDhGHGu4lPUMJwdA
kkabKnxSk9us6p3LgZbm7XQo099PTjq/QwAV+3MSVfGx6jI79TCYL66lDEVm2HyXg62Narbmcx2j
3kzsyk0zCsV94kf9thEK7zEfrUcxreWVsS2c4mywqYuE4dl0Ap6PbcBsLh80wrXWY5ocy+CH1a6s
hKXpmwT3VNrFiBDMwZxtEfXJII/lpsLfVrO75tBFYI2e2z9nacDQOAk0G4sru4A6IwKZ4QF7mFB8
MFpHbZzBf/LblURlaXn/jkXGfD5vZtOGABGJVffPQXdl/kWJg4YTMlLcehO7b5YvDJ7f93qjcDR4
Jb3K1xAOvCislGoW2ntwTHDYYYtSq/kgldbVfjGSsrOFPMftnbhKHE+3K/FFrt/qeGv2N6CwRuvn
5SW+tOZOos5zrwQNM7maxmZmP/JYe5VLeWtW6dt/izJ7XnZZbOVJx9hII/cRFIkkzq4Uc00Pceny
gE48NZpoM9FtP18IrpUiLqQyGEP8mcWHLnkas8huS3vsmMjvl8f0KxeZXfLAXn9Hm515sq/iVRYQ
jfaw/tUM++ioW6MqUXN3R3D4ioII+Vg+1JKnbbS0ym4MoJtHAADVVhTiYINdeXX0w0R3urI2t3WU
/7j8Exc/LrDJX+XkyYnmfD6UIFbrztL5hclDF93F0InFp78IgbwR/h4aRaZ5iNaMPTNKmARtxJi4
jeDfV7mduO5K+vErL5vP9iTjhvkn+QHVufOxBJmSDok+cIdF8ratXxveB40vO2Fo7briXTYsu2ib
TZ8DTRHb21oZVLsrxl3VfBnNh9gvj4KkXlF8uNdE18mtNRfYpUPo9Pcp57+v8w25cEN4t1n0Wqu3
yRpwa2ltn/7/U/yTiy9TQzVSVQ45mUNISY5j3TqGfxWGD24L3G6lBra0ck6jzXYShgxCKINjgKL1
dSin4sCLtgYAXbpdT2PM9o/emGNX5MwYKm9h9EnhpRc58rCyQBeQNzKNUODpk/wkDejZh/FQ2u+T
mKGM8kvnGfAyjyXw1sw4or2hV1cqNdFi7UG2NLbToLOvVVlKYboaq7VrP8fRJy3mtXT7F7w9hkbK
OulIk/bPQW2B0bQJov1EyaNtUCTw3NqXMf1zI8zzMLP7z0xMV4wKPhRWUmPmWAMmMOOIztZg40hp
q8rKfb78yU7GNftksGarTvy1MoYad0iQLqBJeBXcJErodJP1SIzsdwZU2irW9CKWVv7pnM6+nOyD
bFdE5tQVH4PmS9Tsy/7q8pm5lISdhphtLkE2slGMJPKJPn5qTdkecK+vjPJTCV+CzsBKAW7pZAL6
PHX7EPj4gKMrRkELKpdweiz8M4Td9xSLkssjWpw0hfcaAhuwf+fYhs5zW1xWuN+DwnwNUNOTMv3W
9LWVMEtFcqh7v+PMVqIEia8oY+L4SfC5Kj4HjXXUhxiJhWGjDK/9KOzltnmugm7rdZNBYLAxh/jz
5cEuvRRPf8RsdapGIgWdOF15g3LfuD7OVtU2jNUbQfeuaJJsNfwsMsJfDrs2x7OF2UayhuI3YaNS
san42LkEDEs/Xo6yNrjZ2lSCrAbhSZQy3pgMo/+s4NOuACD5FkfXLm3gy/EWD8qTLzq7BMRMjwrf
mOKpW991gDil1itUr7+IAuWKpTlJzcwtmNPYF/FM59WYKjdiv9c8p2tuFWkly11M4eGXgrOkrUfV
dJZvBZ4BJ3EaTJC9lKpsB1flT0N3DPkeoQMjdvr227DmIrt4mJzEnPKGk7zAqyvFGHJi4tMUhT97
rbG74dUK7+pVncOlFAS3Z1DGcA7BYsyGh7S3QTmY3aeZt2V62/i3pXpf5y/K+AgS8c+/2Gms2bAa
WRiHJiOWGvu2r29z11Fx5BK6lfW+NqZpP5xMHyJLQaZjSrXxm3ib9SYmSz8CXUa2oIZnr2zIUrb/
aWRzZCpmKU1RetMs5veZ94/Rfg7Q/bHElQlcWhdT3x8cGLL6XKbnA8NuV+wEg36iZqDzGd/p3dWI
AqtbX8v5/vKIlk6m01Czb9WrcZ81OqFwiHKzb6Jx1Lx//luI2WdKM1CmvJ7JdCTUYIIHIX8v+j8H
806gjH+nbP4Wtio1SlxpWnNBo25DEYVYqcIfIKB1eS9Zrri5PKjFtQfQgMoZZF4qGOefSK9zEyTb
9Dzr5ZcRrutm1Hun7IZrMU4hYiivcDxXYi6dt6hzkC7Sipsq7OcxLdWXvLKj0Ztk6NBNJ3qNt4MT
q8+Xx7YcB/i+Qu8PLNpsbB7aSyoEiXJjpd0Rs/YQH09L8Db5sLL4pv9o/i4EvEkGDFFnQoedDwhE
Q1hVI5NYtN+qHICgAuV630dbBJGUdCutmfUu7quTeLMLK8lTr5N74snjIetsRXa8+osh3ab5H6ON
6U5ICD5M1rUGfjPnA5MTQYrrIKw2mURyuO3qWxdTMPn4p9+JKOgGyKSGVIfnmKREjTR5GGN8z0NI
aDegcMveEdaeeh8nDdwTJf3J3J6y/tzmQ1atEP69Sj+7dLAzxvgryVHFfMjXeJQfj6LzQLOv05me
DyJGoX+kvCNVnvBGrr5fnrGlEMCkVSq01Dc/8BYlE6i90JoVS/qmkn7q7Xu2pt+zEmLOru2tJqrl
kRDycAy1oyLucdq9PIopWzzfNtOHmFD0FFNAZE9f7OTey4ViEGvJpFQWYNNR05r3spWSzdIoTkPM
rgVPCcV+BDEP+AzxrNw7IM2yLZr0j19TjEQRRQpDCGBIH6CuSlzXWc2JlnXat8hPSI4hC90CFnrq
utrcpZq8sgI+HjlEVBVAzzQSVah053OnDmiKozxJzgDQIPbuRkvfty3srqPvK3Zd2slat+jjaXoW
UZlVuN0COfGmnW5Y2O1Zse2L4CsOjDej3q4RvD5eSoRCBRC5DQqHFOnPByc3ZhS406WEeMt15NVP
ekJRTyj0T33nPjVi62T68PnyYlwg158HnS2VSizQYhW5LQxvfGhz5BkS890Mx41lfB0MA9vKYDeU
ZgzYS3jUs+oOA5W9aHwWY9ex1PYq1YxdHnkrr4bFBXwyFbPvXAAjct2EXyXV485tyrseKHDmFyuj
X5xxzkZKyQq38pxSp5pB05g9+yTpv+q1aqsYOeC/iZjH2B8qQ7AvT/bSWcwjZSqPw3D/IHldi4gi
hiajipMvtZLuTKl4TMafaatcw3xfSTcWx3YSTD5fTYWlewZNXKopFSY2aXSIqqNoYZpyXdVHyVzT
Kln8YifhlPNwpVcGWlkylaPr2l2Ld44mbvpgrVezNqrZU7wRdFFoXfZIX1u2oHzzA0cQv0nha2te
G8KPy99rce+fjGka88lJ3WJQbwVUh+CNyHYfyE5R//D69BhT7/tvkWaXZyWkZSBOqZSe/swiWp2y
HVWfUvPPATHsdk4WwKkwYXDlOh8R5EjVCCWLlE1RbWq3d3Uf234VHS4PZ/GKOwkz+0oQO8mqci6G
vI5Ex80C6YDmgbK9HGV5LfwezOzzpIEqVmbDYPTqBuLeTjHe2u6Y13td2BTml8vBltcCgvWAhnBs
FmfZu9ano+UKrG/0lTdCQ3ajV7ZSGLaf/rksMB8J7SpzarhMueH5Ryr0XlJcndmTA1Rp9SeleDV6
AZGnpyiVNlK+svaWTiXe+zAb4dwAq5tPozLS1fPJdtNSs6PyrsSqI8sfh/atXJNoXJpEENEKFD5o
RR9c3FO1GcwwJeXNPMiabenJ97IcBvs01x4Q0ao/Xf5mS8twakgiYoXuP/j184mcYDNqUnuTLku4
TWTvbvD63eUQC5MHnonBACHGamv+rTLNK80xBJJqCY9BexsqaHjkjk71wgxWlvtCjWvimPNogDtC
r3r+3iozbrIs50P5Ifqr47uVCw7+i3YeDLuAKoahoFgsdgM1sPEp1dYAYjwema9Z5gr1EnoWrA2U
hOdNjzAzk0GLIqCXMs1+LQz9L4Y3RFup7sQR17ko+pS6QrcVFS87CoGSvNeZqW9adKCf29z0P7k1
SYQ30IWNUqHemWGg8fQxhZtOKdu7ppY6KAZaxorIlah4h8JfvUVxr2y0SsrfwPSb/qaXcgHtm6z/
LgqC9lQVpnFXxpaLImXiH4AX9v/8P9K+rElOHOj2FxHBDnqlqK273Pti+4WY9sIiIcQmAb/+Hnzv
N66SuUWMv3mYl3ZUIimVmcrlnLz3S+duSFxgHAdznMYm0//pD13Vxg7L7KOYBmOr0okdJzMLSiB0
UkA9ujQrTp5ATipC3cozI0929hiPw+gH6DpwuYqoXxF7D1x0F5NdU+lm28ISIHZtzaBFm63K1JaB
Z2YbJIn8KfuBtFEWFFm+IUVPnE0CkpTjaDnDbWEZ5allpXoJ6STeWqN+xfz2A0TJw1DxAI3a5jTJ
qAsIsCEzu5y5pmxnl0vFvvZBF24mS7CnHsnuQ9oSC2MMNnAj+YD0PxoK8kZsXZ8qidZf09+7HnO2
fmEWR4txe8ssvGp9UE7e4NIYwBFo2qPRyPrGkzI8jmjDkMhbDdm2k0bffaNJb6U3QPBj6NMsRQjq
ej+vtrXbBM6NygYbEwjY8gg3AeB3PTcx0MMakJSgEiye3SYvELxSOGqQqr+VogGmjkHIbpAJWgTq
wO+j0G3Nr8NYAFGoBxGHH7skRWegVSTFDjPgmNyshUyf+6ntwmfGhn7cSIzXvHPVlQfhAj97408l
3QGNafxuBikaaxoM/W9Lg8pXUA4RO7Z44lf7qXYh02687B20iXV446Y1eUHkXR5GwCjYSVTWifNp
AooYiYAmhuENbvXdabBFwG9QynFdsPnY5pbXZlZFFUGpMXI4OOKjipMAI6y5ELiIqpK7nnP3LS9T
moBSi/MbozTNg0hocxgwqr4Jm0nAvDPh4tlE7YBHNE1ePOlYsQSuy6fe6YYdStv2TZvx+pAYHTk5
iuU2ZKcUZB5mlx46poonwDFPR3StI+09Dbm1rRIgmrvDlEaNIBJIVJ6n0liwQB5BJQ92gCEfrLie
HOunk0tg37QyRyQl7SGJ/HRITo5hsGczqNQPMvX5diQTfRxV1R3QjW39AGabUNFQhNMt5UUSl6nn
PNatZWzyEqgSkYM177xaUrSRGmnzFQDWuR0FpUi/2EWBfKjIRageEs7LG3SEGsiRmh17dFVLnju7
Th9K9Bt8UWM7BjuTOmQ/KTvhhykw2lNmsQC+3svTbdlR/1EKBuJrFRrMOnUmE08epjlubcMvflYe
4sRITQSpZNdt1TZMeU8in4ZSPXeKs01R1N2NPwVj7JVlsaWYGBrXbPaCxwMZFBAYZsA0kCZrAZci
QemFbQnbgHsRGxOgrYdyMwYkRkMHqIOKV6/+4YKzNMpgPfuI3nyMaRXz6pNnDh/XfdXCvB9e6Wcf
o4VlrWmKNqWz+2UpIAxeSl7GRfB1GJx46tOfVf2tTr1TliDy7IBC1a49cBc92PkHaKEGAzl7yIc5
5aWKm4L3cV/zmLc2Wk5dUBpZB9fttj7L4hIlAcD1vK9swOzwdQeG9SNbMWMYA1HxMiAwjLpAtwoc
mN980MyNszbbObz92rP3CiQrUSOrbedXacxEFhExrMQji8qApEWA6BdPQD0Xh9YzEHIFaLFGo/C9
l/QfuCo3kt9wVD1WVjqnJf5Y6Zmo+VPOni6VAdaDrkfPuCHqOCdbs6i3FQZywBk7yjc/3w/ZTW+v
hP0LATkmZ+eHNBB4wPygbS81mZsgJYxIEn7Qm9QbCPMO02QCJ4oHG9HQJ2NthHQp/sJ4CwBWMMoN
SDwtxMtSw5hYD5F5m28UaJlTOwM43zFhm26NXWUhnLTAHYUMpIUHjKOj00ueta5wRsRfzrcuVVGw
Nnu0pB/nAub9PTs0mEG7rkII6Ls6x4yiW95xlXxmoLzHw5DV8XUlmW+briMO5u0AIPkry60dFzo7
4MLRPLbh8rlRb1nxnvorGcLFLfstQp+UyUZjFIaCiMEZYn9o47bZ/68Wocf4PJlc5duQ0DcfoTz0
wetf1DnAKTGTdKAmgFKHjv7ioItjpNTCMyLP0OgDSpGqbiPDsj5zW5xk1j1OGVima7VWFVu6T86M
PgYuQUxw6QO+1GGY/zbtdiNbC0ACH2a5RcxmZNO2ZS+DudIGu6R9mHcjoA0DQBk0/FL7QGnXt87s
qqj1UldbNn0Ywe2wZpmWpID0xgI6F+4r0g2XUvoMb03TwXkV/L7FoGcyRLUDl/7fuxsctA3/lqPd
JU+QTuXUxGqAA21WwaGd2KlC4Mi4uVIuWlJyMMWHiH7mm6QXEwejASVshmOC+z+xcDoBb+Xw37Uc
SI3wG/NLHW/Zy10bpenCdaOKY/RBipEzHsT1kCcbbqN49BeiZlVHKhpoO7oRV6ShjAVkDhLaKB9u
OP8B8qrrMhZ3DAPrMw8fRti9+e9nhm60WF+TwsByhgdqelFir/SxLZk2/0yAtl9pluayG5N2k6KS
jJmqyK1VxNYoChaAPHFZMCqKNmP8D+Xry3X4eV5nFfXncTazPrScImnjdeMYG1lhHLNKdadiqpEQ
FY5XWps0dIvnqTbb10qBSSUpreFQORP/JBqg5q+Enkt7fP5t2gXoprABwiBUpuESnavDsTLU7vox
LnQLzusH09IMXoQKvuZBarPIHRUC+JZOLh6IzrNVf1F2dqCg5BMcpafyhxDmo/SylVB2eXH/CtYp
TtAOHbb5iI1PCmungmzHrTW6sfnbde94tjYd6LubqswSvofZQW6+dcI+pEm7n4JsIwI3jWidAnrZ
f2iF++X6pi6p7rlc7cXAnAbMaiaWVhoPNfuojZtAvF4XsWSD0bk6s9OCthXsXJdqCwqFIQwSHBuG
oAI8Mr17H40j5ufrUhbP6EyKpoA9ADdoNUKKyr+H4tiv9b4s/j68Mkzv3F/567FxZkQmn8NSVrjj
0n4z1ImaK9q9eBA+UEFRNcdok54rb9DCEww2SsF9A5Y7Y4jG+lFO5kr2dVlKEACEFm4Xr4/Ls1Aq
g31QWMXYPlVqW48PDV1x7IsikC6E60CwB+zuSxGpFXayU7C29fgrfLlDszwgsNq/0aozMdp5h1OJ
3w2wkro4ei7FJMLB9d/McqW2vai8Z2K0DSPMRDajTNE7Mx5KcaLBsTdA57O5rrzzx/5x+39LcbWy
ryI5n1gKKXawmYqT2XwFrhKxjuGwtdYAkhdXhLY+/AdGG7TSXJ4PICn9wWnzblNYp3zCwEpBj0Xz
HXOJK+3IiwkAMPH9jyR9VR4SRSGMNlY1bnqxC/1bT7xb43vGj5RXCJOOXfFYgrk5XSsPLu7nmeQ5
tXx2WSVSDWnHKcY5M3QLPJXdyenfhv6uLE5D/d8b8OCWAL81w36iAU+/uQwDnj5HzyQaWu8b0CWb
D42KDHBxr/nYxZs1x7EzHgHSCfPfz1aFoKIoiwQnlwOpvHWtSJEPmR2vq+KinTsTMqvPmRDqN11P
Chya4SWRNTwhZ3RdwHz/dV2fy01AkjHnZjjtDU2FLIGPjbOZ8HbuxmwzpexTNZBNKto9D5qVN+GS
up+L01Qh7Rw03wmI64skYm6665tfeINrncdry9IOxwybDsyWkEPCf8rsBiNYI0NS9tAXu+v7t6QF
5wvSDoj0ylNdB0EeKsRAQquyva3WEMUXcC8cgArNg+Bz3vnPDue27IEJPZtXvk0NsKuw25S9N+4R
mIZ9cWtmT4YbAaUtd0+F/UL5JslWguqlDT3/As3AmwkmrVSHL+jKezY+I7MZIceOZFBEivwv3CLq
DLhYGMlEzkWLggKTllM4wP7m471tfK/LnbOWzlk6tnMR8707u1dG00rbmEWMlfXICxD0+smuA5Te
de1YTHqey9H0kIIAR/QccjqyJ+yf3thi0DOtfjoeRuV4nI2bktwPa7zcCwYXauLYIBcDyOYfNBET
eEUREECq1dSRZX3IHkDDgCK0nocEFcJ+5Q4sXOoLcdqlllXOGGpayJGkzUPNeex2xU6iERQR1MqG
LtjDC1GaakwIyULlz+GMLLdNR2/S1t9eP7O11Wiq0UgjcMYOImR5P1nvo/UcTs/8L+IyLAR43iFo
PHBUmt+vlUv8aoKbGtQzigNefuTdyrEsvdDOZejtaxb4qHgn4KHGkMXoAo5JWkZAqP/SBVVkp/W2
Aw4UeH0AtzY+Xt/EpdfxhWzNr4wg7SCegmzT/VyIraI3TByq/G2qt232mnqHznke66MSsWs+Ov6K
BVmwVhfSNY2kTua69YDdLVN3k5nfG7DQ0iyNksp8q8QaRsuaNF0pCcsYnWM4oFdYzg9Xgnaby8gs
b1FpXtnX+cs1f43nNoKYeazSRevwpeFyCmHLMMHKvLG+82rjZCLFpbr0oS4ypLuSLxVHIbyznhRN
7kM3B3XC5+ufsGA6L75A8wRVGRrEolhtMaBiEobKQuGtsQAhVK8Nni1u7NlitUsCdJ+yNzkW2+fe
bWakO+F6Nw6REbUZZtG+/83CkBSHhwXwvR45mumUMQ5Q741XH4F4OFUopu6vi1he0G8Rmm1hOajT
jQEiLNSrhyASdEKK4UTlvqBv10Ut+oC5XQMz2zMiu6aUJsrheeNB1MgOoGM0nVuw07n2NudPwq9X
7tvydQfwG1phZpo/HdoUSlAr22QwZ6AobtEBWPlz3X6KilF+Yl4beegetf106+fphll2VIFMu/e+
obFmJWJe3OKzL9GufpZZQzvJOcJEW6cCkQ7HQB2GippYZSsGdk2UdpqmrUjnZ1i0EYDW0Ed7Vkfj
pumjQv4AYsraHi+U9WxQCfy7x1osIQogk3sC4kbjfQAtaY+J6hnGOAUu0AvxHzC0EOVrIByL3jAE
aBNY1ZFn0fuOjMn2+6qB0KSn0Yg8ReiLR4wQWNUa6u+iXTmTNH/JWUjmeTVm3FxISpH/yjGnII3I
DFbeH8tCgPMC6u4QXUyaRcnDtqOeWXYb1SE8CcWuaMNdZq4RXCzv2r9idM9L28GYaAAxA2bsjZgn
DwAYUmQlt7MmRfOxIQZTs4Fx7Bg9eOPPjjwUPE7Jf+e4RCQ5Y+P83z371Rl2djAhul9GC0MxG7ie
7mi2+TdD8vqd0+KHJZ1se91urS1Ks1sl60JCE2xdQn/645bkLwALYOnuupT5av7hRgkKXvMIP3oC
tLvkBW1IshHvapZmztYVfhq7Y/5XoeSZlHmtZzuXDyRDkwpsUQ7KJDzh9jZorhJww6Fd6fp6Fq09
cfGKnyvhGCy5lFSxMnes2er5ASiGbJSKgNj6TwfVIPcG+qT/d9K0EGBy+wyZJmjE0HS3TiLbqBYt
UJWlhb4+xwTvo/LzqCSkWrGBi8pxtkzt+vbURXfHnK1oxmdRYkQQTT182jPb2Vxf4fxDun4A0Qj8
DPCcmMfQ9tMNZN/xHFeLh+iL6kBZW+XRaBtbigygObVxGZKNctjhutilYwQIH6b50WUJMGRN+evc
TQFQAOXvhjtSbrLmObWOafmRiTFqijXGysUHwrk4zYFVwNKSpoS4IAMUmncX8CKqzEPiPHjqNc93
Zb/h9C9051ymdvOkAO4lY5CZdqAhdo+8YdHg3SE0MIPHcK1DYOkBbs9Q/MEMPOjDiF1ejGHAWHro
VUgE5a8YSnC6fWsg35lGhXOaAa0BdDiEcZCule9/cc/+qUG/Bet3X9WJbwgIlgmfU8hF+E8lXmu8
Kw3wDIY17odjHMeORr0v0FXaxJXX72Xp7MFiHBHS7xJRxCZ3dr6xhh49L/rat2na3dVtyh0D2j0h
N2onT9z/XAwrN2gpOELLBAik0D6BOq8mo2lAH9uMkGFkGM0aCTeiNlMS9WvWb9EQdwcCWrUCn2Mt
3p8zoZphkmUwmUMqECIF1WsxqH2Q9bFA726eVztMKG6ki+7p+osw89vC++nQ6ZNrvTLTiBzgpHGg
yLrOdGoSvr9+r5fV8OzDNMNl+mk/SGDXbZwBsLTGu90fpNyz8Zvr5REHbIb4FKAdrD9el7t40ODx
mvFDwcKmN1zwAo9gNCljPwZ+8ILuYIcpStVr1bhlQ4J6ImwW2i7+yNihU7RE5x0utWzGDXjuNph5
33aYIPMwqQPUyhc3q2IZoJN0yla2dsmTz6XM/xGt2TBXIf9FZhvW+/Imr+sjqD9WVHl5F3+L0GwI
VzO6NcXhEXTlgqMSJoRGAhn/vzms32K0GyM4+soYMjabnA5xS4ot89utAnzzdTGLru1sw7Q7giJd
H7SzawvzozftwuqJwPjTU9GDOPLQr81Qrm2ervkdUE2qEefDrLhVn3z/5A/fr69oRQX0RrOiSBQR
c4BqVC+Dc78axi3+PqAhPUxQoxlLxygFyC/CxWleAr/vmueaHK5//6LVAvcNUIIwHgMgwksfBcKY
KmAtbmln0pOifuRYxbMnXnxXHBqf3cphbZh6/sU/HMCZRE0H6tI3a2JDoj8efdC8o9vAOHjVd8BU
XF/a4umfCdJOXxEzRR8ABGXhfd96YL9EW9EaRM/iatBRi9GiuVavuxqqJqMAKzJMgIKDKdlwNEeA
VGXmZxOAw91krpzXUhRqhej5AR0ZegT0oSm3r5KkKpt5UYfWfQ+t2CcoHqzY7kWtAMwhgk+wpKAr
71IrjCoBM4qPrUt9FjedigpWw3tiMiI98KyJjGrlDbG4jb8F6n01WVeJvFQQWFf70L5rmm1X/TDD
F2sN7GhNkPZuTY0QtKb1vDIDtBVdDGAzSj9sa0OmlarV0s11AkBng79vBo+Y/372AEtbRuoglGgV
sjHgK7c2WavfL0lA4R49zzPeNO7vpQQBQElCOOZVUALZTAKDBX/RNIkWFHw/RpzAhutrgaTbWs5k
JZBAqNykCl1tcYZI1lAr7mfRiaOtBYjzgAgJ/xhnKzpZJLUCiAOx3gKGxPEPPzhJ+kLtt8KLM3oj
11JaswprZshDsADcJjxa4cA1RUiatsyGGkT2g/9aAaikvBfuHo+sMMyQ3boP1wzFgjXCUx/1U8CD
g3pOz1LaNhDffAtwz2Zdyv1AgFyMpnUJv8TW6sILegGYAgepXrw80D8834EzzWO5yCVGVDHHScxd
KMZ/JtdcUe7F1ZyJ0Iw4zyUsnwcRVltH4BCOO3Uv13BeFmxdCCQjMIjA2GFEWDsiv+4LJxcQMjl4
G6YYT8Zy6A6FhuuOYkn7IAgvBeBkI4+hO9nUKp0WA2cz1NDNAF4MVGyku3eSCHgiHL037JPInq/L
XDojJByh7hjLR9OztjYgZYiCyh6ozGG544k4sqBZsalLgT+W9VuGfakHk5eheZ9CBhVAGgD3rIOJ
cj6Px+2aLp4woDXFWbfL0v+e6ERHERBsCLqK4D90u0S4yEmoGuDz3SXJj3x4rtZIyBdVA51laLXG
pfojWWEO4MccUebddOKlJlaUOt8CVsDMvl0/piU9B/fcv3I0I57xHCNaHeRUYkMdkKnfWd1KhL/U
HIUWbttHngDdvOhKvjwmI8jZAA5CaF9ZPU5FIg4JMD+ayQGxg+mmB7DgTfvGFPxUWdkRlGxfiAIA
Ip/S8un6an9l1DWjiE8BcCpmaFC40XNAlsudxKID4MjZkLKoJUH7pqosfQjYIL6NLsfMZaFEAJIG
36OxbHl4l9HM3zg9phrB0FXwA3682nMaYMC/hnM6DWGrAjDJ+WkV5dP0kM7Uw7khhj2AB+uTyNLu
1QOGZYM+aaHMyEy9/IEPrvcdMMPkvRttJH5BIPyWE2WJOANS12OeUAsK3EQDuNyAUWoX91U/vyAS
MYbgqpD5rqJj9VNlxphGGHQwtymwsR4sXiOQqa3evrGBwPEXzSPYPoCSzTycBEw7lycJBKEqNUNo
C6rvJ2Y1e9PgpyRN/8L4onQP+CaQZOKzNfvuDWnpi2KaAeyCewF4lhFV4MgD2+N1dViyi+CFQuIK
ddAQ8DfaeqbaUjIo51tGQFlAeoYk0ejXcR3I+rlJ2zGa0sre2MxSkQ8I8a2NfpOX6x+xELARpMln
/mx4T5QTL/c0SwbBgCoEtMgK8bXzXAgaAf9ZqtchHVcs5oJVuZClGUw3yaQ7jpBlkBvS7L2s+wRm
SxYYK+H1ohykRBDqIL7+g3G0kLiDU4p9zTM7fBxt1Ag9A8BSxAcEwuR7/PX6Hi44G8CkIR8GTcdV
0skg+EBzTCljXQREt8pBG6Rae9kvGMoLEfOSz2IO2QGsbwRM8EaBNa0AEzaxxriTawTxy2KQVEIc
Bd+phwRpHlrVOKu+23w0JSaKk+fC+HF9txYgZ2dUud9CNDUo08xri1kN6uBXogIzQgP9zM2jZb06
bO8BHUVIVPHuejRWrenGwtMLwhGVAi8FXWj6YOGUGYzTX9jVfgsSuINqS0Do31H/xs/iFqP21xe7
EAYT4LibmIgEwTh29fLcSgkS37GZVV6oY1K4e2sYvqIMcFul8uS6fGNO7tFz1Nt1sb8gGzRPA7lz
Yy5CfsxxaHKV0c04YdAXDtCUsHqFMwIWZ7mbyHRoQytyRoz4F/lH6v006+45HO0os4t3mN649AAd
g84T3nylYHd3W3UQAMxjtlxJ6S4pGxL4CD1nwDyMKl7uDUOfr1l72Bu7y28ViupVNdwMwfv1rVg6
gXMp2s3Jp5D3mLnG5WyFunMBTAr005A6bWT6+XQ0eUufqEn2aZCUGzGoh+vil2wDWEJdzM0CqARG
/nKRIkkNDBLhRhVDu+/s6s7x/uKxgLmu3yK0IIrJonT8+dJ6Zv4ozfKpyNRm7v+6vpKl48K9medK
Ebt4OlKOO7Z0CnqON0lD0EEz7WwxHUk5rogJlm7oTOKMdxzGFh19x+ogkY3tVqCIyay6ihjB1QFI
hqdis6SNt5OZ5+9CWQ/PYS/knWCMxgzocfhHBj4yys28G6PAzFo7KoYOUD6AKa5i02uMcdNkBX0A
Ea/zCRASLYYhAd0qWpUC9sM0h1Mig+nGLZISwNd2kUY1Ser3LiFA2sqssos6v8tPqm2mR+Iq8dIW
ZLqRKJTHshNTGOWlD4SPCkxVaeQIURQbhNZopwUEjvzmeCyV28quqoPBLRKnQ5Y8hMqu4eHtQO1A
xcqBYOvKvVMPpIjsNmyQDcoeGgnAaNOqk6PBkyOtDPsYGN7WEpOz4yIYd5MSBDVuMt4DaXjau57h
nrwaL5MoY30Fzj5O0Yg3oHcegGiucxindnobG98qIxUU4sGZkFyPAAzSJdEIHJ8tZjnly8AGa9/X
Jf1ipLkFoIPcR8HSALXwio1cjINC8FBbcDngu9UfazYxWs4CPKLQGhecwDot7nrwdxxdpH/eUBdP
gKfB+yEWxhDeWWFfcMBUjP+d88ZBSfj3V2huiSH/KJSHr1BkOg00ACpTv79+hZZsUegDGBSzhaCs
1znKFcLp1pUNrHJogbsuw7NbpLBGYmew6qMyK8y9hUfhr2U1l4K8EDit4Py10Tms14oIAV6k0yI5
wq2TnW8qI0WPKEfW8SDMtVzTUvB1LktLXZR9MZSBxDaKoAbsS8/KHcDdXjpWN08tMf6C2QDHdrY2
zdPluOdGX0FeNrEhylmHnsnROIV5/oNm7NMYZCIGggffmhxoKXWgmp/XD3XJLuIHgByDvkIPaaFL
C1+NAJFhHT7AqiUeQw6ptsmoPhKjXWtGXbKMwPNCVg1J43mS91KSO9RVgUAQrsxN3jmTckNqNOB2
DgrdHlgjTLSENx5wT64vcEl7zsVqJ1pUokqcObVWN8Gcac2D2KWIETgSOGuE0bOv0uOWc1naafKm
ab3CwGYCny9iHAcqDtdXs3xc/26izlaIkVyjLSBnk4d3PgDdlbpt6Md1GUt34GwVOqBW2JtkSjrs
WMp/5o0R4R2C5ov0vqvlyujXmiTNaAHVAKDa8351mP2rRrlx1bMTbsd2JYxZ0QGdYRtW3xmHEisK
m3QbTLuK0Hia4lo9A1pqxR+srWnWkbO3DkdflewoTsgs86gnQ5QJIGtu63bl/b0oB8Bn6LbGrKmr
PwX6lHSOPVtFp8viiseN90m4YRRYKxq3LAc5cKRY8QzQtaGWIwCJxJyAQiJc9j8bQFW53nZIfv6F
1s3F8v8nR9OFpsJAihNg3yyb7Yhfn0wveStYeAOHtgb5s7YmLaxNy3psWYDcsUeSDx/JnyhFK0jb
sDBSVfD0v1uYphAjBqjqVmFhBrSuTKPGp1thvyTZmu9a8s/gC/x3B3VTbo+U9S4E0YFHQT9sgbMa
meRtcsZNm9OHshEAka9X8rlrUue9PtN3PEMyD7PhsK/FjWJmLPwTqGGj0QK6Sok4cpd15e76ji5e
57OFap7EzFRggioN73xpx3jdRbnVP1NeI0o2Nl21NnO/pi2aB8n7RmIADuKYN0ZOcvQlgMXAL7NG
kbgoB/Du4KRCB/AfdBpqrLg1jsjI+6S6zRL0qGCUyEBGy+drBKCLO3gmSltS6VMigSM4V2gQzf3j
Dwe0doB2gG8a/y+a0QkykahyAvAdcDWaU+ztUImSw1B5Djivx+qfIGM3tW0DTwvusXGHFYO1VNk4
F6j3OHsB0P6kCa+Ch/XRFO6Nn7e3bWoeef8ZpIr3vudHVgY1LU1cE3a8rpyLHhrPYAt8vxZBiePy
PtQDq0AojFNkhoiL2gEi40fiJStRzaKunEnRDrAq7arvCkgxZ6zhXh7NrNj1FA9Or1q54IsPHLR/
AM8Kj1rknDS7EiLz0KQlZBnd1pYspnaO4Du2gd7XuFGYxkPqRO5fTDETJMvxhAZu5ZzJvtxHu/fr
kinUieox2Q2+EpEFsi/f6FbyOIv267ccnX5lzAyVlMZcxKEENGJfkahWvI9kuC8SufGabx5xt9dV
ZD6cP8LEM5Fa1noIbe4ZDkQyHBjJYkS/sty09dfC4sjrrJzfmjTNsU6hmGFvsZHu3FL5nBpPPvmU
uc8ZJnbdFRiEtc3UHKvyue9yE7J8WW8nIx75rpsQ2r8B7aUGvCNdnUBek6h5VyqMuaMMEq2x2HWe
jAuSbtVkxSludjKUrywf7v1+jUlz/tlrR6jdCQvjWDKsIDYFL1ZZM1SevJVAcqlnlCC2Ayggxt9R
X9E20+YBrEuOLGhunDL51tSfu/bWSWPLPhQVcgrg0d1NE4uS4jE0s8gHsrl3G/RHR4AyNt9c19lF
s3b2Mdo+N3nZypFhwdJ/KvtxK+gtctQrQhZ39UyItqvMUYWnaqyY0hunGYA78hdgdihe2pgXctGt
/wf3XYCjYp1EttHAFlrye+smkckjgOasnN7ifp0Jmg34WVhEXQdd0jUEoW8pqjB4mTpvlr9iu/4U
4gK900QC2kayHOwwl0IazKsBFGs2JK7aGDLfV72Lx431n4/lUoxmQVCDTh3q4OxD25ZbHprJdsw7
Fl/XsD9d2qUUTd0NNAABEQaLCSc7Lou3huVRnXwo7+vfyAH+9tx7jDqOJicchFcwH7GP24HQPXQP
DQlE5KhuD8i+NX7tP80TFgWsD3SOAJ8R/AqXJ2TPOMqDi/x9DzXIxmcHE7hBnAEUAUjYeMnj1q4o
3p936FKidlhl5vg0ZSb8mT/d4Y0TdSR9vL6Di2r3C4zPB+2NRzTdlsFQBWBCxyVy2Afnyn3H+Euy
TyhZA7z5M04FNZWLfsa5dxulIC2YYsKYBmt0UX+g1Q0gvGSHNgtkxusvqO1cX9SfbhKiQBoVesCe
8m1bM3CTWbd9P3iwttZN07xb/otVHMGTPDqwRisbuBBSXQrTDF1u2mllTBBms9hyPzkewDPyyAx3
ssF0xXOTbKc1+qjFrTxbn3ZoowIpep77CMOZjJw+jyagbSP+kMlhFTJ0aS8dH9MtBIUQ39f5itDm
kMjKCHBsVTQYTjQQpOZlDQgXGffNbfl+/egWIv65j/K3PE3neR64ogggj9PXzo2YeVeKr3hhbEj1
yRijYdiF/aYlKwZr6W4je4vGPUSnqFRqyjmIwcgoA7geIoykALQ8AfnP1spIRMXBNl9D93h9nUv3
DtBlgEsGBgn63uYPOvMpYP2Y6FhDYIch7eZrUL0NyffrIhbK2655JkNPMNaeLeyuMeYaevM88Snu
+3/A4v3VnTMXo/VgCfdWeOC7D9W+xmwUnd7RZ7jicBa6ni6/QjObBcszfAZWqpTYCO+jTvhjOVQ7
K+GbHNx4KkW4fDKMfN/IHvjibKWJZumynO+CplC0srwSg0FzHEu2tRDR5L5P1skrHoJhJTe5pEXn
ojR3VCFhWActlmoiP92IJkqD2Om/O+0OAR1tD4H8G+NzLlGzdJXnFEE7QSIdX4p6D+TvtCojAwwR
nXxtg3SbmZvG/O+58csj1Uze0MDpTbPUIXitkHFz1/z62kZqBi4sLa9tZ3qXlk9ZBFhSkIPKqOX5
STrV1nGSN47uzYl7T9evzJKxO99OzQwYbSIEWnphBhwZecOzS7so6IAsnf0oimP+31/+8z7iHR5Y
aBZGm9ClEZi6umgxF4aXR/lTdRIP/oiTuLRer69q2db8FqMpCSrS0grmG9BNxSFpx09u525Nu16J
YJeCvvPVaFoBGIjUbB2IMdsnrmanNFeFN0HhH66v5/9jUn4vSFMPp07GArjcaBVDQn5g3dbL3/0p
toO9ozAVtpufid5mymIUeVdCi0X/BCxwjGagRW3mmbk8s3BorWpyU4BOMk/9KKk77H06FUfUv0NU
GctEPhnCbd8n6daxbPrqxkU1d9sUpbG7vg2Lhg1FZ4B2AQILzL2XX2JkgtKQ4ksM8wc4o1SzE8Zt
hUSYuRZPrUnSFGhu0CqyEpJCkm6qYMvFS2V+TutsWwm64i8Wr/7ZqjQtSpEEcHuRIZfJdpiDwox5
7Y5oHhJR6eUYOX+38rfr+7gYwaHv8N+N1NQJ3tkIJh/q5AV7UDIa/dYEWUDhb5Imlv0jGfFG79f0
aD6dy6wD7v6ZUM3UkDrJ+y7AnjriMUA3oOndsvadTda2tdIdbzoMJyDt8og214bc0LUOyLUjnS3h
WfzhML/PgwbbXILeOSteZpAYPGNcdxvkK5XBX+PP15aqxTrJ4Mmctlhq0PRxribIhLCpeK2pv2nI
l9IBQYZQt51H97XtfwnAjWACWFsO6mTKnwYa52E7j8z8RqxsgxrM3hmMfZEnT3VT3HZttWFkjTv1
Vyb0z4+e8QoRnIH3R9PD2hmBX9uBd8mzTnB4GwUWGTc7TMUdrjm4TUM0N8vhCZTFvnpR5MY334N+
DYpg0R+Bx+9/PkJTEqueZIODArq94YNVRn3F4zQHHcwY92YNDNQ2HnovWFHNRXdxJlQ7rtwuacWy
/8PZdy3HrSTbfhEi4M1rFUyjvaF/QYikCO89vv6u4o5zNxvdhzgzEtmSZmuUZTOz0qwFoXFFpBIz
R06yWOKJA2z53Qvw/+c2f063oLnXOwVi/EFAkVEFKGTbiwMB1F3V8AgWVuEsBH3WU60PmnXdhkFN
ojRs/8pCJMsk9kbjnQf57AbY9caOb1K9IX5myONpGrzmNe/icit0tYd+Nk2pz8AUau0RLGSBLfax
YeYGHk1NOHAtaYrCaEkAnFyQvuhJufYjpVmhdkTa5FqJoFLJCacBIKqXvGpDxJpAnbXygkJ/Tuve
W8eVj9rzvPdac2wLBOykftpnmpE4ETcYTp3VoDLiQLjX6222TaNaMxEbq8wR3X2PICPq155qgHYK
1AwIABp6tktQHXQAQbr2B7B/+i5tp6IltaaL6NXPO021PUXO1lIwxLbiabyZodwT9IFo4e+LWnoN
m7g95rUQpqaBRnWk0abMnJo0eOCiTiVJkOrHJulGjUhyBdQ+dZqEFQirlQwFkKP6wWMBN0Hps/Zd
reVRSWwUoF4ujWBY6QayZihb04B3ythtWsOonvSpGx9AM1Ae9WEIDjX6Mdd6FwtuiUYcK+k7/iss
xe6U5xX/CsorwwXVBf5FT69Suxi1cqTTKDRuhVj62o8B1gYoSF8yEVzXHwEe0eyCclQLYF/y2acH
nh4bRE+tR30UV6wEPS1S2LykktdtNAoqEYPGyOxYH9EIWnmeAjw6L24Hgmi2OBI9EoXzONT+SfbE
gDV8JN6+BuPWEW9AcLyqpZ6+aZXv1SSP/CLEwlecDjxuzVjxciYfeS9u1uCi5XaG2jDEGl6PLAAR
jF9qrco0n8Av7/xuou4aRRB6yipQotGtMTP1Y4JzDdQOkAY3uUyasdyp8qRbXtv/SSP9I67arZZh
1Eo+ur9Lvu/vGIikfFekAcbi2lCEpQRipSFF76FQ255UxzTXDXDxlrJdSZ2PxlEOOhn5cMInwJvg
BDzS8zxbeMQxE3yjjX+MYm6imyrXecStKWLKe6CbOTLnTqlTRr35+3zvaqUfgmYatwPgL4fgODC5
y7YlWRt3pIi8rcJzr22ok25aIke8632gLFtiRVu6jtDi9QJzSWwAYykC6Gm/kYRvFJ9KuwhQTo0P
t9Hshl2kWf/5LBmfBCP6w/e810JGr02bjJDJV++MCq5XnlVwM+rts7KUCb8/P0Q5wBWvAzho/sjx
A/CIoRwDnET8gz8Am2KjJDuoXVNH6ZYm2yHogwRhYYL3bBjgmVGLDNoE4YYCuzNCv+iaDBwTU0YU
oNcGTWgVePr8vo53xaByFugSPATNi5H8dkzLzoNnk0+rKgb3F7cTm6/fZTDnen70lR8yZs433hWS
IYmQ4WtFaQsVesBLELktLNi9C/ZTCpvpD3/QG0epLQVI6foKiIElGHZj2otmNfgLDv79AyHhwYuU
F0L38za4UM2KiOMgSukra+oV0kOJ6uVEyzp3lbJRSYYYRlDpJsiQlq7b95b8u5zIvulIFAAxB2E3
tNWLPAPA+zFRYMjnYGVOU2pHl3RXkD1dbU4b88swV0tFPN9q+V9ZuigA+gtCUHEPpxR82zNPatC4
vC9DmMrC7GltgUncHEyOcARlLlZOAxMM11TFN16KtLEG2psC9UhEeFJQzuyJZ2mmYrYLO3BDs/k9
LlFBigcd/8JNJoNLfL7ndKMnpcXG1ZmdidJvWmNcE/l3XBoNKTxMOtq9+c+oYjOjvulRzdRpsaB5
b8CM8J7m0SuFjmbAKN3WzAg9DDEiPwPRRzdMiOCblUGgo9RLbQt7b8WlG5W0WKHHgFw+lxZFnN+A
ufjZi6jjoy4H2cdAuICAM0g86RrN3LdDTuFXSgBbJaHr2cXqo6MJyQhOzki+AJhAlxIlgIabXXkA
cLPibBHuCwKueF1fn9EynepOKiOVmKa5Mc2dudnhdzb7sm1iuy4h+GVn2zZ+R1ziNMR1HHJ28PE/
P/Bgzt7JmTj4zy5+PePv4e9a7L/jg7Ivih8m+6CUmPR0Mlf42qwgy2Qf+Kb4Yn+F/VX2B/Nz83R6
2nxuCrPAnzYbfH1u2P8F49wsnIibJwIjvOV5FBvhNEiiYMy3RAkyfkhSnSgkJ2//HE7p0JgaGa2Q
hE5no2bdTOnf3i6pLlneZVonTr/pSUueCpMnX5869W3NHNfcwtiEm+OCm8MoTkDzxwMQTp0pzEQc
qjTnkoBuXlISE58t9ccztehpoTj0BvYUdxQ4CTKOg4oub8i6Pg0BABs8JcMLQXQqE5vuONvaTAj2
43dD8w3Df6WuZoJmlqaXxCEeQw8QvyT9VlmAM8XpVi0Jf5IwSfad4ufm5cXcGdbuYBN3YBN3jh8y
2cqkNBWrsBTrgxzhphKkb8izY13o6vT5uVki4LoxJOxdDohxCdVMoHzGEl0vTDugIVysEYEqPiKZ
ooUNb7NuPb7078NrsmDpb3YBxw9n0UAVBzYdGzHbb8DPCN3E5QF9sd9t9+/xw9pf/EXVfFsowgp4
wPKFFBS4mLWbdBtXSG0wpSF9Ugj2mpAtVpdQa7Vwqr4Tuz83m80H/hE4v0CzzCB8rxdP9MQkF/G8
oVAvO/tl988PG1plB+XCvv5RFExZMI3hMP3h4n9n398/LItYGdluKdTGafV1WpmbE5TD59Pq93N5
YxgwVNChq4yziDXS8jMzmpaNInt5C/pFWlMovfBbY9HVUovkd0JstiaAFkNPKECSEJiY22u+z9M4
HbH4TJtB12LSFlm4Zfd2GHh1AqJ/YBaCTzB7YVSSkaZlCPrFmGw2Txtz92Y7z7g+z9bCFgvs5XAz
nR+SZuqTz3zBMwJI2ux22Dbopv9iY9BsLMCzB0kyiNCvz1CYG3lUhxMTYJovO/svcXAc6GpB196i
FeAA/JQzm4jQpXkQ55Cze3t7f3h48OGmPEDxMGdlwu/xJ4i2thZdXb4Kevm69IT9/BrJSAL2y0Le
7bvQdb60qC1AwYQOhSzOER8r9CaCrFPASWHXxT3AJMNGwlCuVjCUvy/zbfz0e/r/CmOm6IfL2muw
gkrJhMH8w/CfYeUx1RUz0L+LujEB7KoBx1sH5vu3sZk9RnmERcbGANMp8zqYt+Gya8/uP3MBvt2B
JZn31/KHTPF6er4RD21dNpCJGnOCD+De4fMJs43hgf51np3j9rjdWgubeBvinU12ZljbshMDPoZg
aMCc2PaD80r3S0rl7n3/uaQzRav5glhUIZueudOIAe15dHBSH5eOyW1WbDadmYVSw6QS0HEKQS+m
7Tp42Sycjpv3zPfpUOGio0ADRTzz7j0pyjMuHv/ZqY1GXkBBbpk2jH9hfXyrSrpid2Ch6PX+9f8h
dnb9Y8lL00mAWHY+YvLS0pcngBbCHIy0Mdn7BR6hfSawlMzraOB1EOcZiK/fb6qE4EGJn1j/BcP0
DVZ2owV+DGxmmHSwEE/AdPjntuAQmbvvD1wcdnmYRYWpZJeVfeATP7b49fsyfTvfWC1c44U7zO7L
L6OaV0FzpVe2/NWo2MgwoH+sNxsFGwt7BFjflnRpBBI70vMRAGQAJViAvIAfM1uXPDcSRa7Q38kE
f79T2FOFvUKeMfs9XTM1aZ7sJafmO251JRg9pQpwNgy8bVFLKc00ZRNlXBToEgxSTg4+8UlKU9qR
v/jdRAZ8+sybsjAGgqE42yM9u2fHtSwM6evr9AmPy7Whe/DI2eAtdHp62pxWLfny8Rb/XPRfb2KN
IvwAwO8AhBbuPcqPrhVfyalK1HJ8DBYxMr14XzWRVtN78u67uRudC1I58cNo9u9LjBe3BgXdEgYI
wlF2gD56BACvBXMJmuUHdKky63WAPX14YCYFa3AZCbyq1dK+3DpW8KngakIcwEkATTIT6AVyg45R
kSOqM32Eq8S1p9VfyeHWxVNI30G1QVWCNAYFRtWS386U+NWRYO4cjDS8LQApwkm5nmuvBiqndhpE
P4rOS2fGT4nb947gxG7m1KtyQSfcvAvFmbzZESwzpeXFAvI6W7gIL92LSM8x9WpTPG77rbjVTN7R
Fq78/yIUxfFos2ARlFlQq5JbLup9CE0SqvnmW3iatt3qowaByVe2gQa0kWd5LJcczPkb+J+5/it2
5i2EnhGCBgpiDZGO51P6xVMgTtOQ3/Svz6OZuo+oZlmspWfa42ZHsakIXAGwA93H1zva8rgzE5vs
ZJByrXyIzujou/KrMR+OUULGQ4A1RvCIRI/8RrV+1643j87vOf+QPvNWSqOeShmo22RUyIQCiCcY
HMBTeRbniM9LuMPfHUa3c0V6AG9dEXHs2enN0xDVJsAlItG2/CqfRKizZKO6gjOc85dhDSgtWoJ+
kCypiLuC4dji4uABgejzTHAde11bcBCcphbqISy00ZROtlHOCem3o63bxqlfDU5kLUa/2FmdT/mn
5JlW5DTPEz2ZbS/mRsR1YcvHhhB/W/umSnTyWK8y5yS5ynFpb7/7bK9EA+YDFNsKOB0RdALg1vXJ
6kAuBFz0FDGdAQFOf2UcJILeIdOzgX1oh5vYajbpSaY+QrXANX869g5A5aG9MpIe6wPOwMaz5P1+
cjKauyLxzcdk4c0lsunPx/h9y/FORdn7TRn1VNeJlLfgUTTVp4FoFhhKLWn/VsAHQvWf02zDdUdT
NyDRXjklZ8NNTagBh3vILcVduAw3rgYYBKDYUdHNyu/xCrxeMAP9A3xeyEhe25pIwpqIlmcWVu07
o0g4rOH0uSDxRp3PJM5Oh2+g/ioBJQmtODt84lB7SEuabfxtiesgfyj/h7g0M06zFb+a5MybaUBP
g1psiGzXGbcrUgj8a9CB8i9hCoYsIqQmuqOc3yd6+yqSQQwM42xIWFoFO369tBKnTl02qAHtzHLv
E43oa+2QnoFDQHs7+lJNlBwgMh1vs/2XZPVkn1Ce6PuU/OmJ//77YG4jMLPBzIwa0vS10uSgph4R
D1RYn5s8EiBLbkF89t5Yng0clJLmyAyIRM2J9x9XEM3kz3YdHQNiWU9YjBGxyJTU+8oWreQBKDLn
ZiWsJucReAN2QsCyYjZ7gHWt21VGjYUCx1uliGHogBxCNhwxj5u+gsqH0xk2CEQ1H7VCOtSIu+HG
t3Q3eJ/2/EFxfJoGlmW4wtJFY7s9O4NXkm9OA+onyg6SawtFIt2L/NU606EmKJdRdtxbua1D3PIl
hXjrt8FdEwRA0SDIDUrb+SHkx06NODCW0WgrmZGbWr1lWNh6Do605ERf/oO263QKkCNz+Ghp25Df
D96dW3A9gNnBCw01lTw0GbOnn82tppAIW/2r2b586va4Hkx/M2zkL9GSCWqvsk38IANqifLrfYN0
okeA1r00ohvzhCVhTiw6+XAvNX42oiSZirjt4GcFEu0ttMVzCVRx/2ciutmALpKMdkSe4gd4Ij79
5EGYujCCG/eHDYBh5QK4Dkfw+7X8Ixok6wMXawoG0IW4gkwHyAf/2JNF3+NW710Lms20lKMkEcG6
SZVLstVAt0DKhBSb0E3ps/gh2rpBvAXrdhuSmU1uZlDiNAPYsAqZSEA88Gueyq8t1vOvfghphYhe
+p4tiby3ngCyQWsLvBzmZF0rWq0puaLj4Sqrb8MBTS4l0kqw993KdzQD+c/JsnpzxKlKzaXDdEev
CpKC1wmaothmqjPToqvVIIR6k9B4FbVkuGS2QVFwZ9WAOqUc0sLG30ml0863h4nUm6Wc593l/iF/
/m7go7CQ5AHyweR00ly1gjnVzYnmTm+5E6v8E+jl9yt9R4lezXleexIOXdQGMnua5AQ19SReay9g
G36PafkxYPJmYA2W91zsljzL234Y3FkgFsFZQfuZAnV2vdNNKKLnZPKRL9pKn5U9vaRr2ZV2FUya
hTqUjLSr3+d6R39eSZyvb9TUuESohqP8SOW3fDWY0WHc+edulZB0N1Bob5qdeDt8BOOTtl6kTLmJ
MFzPeL7WWSR4fKhCfuByB+Pi4+1bPkVmvNUfRt+aVlpMMlo+iPuJW9BSt0/SmWimXX6oqUEI4tiT
2NSdbstHK7zVaPh3NEiL1vVDbw5rcYNXhCk9/L7m35AQ16YSMLZ4GGpIn4PuYn6fE69VOTGpYio7
4bMM24Q5bvOdhKfShrPAHOMa28GUobRR/mFOxHt4AaCxO6zDB++l/JQXzsCdO4bxMJhgRjYNn32m
0oCFMylKgro57ySfBTtf+1ZnoKpCtOEv2LFZ9IQuvRJus5WyCK8cSVHEw5Ck+A5K/1j9CsiEQmdk
MZUuAM0eHQWlHfJr7hh7oIFHT/UWMH0LTtptoJvJFAFihIAASjm+r98PmZEXaEI9lDGUSWfyj0NI
OiKjsEUnOOBb/cBDi3KbxkaGfumw3b4KIBpIdoyag9GbzPzDPItlABJjjRFbIeHKt8RXb9vahoNW
+jO67I+/n7GbWhFk/cHoBeRWZGmxq7p4fbglORmqPuaYLwxdYlcvjXsAv5JOVSc6qqZGAzyTX5q1
Sgyn+MpoQY1HUPmgwihcqnS7DUhgLGi7QdyTAf7eYLHVUS3VQvQ9FpGiH1TxSbZCjTqYLw7h++8T
v80xzITNVGheAcs+TyEsQBn6qvpM1zHVqPzBm5E1OEtwxnePFHxuOJ4IfSDDOLs7Ml+WvsdBiYin
Ch5o4r6H1N+hJyvFM0g8enbtAkpS3/uHpeaaW6+Areq/kmcnyqimwPfUIKZVYgOz/8vf8h/VU+Ro
C2+K777+mbq6EjRb0cyIQ68KIAigE8Ylf7InBzE0+NcyUT/TnXLG24JWe4AkqvvqcYnq/I41xjxR
Csbaz0C9OUe8rDWuEuUCG7rLz81BP8oFIh4llTxqUJ9Gb/lx3PSuijje88JRYit4M/Efkmd3SDGC
3AjYUWpedIUcuIkIjmpKGsk/wMwx2hUJzXoTvkdOl9HFBxX713+TzjTKD2UVcqCmC5AtoOUTCh79
1UEAyt9TbxZrzgntRUfrnoJCPQHeC3AxEXifHadOSoBz1UA3qqf0D97z+2nFofKvtdHW2NLizxLO
5l0D8FPg7FjFiaL7YgqBPRVAX3mcVsdug66Jo+QgKMtvF1Xw7bsI8wJwu4xXETIv/ExglKSK2qUw
u94pOqDqH2qoW4NmTLSkT++8cHbY02O+eyqgeVnVASgM5vp+VHN5ECPo+5aCjSBIabvPbMABWqWp
HloXZLhf4UN70ZdM3O2TSIR5+1fubJLdpAVcEUJuhvKzfXNERmNYR+ST34qIAQnQ84tJonvX5IfI
eZuM13tNHBhY18SdttJGMktq7A1aWKFbf/AfItG240rBrT1PC1bunufyc7ZzbIio7uUadA0xjZ+M
rXwaTMP24C/3r83Gs5N1dx7Jkky2gLcbCxYCgxVUiXOFL7RqOChJG9Pppd+XNN7Gx2kt0XBJ+TDD
cSOHOQqow2GMXrO3bRdpsRJEkFMjuj1dEMq3w3XxnBWWj5a0zeiWl+gR7Efw2Nzfz+6sABnHFSb0
u7pLk1BkcQPBlXqGOGXNAF+F9k54TkzFBprCSn2yQU5Eu536EtoBDpVu19vHkdQr+vsA7nnmVwOY
zX1QQj1XfQxgMHcoQP4IN5X7N96qbrSXELRVM7JeAgBblDnTf5IYDo1a9tB/u6AjSFEZh8hWnfCU
PSs7xBU5B23kghWiVnNhtiwbNN9pjeENgxSBEe3Orqys+krNsdmWGotXWqqZbrm/yrp/aDeLIZN7
VgVhcChe4IXjXT9LTcUDnphjOcFfWVcdBSq3KX5WOu3g8foNESKzshemd08Tahr4neCNgrtr7uj3
VSGMoibF9JwYRDkg/v5akyZb8RvplJqVJZ4hfLV0Te+6DahvR+kX8HBAQTVb1UyOgynMmXk5Gbbs
5OdpxbBE3cbajqYGr5hsgZOD1uQld+nOfDUJpXkso6vCJ5xFa4qhS2M+UmIEiFqafBbb8DyuHzhk
xYaVYleITmlrPG8PIsn2vs1tTuzVseS7fEu5PlQIFSGhDHI++EzoecOh++E9qABY4IdOZZEEHGP3
TUSA3iwt7612RgvNaORpJ64lW7GgLyfynOIYdGvfbJC+4iIC4LQ/nuXTYDc6SwCXd54DgH5mpx1c
ZyqwTGZuFZhFOCAKcFAvT4Vo+Y/SO/86mqK6k328AxdO3626RoG6jkQFCFkRipwn17WUGysvV1m4
rn5q/wDg/V0yg88cfYiolq9QFv0JFPrnZqdvljjx7iTCQKnFkEMBK4hRqEzF/9gDhECNEi1SMd1g
ExCzQzrAGdeVWyMeb1DuMaSIi26BLb7n3iqSW4UTbREjRyOl5S8omZuGCswdBYqAVURDBTj05pUc
Qs0iLR7GIh3eQiq91NYFoS2ntR4+WGlHeP5IawvBexazBXiUbIbbgiTr/OLbkyVZ2jFzdGthb25v
ys8xoUrzen34UfD7nsV+ejDqkN4Cgo7VvCc8OY5mgUrtECux4VZLCle89ZEQzmSYpwBfQlnxnFJy
KNHjlhthQquX+I9MqwzlWN0TmkhtfyvtSdlTmQR/1i3Wql6D7+3ri39bjH8wNXB9QTEIDWxCOJ4A
nZyriREIVPrQRgkVwDCCxm1HX/N/EL6On3In2WQBndbD11DbIllY9VtHH+2ZLHsMpYxY9rwkNsqk
UNMbpK7zvbBJHbBomTyHkjQFPeto55kiMiy0Rt4JMl6LnNtWQWuBIwKRopO54fkhc9GaLjyzrqLi
C3vtBHvhJLxJ6Ciq0Hz0+fuM74s3WIcTw0W74TusMr2Uk6lHfuDAB9Q/M3hILPTesKZ9SEPXfzAc
gGH1Jovsevvc/S+i6FiAHyOYaWON41NuiEAIPdiCrVyChwA0GKa8Lp1iU0ao0qDamvqv/EtFjGUL
fGvzgeiIRx2srIRKI43dwx96KAwAPyhWmD+38nb5H64mw1muLJDsmgr6oUm6GMe+dV4hEbVUPJh8
cNC+k2Y/JKbCOPW1gA3nT+pJcOFQiaf6b4oahZV6aTSTe/RQ70YBJmsuapV7FwtXC04zI/RB6dr1
bIOUrYCsJHCcsxccuEPQ2cAFMf3GxEabfATiCJq/Lz6g787ZABEPXpkMRW7mcMjFKE2BxOacbjS7
ewHPG+HBWhGR8ZiR+qg46qU1/6C9e8ldvre/6IxUmY3DfOfllJkS+noeIP8FbiZrIJJPPMTrJ6e1
409EJuLF7V0SOFPcKqjlfD6DwGjbfmWut+42jU9A6T598WDLIEuhLvGeQA1dZgiaw3G9KeOXc6Ot
jFJEHhP4W7Z2MUgI9hWiBuS4Jc/PEyUorbdUslruxrxnLH6Knm1rlPbAeB0gWjq0qVmfOcrtkfdy
/B17y5duQS0yWP6lN7NHeeujouR37XXHkYUb+e/c57TemQ6Q7IkTEqq/CRd/nz8JJgx0dPnLvdVH
4bQGXzmpdkuJ9TuBTRxhRnYqoZ6FJXOvr1Hu956feUgdI45aoqXqizuESGUXdrYR8dzdalYP6ZOl
7oP1YtUO+8fnxhEozODZA1wInsCzRRf6vNbL2k8pupk6g2DO23gHAoXYjc3IaX3y+xrfsxDwRdFt
pAKmHFRnM08tVZOqQyQX9GZ0shFJoP7a/1utgmf/VLzjaEtnvSDipwjdAb2F0qnMjZ9/H8OdWAae
DDK6KdHrBJrPOYKCFCrANNExhnHN/5VfS5bgRbcajR8U2m6AVGGBkXKpqfre6YJTiPACKN5YL+Ps
tRJEXJNxIkqGBnu0xD/em2hN8AjT3Pb/ZntUZR4MxFrd6LSkRG6jRrKB1BesErQ0iCVmW1x5/iSV
LLGLnAQ/kkojqutvAdmuL2zunSkqyJ2rKhwtZJwQtLk+yU2SCWXSlHB4RqI8INln8k/p2ttqO0Bi
IlK/Sz8zmm6S9aKjeXuMIRlOB6vYw5t7HnEUPBByyRUSyZErvnl/0KS4RZ3kxUAyzzPzlw4Xd9X3
qPxfpwd5H/xd1Ju3iwxSWgSRgA9vIMBwE5rjUrzAZFj+cl+feDQOPxooUOqdz2SnmDvQ/wSm5jwL
K+K7QDxHM2SBbGRGdST40d++GCm8Nc3wOzUEOeB6wvGcIwgXIGU15BymOWohAapklW+BUVtsvJUv
IhGFIGHmQMktXa1blxeePtLqBstyIi02OwFhWqBSBnA3VDy1TzjclgQKP5N3p3Vug8qTf6hXC5f5
1hlgzNoguEQBO4og5+XkXd+XoN3yEjo6SGonRKT5WdskB++I0qyvzCdxSESUjXDmUsnzHVvJRDOs
DjQ2ABVqNllZihsvjqG4hYtykdeyxVnRu3x6V/YdAt40dtEn3q7GlMDzlSiQw5x+SZ9+Fzhf6+/r
Mcz83YgPgZtkYAzKh4QaIA/mmmVaQ5HwgdW+q0tR7zvn/GrOzIj/8DeDMAm6KIC9CNx2l6ObxvS2
IHeDs7DOiHDinPG5RX3Mk/TQvC7s9K1/cD3VmQLlwI+XyCKmWr0AYs8NdbN7RpsxMJjYRtPmHNtL
h+vONUJhOc+oO5BSRe7+erYNyLSrMcRxrgDW4LnF+4SOtJKAUID4B4UWO/48cOhQW5jpnVt0JZZt
wo9FjjgpQg+sjjIkB/7tarB9QqrNQNuX8lJuFtOOtz4fygL+neVcbQtcOUylCCezJr6DOjrMD2mb
Pe5NRFLHgz1+ASeEGZwv0rqiSWQyuPhoyXjcO1k/R8FG+WPS+dAWjRdgrSfETUi8AyUoDS6G9Vd0
ATaEBpiiJO1mMywdq/uLjRI6lT2ijHk6DpwCelyBTBkNJ52prNp9Srk/KV5sHmHh0kUX6O6VZfy/
/yNwZo9bNIyKtcB0pCMktucMD/4JBfwTFdD48t+U0WF3AXPCXks8WiRmZ7gFKqw/elCQLR0+Guxj
SjQbh5iIlxB1XcVpoEscVncyjtcyZwdYzwD5rvq4qoMtf8Wb3kIhmZNvk33pohTBVtwlg8fWbK4G
f05ytqaJ0lSq1kEg7/jn9DHcxu5gFZQ//34z757Rf9fy27v9cUaVIgzUvoKYztbsNiK1rWA63cKR
XJIysytRFoyCVLLV+5hM/+RtxRzmS3J/n8vCkn1btx9zQUrYa5IeUqKt5wDo5bk2waJnL2mXO0Ho
q7PwnQP7IacV5MaPBsiRTwKUWbOpLKCGv6Dy5/T7hO6cum8HF8XYiMKjhHJmIDzBaIqg05EwFPCK
0guafhkoUq0l1pWjvXE79RKb+ep3qXe8AEhlgGhwA3QEBWa7xeLOQVh6SCpZ2QNCzzS1IwTfjG3i
1irq8rOVlD1pTkFPPTEQnTa2i4+4261Ezz2mbChgm9fQjnutOvlaNECqk8IJIOk5fhI64luRQOEI
kHAdOh4QQiQUcOw6y7fTCwAWf1+COw+qa/lsfD+2uARhbW1IqNRt15MtmIktvwr70RZJ8qjvPjXn
z+eCwFudfSVwfg9bfqqAdQeB3psikB6A2k/dRiCGpexaBP6+kFdZmuOtn8lo2/FU5pFoYNUx13OM
+JGrlAHbXJncJTqW++4Saaa6BbZORybHeBNobJYelZRFrXMnjA6MEWwvGNAR2kQ8/Vp2l5Zl4Dct
woqXDo779iWn2oSiURnwB/tuEwIWSUFAqjTbY/oeWDqOIGJD0tIS3GYRMAz2vAHmMbg+9Vl0U+q9
IdcbPCQNz1ZaIu5G+p5SvCfFo5GZ0ql0wy3Cqu6S1r0TIUGEEeYLLpgB2MN5eqczlCroCwR1W2To
tZVx+YvGmw8sQQV3DMVnDr/qN8aqeOkNc8my3DvcgNoB0iLAwkAIPtdfUZnqAmdg8cM/xgMYCFQy
bVUTT00fkRl4SR06bXR7qbruti+XxWTQFIxYI3uzz8Wq7eADVxJBTr0zR0veBaboSma2Ge3EZGXZ
uhmgcJTkGQgczcwx/6ypbi1029+pSb8exMzbD7VCqWR+ZI8rPCRxs96NjWfWuxBdycZOJ+Vn/Hcr
kvhQmPqCqf2e4LVJv5Y9P21lpQP3FbJx4IAOKL+9Ib36+qGs9QNcQ6Ke0N32lp7yh2Y/vashkOGp
YHl/FjTN7aPjehQz1QrGlQysIhgFSsJeS3D2DaR4Tx+33RP3pa/kcxMjY/e7TPGOqkHrLvrlcd3g
J34XUPxQp1IYgj114hFGAYvIoQSBt9MAKk47PEQa+eBJ8KU+PFeEM2hlAffSRIIVVXItzqC6bzfR
Uvn2nbJERIJx8lGvJqDyUpupd7VRtDjw5BSP+h6AnmTY6q4VO7GDniOgqqD9k8N56MnUkkfOWewD
ud0CiEeIFBcCzE5QP9faTw67UU0FFVde2cS9iQo2uyPDKdxNpyYhJWf/ERdbt+9U9bLoN1IbCIre
qYWcCiVvlFIBZgCpSbtGFreJCJiL8NBtUZJ5AEoeCqiLlQQwumpEmjmlqH4FqTr8wcU+8luH8How
4vUKxBMoPpMag4HWRQVf1OGV4EPTNcfIxv7zL9oZtbCA5QvpfsHU3nFvrmXP7F6rZ6EQZ5DdvcRf
49oUfKsk8rF9/dA/J2fAI61Z9VtVI9FJc3L2GF98Dt++wq+HMNNCLbqPiortRW4ZF+mlQ/eAtFMc
NJfTweJ2J/FULCEF3FYwIoaFignwtCFMjcje9Yq3KCDq/SpHaKdxRtZqWO+geg91bcXHYUnYnfmh
TAPMLzjhsPNz8+55gA/Kcg1UgfvaCZ5lYD1uxZbwl2P8Elh+tILvXC8Z8ztn6kroTL2KXJBmegqh
ANJy/JVAdJCErurX4lnbiSvxoACGGwgM6UZgIdvfNdwdu4J8A/SJzvqdRBRjXS+vZkxD4aV6isYL
zyl3kauvfdCFv4tHnw6n7Ck0FTd8jZ/DS+QsxZHunWg0eIFdDelSAcXyswfxgK7Nvi5KGE6aPQBb
G504imC2CUJndYQmWtbDGm99RweAXWJBzT9nzqIvdevBwqgj5YLaRpQCo5/yegW6pkqyhsMgSisJ
rOiYPupb3hXBM7RmnQoCqGn+Cxf2WubcliE3kXMKZFZb7QIIQdbhpZxldNKnQPXE84/qB22dUf4/
DxpeC55tNxDCQ2MIKoS7T8mxM1mG7VXZiIjQ6q5mof3JNp6Ep27nUcVcOGl3LrLGQ4friJehiHTe
iIJWZQZBAgJc75FfFxeViRPtUkcH0Lh0qu/Kgp0CnC0SXKikv97TMO1GwIuMCEWCcw45ae6P0Zko
OkKcf3Fed3QGAuz/ypqdH26KIwCWQxaqj9N9utM/A5vVkIu2eKDINuz4d36BYO/O+5oF9f+VObs4
Ql6OYi9AZm4FyO7ksIyByWC5pF2wb8haX4xuL81ydmI5XmAdgkgDarC7H/xT7CONNLqohDUNIHwK
NFm37lIy6U5v4NU850TDedopajNgnuAVqi2kzMBWQeVLton+H2nftRs3sAT7RQSYwyvj5qAsvRCW
ZDPnzK+/Nbo4x7uzxM49vjBgGxbg5qSenu7qKvuknRtQPd7fpLdtagoYTEjnBVr84ZPo902TynMs
GlGBCFtxucPnaGe/GrNGhbtqTG/6ql8fyNnMt7vkCJqPl0fuKdyUH+Ay9e5/ye0S40sAIAWbHRBT
pKByvYWTvjSqsk6BPl5xraefeVATi++tYqq2DA6X3ku+GAHGbRsRTCJrgtET3k7gOa9NtsaQjPoI
Efr5GO5Gt19DbMISPoqd/AXyY5YrIqHS1auCskadGxDM+tjBsNa6iKlXgB17wrbezge0M4+I7hjz
ebOBiTlDJZEkaNIADboenIYHVMdnVWFJAggCWhAAzeYPBkyFaO6u38zWLzwsWRXf2wczzCIdhesN
L3XcLtQy+kot+vU4IPm0jo/6/kn9Ftdo99vwSIChB6+xLZwpLmLs41tk949ZAJJQjSMvZvl6tFMe
aGFd9tg9R1SAezsgvBT6E2KZxNP2xa5+UVfV1lizmEBuqQEow9QeUkpuyMusw171PkYYno/5bsD2
daXHwkx+l7sKngpFuRaBTWxWr9zG6QAZ/jUBEKysmfE6uc/oTUa0Gf4zD9QmU6EXFPAqPqdtHGWl
PQLruVXBhSI+loXduKODjstVtYuOyasFVTHGnluwDtpsFOBRggd3rExF7HGoBWoG1XlLfdY/tB2h
SG4s/2REJm4IFJHseSMKJrfXXTSSMWwv7Pcr29QOqOJ6qroKtsEg/id7qXfpSdoCjaZj2EZpzZZU
meUz/8owS/5basLBTaQCU4KNhxwodcwgfoXUbwmz3FYF642w07bz1nC43409QVHA5LfMuvPtSAHV
IYhSEDIBcqBSV1MoDNGo9UVJqjhut4kOxaF4xtqukJZCKJugvapbaU+MgZK37vVAiVXwTAu8iJwQ
HWL4YZsKKYQLrRIvLRTo3vMtUtt79KnZUEL6vm/t9uGPBNSlNcqNJO3YgASpQh1lWmUOCL1eCN+R
dug39SpZG88g+3J6p0WbnOTVD5FdMjPL5KTcjJe0MxCpeLR4UW9/NS6KSM7aEoleULGTfI+6rvb1
KgDOcQ2zm3g0hfd4zVze20OEZwmyvFhgVH+hyI0Pu8jB9CmKDD2cmTWdFXDAn8FpUmzUGHi/bJ2/
oky6yb3JTtY+oNss/3ELkiLYcYSRaDpFuhlYoWvjeclnfJpk0Ms7FhH6CsZ14k2n6k121UfV/FX+
QaLLKRyg2z30JbEKQz8VQWrSUYLE4MFCAR1guiKa8mmTyxK2drchTAHTGSG7mcjQOgJyhF/7q8nO
nfhZf/3fEXgY+IVlnXJdc2LMQUAsK8fskB5bF/BD55S7Y2vOaKsgh6r57Pd1ZSqsF9nCguNBKgI9
jLZ1gFioBU8zrm9EqDpDyw8C4iiB578kp0Nyk5nPIs6Iml6EOzoaV4D2AxMA+ZKLrZVEqpoWoVBa
8n7aBA/TIUKIx62DdQZrHetRcusaoezw1xodzGoF9JpCji+tdBei66HchW60x1vTDbzZU7ya+b5e
COhgEczB6HtCSRaN6Nfj07lZG6AySY7ObE+HFN3K37Uzuf5r+MG5TPJ98t/R06mDSgGDhFgEsGfX
5oI2TsUh7Uqo5TgCGj/xho+e+ZPik8f7rmRxxNzmpRXg24EcxOUKUIhI24N2dZNDsgZ71JVWoJ11
ZAtyUlvuGaxPwzv6GizxCWJp+9LznaQ2k8/sT8LcQwurevkRNzirWh2zToVfHAPkHiOHB6hslaPj
CYwasmhVR+5pBJ1IazNuhIW9S+IKaGXyOklQUxctWnCqNJlhV0O1bTVkaDP7EE+IMU/CobLjV34N
OQLS1IJ+RXS55ZVZbZlYO9ZHUNFe6Be5EHdYgdYVdgKE4oBUFp3hT2ZBAkpdE6SBjypz/sK75+Cz
2bwwJoFce9SOu5yEHyrgiwM8SVoJxTjYj3dQ+/GEhwgtNeNJT8wa9XpkJnMkQV9F13+IX9VX3hxW
4qGzDPtZ8jI7Y+6FhQOASA9pasDtAYqnGw0zNW+yMZtQ7n5oXhrokUA4aledOBSDT/KhYT7KF+7k
K3uUk8atmetDAXvcSj9PDr+PNlJhp68lWquEdezFm+SkWCz8rLQQcKEWBuEL0OCBcYOGsc5T3CtS
B+QZyL9kMLcI4LtCoOV8CTayZm53Dhxpo4FWBAke3Yw38RqRvpOtIKW7HreTk3uQZHUexV31mKPz
6/6eWHg445v+fp1GHYwymzU1q/B16rkOHWErAvLSW5BjL9zJzQ++w9t/7ptcihKuTBIfcbENZaVQ
y2aASe3xLXLmNfhsP0QrPO4Ei7T4+2YWmvIuciVU/e+bZo6WOoHKbNRNJcJ090d7mt/64yfCMA/a
LJtT5o1WwuI5W3jQYnqhUkaYudDjd9NUJxDMoZxgrIEdPgEiHodm+mdyKueIvvvXwQ4eBeRp1lAT
hAwPI0H/0wFOHXi0T6Lsj0sN5Xfa22qGH4S12iFB76QAkIBMyPnBOex6EdBxxX0bTMHVjpFpHDiz
8boeQOPCeg8dCRytujluBQcMwwfdHgpz1b5NWJT+ZfZ881za/j50GA7qNr0OsDdRydEF0pWL1Mr1
zkjiIALkBt+bvCCNNNv1J/on8Pj63XkJuDjX4U45ASbgdCv18L9nQWEcGHfQxZJuUMSP18alJObq
TAHOHT1QH1DUHD9H1VZqF1d/bkqn+zvxNpkPa+j+BcE3oYVBif7amqaqeRgHPWpBNU67RtCZmtm/
vxUe4U1RvwtP09CDBlYlbjdbG+V7WrG6+BciR1WD9AyJHIG0o6kR5H7MxaCH3Hr9liHdEeJVFm/8
hwnNQQ5jtGTuqI2oAw0A0kEQWoGjhQodozQJuqj20blgyVb/OMig5DUnCLS9RNt2LbkZEkr5gwG6
exRGT8ba8LocfW6qCTXfBgCg+5+z5AYuP4dumFELP8lrzsisfKd7KqopgZPs/RVyC+FW2kSPTCDI
QthzZZAKLYNhqsoixvgjsP+CLw69Zud2pcHU+OKDFaP0vhlDvKnTKIid/864Svn1ech8qU9gcbBa
KFqaYErYxO4JnboolIheYt+3t+TUr+xRl2vYDYOeVbDX2u1O2s29ZZgJau75Ubb4XwXYX6HOaB+w
xCHSOthr/+Darz6AOlB5WBdqU/x8QLNvRBd7THW/gs0rLlVfM3loUYO5638dNYJJA86KuAs8i2gK
jijuIGWbIKKaLMGuX1E6efjESUbzPh5EIbzpaYOejVMHsTlWLfLWgxARQJwlDT1BBnwW5a8EA12r
g9bW2MTiB2HujJyv9xj9+ZEDrjwXtAlmDk/5PEB57Py/K4LAOihV0bqCtD9+o1Isss6Fijh0tdXg
+gL50AH0PDCL0mOw7y3pRcJZRtNu9rRKmM1+ty811L6QR0IXFBqxSMvOtfMMBnXkpKKpLXEP6jKw
CuvrxHot3op14rJ817IxgiIBDR1asWlA0yj5nRy1mGcO+dB5ZVgkUsjWs4N60orpmm7eCGRoF9ao
bRymWjCrBoZWOeom2HBmeEztKDLV47u8zWPGsb0FuVLmqE2EjpdKEFDUxZu3tksgFKAwoaVo+UHG
yLp/WG7LU5Qt9XrVVCEGULGDrWHTOZ/jNvHQF/BGsOOcOx6Z2aCbO4cyR+1QQe7AYUWG1r51zvRL
2/YgcwLsTAaxR/DYevXzmXkmbyqplE0quYrskz4IBWzq52wV2qQWNlnhDoI5Uga6ghYUnaOH+Ip3
c48VPN14fGJbBsUxqX9BjIPywAM6yZqphm3hy/hOfrn+XkTRsXNHpK83xZq5nDevScoetVOVqOOT
kiynvOcALBoQqhAetAr87ch5EXrM1kr3upV79/fRTdhC2aW2bDtMRsZVsAvOMVePzc8HxeP/H/oP
lsdHgnd0SUGhgdo/KSSPQsHo4eE2otf9zvZgBQGaLQPBUe30v6L1r3DTbdEldX94t8HJz/j+2qX2
kJFLUizHaFUh3BMqUWX0d/Vn7QgADeWp+Xxm9aVLiz4HtQBBBWUVtg+1kv0MDGsewZeT6MzYNc5R
WE/W8eHNh2oA6avRDuJ6Hz3/Vs3pHQwIZuB64TYC+6bx9MzMpRI3cBUrYvyQWiZ4IiCLFFqUkiti
oUhyuQYNORpdo9WMuFQ2lTNauYsBJcBqx4OoZj51PMtBLZ1edLegTwzMAEgEUjsrlFECaia+Rjm7
11flCVGh5ahHFCl4RrSyOMYLS+TnF0/giIcmRjbCUuX0UFvHWys3GKO5jcjIPCIkArCeEL79IAUv
bCR6Jje+psL/fY3QwMQTw9MA7lDX+g7MnjPKH6F5GMwCjA/aWmSE2MvWESAo8EnozqbTt9C6yqpu
xCpOGzGze8kq8YCzBA87+GHwwKuhmCHnwLwTErZzA63FNrM367YQROYA0GsAMEU0itEcR10ehUJS
oIlX3Te/9IcgA/A9QoZj+tJcNG//kmZT+qid4IkHVq38ilyjZyzD0q0HBUxoo5NNRXQ+r5e6FAPk
JbuosTLk593yiMZeV9nz3y0qUCXok0TjH+70K4vU5tLEqTOaHBZ/Xv2gGB1OBrCgLWjYalb14bYp
jCj8XgyPetll5aiCeCGECrunnkO7c2KbS0E2/jh52jfDMy6cT7BlCcDyIpONGaVuuDlrUr6GWiNu
OIwH4iqZib08osVO3c/vDGMLThFPVcCHYQplPBreMUZqVQbgPMZjyTjyzgy6QDAWQpDnV2zGHo4u
wx5x65Tbu7JHXTeJL+ezJGaA7AAYfZY9wizuokcB6Sm7M8zWkc7k4inNYhf9UZ4Y1omLv2edunTG
YKjUOYf1zirIA+Lw2bs8iu+6zT8W37UV/mYYXLjFkREF4w34pgA4oFUZRE6sZk4soIy9B/B72Kie
4hxPR9QDyhVEzrzU3KAVuEMq4h8aGYkM8YVt6oDMda2JrQHbxbk3UQ+w/GPi9c6fTjNZJdGlVb00
Ra0qRO7FdAjLBszp+S48tituz51ZRd8lN4cBQViWR4YRLb+UlVZrRYCdK2JlBpNNC1oZ1PLB9LKu
V++hW7wZe/EpfJi2MYKZ5DOZGJv3lsfsZ0b/fgDlBeps7kaDJx8ATOx0VoFN0r0RIk/8N8BXZu2E
LqDvwKcKG1Diuhq0hUJvPBrmCwj7HcbWIqOl9zISzBpKCiARQJrt2uMmdVTNEV8DvILgBX4XGbXu
EMLxBoTLQF5FdgcyQd5jrfXSSxE0gn8NU4co5yB+1YwwjO6Xec3jcucBmyIcVjjAUfkP6hZk2v8a
pBlY+qCJIfgOgx/BpqnM37kpYt1n4Cgnm0e+A8xNjLldcsGXFokfuQgqlLHKOkWAxXjHW91v/ynd
ch+g2TlIrHrlLSiLGhx1SlMV/ZdKS2bTDddA/W5yO/MMYKEwuASt1ZDSWImv8sP9Ef485293Dzqm
wIeHWildyldQJ2xVDVvZeFQ32lZ6BRsEGsxP6EHE3PJuab1iK1sp4nF+xdvCO6tMuBgxYOsivYF8
KVA61DUXGmPKdzoGrnpIAljxdwhc9SE6cXbqoPt0zYJxLt7hlwapRe1iHbz3qIyQNkykZQfz9V00
m8dpVYDs/V+m92JwVDjUVAhZax+2Cof3HRV9cYnJoxAN2s1XwtdEij8n//RVPgROi5d6gro0/7+X
AgFYRVQIwBVENIA1pE7q6IcCNHBmRKee72V/Zrfdfs6ITzUHuPLH4FR6coCw4v7YbzvyYFVRyJKC
+RMICjptlWuzLyRSDcRoAUobJ9sP3ogNrZg5BNjQuc8j540zyyL8uAXGEMNgVUERCHy9N5gvqUrG
ps/xFNBEa9xWG+GBsyJHXYPEcz53636TQdBgfBe+WaJXS4cYKFLdAK8mz6MERqKsC38x1gWhP5lI
AD66MbTmglWKYyy3lr+SHwFJ2oQywqmO+Yom+4g6xgBDG+BXAaAU803tMxnvq2iaBbyibQ30lfax
8SLNMUXJKfe+o8MtE2JkZji8EEcBCY2MKGhskZukH126Ora6n8Ks9AjyvtTV3iTD9h8bd7amNSI3
t5lsxq5auO6g4ADWQgiDEs13yk8Ws8AnBoeAlPeaB8LLg45i3Ly5Ka/8HUq5Nm/zW7zwGI5ycTcj
YgWeDKxygB9RXmOaUdXP2pHkf+Y34NylzxiZvEO0aV/VdXsuH9TAFH4zYTMLgSPam4CZ1ESFdKJQ
tzsUeQdtKjVkEffGYQCr/muyKlfRvt6kz4LVQNVrHZx8x/9tdKvkk+mcb0ALOEqX5inPITVhwxvE
fO8WB/TegJsx/8QlCCBjswoLVmBFfP31NpagB4KwDi9owj5GBVbTIMxj1ksNntEc4nIRvzcIrqSD
uDFcxHmF10i4lGLghDfaGimZxkJihuVAfgqvN58BmJIBmCqPHDg16WrP6y2X4D/n0b1aWcghuJLX
41PAVbTqAMkKQeaeeDkcNgcVDWXNgwtW3v/DngPOHjhZQkeGb6HFu+Vp9gd+1BsreKm/VEdAd8VR
9VB2+a05+SoGD7ewmRh0zQv38bVRaskjxQAlNjHafk1oEtTMeVXvItxYjQtW3sO0YhzoW9d1ZY8m
a+xKkQgFwt5LudYht56dOVNAgnP3aqBg2O6F/fm+xdsjdW2QctJTVkCvNIVB7VF6bdEyAeLjp5wt
E3IbPF7boQKbkZ/buJtgJ17XgAHvevRLuCBdeMIucor15KJapTv5z+vPj1xWZnHhlXJtn/JYgRr4
ckMWcnB8ZOXlQ+vG75kDj7UdIWdFwg0Nu5hfR+vDn/EkHkUIp0WfPpaYlXNdyI9dfwt1PxV8Hkt+
i28JXjoHmWVwcKMjCtppIF2NP5u38oXz4sNjuB+s2GNxfywEBNfWqTvDUCZFSchKTBvV8T09NQ0g
jQR0U5K2eP0reefO+oqZmSIbiXIjaBdFMIB3PxKSBuXNuGycOLGFG1E/crsFzcaxfhUOpZOti+8K
cT2rPHvrrMFmizhLwD2FIiUd5k2GWHFKZpBgc3zToKOUOdsWQbVszaCpJPQTvgsuhGe4U3MqzHqT
M9KgSxN98QWoIV7HP8ZQSWMy4wu4FUDmlbPPnPYTXQ1eCsr14st/ak7Da/3BbKRZuDdgF0VpCchk
JGEph61oclfnHBYYtdkPaKRBa+gDOpvB+rEC/+oqSyzmzXgbh5DJ/muScpNSMM9D4mOovNWvhVXQ
2eqpb4G0FyzuXQXlQLwRD9yJXzH5fMlupbcVqGzwi7SkokP3epJFpZxCqfWRffDGnfgMHGFsgz1m
hevIQ3IZRASPtTdsX/5nr4nx/rVKneBZ78cpDrgGXal5aPbb+A/6f9EsYgrf9w0t5BXIzP61RJ3W
PFebJJIxvgyw3EP7liOHzTkFmu4gEtt6TJ5R4gfvzSe1krXul5rQwx7k5Q4KnmeV89ZDEWDtP/Lu
r2bFVDJZuBiuBkj5BVkdo77XYFD6AlNAtp95SxzM7q15CmamuN5CzRu8h3h+oU8BYeRNQR/4Q1Si
KyzclNrtW+OJ7wgf9vpRAcqKsXJLO1NDjyQCVYJVoGtZ0DWrjDkLWrAOBg/SY28DVN7u4jeo7T7I
stNBPbD9BWolVgjBskvtmChXpSRIYFf4SpzwJbcjaC6LIPXWAGmzxIP8gaQr75E2+X8ZMdDsYAAh
rHQG9cYNVbHTp1TDHbspd8J3A2lMuCD+GfCy4PeO28+/UjBASyyuj6UgDThHLCu6B1FnoVG2eVwN
PEiusYWOoxtaFeB0B/4EKaWvyjXW3YopYbtQp8U2An4ODdrQtwZ567XX4VKll4cKGqfdL71zqt4Z
N+DNlLx0E4GyHLUsEOCAW1t6Z8zwkmu/tEutrZDXsaDWxO5m8LQj94DrbV90VrtvndZq31kCoAtv
eAyU8IkAqg1cJo3Tlmph0Pguai3ja5JN4zV8FB6yfUIk+kZrAF8ohzIWvy1sXjMZY10IhQkbP5ox
wCmDblRqjvk4bIa6gulGA3sPv/FzwNhmZzqBl2ylP6Z7qTSzI/OZsRQ3gJQMoHSk1dE2Qfkjqcir
RJkxxS2oOpFHNv3HYP0e7g22CA3xpbSvvTAlUwFCPOhG4M8YYQmUChJ+B+Uz+V3spyO40idXdpVT
4vIfwXvIRlEtbqS/o7xZ12mQio6MkrRJIcsJUQntkK/en32r2LLXctEnXZijXhlCP7cpFAkxqeiO
EiDlZkV7yChZ0gNRmdZ26T77B8p9oj+PLC5K4Gh3RJbi+pCK9QhMsRi3KOmDohrCyCvFHO1xOwgg
JsUrXvnooB8CguXzeGLs3aV46NI09dooRyPNIWrRIipRvkQnL5CFSoj0+BHdecYZUu9eABSZ7+RM
Z7hwgcP7EgkPJL+QQKCOjSCGgzgKMD1tEDL4e8FtQLSAm+6E8ruykVfpOfbuD/cHsExtZNhE5xTk
aoHboDF5hjAmQh/BZvtEisAFepZLRH4BRC4RfzqkhWR0MhdVkI16wA92oTlspRO7zYMcznsfQu2z
KgEEa0jxIcoxtV6SbRqamWqJra1DrwZIzdUv6NVWJveUP0vrkMU8tuCxrqaBWvVirBNjKMg0uBDm
BdHBWzNa/Sq2jQfhoXVCU0PK2bo/97e4eR3wRIALgHYAUTrovK93eaSXCSS0Umy1Tb7b477tT/EJ
QhpP2OOg/jLBxu9235x9jvHc+wfbAs4YRIxATK8r1HU0qDkvxlPWWlUNKfdkhTaCPxGEIbNdvcpX
uW6dxEedZFvBgreaHu5b/yn504tNqiQ/gRz6bClPnWlTEExhi/dVboYWv1E3Ko66OkFAlxBKJ2tl
P7iHePN+gkoceIgfIUBup1vFq9wcXItgFmeSBC0Ac4FP+PtNtEsv+aGuJbVB4er4xjnBRgJ3aHFO
X9FaB76G+BXstc454U3lVG0DG3B7dLzdn5al2OSHb5HIt6GRnj6MSV3mUmZAuwwcUPJGAjlySNjW
euRZwBR0kkwRsd99m0sZjSub1LmbUr+vVR02PwNQAu/GV/40nfi3yn4HDQpgkPC4driRt5j1FZNJ
dOFyuTJOnYDBkGLDyHuS0CB9LoXjT1bicRBsGiCrIpgROHx1ZkZp8eARXsv/zDN12gOwWPhlArPc
aoZ2mmIWmyRBxbf52lVP8hFKaba615CBF5nV5kWHe2mbcvLthIh3kjDf0lFwZ1TSEfh+PqhAfKq2
sOFP/NGwJE8GU0Ty+giRVvMf6Drgdy4/gTr7fd7Wg+rjE8S9JGCLtc7DbI4uZ/0cvdzN3kpP20ig
jbi/15bnHeJUEL5UIdNNv/jHXp6aoMe8g74NW6uBX+3M/k0CN4qGvE65jSFSgJc/CEV969+uGAhj
oQQB0wQxeO1vhTwd4ogff7Irgl2tJri+T8z69it/Kc3fqEA8TSaI5q30RWfWLpfuN2iCoekAgk0G
AErXxtW+rpNqhnGJcAsZJsq2x+wX9AIs5YzbvQavUW8V7zXUu4lo+pox9UsX3KV5assPVRRl6kjG
DgqSr/Et2cfoGi6tACoJEC5KfhGR+uz4fd/solPVIAhBeEEImJHKSWiRNIDAH4WQGhzr5x6ZSu2Y
g1a0XCerATQ/EkrkSgIPhy5qNNXEDjhCwmeZSVJy62jAbAAmWagmSCDQpGu4XVOIQFailCrCo725
/OMI4aoCO061jQQQ7+EtsLpP0KDdH//PRXZ90V3bpbyr0ESJPqlYXc180jfpbj41znzs3TO4pPBv
HWQxOvyzBhJ880lxEHO8Nh4HqKPi1E67il8EC0h73IHFrsA5HV6ZpBvkC+59IbUv9aKou1IiX3gM
vfAJfHyQ69PBd4Uv2JaABIILYaOb4gPETEIQ0/WsW++nCkV/AVI6CPQhZEJI+q5PhpxMXTmIAD5q
x6P6DuC9V9ug2DBroKGsdlsqJkrs68L6QhBq/oGOHO8mNuem8E8s+ODCfpVRuPv7LdR+TYMAoEgB
34L6M9L6gHD8/jAgTeB/w03CNyH6xZ+qWRPiTWXNsRMUC7Duq0+g270Lta/iVMEnoDCcoRNIhCi7
uv6s7exTMaXvCZQo5avPkc4h1OHBhwJYy/AuPXyhD9st1qk12InNajj+OSB3FsmgNrI842AlPL5K
3EcP6Gz+ADlZsvHtr9yMPPFYoIj5OqBePbl48rKO0UKQcj0n1CbNwqYwerIsuvfZYQ+uwkfUkOcz
kFPvMzpL4zNSNtpOO/oHjSwSi5X51nkDGSCBaA/1eg2pDWqLzoKRdNUQgiqM28ntZEtT8oZ+oOeY
Sz8EHxOfoj2lZZYDbhOsMIuXGaHUIK6LCpOVpOOrUgVytqxXvmQmgtdD8hakXqKlzgCcwJsC+XPf
Zd1eFLBJSvQ8irVwlVQJQu4mLhcJMtiQHhTRrrMJXppxGy3aIOwZSOPiF08t55hVs1GUGFeqBttK
9MS+XJXl7/sDWcBHYSQXVqgrL271Om0HWIkIseqEPoQieaj88djIuiX4dY/EfG3LRB6yVp7Ql8cC
PdymEq4/gEzDBYrGL5FiLjLs2jaZ3lQ09Ixz9MVJ5YrvKrNuC8bKLd1xl+OlNqmSCf3Q+xhvHnpt
/xKNr2300jPzirepLzIqIj1loH8RdUFqVFmYCUWX4J3UJd8zr39n4uSAstmUmmDXy189XpRRB4xS
J0UbWQTYOwNpel410CNQwxi8d9+lLuwjdMfJbc5QJGV8nE7l5XJNbaPAx5QPs1lF21n3QItmKKhd
81DAZoEdl/cx0KrwCBrEJ6l9LBpt4wdkKnJ9MsscvaRcsZbznAFlWPQ+iFr/Y4bayKMsDIBKwUzc
v7blsZsRPMuunurWhFbG2dLixrl/dlgDo3bu1Ap+FfawyGez1erQudInwSrasWLsWZYhas8GoVrK
QkNmUHtOlAMA7WYZs+Bdi/OHqhGedQLJJlI7VtaSMhIaoOR9MGo3yesQH4Ipthv/1xx5CirYjcoi
kV48i+ji0SFbAF4rmpQoLbtO9QlOPlJcvdK9oYHK/H7qBPcfFkpH2QZtYOA11qiFStpJnIsEdpRm
smZ5Hc6C03GJc9/KoiO7sEKtUqbLtRajjwOU6OUub6bUDVruXWuBxxPF7lwEMSs/xbJI3UKF5Iv9
WOaAHHS+W3TvlQIMPI+Apws2Ypys749v0WtcjI+K+tAzHatdBWt9teaE57jeKEN4nuvBLqDyKumR
d98ea3TUhsyzuY+jGvbSZnQzTTqVamPKeupEbXwYCzFlnLLl3fjfXUJ7Rb0VU02LsEt6AQjO8alu
/lTa98g93B/W8o37dx5p4hJgKKO4zGGnNcSPJgFpSh3n3BZq4Dsxy9C0MY6qk4N91eLLDJAKsf/D
tSWL1IA1WvH6gmoi+CqBjLbmXFG3S6BnuxQyAhorn7G4jGiWw7kDMhgcTdeGDFHNRGPCMoblPqvc
MTkLJfK29Wvor+7P7OIGvbBE3QADpxn5PMKSIb60PObRzZFFyGuzS3QTNBX/sl9ITynhOEE7J+VV
ZG5I26gn61jBUiTYGYQN21ncq+nAqDwvLtaFKcq1xHVS8iVIASxgFx51cXiPlcnKB3VdKwZjVIt3
zYUpyqc0MZdDKAyTKAeo4xgqmua7T1lnqpHdliERIF3YobxJLENe96d5KAdF1GzneKmIYWnn2BtV
+tRCLqc9zbqltPb9TcKaSsqrJFo4dkWNqawk2WxFozDTGlS40GsZcoXlUhZwxGSUaD4mbdbkr9eb
v8qKEsKcsKbE4+8UNSNeDI76GKzbLHrz8wy95E33J4ZeUmKgh0qHjkjc2HHl2xDlfZWRirk/emKP
fqBefA9NDtNzWl4OHVq2cqSQBOCqdRlUXKHqKIXLqXZqOGCv+ocZB+GgAjpAwHxlidpRXJEq0pjX
sMmjxxnC2Y5cTPZcgkpblBmJ+gX8i8xfGqO2VdpzBbBL6HDJqq3Ub3nVkqPdkNmF9gx6mhQF/ogV
xSwkbK9tUouMd1oLiXvSICZs8uiYtZjI0m7jx0Qy1c6Wi33Ar5LYQe3Kb/eTvhKGTdg+aJFTq9so
YOUBlk7wxRTQJRqOm6RQSvE5jRJ8DEnzrYqJV44+oxpIvCm9lZACAp8HNBrB0EK5P6EMCikqYCbW
Om9U83dBn8/3d+vS1XFpgnJ7RiAhAQ+8sCXHjdnI2waX/8ydhOTF53/9/5miNqlqtLrWCjgYdSOY
YXZuuMotta3C5VZTMGZueYH+zhy1R9sm9LMUAt8WHJHFg4OAA0JTZjyHlo0QiR6IL6OlgBpQMhp6
1HA4dUmDbsk4tLLA35ZSzliipTtXBUXQf8xQY6mjtPCrmdQD8/1YP6lc89bkhyJtXRWCyyHIfRj3
02L4dGmROm2zJOd83MJil49WWKyM3xicdJhKcxNx1jxZXZ+7/7A50JEBBOb/bc6+9uIt4tC2I72P
fACAG3p2OW1w0vZgCE+txCLDXzxXF8bIzy/yIWUa5AESm3gUlZIzDhF2I2eB/9/yS7cPBFPoHVl4
KYxzVSNF8tKBw571Xlqe44tvoM52kM/paNQYsKqahv8xyg9hggvZkTncYKXjD7Wpy8dGe78/z0y7
1IEvNS3UhgZ26zkxoSTI9+cCFHKiW0Lli0szs1RR6JVtAZHBfdOLx+VixNRxybOei/MJlsvOSXlo
AKij17NeNMtLS3STEDhBl5zERBdLyw0zX3ABKSnOvN20UPOR2u7t/kAWwIK4jSAX8R8jVGA/GHWr
GSNQA4JxhExwK74ahldzu0w+9BGkbV4N0Wvag158tSxajkVncGGaCvW5KpG5HukeSwJco1N4c46e
uBAwtpq3VEgBcprC8AZL8QxSB8CBAx6p3UAklDKP+WAmEInyaer3rWFqkeuXAGRIECZuV3rhMKZ3
Kdt8YZG+XXtdTJsph8Ve81rRUYvTlMym30PvL2xNCa+NpjT5lIUDX9yfYPgFuJ207tKPDUkwUI9X
YNbgX/KodiIeyJegXzFGt7hDL8xQB3BsjWRQC9Sede6r7cxK28GFm7pfWRz4t8HvXWuPoLrjY0cM
P4JqNJVCY9yOxMRNXHHxCdRJHKUwTeOQlL+rzOZDxU3kh0keT3XHuLqWp9SARqsMYvebhFdc65BQ
G1HTK7hdM54Tf58H6/vzuTyd/zVB01IHXV4VXQcTVY6auVbaQ/ovuUGomfxnFHSbfCb4kAsmo1DQ
oVgnhR1M25DJaLG466FwAJYZkKPrMnWy+UBII06HlTQJ3/F3T6j1Va2VTuzP+1yRvEE95xDRwVui
YFyIi07lwjR1H0JUNpujHi+hVHgpx9A00t4com7d+e/S8NFUM+MMLLqUC3tk21w46SoUlHjoyYQa
syfNoycOvFMWopkZ/TGoVI/UJaJUsO9vFdYwqZOXjf0o8cSsaHAvnP/Zp1VottLkFtKH0GfOIJaM
pMLi4xRyKKClRY0JVWVqUbtQzox2xsxGInSBxfFZmMt9JJSergPKJTxHwrQaA3yGNoHgwYemsmlw
r2jINfUG6tTq4N6fgsXTAoUFHugDKOTQHVTyGE1drOhoIa9GLxW7hzFk1dSI87hxLv81AYba68Xt
S7zx5xAmgC8ZlAPeg3Hi6bIrjf/ixS4M0Vd9p2iZMQKE66u+FflQMWpDs0zmVR6y8s6LfuzCFHXh
i3paRDxZxr5d9epZH15bgXXPLr+rL4xQeyVX25mfWoxHywIkSCVzAPIoQTuA31px7rSaI5KMQsMq
1zENU8c/98HqHwqkJ5mHBqAfmDO63OVV/39Iu7LeuHVm+YsESJQoSq9aZrE9XmM7yYsQO4n2fdev
/0rGPccahncI5Dz5YQCXSDabzWZ3FeqfmsmZzYNe39bsb46GzWg5H2ANZWolCkAL4jHFcIJwz9pB
ErsI1+1D7hFJUZTJcyB6keWTta5bkVqHKQYtw2z6TNPdy7tKaPIbGM6x1MScrcQEDKQhnL56a0rQ
7q0UDckuCCYJmPDw3oBxhzfE3lnZzACr58KZs9sKDHBz+KMtF4m7lAGt7nTjpc1Qa3DtBFBc3Cfj
Hqx6DsNLXyx5KZWt0XpYbGBohQMgTWAIKrp+8jB/itR5l9ft0+U1EsOAshP04Hgg5UtawZ8c5eiK
Br2lDtkCfcbTwNNEtL8yuE8UzlEUadWEeJcABWBHD5odfZnreJ8UtiTzIDzJQG34z2A4V9HHLAt7
y4aPRSplifZGUPg0PnS4odeht8gSArK54xyE1QSj0ZeAC8vbiICKb4Dkrqy0RTYmbq8i/xXZ5oSp
y5Hs9RqUfqAUb8l/xJkFskE1RX6qzkfd17Ol/3LZNsSXYhxV6OqDICEoRc5t0OiVqBvHAGwfnU+h
itf7XYQap/K2Kq/szoP8dI9ignCSjXmduD/Oyk/cj3Kjje0X4VLPQ4oxLxq6mVGqEEyyCEQYVm4g
uFNyHpQuyzRAQNDYUzCKih1MOFqSuOmUujPKfSGtHsoUrGQj4zYCKyDmlA0wGaqw41T1L0uT7S+v
mtAqNyPjNgE1475VWyyaXZ6avEB1zRcG67wMIgxVNyCc6YPOwlLmGeNAVt8xlGMLL9gQ3WmxYOYE
GfSrRTlchpRNHbcRslHNi54AsggCJNWzK+i+fL8MIXTtm1FxB5apB3iGteBza5T5Fs2pCMp9b55i
6Hb8DZAOmnGiUx3dlecbKzGjMTB0BSQvbLzX8iR0SYHmxgk6EZbxehlLeAqDR+YfLG6pmrrNOtOG
PeT0GmmDSWs8vfN0tHWAT+cylNgqPqG4JWozlMEUFaA0vb/Rw9lNjMcpBwGD2odvQ5Md0c3uj1VA
JNMpNvlPXG7dDDWFLmyK6STw8T0I+szwOZxGyQuP0BNvJpKLMHR0IAX6OjrL8LrssTJiVK1B1JHu
qsb2w2h3eTLFxvg5qPVzNk5w6Yfe1nIMKgv9AS9kQ7XX2++GKSsdleFwTl7LxsGqVQyLoNJmWu9+
dYxXufSpLxOZ11296p+O/Z8xgQH0fEyFpeRBbAHLjp7j8QgyTj0FZ2HvLiOU89Knxf49qV9Ko5P4
DgFhBFKT/64d2m3PgSfFzMwlB3Dcgnsz+d0GdrizJtXpEJDUqbLPq6dhmB17gCoLrpzVEOzIAEVF
HZoKA3ucjPp+zlXZk/dlkwKb7vlnFR0z2iHDGnfJczdcU+uhK6OrJHsxze9pY0q2iXh7gjdMg9Ac
1Gc5r6NrcwUxX5x5TaaCONEdSrSv6y0Uoo5T8WNG8ZUdSTyC0LgYOtiYhgwOrhrnA5zSgJC4gdNG
5tJhkd9231r9V21K7rzi1PMGZ/2OzWZR+jlJ2gBDY/WxKo55DMqq96w55MPDrO01grP2Z9M/19nD
bATe5Y0qXMQNNucXDKsmnbme6Xp9yEzUokNmB4/6vbXrQ0/tx/84pZxfgMiTlmgd4ML8Vx3fGpVb
QwuaSgYlPG03g+K8QmsnZlbpQBnS5Uhp/1PriSRav2wbeMk9X7NMTeyqiAER12hhg19TkORV7rN6
d3l9hKcDuAvAWa1C04NwNmjZA+mSPMTbx1SeFEM/mbn6Yjbs8TKMOFre4HA22EVV2gc6fIw+vuJ1
UNP9BGpbGogIQ19tPAXySoET9apkV4ttf4PL2R+ZlbbtF+A2qFJrhvoqWHQHl0cvKKBEmIIl1v7R
FtF7lYCKqUbbRN/eMIZ668vjFy7n5jM4u9SDpdDHbvVlWX9VGdV1izq5fEIjj7JIoIQhzQaKM87c
ptWI2xe0CvKfFIbTJLjcVbt2fAVd4+E/DYtnXE/bNCj09U4ZNrswil1g2bOrGpLQU+hEoJFlQrIY
7X8Wt4iGMZkJG2Gk9bw32l8ofqrK3ItVj3bPjdpKdrfwJNigcWtl9yzt2IS1UsfvpHk2h2tiv4xB
hDLf66LazV0v2YMyQG7F0jZQjLJch1ckTghtKOWkNcRpyttc96np67J0kNB/fY6Q79KhUYRiY4I2
CTwpODMyDUvSfblsGeLqmw0GF1QELSqoigmDUjP1wY5HNA1m5eCUOQH1Qzbd1mNyp3bte6OPKAI3
luc2WI7K+qTVxHdxo0Vu02SJX2Z64BYDXrug0p07iR0okiND7AH/NS6+OSgAYyuNanxooi5XCl4x
ssq4DWtIKl2eERkOF2CA1SWpEgazQk7xoAelX7PWgSCEBEa8V9iaJcXzK+gTuYPDNErUrWE4zHwe
zMVpc6/vwHkBqrXpQTWlKubCqBUMAOB8ABMAOCPP8cKRTUFqwJay1M3Y7JT9TY5H3in6MoFIrjjY
KEJW0C5SyFrvhEa8AV5/30Q1YWwrWbm2ms2s3ivTuB9lLTBCp71B4M7GLMopDnZM5QSyumLZVWbg
pexQGjLOGaHL/mgyxQRauPSeD4UliT2VI0yjiB5p7ceoqFARIxl+PMgOIqEVbqC4WQsmMqhFsULV
D2jNcMxWdfIwkXg0GQo3c3kYgSNgvXMq8Y2Nl/8Y5ZyFrNlL6DZRvQymUrDA/1HoG40oBkPbDioq
NKTO45s5cUvQNuvtnZ35SQqeVF1yDgloiQxQkaKfbZU4Adsut7mqbEjzlAGyK5z0RB/ne/NLe0vu
gx0Ib7+CPQchxjH8jRDjsu8QbeoNLn/OkiYtEu0jJbIcLRBGozI2uSfhda95c/JwGUvYLbkF4zw3
iLzSAWHZ2sNpO5CwDyEHBPZCx7zPr/J9dW0vDoR6s+d6F3op9IsDEKtc/gTRfth+ATnfD3jS1GPT
gPks065PrucZOZIvVuOZ2o/LQMJnrC0St/NA1FiQMQQSSa7hkvu593T1mlKUjuiHxtzVoHGpZcmL
PxVacS5uUblNaFlDSAYFM9w65WlB0PmkJs4UOkjFR6/dc/B43a0d7bH3I/BD2VurLjMmbnOSJY3V
ASxXUEuMdsEX8z55bT3mx6ConPchFvQh8SzPcJsjfaw95Ttaho97sIPCuiu3PeAQB2M4+FQP+rdm
pz4o17Esahe5doYOTlD7QB3d4Cl3M3Ne0iRHMyCbboN4cmfpsSVyUAwqW2v/A9WgvHRuYU2Rd5k6
4/AoAofOKGLL94G0E0F4+diicOvcoBMavcdAQaOrCpJ1lp2g9WpEP/UeL/uZsrM1v1afF3U/2js6
q77Eutd9wmeUtvjcSmeB0qk5A36mowa0DfcqCsBoVlYHkqgoxU6voqHbG1XqVrhlKsl4RKXR3zxv
bT9iPWU357SBl07UR+IjtPJhVEDkjCrFvJA9PAovmFsY/o7Q5Yqep7BqXMkba9e2N8v4Yiom2pu/
tsmzWh5ofayXx8tTLAoRtqjcXUGpJpSVr12yRq1cpQu7HrPfipa9trPy8zKSzGK5o6cZ1LIoLIyP
zfdUe56Hpy74/Z8g+GtB0md9wUIMhqSLS2LiBvqyW7LCuwwjWyqer3Gx7Ij24zppxk7BjRzhTm8d
G3I3UH/Ufibadal5qpkfL+NKZpAP9MNoGjQ1AmxIvzZ4Nxu0B0peL2OIfeu/foWPhqmVtFVeYZXi
ETWrQ410h/LVssbrhpK3xHpqrfhwGVHsKz8ROR8z22mTGQEQm/oUqAi0QRQii7SEGChuBB8jKND/
qEgqWqtFF+9qGH10W9oj0iO2Ufbvl0cinDvtQ00IdV6UnzsVFUBjtlJpkNr0ZsWZ1VOQzR5RdK82
70K81v03PG7m8nCZ02RtsU/rx8a4C9JdOt8k1rc8eJjMRhLBCY1vMzjOFTM1TlJ1ZUOYhwX198cm
bZ0oldTkCb3RBoRztWk4jHjyBkgw1j66vl01tnH/tu5Q6CExO9lice7WDIuEpCqgSlT52yhZ8bvl
bZ6edHKtdJK3JeHckZXnjYFi5Y/UPOvaucoChEsQtKfzeKWBPaSW8ZOLw94NCmcOhUEqBWWUqLE9
RXfNYTng9eqYnyrQdCQOHm6hUebpx8JVTvlOzR3IjPpEsn4CISAEhptv4Kyk6w3FaFJsgeH9Tkfc
/YKavp9fvxAKUpvaG1y6Z5Cmn18hR+/qVwsF458h+QZh+eH2GzgjQm50ytsQ89CDz8rLR5c+Ttft
HnyCb/V79KD7aQXqq1rzL+9GcVC8GTtnUVlBZrOtgQvKTEuBjPd03R3Iz+AnOFPwtqTuiFO/4ZX0
DqTmOvP/gkX4fO5Xi9/EKYFhpKkdA58+newcgXhwM6KeOgHy7FiP/XXwSG6DxQnfLg9cuGk34+YO
9sRsK2qu0okJ6NKQpYG0ieK3skcgCcrHRWgzOpai7QE13DiYmrckuKaZmyaDs9SSG/L6sX9EnJ+D
+Tj6NzCEtgFY8dZJDHM3i9gvHTcZW4scVf+9RCouVyrytrKSWaEz2qCucfAGFSqGTTTMQO2rn0pg
eFl6CKA3OltfTOQN43Z3ecWEREubLfIR92/wwiq3lX7Nn85u7TKG2zH7ij/ok2W3tIVu4jf1rXPV
R+Wm2HfPRuJmD8rNvL/8FRKv+MHHuPmIDjR58Fiwm1rDXhm1XWm4kGL6m3NrM7WcRypBfD1Eq93U
TeEEZu1SyHWkspBQtoCcz8maYi1TAIqavLea3/ZeHb3T1J/T2kmkAuSilOV2+ThPQ5WpydnqZZWh
dWaGZuZ7lXnx0Ht960VIvNFqx7oXtIBKfJxsyTgXQ/pahTYEhtn1eyQcpuwXSqklCyabSs6doDS9
hAwuMGzijMvXMT/my95CrR8EKHeLKcnUSPY7X4xG5ybuh3XhcstXej+G8lOBLZgcFzK4s309KRKr
lx3TH79vzL6yYPNxg8XLjijfJleQuK1uumvbz5z41O4Sp9Xdx3n3nO2Hq9GhkG2+vO2EsfDnhvjw
DRt8dB8EeMvEiJW080PGkAqUuJfV/P70oZTYIO8H8SBPzDP0CtUNgtDKKl/66Mjs665+iTKf6ZKh
yIC4iIdOSl3mK+dSNe/qCHRIV2jdzEav/6syGhAy/DskzouYw5hHE7qFXbV8R7M5ItMMb62lrINX
vDYWwwsheInReHZ+DsyJrmqZuXINocQ1t1IUIx0vr754d30icDt4ViOyWCasb9ESZ45rnC6lGzDj
ZigVJwup145McqR+ZP//tIdPTG5HW+tzXb2y18VF/ZoShiteVkDn087yA2srAwdsmBMKrtV0/hb3
Ro7eYrTZmxlTQDIeK/ob6Zf2vZ/QUNUY1nSjjlP13eii7BHdlQbIrEA/5KASID7kS4vK1QqtZHXf
Wb9RVhi89LM6v0G7EnJb9QRq11RXbHfuUI+QmmF4CDsW7PKO6ojaKjs9sSEcTmyewyN64UCK2XWn
tovpKnZjTF5t6/H7YM1QmUptelhYa/yK1DqB9kaaIzekUD/Rpye1Yvk+remTPin2wSgJ+ByV+L60
Y0WyoOJkBAzm/2yGp5eZg4WhNACzC8ILBcX+0+LkSY9j7msNaUTlZimf8XZmDzICbfFZ8InLZdmL
OdIIisjWDOQCThTFCTLTTf/u+P5E4SIjhWUFKJawI2rQnNHeDYZdFPy6vCfEU6iDvU2FXMLKoHO+
7cLaNtJiBkifPIXLXh2fF7pPEfShPyOPd0r71qwVbX9z0G1QuZjBWJWcmwmoQfsjrl9iLQEd3rUy
HPX0KaWyFIhwuTZonGvJWEzBeQ00RfkW6+8Guq0W5v/HieS9y1QmYWADJKkegv6O2LeTWjp9eTVH
XovMfFG6I95cKtkTuPAg0O2V0xB0IKAZO1/AKrKzbOlAkcWaYL9Mk5vH0W0/hrcNm3+wNv+bA24D
x60cKBpZ0xNw2YTaN6N2ZiV2mO4Y6c0knVFRJTvaj/8dGbdsZjPalqJgZHZCjqaSOJF1qOxvCmJy
jV2nEXqCDR8b7/JCiqIiJLBWAVTQRasfonCbGKEGgaBSrJx385Q7TZvt5iJ1x7IHL1Cxj8LkMOct
Gs3V18uwomW0Vk1uFBSC1IkvYSygZwSpO8jHBy0OWPYw0CSFU25x4bNPKh5JL8OJtsQWjgsfgohR
RZ0Al6oPY9b6rfWcdDI3KTpwtyCcabLGspdyAEhY/oKcRZx6QwaKBbArlNckMCURkbb6Q/6sRasP
HndNbVUW4ODibBmryQbfiJlGThb8GC0H9cueHoCK6EuPM6+Fuhiahu25cwLt7S8mFOTaKzp4AvgE
aKYYVWKVaCZn5Cf8rBsvr53sgi6czw0Gt2h1TvUmXTkz0oigVWY/hmilSxC1fyP9T0NGJyU0EQv0
kqhpMEyUuJ47FktPy5CO2OmFjiROBIqht4mWkjuIKOpDYvofEP4ET0fQ7yorjWBdti9RQXcFKs7/
ZmU+IbjD2qwWpegVjKOtYj9CdqqeO9ccfl5GEe5fWyUaFOVAisgbn613dhwnWJtBe+lSl5gJTABv
sSCRZkMmMXWhIWzAOCeMvMxCyhRg9vAUmPeahS54+oamVY+yY9T9RcMevLCNKnNIhkAg59wQgr6o
WKCtwgGk2oescZKJ+kUq2UDrN/O7d4uy7u6N3wVNKi1piw1U2rcBShNMtk/JfZJJYETufQvDPR73
47TMxspuES7FIeuMfTugzFK3dlVKnB4czsV0p2oyhjTRXtqicjvXToPQHvsVlXyz+9+kuyL2l8sG
KJs/3vtB5aUlGiD6bkL6zMY7T2WRb1MBjift8TKWcDhre61hrfwFKncyFyzLu8EAn8QIS1A162o0
6LcGvLqXYYRDwlPHh/sBzyEHU3VlMms9YCiubijksu/7yvith+Ue1bf7y1iC/QseU7LaOGJB6ESf
m1+TxEaNkmL0r1mHOwLFpXG41WMZed26zpyRn6FwG7eYjRJcCC1aX5pDtXROIzsiBOYNAMifqSAM
J1DYOR/GbM7xnAYAoGnr5ehjXDQDNKZflga6jIHyHrW501qB5JFH4I/AcUtsFIaB0EnlibHsIDL1
sOnQXsbgwdXAmUzjgVWRkxQ33U1FZWVOAsM4w1u/Z+Mr5hBlIaiPQInasAPrQNKWhyw/Lm0qGddH
HvaP9doMjDsDi8g0szYCkIbuC+NIiduZ+7T1U/uFjTtSF+jtOUzJni690/UWAlJZRbhgq22HytOd
IEijY0XwBfN8ylBMRaxDWhwu276okuoMhPPw+dpbvKzrlyqzH0woc0lsJ57am9ZGQoIlqK2KnEgb
n0qEX5JN/v+Ao8cXlGqEovj9fDFReLHMI+nRXYDLNEW7pWLtsvi1MJ5apXQCdoSWlAP5yctjFm4U
FGz+g8r5FqXKyKiyAX01/U4LvYK4CFR3ar0PS6fK8Zws49QXL+QnIGez6LArcmXBMJv2hL4We3Lr
SRJMCacSNVcgxjSha/tH7dVssKAKqxHmqsbd7WRHk6fWM8TtNR1qajY6WsG736MZCi9j1FhM8H6V
Mm4E0Ti1VYKeghTTRDh0vpy52c1KOi5oK0CoHYQErYu3Ufnj8uqJvPUWhLMZJUN52DLMayVs6E7p
14zsVQh2MXdsJOeCqMFO20JxhtKpIG0LMozHnHzU90/VQ0xfo+pp6vY2+sPHys/SU5S96ep+6Q9j
5qKANI49IiNyE/m87Xdw9tPFlmpBDxE+D2whlf5SqLOHnAOq6ifJ1hCuIFQ1Vi1o1MvyV5kUz0Yo
qicYsU5B9L6bieJW5e7yCorKcVGV8onChUSRXUWZkQElobmntd40v1nq1aBeR/U+oNcDgxQTuYnT
k8bcqf9G09/B8tbKyjnXWeMd/PYrOGudK1Udux79wnrsM9QSjqXb19TpIgY6ZeQtO0l2QTi30PcF
6wDUXtBec747TIsFmcKAtyx25WUtxfsOIz9oR2XZQ10Ua0Brlq5as6vKLQeVJXWUVhEmmEJIsvYn
jzp4MXNTSEKnDh55oC4+Qsu+T5zsd3OYd/FN8voL2up35Db2tD0Os9cMqvfqQUbuKp6Dfz+ML4hG
XqfupxEfVltPaRA5+nJMdcmdReQg0AsKBWWVrbcxbl0XfZyzrNDRG9681Cp8RAKyjCu6+BqR9YaI
5nkLxfmieIaU5aJjOF3rq3i3SMEWcHmvyBA4F5TXXTamCxBKaKK0Wu2kstck4cmxHQTnXZJpymNj
AEScHEGIERn+mP+I1EMC0WnlKmhvNBmbk8gKoE/wIfpsWsjanO8EyM3nc6KtVmDsVMuv0Wwgg/h4
weR3NwERwSpQgJCYb5AMjAg3hwRWACHXq3bX7m3ba9/j/evs9TsoAXuBG4CCw8mZg9poX1YKL3LZ
W3jOMpQyp9m8DjEG1agKP43ImBlX8SI594U4iPUh+6BZOuz9fCotc0QxV4xhztNdbHpG8maWd5Q8
XbZC4YJtUDiHrRJlXLlc4bDBimcqBzNERbmsnU5Udo2QDNQRDOpDFKJ552MZSdazoUTO0LbyW0Xd
N+iztF6C8KVfHJ2W16l9nwPfsHZoFLFlO00ETyAtYyGPhysUmGnP4bPZDCOtnFHHuKr1jN7EHlj0
Sqd3UnxRaidaPFT3WNgU+h2R8XIJtvmaPrJQ1Y5cvka5HdEy3D+hzolqUFX5aVW1F7ZURpAlwlhJ
06GMh7suLmzn4+vToe1m20S+rRoqR5vpDgI6D5cNRXCmErJm9BA6IBNqc+NQR81MmwHCzTSyQFfq
L+CuaKzffey3EKmOrd1lOIH1n8FxrsuMQF8QrzrRygj6LcU66cqEVh7E9HQ6XIb6OJo4hwIBSwSX
pg6tZKQ+zqcvArV7E9goxB+vSjRgjC4IWxwK2S+vvyr3Q4JOm9J/Q72fQx8HFyx/kBcMvffcS290
V3UYmi4uf5ForjcfxJ+lip0Z42Lgg5YeVd+/ZhZ5cNkRWF6G8FQ1819ciDEBBsoB0F4KXTBuew4h
RQddATxtlQCHaq/hYdTv7dfoYKfOtzF3Suaks3t5lB8alX/O+ycs53tIMyA9CboX9yX3wW0Rgoh2
D3klJzga9/HNcrB3w3XmTI7t29/xdJk7P+zjj/YAajvdCXft2y3I0rrd7Ab+5Q8TRbGYDwbqCVxd
deiGnxtE2MUgzg7wYcGzsqtuQq97B5Wl5QU3oa+Be2ntKnPz41+wLZ3BknPYIMwUbVkZgcMWQpb6
4FivlwcmqmY9Q+AWWldHOtQMCNP74OkHtDPelrfJ1/Y5doMnihywEz4ZXyuEkyhH8K4iP3V+/8dP
4BY9r1IaZiGUoiHY6oCh6027Mbzy+T4/vX+rTnQ/vgYuVlrxLId687WMvlpUrXQ2BVwMaZMwxDsP
pkA5nKa7/Lflog/FPFjH96/lHk1fQeEo340n68nes4fZ+Xl5+KKL5xn86vc2Sa6pQR2REWP49O7O
cs398KZ5E0prwwcILlZQZtZdsDXKiGwEpzzkvtBbhaoQnEa8h7OhWFXlSwqu6cBvqx0lMbLjmTuZ
Hh5p1O6khFcoqVAT10KR5Pc48ifZQ4DwDNaZgXc0At0JPMSeD3yuWGUyCMG4S4fLtd45qWo4cMro
09nr+rG076zWCUHSnhe3i3Vbye6/ogMFFbUGxk91tLJxe1qZoGxl9MAf6bWVeGFyLOwQ+eCXywss
g+H28GiiKbtVsb4BGm2XurxBR/i70kSPWifTlRApnRLdMiwTDDkMVfjckCLwaGt0tSXwl7udF+2D
B8vPjtMX64u21w/D9fSonIrfT/Qnoo4djpJdCx3oyW1fZbtK7DE3n8INu0lasEEomN0UesDegDsw
rqbJLndrtFG6E7o5nWGv7pYrdrw836I7zhrzaCgkA0kQkhfndjXN6CDSjAST0EGyjE17hdhuB0HV
ccrR1xHPd0iw/kD/qk9aGbeNKO5CatyAXeEm/sdTBpiQ9Lqesa1IiE6fX0PweHlwom1rQhwRzFOm
issUH3PN1AbHBmaVRPM8OWFVsnA3aWEG9bI8rP3LaOt/44/jLRoXciVh3c71BLSs644FWm27Vvdn
a3DTGJwU0bfLaMK5w9BQFaiCQYR/bWoZZLz6sezgcmKUsLU3k5pJblCiRD80okEZiwqojwzquW2E
STlDLbTq3LKcHShQOQtkT+3G8tOgvB6K4ioYIVFhxAfWGM7S9m6pQe+20V1C6dXl4RKRY0ANJKj3
4YJAOMgdvWTIQ33omw5cIpZfTZ1r2MF1Pmf7KZgOWkZ2RZHt2Piklaabq/o+6+cjiMKd2oIqAE1u
INnnRtCD7MHQ1Affk+JHikct2ldgxc1Oc2yNIHXI8MDKJGGacIeBvQLxsU4NnCDcDksNEimhii/X
6q9svNFsh3TfKkhhRve0cqbi2lSlAturv+BtcYu5zubmmDQD2qhqC8ywTZ0Yr9OFrrjh6Oe6slPL
u8k+aVnm2D0qanb9X6QPyRac23ZRFpApmQHej8pz1yZXpvWl1To/QVvkFNSOMb9dNg5hVLBF5Lde
YdF26tbhQtXLQi4oKr6lSFyahmeGpjPWng4NE9B76uDPajsnU/eQcCmyX+N8zexfkq9ZTfHS5HP3
IbyfZKE64WugBOrZ081HZSn1yOQvQeqz4L4uvqpKDrKm1zr7pVhPEnxBiRhhSPKZcOgGHm25rUJT
rakj0mP+yZcG0ZARveCWTsiRQimb7ewU9TGyN1zRlWuLyYWlRqxp1WQMndtmT9Gws+KrWYGki76D
bqRThhLPJHC1tsVwlcYDnYbXNW5LUaZGBVNRjpa3mdMp9lPdWND2hC5q/H2oZA+e63px63mGxm2m
JtAaM4zXkrsihNGccpCtB8wrzcd0bJ20PRm65FQWIyLHDSGztQqVGx9KtYwibRFbsjiDmhdScsZr
gpb7Ptefxv43WgdB1CarXxC5extXNlzjUdeCMj/ObhIjGTqToiYIspQtvSUgXiekcIzGV8cjyXxl
yVxDQd3mD9qXkIA41vrhsukKDrWzL+CsKJpHXQltzLTOyq9FW1VHuyON5CgRGs9mmNzkGvGohOVa
whUP4TEMY9ekD40Zu3hJ2nXGXxT1Ykh49kObMQ4ug3cGScfyacFS2rHqM7K4VvyqxfGXrrR2cwKr
1SqJ8azf/4e5fiJSjmgPYZuWDP1aPYbawopkh6AN3VSqByJeK9TvoL8ZV6MPn7w5YhTTsMYyQWGh
giuZUynLd1WmlSZwKpi7TwjOrQdEr0ay1sGpSXFAYhRcw7u17KAIvQncbET5etn8hJZhEyj82KCZ
gus8PzX1KUYB2ao0pxTOoOi7Nrhr4r2VuXoxe5ehxJttg8WZ+lDYEIEagcWWUr2fu+pkx+ZDv9j7
akClpk6UJ2LE4NNCRtmZ2my+h0S67tc0uuqzPLnrrDx/lnzTOr4/LGfzTdzOsIdqHOwY3xTkyQtU
QL/nanWbZel7ML7keABMQcU8KsGepomzGKB2C8J3YkKO+vJ3CEI929p8Budvy5L2ibWWrELgbbDp
lQZhuWB6YTLtdDEORWkOlHmYxbclLW1R4p0KOHHoWuqehemxRN+VtDpcFJ5gQJ9A3FobdJhivce8
Dta7GvV7c+6QEg3YcxgVBz37ZtqQagSbij53Xt6+tmS476n9Cs0pRyvS22RGi6ktI48Qbq7NR3GL
XeIBf1IjfJRKHcJuDMSJrbXPGfoO0KkyzZJFFXqlDRy3qIqi9EpDMNn9jNx3502DV6Ke5m8sB6u5
aoNBApSLPEcV8p9TgnK/unKhgrQDZ7hDUXyVapIzRDx5n0CcZyoTMxjmBNp5afHToMs9ix9AAEsL
r5/f9WCUeHSxoX6icWdIM0ZtjFJTbAhdx83VUe12r2jNra1KvNL6j/50AP8C8UdHmYOCj+YooY3i
by2y5pnq5V0OzuvXOvKYlV6DlO7yioma83E0Il61EHpAcIxbsjRA5eJHIfKST4cJQl8ayhkKcDJn
RnmbgihSMaudRX/2/W9a/CJon8VNEOKutmf2ueRjRDa6/RZuVRdK6rTIcd60Y1I4DeoHvLHWI8+I
o/RwedyiJd1CcUta0TKzEgNQ6Rges0ED3Vt/hKg7CMJk5P2SUfEdrXNfTWRCa5FLNeVU1sj46+Rg
Msn7lvBA24yIb2OF1WQlCwATKNm+j41XpUTFN+18JQT1V0fcVEMl22juV7GieUh8FuPd0DCceJRp
2Il2J7w6tPrAsIFUKZfYs9SxV2oKM27D0c0g7Gh2zG1tejN2b7E2PY2QnZR4ntVM+Z0DYkVUVljI
pP0hrDIiSmmiVWpVn/Vnu4GEQFsmGUCL2qt1MnthKBPyEq/rJyQ5j1aCKkBv1Sq/y6yauaGyWH4T
j9BCHajsgWudsD9Gp5l432LYqCp/UubaqMRMx4SCG+oUhz9tcP4Std+r0JhK0t+MJogCIYlI+mOp
DhLvt56Of4Aj7WuaKHpek8/n47S0RNfHGuDVnOzihD6mwyJJ8AuncgPBbXySTIlaLnCwvZnuUNZ/
ULPMKyNZt7woFQQ+0c+hcLteL7BK2erIk+xGj57HKEJR8ENLvLS+MiOwKqhfFXTF/YWr0ZGzJ9Bg
W68h5/NX1HZuty0ORbPHXScPdkXS7xl05hQrkhQYCb3aBoozyZ6aaJM1ABVZpj8hhkjmEa/O9h0k
u+8vj0q4x/Emo+OcR4k636KZQjcW766YSiVzEa2iZ70A9wFiqiZ/o1b4V3P4icZFL02Ytka2BhaB
djItPGEmRzuKnVSW5hS6kc2oOFuHJKLKshmjmsN8P0XgT6l+22p7NUWvAyRxL0+heLU+B8VZfRmV
NcnW7iylA0OrfUrZWxeMd63M7EVRhb0ZFGf1pIi7lECmxh3m2PbqMEjxGN09dGz8GpLxtp/H2A3R
f3KdmYkhWzkhOGo78HRmG2s36Ln1DyhFUrUc4BRUDkrlTdO70h7tPHbK9imrfkuZYoWz+gnIK99X
oY6GuxqApbYf6x9959npa67KehVFdNS2vcHhtjVeYetAbUHK1nnYAqEfHwKvRymuYzh0/0M5zV57
t/i5Fz4pN6Z/2XKE/nKDze3zwR6SmZUrNhTfaZbsGLGPuS47VMXB4QaHu5AvFIKURQ+c9Ifhm1fE
NyyfPlb+vCsea1CL4rD7H2nf1V03rmT9V+7qd84wE5w1PQ9MJ+gE5fTCJcsymHP+9d+m7502BXEO
vvZd/eSWrWIBhUKhwt4bgJtyouC1atynpWXea7THY44Us9jH3E0CR9j6rnrsH9WPdJNtxwR8UXb1
A1RcGsepra7rT6ZMFW3AXxqtMGwW5r4PwUQ+mhIGMktnNCqeevPufLlQF1KY3RPkJlSk2XKiaqPV
Zw3MPSmaxKfaAW9BQXOXjpsSbzNcSGZ3f9lyVk/HQjazo1lqdGEhQDZt1KsxgRCxPAAAZVOF+vay
qFVfuhDF7CIgJYBPTiEqE/qNAMwYeYxAnoaGBT1Bx6H2cFkcb+/mny/yYUPhF22SQZxkvhTSTT73
TfOcGW/15p8vZGgJkkZIkmL1qhBXw03abKmxJ78xXoMGNRT+RAX9XCh5fRZTN0oTkFjELZRdJYJT
Fe8BF5RtpUiBQRMN9TA0NOI/RkbZdEVKZER1WvMkkXbf90Xl9NPLJNRHDKK73VQ8Z9J9nOV3l/dp
NXBYCGZuvbDO8DvnwCFEgs8s7XyCI2l8q0dflB6BaFjXfqNasVSVuYJSjYSjTuZQRcTg6yAbHjAZ
B7+7kcq5V0zk4N3Ndv3leP9SkL2AgkwMgm6OVaIGIwotfetGDGJdXkSeDObyycBkYALOGICn2DW8
DHxLHEVeymjV2heKMH5qTBpNbWsIadsCYFaiZvsycSdDQviV84KhtQYbGOQ8dY0uPjS7Mue3rEtp
lEcsWxlt82kT5teR/4Ieb5XeNwoSkOOTrO3a6LoIdjWvmL8GOPJJOHOw+77Js3AehVUTN9auVPlI
9ScNsAqDlaCgVh4kzSId57ZZDY2ARy2psigjsmQ0nsrCqPMQQjMhfRoCTDdEodPLsltoqlXXOkgS
I1tMBe+y7awru5DLKDvUARn0Oe6c0OIzhijT6tTyyegO+SOwOWxpfMxAEpaTRy3mZbi4whm/09aJ
YgATCKFL3KF34ZhnJ0N7B5+UExr71tiUvkOrrc9Lj6za8kJnxusIdKImoKnhA2S3jshN2eqW5pee
ZDxeXt3Va2ghiHE2oib2VRNAUGAEuxGPSSJk3gzuclkMR5+fL93FTRQ1WjQU2ixmMH2r7IenQJks
AdV9qW057xTenv38+UJYEKuo65cQFsk/pMIdFNunOx/l/HIGbuo9sfWGGujHPOaR9UAQE90a5oZ1
ALUybi5PU4BBUcTyTdVbFIhJ8UAxSSBsiJJaSpVv5WTE/692qhi5KhZamIy7BANwifk4Kh9F2u4u
L/v/sRS/vojxiUWFccmxwvR3V9wAfaLvzl2Ceb9grwFq31A2AmoleuOalBNMrTV5g8rjl2AmcKvB
IaNlBEsxlS8VVTaNLlvDoJ/1UcUEjuEWArWk6KZJx31HBlTsxJ0WpDtFvFOSYG9q/n2pf+vJS1bL
ttjKMJNg3xkoJPVysGly6aNOKpfS2CpzSbS6GrWPGTGkL3nEXath4UIRJiyUdTPWRg2KJN111+xo
9F6iTUgVHTqMnN1ad7C/1oxxsJVfdKY/vz1LGVycd7U/bMTiRmrOKt4UgoGyy/1l81g//L8EMp6V
VmKiqz2so1B9wA+Z21qUMKI5uJfFcK2QdaIZJmS7bj4X6RnsHSUBmE1qURHNX7s4ttO2dQAK3Uvc
asFsZZ9jGw38xBpAuTDGhtwus6KFiW4+WUQAXISH2g83vrrXYfF4vrTRtxhprSGyu+wwpE7VdhbK
lhzFvy4w5EvzqCLaJUWDLTAJeqfUKEojAC8Bm1Mjv+XF4pUayo5fEifVRtvIrysRlIuZPdW3GpC+
k+Asjn8fUfHzdzDXiYwx/zYo8R1BMxUekis98EeARqtm1dnPo9ACItXoXVZ+VXeQbSNXJ2oIGhgP
0E9yTGNNQThmnhJ1S8v7mAdZPX/2l+1FGyzRVLywRZYWrZtqlEFHDOL4eoEaAegdNFCYEBVDOYHs
mP6hxlwL5yZbUwvtp8rMIo70PdtLJMgGDEqFWsN40gEJm44eHT4uL93XcBk3yEIGcy4H3aTom1fx
oApsIsBsuP1XPC2YExmOZeIP8+akgd0hRz+eyuT5shLzR7Kbs1SCsbkWmQFTECDCyM6C0QJMytXp
oan/dg7581oxAUyP/ZDmY2YP5VEZvucYaEhviMIpaazvCJoMkGUBNIDOSElHvadjgh1p5d5qqBc3
nC1fX62/BLAQFX44klGMIaAY76pqrqsH/p3c+Rzr/XrFYLVA1w6ANAJ0L7ZnixqgFTLn1fI7CsBK
tLvD8U6Fr33XozZ7opoQfwdZYnM/+RHI3Osk9jmviFVFf04/SaKCqStmJbNI7cVchaIyDTAmvktF
qzZiK+UBla5auAYBIMdCysBgYrHBKNOxBrwmBuheSYfhHh+APvrNZRv/GhxgORdCmPBKDwyhbGYh
arIh4fXU3yXdIy4dq21rzs6tWuBCFONOc+pLyaRCFPEPOsY2sza1LyuzahsLCfMXLMJmdOHqhdBB
Qq8+p+F2AAvheJKKh1rfqtFz3nOKaGvOW8JEMfw3TtQXhIRmqCsQ9ZkIrPL7TAFiCUa+q+B7ULyr
xmuY7S4rt7p8C2mschg47BH+o6o1bsvkm1Bwkjari4dpvhlFFWLY/FSsxLSnnQBz654aelDEU1wg
tDZfDPU5Akp6/35Zn1XznmmakXEDXB77GM86cUzJRBs76lQQKUpWXURo1+YFDjwxzE1UGamZ9gXE
JNpONTEJqMAp8K5UeXVzFsowt9EU6TIZZ2UqLz8BuWJHXzVq1RqG/tzkUbMzWz9dTd+VO8PpnwnG
ASO7OgAx9vKSrrQk4DSbKplRQBEysnOISqlM6J4LMSuQOPJ+cMJX/QUj7lvfSg8xCBxd814oOELX
Vf8lk/EgROjUoDQxeIsIVe/u5b/fzfFZJ8ZtVI0QSZGP3x8oh6rY6uaDyYOTX7eRXyowRysNzV5Q
CUTo5CRoO0pii4ujuHprmASXua7MOWDm1uhIOIE8BjLScgbFeUPGacZtqf/+HLSGgTm4JcB/6fM9
+dkHinE74OKbJ/c6HS59iru7xCcBZkBIK38b4iD/+wPrnyUyBjCVChVoioGqrH/qir1oPly26rWV
W2rEGMAUS0Xayfj9Ur0tuh+9Ah73cdOlvBTv2lUo45kDWcBl+dIdOUpShKkqOEBxcKQ+sDR524k7
0tcI/LaXVVozuKUoxuCEIAPhUwl3UShI40yxowRPJQmdf0/K/BWL61Do9IZGDaQAUSeVOhtlWR1Y
Wr8jBNgq+gzig36Zz0KmVjb1xpxVAdELqDRUgKMFvEHnVRPAqN7/CmEi8YqiGYcGEBJiYmlSQkfH
QGocS6Abv7+szqokA+NWmPMSdeCdflZHLpDViyQcH0OdeTHP0bD1RbfjEVetNMYgdEX8OgP9gvj0
Z3J+sTdDPIZyiLys3RmqXWrGYwRKWlWZKgsT7hYY2+wxxWyzTz295nV9z9bFvmuWshnrI2Oj5D1K
6bacTXarVdeTKXFeG2vBBJAfCK5E5BINFuCIBlOQwV7mtg6K+7bNOketgVMbtSY6p3LgkzaVHzsy
qYDw1recgtDa8cIVCIMB6IsKh/t5EztD9o0pRKhkgCCHUEBuF+Tgk+Y3HgIKXlLzfB4wEFho3DYR
TBUhJyIy35UxXUa73GmAymWW3mWjXNXnlyAWHrcc8z4odAhSxBqEv1LlN3dZWvQiHnNgweSc6HXb
XIhjrhCkIvMxzRFG6+FggWnUSiJxSwZEuIkBMpcwsxsT3bHDuS0m3iNhLaZGwgXjI0i4AHyb2Tol
k3xpCAmed8g3qeZtUQTAdiwPQSw7qvS9AUzP5bVd8/roPcAEkIjnnMjOjhlmO6hNNnt9ra8ssQko
yAXDbCuXgJ3tUCUqn/89gezpI3qsNBUEmkmOpPAPqotWlCNINDpLU4eny9LWzjomMMHECt41wMkw
YQea88peafFYVQfgpRIddQMef/jqCgIHBD1pBmJP9qwbkxgp6Wydkjw4me6OWmxVGMsHxH5zd1mb
n1ES67owA4zSHeJ04AoypinijZAkdYNgcGdum2f5qAD9zhqe+1NsA0NMfie73ptOuvWQHfXzeD2e
X9B7uzW3BiBAMNbrXv6etdVdfg4T+pT9JE5Bgc+ZN3HwcxSFHy9LWIGf0NB++ktj5kCEearIYFNu
bMXTTv4RkBPXjWNsjVO6b18Ep9sXR90CUw60TA+Z2/BClbULcSmfMddGrks0lEG+CkzOJDmQ8OTn
gpOjVHFZ0xXg9llTAs4XlKPn/f3staMErZx1j4lKHNNnATdgPGaOPgApS/c3SYo3fNuAxg9TZRgi
RU+II+Ytr3V01fcZaMoHai6Q+VBw+fwRiS9NpVrjBRXF7d7Xwl2qEyuqWq+VgYSQUKsbr6MAUIXB
98vqr/n4pWAmxEExvsR7DoIHmlltuM0wwdoMu8tC1jbTgHOVdKR/UVZgllgszCrWdYTSgrGZfKCX
bIj+TZs4Hm6ls2C+8wE1gQwdKKBZ6I647VW1BSKOLdFrHUS0mKq3wzjZdlK96+JmG2rjnV68YGzX
nmiGMXFpL2cBZ2JlVVcTUSm6ZYHhxSY8BUGWBTQfA7+jSWx050Y5tdLKBfXg5TVdu7GMX3LYvOeQ
iTVBhw0sJotulTByS6l4nXzR6WRqFeX3MeS1660FVwSHQFQxRoIGZ8anq1OK+YkBKAV+qIAxRZnS
bZUjORgN/rWi5Meh7wJbzgXfliWZR9C05u3RED+TYsyJQ/aCBh1GHVUjYBgU7VvUX3fpx9TbQ+0N
f3+OdB4tUEChZaALWGHTrBhbEGgsw/Ho5Kmod1H0UofvcfHSiu882IyV8h5kqcC60dAcjCcK42Sj
PmtHXP9YUaSU284bUdPqPSk4S5pHJI/IYE6Sn2RevnI1X7OUyzjXIQYTkwgsNltUve+DfSNs68oj
r7fCI6ncsHarR46XWd09DfgW87wn/mPcmz4lqMbMk/IkwWCudlBFS5HexOgh4KEurh0/spDE+LNE
63MSzpLw/rFAZFeIb31sqzzM8VVfs5TDHAY6GMpAZjlZg05ZadtZiZXtlZsG6TenvC59W7u/fOA5
mv28QhZPN7+P/rWG4TyLj4nZ/CmPQTSV3l6WszJFCatEKgJsPsCYk9ls3lQbOZCZB1y9G92WttK9
l9ugCiNn6ZXeTXa0Ka8B5tFb08tlwWtX0VIuE9U0M+l8TnpYZf2NdjtAyFHTuyxCnn8HG8gtZTAn
rhMTJY8FyOi8RLbkR3CIO8OO7GrHv8vvpd7JbAVQeZpD3xL7CvMH9u+ke5ZfwJy9JDIERUiwupMs
X8eT6AHwytbR0DGR666sdhyFeYvKXL2jZjSjPkBh407f5K70LoCuGrSj9ISxirF3JCdxwg3yTa01
jZb6TDfTHsOz78Ej8XiJof9j9eeAHRCbmNRnVr8JDapPAZy4uNG8fONvdqmtS5bhSafSrgHq5qpO
fVA+pB1mnbNNtNEf9N94owOI6q9PYJZ/mHwQT2q4Nttoj+5XWd8RHmj36kEFjxLcuqiChpFxdmmt
SqWYz1oW39vqh6l2oMu507sfl7d21acuxDCeLh7KAj3dEIPm7rr7BugIPz/m8gD2c254ui4LqKAm
5reBCsRYUTzFwxT4kEVBN5C0qHTqaLR5a6hm6z2aBvTeRqIC78r4o9FDxxi7o6nVzlSpRyEinpBc
DzTm+MPVmBmW9NdHzfuwcIhqnfp+J5a4VEDq3IIXQUhtc9yNINvWn6dyS8STwsvTzebxxX8ACkpB
LycWg21eFStzzBUZN2dKxJs41e9wnn8jsMOI7l8iGLWUIBaGsURQIGeKW0V2L23EGBM1dDcK+yDj
+aNVB7EQx1hr3ZqNEMwIRgoyLn2Hee4EiUCQq/2GtS7EMNba64U0tD4WTo+lLa29PBIdZEdsYXAK
3iDjqkpI4sDLINI0f+J5LgyDIg6NugKGIdWAQi11S23c3yGIA8sBMvMABVNlxMXMwulZlTSISlF7
k34EilMjE6eoXujbAnBz08gOdKC6bC+v4pr5mdJczsE8nvSlT9KYBr0kGjarSIHBWCmnpK84DnLN
ey1FMLewUAJctwyhlhAiZRqck8jKAO2kFA+XVVlzKUs5zF0QlsDrAsMcAig0MZD6nNXuNGRWkLsN
j6mTJ4rx+aWcS3GtQlQsZw5QgYtKxhivXTWHJHy/rNVqRXapFuMpqyzWgQiM54OwbUerkS1ybHaq
a9ryubgCPaKTWLEtudNmT87B7UNkP1CH91CbzxLrpJbfwHiQtGr7Vmxmy2wzN83cfsq9vjUtTboS
KBoiv1/Wee24LcUxB6EE6MaYE4gD2vq9MCPvADkUyBA9z1WtmiaAQZEXknAI2CSJ1JeTIrSIudXS
m5RDoR4JfZt41rK6egspjKcyzTBJ5Rb5oDDd9KTbCgIIcv2roU7dglxTLub4/FL4slsLecxLIisx
HuB30ArYf+SHgWzBs+KIN8oTmEhpZxXUFh5HR9zKp9JrPP9I735j+5D2Mua2ImAMMRbbKWA1D0bo
K6BqEQOmKVRtnUfnt+q4FkIYk6SjHgg/F9XPQ0eUn0LgFF9WYzWPB4Ib3cD06dy6xjiUKQY/yeDP
LzLhXObXGUX7NPpU30P1e9WddaDjFUcqbGLx/rLgVfNfyGW8iy9LUxzMJ76eKKhEUMA1EBHxXmWr
VrKQwuySUHVpNyEha5fZSc0/1PEgt6kFPiRaZIBGS9xcf72s1+ppW0hktmzIi9LMitku6r0ZvYTd
kdYvGu+uXpEC1FD0JaDVFYj3bB2kEwtxamRIKXzBjgzFS/rcism5k0LOU2hlyBUiFqKYjaIxSJeM
DE+hAejhd1JnTdvwOG2Eo3pdVVa6o/Z4Zb5InGrdijuZCVcw54fa/oxN9jlKLWqhVWiPpCSQpwjK
SGDIntrAUqWZkdcFQ+/lXVuxxk/iGCUbpU+MPoa4Qj6kwq0UbSXh9rIIiacSY4vodutJOedZK+22
x6RN5aTdsU0cIJUiN+hK3Y9G9SpyJZKbqrvSsus6PNfUaeHYAs7qrj0poS/GyVAOxXAjm1qWalET
ph6F88KhJ+UMeqm7/E21b8NDd2i2wW3rpSDI3saHDNWZffBQ85i1VoKLTx/AHJPMB5mXFuMDBt/z
B68InMB86cxTEfAqFVxdmYu2KsUwCTWIUqiD4TngSVFL/R54H/HhPfKip1xywh29BnX7obXC+2Lz
xkuO8pRl7kZCcrSHmtj5NnV61VFpbVWpG9JXJXq8bGQ8ScytmBj52GQ6dFVHu/OvymQ/Jrf1eOeH
vItjPhHM/bvcQHaME40EihpVkFTJILl/bWJOQL2W5ZXA5qziqaARxO6MKrVayL46sySAIEXzz5hm
GBKvVLwpuxoHB8qhx8SeVI1zIaorxxQY6jgUQPKV0M7LFC0DWtdFgiozEKcVp4J/Az03Si9RA2Dc
3k2Ib0WxTU19mxZXtDsKwRVQoUbtSldOvfas9zdhFlryCIRquol9J8o7F3X3XryKJ6/PHWPCy0ex
RnUXEf+q9YFcTAa3Q/Mh6tp2PTx2wHVpmje5natotgH2oCK+Gquz0YjeEKAOjdYFMAnzPOCK5cjA
TpeAbIdQQGZvFCRk8lyYNMQB8IAU7DsA3IhtE+U7jTfhv7bCS1GMs817cLkm8iwqPID6pg5spY+s
EJwA1NELjmdfFYbpUV3CDKmMEbHPFwmdeuARKhCWdKYF8ElPBPBrIz0L/SFvT1HReJdP4MrNPAv6
Sx7j2Np6zEK8QfFqEh5FA8i+8j2tdW9q3ctyeHoxXg1cmkpR67NeGvpFAQpI5Pdc2yhTsCkMsiNc
CKkVgYqEsXtALOHZ8gV9UpAD4gOOu7UlAK7SYhdOryOoBbLyHEouj4V8ZRXRnUYIilYakDrZ6z/N
jHIyqQlQe823x+Jh9CdkBrw+41jHyr3/SQ5jioWkBGotGq2dmechPibSfcijDFhxlJ9EMAaoTIoZ
KiXWrfFVW1Z6W/+N0QMFMSDgp5A5RbGYMQV5UnSaBVgsNWifmmxyuiK4zSJOzLCqx0LKbB+L9FAn
EUEPRUiJ4d+UBqQxvPGq1c1YSGA8fiQEplxMkFCmH0XpKsCVlJAmvXxuOEJY8h1VyxWKA9LaAxpf
Gm3XExWel9Odz1krlpGKpGVnqDk0EVvtHHSyAw4A57Iea/Wm5a4r8uf9qCqMHKOi1wIFYzqG+kEb
Y7sHoGQzKk4RZoe51SwLejzGRQszIyh0Zzam6J2gA+hkL278/q6JeXWCeYuYqODTRzFhe9ZFWWMK
WN20fSD5XTmeKL1K6itUpaTY7dqby4uw6iZ+WcxPOsWFTUa+2GWRPNtk2G+6EORG4RNoRf2YM/TF
20/mDLedSerCnM9wHF23VXmVZveXNeFJYK6NvKQmGURIwDCMn23kRuLY/Vre/9PWMF5CD5MJXGVY
q0QT70kURRaZemK15ng9dIJrxsQbwtxq6lsTY86XteMKZ5xHQCdJI72PAyHep36FTmC7bM/pdA1m
tiEy7V64ygSZI3XVGJH1wtWPmsOXqkNdEZ2qQtDZKTyWn7mhinFuND0PGA5802/F35ipU8DbCeB3
NJjKX9gRyaDWBfh7O0ygdj/SKr8fkAtrpcwR0YzJWVB55aAtZTEL2jdETss47GzpUGOamFrxoXgz
jv7dg3xbveec2akVpAG0eC1UY1wz8QEvJ2UQ172Lp/DRuItP40dpWsWVMdqK62i7R+2G8lyceFlJ
bf754ngXhpyAHwVS8Tp1+x9damlHdRckVgCIFY6wNVey0PALKKdU5GI2QBYKnU4WlfaElrbolqib
yzu3dv8s5cwbu9Ap0KIkbiLISRVzpyfqVQB4uX7kJYh4YhhH3EpBpaTNLEYTbdLvI2TXeFn7tW6O
pVVos1Nb6IIRUmNsZyHCFsWITfUc3WcHycmu8mf1LtKtkOOGV++85eIxfhiTVGIXz5tUZ4/0DXS/
r41TW4IboqOy0Szho7iS7zt05d8kj//etjH+GX4zqcIKkhXlvSePslJbpfhwWQZXPcZFd2MsCeJs
G/pRQXfTq2Q1V+F+hm3uoVL+PO2H69gBK4u8IbznNsehaIxDwa2tB0MJ2aiLl6klnVUU4i19Zsdw
X0S0FRicGGmlnWruSwMFHwYKQYDKTrb7Iya5ikZCs3MR4m1/TpN9HIE7zJHT2gmju7E8Zv62bTfl
6AjlKYo5J3ElwzB/AGAXMXWAwjTbVzENAL1JMnRbm+glj7vESQtwZ6PHCpTLPhhTd2OggxPFTXmI
k5Ixr+bnOOmzaObk5ISi3crAXHSsX1EDNckUMLnbuN+BO1swz2l+qMrnXNlUxqOpWR3mZ4TcVcQP
SXrT8UbRLHGIb9AeaplUdBXgY/ZHUvrbqYtto7hHlgTkA2leOSYaKOuis5rqFfgLdtOc6QTKjGKr
yAEKlLtOrT1QsIz1oZ5iFGpeySS4QqMCbcCT5G00uUW608p9LmRu2e8yYeNHOz2brCbdTQRI8Zuq
u4uHo68Apy+zaESdNPtOwysKBEsdUUWaO+Z0nUTnTMYYkAf296LYDtk5Ar/i6IkN4tXsEaB3or+N
jC0xH/PiBvBuoDS4SsYbwNcYUuyQamuUd6Tx0lixiu6g6fuI3uj5QegeAuPJRMF/OsTVVQ7SuzLe
GfltGm+y+s3v71E3ycw7o9vmumWMG3BWZzg/YgcwtfC9VgFQce4nDzMobghIkvRZrF9yIwTMtQ+K
BTfWjwEo7KSHLLoT8jdlBGGODywLUJDpFMs1oqam7mvBMcN3Oddslb6I4wn0B0IR2i0KKXIXbVPi
wfzsKH/wyy3wbafmR1PakXkQ/TPSWF39QOJvPRB8gKPVlfOCXIHzOjMHO+48qrq1WO8EDFU0wD3U
5HOi9JaYkw2Jn9Et5KWhC/xc3n3/NXSaR1JnahdVRFmIHfdNNepXWtDOzTi2tDN2ldc4rRtayaG2
GtESr5UjoGxdWNidSDEgy3GEK+J15KJU05RAqwsm9M8XS5loeVvNbYLRAaOxdm/HdnauRMu3nu50
EHZm+3cUjp5qt+QovkKhiarDQjJzMPV81I0Kl9rP9iAMCu1La3oCdWmK0NW+NVzjWLj1YdwGO8Mp
nGgD2lpA8zi8m2DFP3z6DOaiC7o6b2iPz5BtII1BtO/oGzjj3sufH4D9bpmOcYitZ/P75ZX/GgV9
Vp+55kBOBFgIA/UyAEkF6WsBNLCisFqFp9/8/Yz/+6Qfc9OJcQrkJA31q9RKT6qtXAVeDD1Lp9s0
rn9Vb1ubl1JaKWR91o254dJAkc2GYE3TRzBw7TKvBMWxi/yj89YcT8lGs3mQAzwtmag5UYCz87N/
1zD3irbxh5MibC9v2NotulhJU2Ri5GAsMKJUzUdFp99EbTuJ2a4A9mvdv6Hi5JjJ8Nb0smXEAWCN
CcZrMJLWh93NPI95+VNWOPCWC/wFyds0E7kw55I8gsEbEyQxXraLnPjkO9/izeBMt7jVLJRZrNoj
Vmf3Hrr9nb0WWXeXP+SLEZsKusPRjKtgmgDN78zh6YVgTETZRxg1Vp5MSruEc62NozzeXhb0ZX8h
CIOhaK3QAWmHAbjPbspMpqTQQdiExBvgyvUMNEOuInuXhXzdYUYKcyblTpmSoYYUgKoC23tCfGbl
EZB+0Xu7U+wM/LIoXqUcT8jTjTmhWdGnBi2jHvOfN010X2hez8O0nH/FJyfAKMYcSGQshVpsoZgQ
ieIuicv0SRYUPQLQ4pgfjTZKfghtNHDymGvWgdElA+P2gNsm7EMvjtAm001Jj3LgRqwxBCY/9tWV
rDxzto0nZw64F4+jSZUBJTxiAU3EdY40ePqG7uUXQALSA7nLbosr7RjvNLvmdUJ+fZbN6yqDIw1V
HG2GPPksmRqT2ZthDG6JHU7dzhCtp8rqXGWDuQx3nleyOarO1/GXjVwIZDaypWUbVi0E6sfmECIz
vDFt7cZ47b1hE+zJiZuO+JIYYDRkHKugjVlvBBBYat7g5HZnyRLo6m3Vy0CqwfFrXwv3n6X9TG4t
drLNkrwDWBIGZxzpTDbde55Y9ejK9vw+mzb6uUZgFNjNG6xp3PLurdWDiLcAIF/ROPllCmyU8jyT
p7RHYxVaWrttP2exNJ2n5Kq5KmABVefRUJUtIugNMQoTy4pgq/0B6gxbd4VDuS+++deGWyEdckqv
qdfwOHbXjRWMSChdzKEeS//QkqmlOoFcFJbe1Rs01nu+k3yT7ydbs8tz+41jq/Ox+2KrC3nzzxeb
qQly0gRB3tuGjE6WBmSblmKHG8wnOr1otXj9cVb2a//BbD4LiUwwa7R+oqcCNCSvdLRK5Kk9IHF2
VuTpjjRa9Xl0jI2ww4DI9sdgG6/FXjhEnAn/OWz9ojWwsiUAzmCl2R7AKilqkiuzM0oOqvSDtB+X
l3VdyYUAxgWgs6wHGCl8eTPo6PLOrVKN7Egkt1mL9tS2MNHvglJ+hbm3UUUKOgBlGorcfbClRWQD
fMCSdd8yp/LcF/0uJool9dUd0Tqk+oSQ98D4GubPe7L4XMaBdDGJS1Gebzd9p7/2b+A7073grtje
Fla9Je+pN/VOtFf2gy3pzmCPzt3f7oD5/AkmE7gpgjpUiYYVS6ddKb4K7Q0JbZM8ZZiwubw5q5uP
BAtIJXGuv3AxR51WhlEN/zWh1pVNxWkYxM1lEV8TxLM2QI4AzBsGcTXCGPmQGXiezh4ZWN4axslP
7cnTrgBDO740Fr3X9g0g9O3Qq7zLglfd1kIu816L/CpWwN8Bww7lnVpMB1SpgfY5ukHwflnS+ir+
0pAJ9kApoU0NhSRiPoXhoxq6l3//fELYI4ouF7S8oHkAQSvTd2LURQBIrxImSbVNjaSHf20Ot322
kbLklPLaPda0WUpj3GCqF1NQJ5A2mk8t9fKG1/PEE8AYhG6E2iDNAnRyN0NBdNvLy7UWPM7IWaju
aGjUYeE8JHkE2l9X9YBk+VZrTt5s6tDDNItJ7cuCVuPvhSTCHNR8wFitEUNSqIidnQUBMs5xdEzp
d1DFeFRW0FyaNE7WmU99mGEOLmsexQ7TDBrJT35Scyz+a8cujhpATlWwC6PP9AteChiMSqXL8D3x
D8mSTKdBU1Ft5YcTmpSQEGlEzktg7YiZBA1AYIYy0UHDhJNqqABtq6x7m/ot+D4OhZJiusbNa+fn
Qv/n+/Bf9CO//qet1//z3/jze16gjEKB8/35j/9zLj6yf1wnb+8f9X/P//Cvv8j8vc1HfnpLv/6l
T/8Gv/xfwvGCf/v0Bzdrwma8aT+q8fajbpPm5+/HZ85/8//3h//4+Plb7sfi488/3vM2a+bfRsM8
++NfP9p9//OPGYT3P5e//l8/m7//zz92dZ58/MN+G9O3L//q461u/vxDMMz/MNC5hEyYaqpA4NNx
VvuPnz8i0n/M4Pg/uz40c+bU/uMfWQ4A9T//kPCv0BICkm2CbUPwiH9VA2Lhnz9CdZIo4KaWsavz
qOr/ft+nXfq1a/8AuuN1HmZN/ecfzOwG0JyBTwrMXSD3wBrRrjPbzyKiyoauz7IikLwujJtNJNP8
LKdgDpskTCjWA4JGRQpfVFH9TnqZXhvigKzxzOZSSpNdxJ3vmIBu3YrNmFu0GiOkeEMCho108q9r
tcMN3EW7Vu9eEjGW3s1glHbAmeCCAs7+9Zf//acaBMidQGPD+CFhU55BmcRhpVQiZiRglTR+MApg
lstlD7pbfQja0ziOm6AcQRUoB0WWW1EBpPec5t02iKvwnMtTsUmkQT+UwqDsRZGiu5Zkg2ZJSdfe
VSQuboepeBITXiShfD6h+HS8vQBJLMEOFJCxikzwJZM4LCnSIV6NqyVwJbW6JzUdXnK1xGSaWUmI
5ocif8tHFe/Osn8IylA8ZlRqT2GapQrmlNEu1Ilp8RiVE5Lucm36DXgPEA6D77r/COTO3GVB8zLm
lQII1aB7E5RKri0yptkNkmo5yEPGrHYGEbliM5cNywwCgBzkDWBW1OT/UfdlW5baTJev8j1A48U8
XDbDGXOeq25YNWQxIyEQIJ7+36S/tk/JyaF9rrptl9dylVMIoQiFInbsXdONSLNX1YY0eGibWgxt
A2Glno+zO//+793IdfaDkZb86s46kdv+nXWcvf/n+htt/7Ph9c9vHYxX/pn/B33KLBO27FOCjDJy
6oLm//1PZ2KYf6DeZsH056YBNIFiK/3pSwz9D7Bu6POZYqEWBmz4X67EsP4AThz3BrS6OLObwQ/9
15XM40HIVsVPARkIuXvzX7mS320QvLlgF3Wh7A6GVkAokf3/3ZUQNP1q4E2fAnRtoLmg9IZG89W8
IBzaxCWMyOr7e6Vg2pUHCvnvQ1qx1Cemxr6PkLxVfIe1+s6pTPqcayOgHp3idt+IZdO3NnZAQdhw
zemiJu8oC6D0lEKVTy8mc3Oy2v/1kKce8fdIbn4LiBl6cCEaqODB+SGFPow6A1EZ9PAsTVTI2jHb
V9rcCnL0h4bESaIWfY5Jzr/8+8eCZgQwQLDhIUKQFs+D4EVtlJ4GFjfhD2Yc4tV8Xa1uUeg80L6/
HhjI6s4/8/fkxJ+vevpMHDKnvn8cB8Wg3fxMddxrMfSD4iGG8EWjr7TVSBfMP5+E1QQXJ+Dg2LdS
FKayzMkUmutQpDcswBqIXvVhBi1ycJzVvfLUCc88VikQCT7hTc59Bf3c48QFi8YssY8KeOx2SLEM
vd8XupX54A70CFLhvNhrRAethlWhZW00Js79uPTIHdge9dKnWl+Uf0Y6vwU6pxtE+6Dn/fuw+Xgb
tFoZEGNFAhL+e/boJ2emxmtTr0kOWohcncogpeiECcDyx0Oo+mpjZFpg5ANmiTtj5FQGIClK1Uxv
3kSdbDsMVnmchl67juN6GjZM42MFlvCmf09NAYsxy8Z9dGvc1HzFUWIaltwkHOcQpM187eM99fmV
zUIv9l1B4aMnjruo71IyQpdgXqphXjQvGSYWxVhJszYywKY+1redlzqbF70pBGpj5ce3GJShiUzV
jTV4eDdBIoVCWiPs08p8FzkpxmCC/yAHy3BJH5CRj02Ig0MJtWkaf5kjtNBAGptxLUoHcwBLeOcZ
vwqaTYo/VFrnoitUgYhHj66AJqBGH4/haCEZBtJ9Bog+9JlBT1C1bCxDo8ltAXo2A7nALpl0LXI0
E/TiozC6OCx0LQG6wOOHJsnHCLgmvT8MdR7jqj+NVlSjGYr6VVONr7XlkAz9r+Dt23gJf0hJZT6J
wui/NBZV1atUc5r2Tk28QQu7uKweqrIj+3TsRb+xpnaYflpTVU3RMOYZGmgdbxxvxqJqEiAwlayJ
3L4VD8QlUwJ0s/CwudsuTrZ2WSAhUs79FYHozMrxXUA9FQhNMa0HSr4t99yqaghLJFnR+oWqT5s2
G4W+aetOj6zUHtBW0PYE2CzA1YALVazhSQeHA2Rxs6ra4qewTWyHJ3pgeN7U+2Ky2kfbVpIxaONE
/5XGowfQidkb7yRDCIjOGd0Ax1XR828moHwvVAOOP+AZPnSZQLbOb3OiAscB6mg0QGuGBwl1EHMc
K3y1MTCqqhRRnNIh3iLzkgWWy2yIm3HSvLWzk+6zZmwg/wrXbc9OfPjw5/Xs2kmrw8u7s8OPZ9ff
zocAsNDd4/+qhNUUXYPG5MlTvIgmFLquiZrh3bxUQbuYOipuaLfqXI2yC+8py6vJXPGBUmERxmzP
RN+Igl2AOmDW0gVpQOJlSB0s5aQ7t7VR/XRz0YeVi44RwrOrkTOcTLr+i/I4jL1uJniwr0yLedAJ
6h/ENDOE1yvZhDmB9ZuDwZwQ+OMkRf8cDlXJXf69MFnr4I31j5d3C7DuWR9rYn2sTwkSA81v5mUT
8wJ+HA7/vVP9dlX4654mX+j+LyMx+l4/duz9vUMo9v9B/IVI++ScnO+Mv13qdqRO/nOc//Xwx//+
4/GP01js40f/DMbAmfkH+pvwN3weFGDnM+/PYAwMl38gDgKvsacjq6bNQjL/vdfp+h+g24TKAAij
gefFgfhXMIY/AnQBDG4e0KeghP9397rfj3YFuULoxwCBMf/+ydGkJmk1pKxXjwkIYYvp4NVloCsr
J+DS4FjG08F70VZ1o6MZarCJb/P2hWYAIYFR5mS5P4nA5mH+3v1/z12KvHqw9jhF0apHz0mhvuXH
8EjnR/49tvt7ZKz66cRdFaEHT7l6bJIpKkEX00PSK5/IVozXuqUEWf9+/kFLryBFcbWhNXo84UHM
vdbYlbNKKbK09JJHIFyf9Ayh/JHrClQe0YuCUiRxp5WOmoV5y7yimeH2CADmBRrRxIXL87fz6yEF
gH+t/HwvOV15Jc9ioVKqHTVz2phGckC2wO8h+zc4ZGcV/S0vRt9CBGCMyU7RmzsH1arZ93oWvRo9
6zbR4kgp3aPbdNd5WiMkPtg26DHHge7Oz/H3nOTfU5QOAEItt3eIqh5HK38TsQp0chpOBTiMqoNm
9dvzT1laYTlmBI0gbtNYYa3+arDcH/MVq1nYGTKVQVIrrC1bWLyjvogCeofjpnJXClALduPOL3Pi
TZKRjJ2tYtIVNyJqRM5Eglz74UB1ium7eI3i1Znt8BPLl+sPSYecAyknqC0b7/bYovM1Qwd+Foly
iKFkWG1LxT0YxAk1Uh4IcHNIfjxXRR2JAgV5t40GdBslyhCyON5y5CsUZ7pt7DRkWRGmVrKpEsCM
zfo6j4fQdQsoQg5sN6pe0Otl1FMFQBOQnZvKliVeYABMmrKXUbxS3m3S0TrG9LoWCURHCih2pDdC
rW852N3dZtoQvQygA3AzjOgrdS3fsA6E6JuyKSIt6SKknrdwPGEG0q1WJQEKOTcK/wqR69BmP4kO
NbpMRCYumbHzc5zy0InzYHIq3zUf8gk8uga7P78Bl/aJ5APrIbdSd8rVo6gfG/YVobdG1kQxpMrc
3zYk+b0871nFS9iQ3UCdZ6p8syszvxocCJXlO2jfia6NEvMuMyHjo6cbWlvoEHPDIUuPFJKGlgEe
kFJ5Mliyczt+KLz6IHCWhUqSQxC7X7GV3+Orv6cpedG6BdaBMuznvqfRoL8ViDKZ+KplIiDsbZpc
vwA1/Mp6z+/+yaaWaxwwSyRRFST0DTd+Fbm2ad07u2VBrBqAASl7Ub5ruQPTsm47Gx15naqFie0c
kVUL4wR3JfCbl1x9TUpQ4aYk9RNseKZZR2o3vmsA9FzSnRNXAfpngh5pF6K7uJEeQEPtO+YXC3sr
5cqV1uqBRX9pGIT1A25J4NgtGjD6o22yIlt9nACHhcae+jhoL4QADIyMafzkFu9Ea/1qFTOw4AA/
QNUnviRGX9nAK6y9zh0/V8cArFHnV1rKZf/1WWVJaQKto7FSNHxWcLOlaRnwWgfGOkoZ3lOLRkWZ
215LvQ5U7asrds6Em5lmhjoXAUMe055eR8CGhYY6tqpd5dl9bScB1+yo1rt0ZT8svb90ANgkNxok
/MURpY1dYuI0U36cf/+FA8yZLf5kZb0s5zGtdRwt6ZUFOLViotj1s2p2WqWtxAcLzsORDgI6JDmE
W3DIdApO7Jd++GYo7+dnv7QuUtRXQHCkaAX2hQdoXL8T1sqBu7Qqkr+jJa1zqmFcG24kRloI1Qwf
XJNul+5M9nh+8kvrIvk9GwhR5DzxkCG+I/ZN3vyw85W2maV1kXwVsQd7IolQjykLa2PXrRFmfVAh
fOKXZLLmxmtcR+1H9Ui1NKhytq3jLrJFGdYq6LJyd+9kX1iL4gl7zvJ9q6GZgphPQwcqdPAyZUob
amYJpjSomrNi1wMQ47XWITOr0NLZJomNTT81WwWYp2ZWDWH2PuNgQxnve+dGB3Skrb61Zh0pYt9Z
Ae3Qi55EHihBk1czyVdiuoXFs+Wws3fGSsQOgiKmbIxmw7w16O7SyPN2OzE2m4qWZVk1X1IecnFl
AE12fist7Fe5EEdRcKmQn5iOoNfzh6HYqH0apfb9GLu+U641IC9NX/IV0J+bFD2GrGifbhV9z8wV
Q1ia/fy8k2XhVZbD4hAAFBmQWcnVlL9O4pdIuF9Ua1DlpblLnsI0SWdleTwdy+QH145xs6YUszSw
7CpyRgckCXFrSyP0ljT/rmv9r3PJlrzDgIZtx4n16Wi3dGODaFfU6a2SrPjkpVlLDgIKPqw1MiwH
OgXDrt8YxAvOb8UFrzYXoE4/ZlKoMVELbzqS+LFtFWjzIAoHRdX50Re2ityrBqr1xGSCIdj3SiDb
n0b1LgV3Xo4zWx9+nn/G0htIVpoJo0LyfX4G23Xms4M8a9atoS4XFn6uwp0uT0ZKxgWHpZI6bGCj
/46c56/tItM6pVNfdW6Fcfk3VJnNtfBoabrz75+YJu1cJKs9azoO6i5FGncKz6/x0riSOY4eS4CB
w3Q7M4Uc82Nrr5x8Sx9PMkdFp9Ti88BJcturkLTepMZKw+TSnCWLLLnIhn7AWtR0r/RhSh4uWwvJ
FnWvzZV8/nQe7jXTzrJWLHFhvqZsiRV4VDo6zzfdOg9kjYZmaVjpeEQBuWVNg2GL7Dozgn7aXrQM
soJ10SBIZC3GrZL70fjaDO+XjStZHIpcWQxxBnh+5xuIXtKcXbi+8xY8sQ0VZWazJPCh7ghirzBd
61JdWuD590/GLSHKFZe9OR1N+1GfHru1C+yC7zQlm0uzQQCriYXI6T2Iwu55WyETloQqc/dAcV64
KpIBJl0aZznBU1I19UHATMY1VP7Sukj2R/u26aeWqscpjTqxH9eUEJbGleyvSrMC/xjY0OUOnZz5
f4shizXfhXENyf44ata8gerHUeDSAAKR5LL41JAM0Ji0RjEK+IuhOtTmJr7w0vCPYlZXaXxqvPFY
DaFV74SysiMWEicfGKaT/eymNXEbgnWYvG8D+2Xycis4NNJitNSyJzNpNtma4tvSkksmCaEaAIyY
M+GejFQSf9Lq7+edyMKxItPNVM1AnY7CJlV0rKP1bKsLHAPW5vzoS9OWLLOooBmsJoj1Rh0CEiV6
k1cwFEsDS8aYQ02N1g6Wvke7o7OL17h4l8aVTBFEg00djy6CU8f1J/02u3TCki0KNNxpCGTg++id
Ue05X0G0LkxYphRkBq9yJ8X3q9NjCTbRVKxB8RZ2hi5ZIzOT1vBm7+GZzHdwseU6qHTXvKnUifRX
XCc354AhekjcOQDT8q+tSO9SD5gRvhGgcoL0euRZz0Rr/KZoQdBd+8LJ/ER7KLWtMDeGgg5uoe6y
bBUYPX+GT67/Mngl4xkB+g+zaXsniCvoYlDuj9qBd6bvwTJAbxJw52HsXf8iy5iroadnYU8yPAEA
gmNcpncNJbds5QK09NnmjXLilMYeTe7gIZ2ODt9CR9Qn8W2ar8lALA0u2XPXonTF590G/GsAdOnG
VR8zZU1wWZKc+3tPSFZdAnfGWqaPR50hl9KPPm+STW3zICVf4xaAIQ98DLpy0AU/2pruV1YeUoix
DiZAMdSBYK6+IVp2Q2olLEHWUjjqoRP9irtfMjXJN0y21trVABOG2AZSQvsR4N7LNoPkHMbJaUoE
K/A6ItDIvnZW3O/C55K1F82JxC0vMG6mHUbS+CYgRGoqVtbjw1Q/MZoP0z7Zag1kuGo02eG8hg5R
lpebQkC62AoKMHQ4+rQdc+OXl7+qvRfl/ffaeTL1rTXgM9V2WDc/y8E89uZG0FcIikUt+kNscFxQ
3Q7zyUJXl7Gn7Yu1xlk8R8WfTVa6/DI1b712qMSRgt2hyO5b0PABgwUmjLXuuIX98dFPdLIcKPfw
pjVUcSQmkNTlL9Fd5uM/wDonA5eWRdNMrcVRRW0PF5MLr9YfXSIn404aKRJBkbUbUCdRqtwX9poC
ztJaSI4iK+mojTlWW5AjwFp1/3CRpWiShzA0CyBarsEBOTYqi+hcKi9MpH1Q65ysRlNWaCRtiDja
KHoyn79eNmPJtr3eVFq7tMQR7QH6XcKii4aVxekU1HwFtA/FcahD6+biYaVD38uLri+aeDz2T1PW
f6dl++P8fBdckdzATS2adKxDobVnu1z5MrpZFBvlZRcHVboJ85xmVjqM4qiUAWqG7LIgU26f6AVC
Y1Jj2DHzkcBtLpytfELHXYLPh2GNK+shX5MTXrA4VbK4QVUAoTexIer0DoI4X0ulXivSfZDTfeI7
VcnqmA1Z8A+ri1uC1pUvHo5mCwIEJN7Y016BXFjSJvdqznyFWb5FTF90XpS6720MqWZCoyJ+VBS6
IeTouWBAArYaBQ79qWCvdoPLdNcDail8AarPbGr2IyCsdf5jYMoecPOdG+8s/tANB9vdUW8f527n
I9MYlRr1PWYGojF81Y6qDmpFk+pXKqhkUg2KNc9MfTu/e5cWVzr6gVStmNsP4mg6QWsH8Rp9tNQy
/lfEI1OdOF6WNSJRx2MCXI3tPEJjPig0dVMNb7Fyr2Y/y/JdqR6b4dXqvyYIfy55H1cW8ExHtYvr
BjdtV4nqegcNicvGldwHKEvV2vQUZBy+9WQnLjtNXLldDxjjIonB7n8sflnkAHnM87P9PCRwPclt
4MTTRDl/1Th/tRHMldODbf+Ih2ElQPp81+Ay83soblQTaAAMTJvELwaoA82VVPDn+S4XDSq/hfi2
SWtbh8QJStu136ug9QJ4wswfrPpLX60F40uTl/yJV3YGInAkAbV+mwBAT8Pzi/75QQAw6O+Tbxy1
7Zk5f8tqC7IudDp44BhbKy4tzVoy1EK4vLILzJoAwEH2A92fn/WHYtg/XaArt7bHJQWmrOMI7uIr
LTHudXFIoHsQiyc1fU4BxprMIUSL7KYk+V2mab6i3WiessnS1M/bZmelbGeZ4lCjcGkkRdRQDvlo
515TLOgw4ZYCVsL6ndMdy55ULQ1rkAgOKABNCQtLNBqcfw107XwaBv9DKx3NSD10k3Grr1o7nJIh
4tQMAcUPhuZnHmsBQX4pSQyUh6sgVd2ossAWNqZhMe770vUt7uxHRPstu+npAEhaHbom3yh2uStw
sDM70tUJYJ4EKDUzNADdonp9ZddXo2UGhMBhF2Xkac+j+dPQc2Bu3hyqoJkavQV6dUuK72r34nBQ
dEFUPU0s8O3ZG6NmUd1Do9L8QbOrNFWAaLE3HblL09cy37hmcw32m3BEw4hr7WsVNjHd99AUaDvi
Ey/3Gbr3XffZoGCVHb+VJTqv1C9lrQctukBShoZAnQWKMP3RaQPXVfykep6sO4foQVw4W6uA8Jkb
h0MZTepzLNygAoVdoVo3tvviGlcF8XwhvNATXuQMWyV2gzRX79zcDkbwBTJd80n1S7WtKM2/Gl1x
1xo8MJp2xecufVHJ506prWXNfC1126ucgXp4p4wrSMfPE5z/kNkCuLaxRAVH0xeQFyp+Nuj/rDsN
HNz5psd+F3ZzGNw1cdAFd+xK7jg2CiKGWIzHIr6z2idWXJto7ur6lZdZGl7yxpA2p1NPYMFxNvpM
ySIqvrZeBtnKNUHuBb8sA0Nb3qsFn/29Wh/NuvI9dx+3B4DP7GLlHRbcmwwJ1etOQeM33BsCXYND
ISk67xeWxpWcslZmpYGeKThlkA+lm6pb8TdL40rueDB0bhk28kV2sR/VILFWQuilbyldqmpKmVaz
RByRjgodVgN8WgWteceRhVgJkRb2vgxUZArvTXcuVg3NS9l8NZUbVgy+obbIkie+Kma45ppbXlgm
GQVI7IIrdY4L/tjVgc7dLWA69xd9WRkFyEVDajNtxRHEnuAwzddqNQt73ZGMVStKQ6RzTSXr2mtt
EHuCrjL0omJ1yoOqmOH56X9Q/39y7sowPptkXV/q8G6OcVUrQPkbV54D6ib1boIIrSjJlnrfO3Gn
AInsZjvDBHlle2v1YARsJj93Z/GATcw0X52aEA1qoGzxgpFOT7R5rs1uO2Ugja/fi+pacQtw7bNN
wwLIBm/Oz38hR+bKGMHRHmvDZbCsunsrBRiWxz7IOW4oVR/V6fe8KnBI6CC/64CwuafxbWnfO+53
hm7epgalagXM5lSg77U5TshKKJ4X9vkGpC1+m95rxUslwspZ88ALR4kjxXwjOsuY16FcYxbh0IG4
0sgvSmG5Hxj3k+TKZMYJaawZCmAEgHH0ZMXBfGRnPtsfkocB8smFzBkSQpQ+EffK/QlCxnknBNm0
odCXLaCFvBIDLq2O5HQyK0kBe8dWjMtDz2N8gK3drMJnFgxKBiD2msIJRA1xeCho9WPfHNyFxa8S
4pblU0n2Ht/H0JQvk8BzfrTJI6HDoWwflWJTWYPfpE7Q2yywmgYNjtfI7O3csnlUOd+lGvLjThq4
lIIs84El5CVlm7IsIe1obypdC3S0/aBRrqLFFmfVAAw4j3TsPd0bQlM/pPlL5tzXybYDpRddA8cv
uDwZi9iZzhgLRcWGUEHiqQCqdZnDkzW345nTfFCwjpUXZOKO9U/nLXlpwpLDc1MtV/gcZiXsOx95
mLM1UdOlkaXAJO7QF5c2s4tzf9TkThm+nJ+xtgABRyvn73etqVNTDuJEcWQoluhs5iJ5KIavlXbL
auTJRPI1QUWgpF/vLZ9xK3TMQ0lftOSr0Qh0JORBg2SHM6lbU8+CRPwaBLxr/laChgBdA4CpfdEg
/1WWUdtsc7Awmgp4/Jw+0DsrglqMbyeaD7nvBF3K77FyVbJjml+p1YNGr63qSOtrdbourWMn3ju2
o+ZGU77YxWM23SktmI/K7qmFmJKvKuLa1ZIHh7nw1Ux7LcwC97sDs7+I4TYp8tByv3bsitlh0oNr
rMmCOPWiibZRNf1yugezY36XXk82+KhNXFBAA6+BiM9wQnAO+KnRXqcggM66J0c8ZfROH56a4QE9
8yFP7tT6caqvmnivKjdFvUuqK9rciuYxN6GOdpgyN0wh9umkx7zJfW+4LfQE2ePnwjxS42drlr6t
HTIRb7McXc7tz7IbItV0bt2mfRVoekrt13QA979yj6mb/Of5L7+0oyQ/3ifG0BAVNoDGkry7yZTL
vPjM2nNaWzQrG+TnI8YddDSjXE9rwcRHTfkTLy5jQhs0g6RJOmJgNd6gLOor3AvT+D6BZGNqPZda
aBRv+euXGC3oV4rzRbF+xGCCmNw92OXs7N0aqwfKyntL2Vl9sUudRy1nGwu3U5Kgwe4yYJQrEzaA
NGCgmQYURkyh2+Ec1WTFVOe72ifvL2NLmykz8hydMceptFBrD1NQKo7Pxnjo1XBEhHLRtpAxpllj
FJy1HVxjg/p5CNd/2bjzkXZyuLt2XZsOnZECxVXuhGUfnh93Ie8M8vbfBy5Ku/4TYNOjO5XldeQ5
39J+oyMoqpUi5NrDmPwwnB+NONAMVZuWhwM5VLXYMNDrj+iXbXngGChO9rGvTd+ZuEFKo3RHv2tU
dDWFZn2jtDeGjQ6iqIN8gBqXUab/0r18V1fvikv3vK5vKIv9UjsUoxLE7rRJMgjG0ueW3ZZx1PFr
J7m1jBvL2njWqnLjwn6QjgTPVoRWxQiXmuah0K4cJDDOL+mCZ5DlTfJ+1AoTbLpHTY/sHzxbCXOX
hpUcDuSsDKWawztVgRCS/RYjc3XZhCWXI1wQfHAlRrHkh5JoN6PDVkCvC9GczE0IDs9EHVoBxAeY
PWsEIan91IMp5Py0Jf2T/5PYdz+29IlNpHVqqKllIpmhND5LnaM5oJkKHN7ISnWbxHh3UcCM67EN
LGb4FfhYhk6t/KzJbzqq42hWvjp19u4pa9R3C59IBs1OgK5XaHIQx8rufhqvqWH+PP+qSwNL+adk
iAswPw4TkOu+A4aetcvI0riSV0lcPaMGw7gcFzJo6b5fNl3Jp2QKylV5AXyMbr8y9XAhKNmVGdqJ
UdmNQjDdyvZHd8NXax/z9eKTs8Gc1+dkJ/VqzmnKMeEOLESOM/me/exWYJSrrwqnhzD8r1rgatyF
eaOAtf0eicwgN9E5Oj7U7o80n/mLBPp99VuSowulfKOifxzQRtmVcYhTJq7Q0adtR1fz1Y7sWoDe
+rdJv5nIXdJsy3LHte3UI98EWZH2zUjUlevU0veVfEaul6rRUCyY+dWgh2a4zBXNXBKny9WKMZ+y
CculFLdJv1XXdEQW7mf/0NDtjVzrNAN1fPN2gDChXxBk+FKIvIJKEuHlz8u2p3TJTAZDcDTjwS3p
ddg73aZ1ni4aWUbtknayVNB4wZ7GHW9D58Iql4zaVUicTMTFuJp6xd+GtX6HhfWWQbujYfBkcnqg
29mTjd7emqBG+swTkHQ+XrYgkicwiE5tNeHIbnfVNW9xu12jL1s4Wwzp+LYaAcpqHXO3jS8NlIV0
44q53srRsmA3MmLXsGrTbefBJyviYtOqK+MuTVqyR52aSddkiEGt/Ivt/SpRTmFOGl221pJVZjGx
xkHHJmnQjR0H5tqklxZDSv84KuJmhwD10G3McVfT7WXTlaxw9KC2YXNM14m/JdqVmazUahamK6N1
J4Uxr9E5fB4o2tWIN5fNV8bqutOIXKZawOlpISgsrXIFTLo039k4T84eAb7Q1nBy1Ey28V3/fNHi
/hNrazF1sjFof8WiNcKPpZlKJjeA7HECu9jHTJG4PD/Tj8rNJ2fvR2Ll5P3jtsYdQBvH42DRIC9c
IEwq+/ugQcDIbA9l1QZ1fOxsbZOXBjjVFD+rUP2sE1QR7yjIkPzWJluCG0Z+rwCsVtfXDaTB6Ftp
JruhTsLMmsIsGX4ALBc1IIlwSlAvQFLU6topKA390ILywMqe3ewuR8cJ21v9jaEjhQJq1n7Loe3m
sNeyb/aVgQJL/gUIkaBWJ2NfpBbgr3apgbrZgfSR6vgKBK7jotr3pD2kUM6xRkGv2+5m0OuD2227
+GEckVA5psmuheCs3vLW10YdUFcL6lSKEtI4u5sGcsyUSNjDTseJAs2IARJj094jw97z6q2ZaFsU
zzf14D15mW2BkjCxd7OI2fkvsvSZJSel8Xas8gGf2dgkz+L7ZYNKzolAo8JIvQzll01yLS4rUX1g
nE+2DnRTvYb3qThCuiQ0kXubOlTyIdQ+rfWVzUb42eaUnJTVxUYzNICQG7G9qUHXolpjWCIqydqn
UrxdtDYyhDgD/M0ccyx4uW+uL6wGyMDhQotts5ixamhIf27wK7nsSP+4jZ0sOrR3wDiNfOExN7uo
Mh4oQODn12HhdJTBvQ0f2KiiU/LYsT0fTRRrAB/O16DUC9taRvgCh6SPGse86xbggUcV3TKXTXt+
4MmC6M4k0mRM0BrnfG2U6R6Msz7IedaYppfmLZljFYNDvc6wO5rpthU3dK2s432+tWWYryLIWCgx
qpYxpA8o0DRIXgcF0P5VXICWWQ2ZnkVsrU91AYUHuYffVynhZLL7FvVXI91OdKaf/zoiIwBawe1Q
tluzgu6WaUeUNUgeIXvM74o4PP+BllZQMmLDJsPQZvA9xQNSyyvnlsSi/Vf2QUYHsxxgGI/C+dRu
ckx51BXE5651WyPzF5dZ2Ai2q00rovDxoiKRqirIqO2pCXxHXW+F6wIb/wUjBBBrKNyXSr2dyKFI
0FfZv+Qu3ydAz8dAOsVa/33ovxXtY9Hu1GnPm34zOm7AvJ8KBCjPr5EkW/D360gphrwyRG1YbDoa
Gu6kBxPIVkKraABVk8rrI/AuZrEXxS1Q1lWrBa12n+kP55+94GRl3HKeWmjNzBEVV+k1T6C5Pe1b
/bX0joN7Yf1HRi8Ly7U77AOAL16mh+Kya7CMXWYsb8vScMdjWeBbOlEvLrT5mTby1KWQZMqceMB0
3SIEyy5d4x5d8LAygLkBUXc+OkjIZd1Vq7/ZTgHypwtxgTKCGUS3Ga0NBMjU+sn1R1E9nd8eS5OW
PEdLCzXvygkNjmLTu1pk8jeGuO784Au+QQYHtxUbhKXDeU+gEsjDzFwJTT6fNLg1f/+CrBKM9hpW
Ou23SIb5VbWZExnnJ/1xIv4zLHE8yVhZVrIOHIa46o2KPxlgEa5Biq++sBQxUN0HjI9+q0FUt9JD
7v5S7DeK1pOijbcmSHBNc41q7PPVc2TQcO4mWpfbuGup7ptCXqrL0gaOjBrOQMXrJQAcHnX60rq3
Bl/52jr++vTYc2TAsDkANVaSGqYFqZWOBzr5bg9Xifrmtj8GoAsrY5f0twWUp2rnW58mgI0cgIIC
JygLeOH4PXQboMRHR3CVvQ7Oq2sfBu0NJ4GvVsrW1UjYKuhlBN2ap95p7ZVj7A38CL+rYyDqrYAb
bDsRvlWAnSD2DvyuuxZkaF168PCrtB9GMz5Qjx419sPxej+jRWAbIPUewbVivhOr3evOk8Igj9cB
RWneIMUegft8O6p0q2dggYB2MSicH6ZRDwt66OK7QauRerTDuI5DVYkDpuxiB1crm6L/24VMa31N
vCZMhjZCyTlAq3zI8ocKiYlqosEI9rI+GR5Sqm4s5aWm79TRUNDGf3nbwXOC0i0jPX6sk0Nc6sd4
yDajcTdNVwA2B3UTgq7Vd5RrQg69qQXpYARd/0soV3qaBf/D2ZUsR4ps2X/pdWPGDL7oDXPMEZql
DaaUUg44DjgOOPD1faJX9aJLmWba1HtZyiIQgbvfe+4ZWiOzK5r0iOVwEZDctm0s8t+6elezH9ge
OJ9G9dXhEbnTGNJRxZp+JDzTVYVsuTZjcOQOFgRRdzq8PRd9M68yXXRYGmq/FZ/PC6oZ0XwJfcsG
mVn+m7oyb8sWEG7iYJZWmc+82xH1u9Q3snwy2ypEmAWAxiJatOPsTyn8959kfsfA4e97fudwiH9x
MBKMsimCSMkaKeZGzvil2i5qhg6aRTPVnTOBk3xpHUW9BhqO+0AhF5uSpKZ65Hg9MiR5oOV9OJAB
9/3BqoPdGanpW2EH9YMxd5FfrpHt3QM1A2IUyNlP82WAb3YdEszpTHPXI8V7Yr89UR5tZHs6UHMq
67jCAdGXTgiaS2CR93pOwT+O4OCfrnBs9kYeo0AFn0nqkSCxHVf2vWOeJXmg88NU7af6PC3JjD8O
1//vaFc7yVAgyLt97NgR/2zwz+mBpGO8igST057EISuiCrg5VwOw8xS224g/wc1NxwlMqgLzO/fI
+50wX4ZFgBeGAqf58s1XyT4s+eYjGTF/XfJXY/yq8TPPSBms70qPh3WtHeoqrupDvr7lZlY54Anz
kE5nxL539dGsN2hTQw0P1CA5tMsgukS5OnB+6MtY6Xek1AMXShahHXNwKaqii/XlBBwnoZrIhE8j
yV+mCkFzPpRSqNr7N15tmrE/5EgzYWxOdLNJBviuzxC9FBrJEMyScfsErhVCIo4OwhHcAfHoseKQ
VPN333lolmuuUh0t/fgww7rMBCYBl7wD+o94ME6c4obltl+1kLPntd04w5xMdDe2CDqnIiidbd9M
gY2XVGMkmLHraAYS7q6DWZGY2IiuxuyVF0ibgZKNR64qFoySABoBwWSdQ9+UkfBTK2dBiTVV1OOB
lGfHPnn6mfvgZUcgpGMmZowFvBPevf5imPOe2ubdXIOFYtmIqXqqgKuu4Oo1mO2iSPCbezaUGem1
CPYRMQxSGw3zYRCc6vGOd5/9zM6u72yrug1yq0ot6y73eVCzPmg1mIRgQDJLC0xzFZjcwWGIwAL1
QMgSdNKOPfHq9gzKVvDPOxoNdH6sAaaMiAmvjHv48sKTXwU9eRwlWHxYez61I1Ig9NA/MjwBwt9L
B8Qb4YVVxzPM+EMNTh8jxMyWs3fB9G/7R9sAs1SW2VxvHOjOvSmC3gBUQRb11hNx73PzCWmkRxPW
kxR6RwJah2l1Caj1cSff6ATcpZEvvT7/MsBJ9Yh2mCUOgWatr96ZYevyIO/HrNLrkFrDpgcSMTFo
EPTutQUFvp5FoIMkgbyEqPOv3k0sseXDguB2MubJvIxRv5aR1zhJtWxkPey6OikQgqQBInbTZr5f
J8hSq7gZd7V8UfZpFE+uCQH/RWueAaFq3dZBI4G/MRMeWNpbU1wU3iCRE8AiV8tYHlSg1CPK3sAb
Y473tMVM3qSJO6VFH/vtqVIAqp6q8t7GYimaAaP6bW6SHYZjYUOqyGVvc9ttsVkTaM40qwBCp4Pa
ZsSdfjcZZlrh5JusR8u7WyXownVUKyjPxHObQ+tJGD5po+ihbdrYFjZgtSL2zPmhtN6afmtogGuL
LuIIa3AgLwNLCw60mnqT3adjbiyJZqrbtM6lox/GKrEi9jDRySqRDfUvY9hWuKWWbkGW2rjTgE5r
NzlmkFcPakm1CQlk+RMYREZrRMQ2g65LdA/cq/JjhsiOqIsjIyrviXjp/YTPJ23ajma5GYY7VJo4
QutFfay2EUx9FSOZIK1XvEWvbvN+zTkvjB4gnbedsMVWHQwVqo1ZQVV9aBDGsXgtmpo+Q7hgwNuk
Xo7tiKSTBrtXEUnjbLA2beAGK+Sa5F4VGJTGpXOGGHBT0+MKBLuWmdJ+u/AwBGlHb7H6DQCffQiY
EIiDA4c+CoFf0yxhx0lw3W/WVoa5HB5GHPLywlmy0JNtRTPbF5BZIgpEt1IcxuCOhazsgrKOdASZ
6Nls7hz7cR1Phv1k1GerHjEeuwgNBC4ImEc7yM3T5PuJgRkUfDAqHIeqeB5o1DcZRkkwdbgrp0cN
Z1/vw0l96OB/vPYAb/EZkH6Qhp4ohRqg0nb98E4nDQvTDtTUb0xkHFQglrV6PBEUZFPmtePBr2XQ
Dzy0fdQFyPg0e2RDifxYc8whULVwxiLYC4d02GB7PnrdbsTu1HZdWFJEYxCZasoJTU+h1IKtajPF
JqTxY3dPNJqw6VApmZJGg0PeGJAygY7sXKByLiTgWYx9y+JLXw7M3PH2N6wiNeNcF9thvM8RCeSI
12HNYyrPpcAePB+68mktYYm79pFvxQNga7t8lfy5MhOmYDc3JiP0NT7DDkZxvI9V4sGrpVU6NvCv
vsogVArLpsRL5EUS2MCKHWB+JuSh9rJ1OAqnjUTppPW4awk/Gp06MgqeFoyBZq1EdtgUDVCMaCXO
F3f2gDj8hnI5nVuJ5C4En+R5VK51WkzdxzCLbB6RbYLAGtKHbS72XCk4415QHGIr8BOwbdz63eRt
UJZltAxaJFuZGAjXlWPQUIZE0P3k/DKNDc+vz9U6y9wMJqwhObDdgEfgonMvtdStJvhJp43eJQ37
WHG+cVQvK3plywe2h5fYQoUtrCJRzInM5ZeGA86FG/DYHxf63qKY1uFQ4RXZiqfcCBkWznoaHT1u
bPu6AEgxZlSSwwChk+V8IsgpYZ4fUw2qsLzZDAvyZBCYIfDeVF2b1cbb3HSRWw8oBELjYAxWkDtm
3A9lYpRuPMms70U01xATalcvjC0bD8wd7yv3y7XPuXvH+BkF6CBl2rcqXhmybkAvMZBJUmUwiQnd
EbEH64j9HURffqgNJ7KrIuCuc7BbFkmB2rA1M94hwXflaVvjYBN1KgXkYI6BpdGGJrbnwcZTG03I
qux0cj4VgdffgsHD5HXPlne05sdueUHNkE26ekMYBD7e2lGDhaD8YnNT4G99LF2qUwdBNTRa3eM8
eYFhopwf8TKiLO/EdC55HUrz0igZ+U6HhTEgUx2sVHeGzEChIZhTw3suuJWsY7OfGidYihn2TuLS
w62y6I2z7eDIUWMgBUMWeoNewItptStFlAPjIzUJ5eSHyHnZzK6NdrRFVi+qG2Ruy9ILPX0jkNdl
MlyA46H0MnJYsnozXKW78zKeRNckHZOH0muQDlxkEEKEGtwvfFwU+Ub4TmEU7a4Y8vmZ1bH9BMNv
C4951dY9acAfs53XGhtqD3sdA0XRan4NEPq5OYLmWr6RauPMdShAzp4JKnwY0ZhOHVt8vmOrShss
zmvokACgO6GSn1lx9o35sA4w37AcPRyaT9dDbGG569t3aeWx65s4vFTkLjLzJHQmxVG2oI/7u45p
AUyoYzjpATOCzq1NYW0c5F9TXkb58DS6iDIUTQL78p1Ftvg9auO5cIq0WBIyx5Y1xzlshyYrXbj/
u5pglUOamHlzVNCouyqm96MaknZJBu+EqK/Ah6qvUZBajONRdF7sqjvTXNIB2Gqr+wGc+JK5NC99
x/diACGyB4XVR+PYRaZbYDj2OKBFpO4TLdpQQN6ByrGieezTNi5XD3JVtZl88eXBGzxQA7Y2b5SH
rruHe0vgmpexLX9xuzgv2GmggmxEWq5lCPoC5/BFnvcNEolgnSMCA7t2Kedmw2EsM1jtkfg7BxR8
GOwEym1Ah2/BTvazvLuT/UFRF7vjS0l+wZivCzoYebKywJGGDqgcIELBLg5PYGs0jsoHfrr2NDTE
nBh6G7HeOih4DHiGFWFtpd362EAtSXHwOuoeNopx58OqPG8flDM/IDQyHmuGALmrsDGVRlrb+EDE
SrF52RNNxZPyEmRFgCgQjiqPRTEGbvVg0DryTBIuC/oJNJIKaV0KS3DOm3hcnzyJkoDbIXfdjFQG
DnSipQ1IkBxbJRvgvd/PZ2LhdDWMIRJO/rQizYk7xXG1SWTqG52xMxFfvrADGwJOac3RCnnyCq75
PNvhgGZh8eXRXh5W69SofLci2snssB6dHckvK5ryohjSnKALpiIyBztEzkzaFB7iJ6Z919pfNlzp
4dIv2vNgJV5zpMYWntABMV7N8mkqLhNikciwx74FNntfHgRC6kYxggmduLDWd/XlQSuqMM/NkLX1
GRgb6ocuwJg3RVrVxaqKLF/IZmD0YHOVONT8ZKhQ3anYK+9pmQSgMlQMhAOCWQOkayaEl2EDaWzD
sHm4WmqRYquDiiWnBQ05AAb4tsEc2gwsCw48nAYdegkMeROk++1y92ih05AehsnqYfRW5NOg7fdW
K6XWYXIhwL162bdzULt9bCLdzfG7kGG3M23jVGrFQWFkrPTIhphRQ6XDKVR2ZqSZCBpY3LfZ/yJ1
sROSBUb5a2jKR0w7T0BFYN5gbBH8S4N69I4+4jUR05WCbodu4ey37akrLtV8d21MQyQSxuVghZU6
1A0GzJ55cNUS+vaA8mxFX7Sjbn/schwD6ztsEUOvsQKz0eLVf6uA1SusIuBG4OPWBUbk0xrUmBA3
b20N2foVySnuhv69AlyDMCpUZnUk6BfSL4Br0VBirUkY1S/W+wxipAnI2SUfuVfc+xPe4CV1Rj9z
R7QqwtoXzIo6F4E2VwlQHxfcSTmJe9yZp75a7xpa6GVOdwSSHxr46mElnlI/KxovcOspJFqZuIDe
7Al57sivGhELMPjQaM/XjWdjUZnBrcgZnnO3xyb7tWLjHKCmqXJ65NqUURSttYV+wmBgIFehWdZf
cydDUNMRPnC5wiIGzjFlD/eVmfniiGE2ZESwNmt+l+KdyHxX6kNqCJw7xnIWBY+9+ktbU4c7iZlv
at9K54KExdqnOt7aCrHF9uxkDqoH9MaGtcbFsmLP062N8Hz0tW1UcZrxejo35K1BOGoLNMpxrGCc
UKtT/bji1gYohySiGErvha9b3XueQNGh2u92OQPWWPx7J2KxKj97098ToELMOy6SJAw1VaMYVN5v
pvPO863CBKvP1NCk0k4kZF4aOzBUcpN8qZpNCxDDHmNHP+TlEAygxariVwMj5apwkSO3Bn1pJ+v6
NaNgWdFdzjDjtuSeGSoWGLxUMFVyINgDvgbatjpxpT33MLYcWXOssE+LGuEJvN4gzhYhm2tgVKCj
dZdmmiNWWkGLvnSdI45OG9zvPZ38vVdYGUcJx10akPmND+NOz09dWUKJf2qpH2lijAbybksbrlnl
ocJIUMf9Ut3F0582g81OmiNQGX9xfwqHfIongeoPKdJsmqKJlsj1yQFXPuZrnhE/9TE7dpHqU3r1
jvdPXZOHZEVt1Tq70YekRgeSO1z7SOcgimVLZAhdQNh74Ka7PNRqUEskDxfw1Amz992MTZz0gVvI
uG1nQE0GxA8KMZJTOAsbiB2IqAhcERNeQGFA9wIRGCqnvkV6dPPk0as1fXWiixfrDnYNl0SOyCPe
KfzVMSoqERam2isfLwpne7ocZ7O+q8R87ucGSntsYpWW2EaZTm0OHADa/kZlDFtV7715LgsE+C82
XhdTRxmilbga9g33eYCy0NCMi7DJkwNXF6ATj9CZh/B6P4iVPLJGbWxpHAZ7Oiz5nEpQaXUg26a2
4TVs9wFAXv96ZWuoxpvYm6ugnrQNjkNzQaie6aMco9NhWH7Nd/5g7YZheDUVqCgmutAxV4g3zwHp
tg4U7dp9MQJi68FHMwCOOIV51nvk/q39igMengxIVM3U0n/opEu5uUZCh+iU21tuaPHQOlqq+Nua
2zsHs47FQXQJi82SUSigIP7XabS0r7MEKVosRxMpks20b2HSMb9a3hyw/MGhL7Qn27FjO3jbvRYr
dm6iECW9hE6FBeI++xPibowvMT0L5HPYhRevGkJ0hjwuWBdzU51kX8+B5xZ3aEowmoimBo06eSkG
f6uK5n1WoO667WERzsZAqDOksxoLKm/AqBfzXTRCChsRq8CDV3i/lljZWuiJvWaovdXjGS/3dNn7
2mmu8JVlsuBFqNPHyotbF2U+GRBT4MOrwmzdCAGACHNZ9VD0FwcebqNWURRRTrjmxztRrl+dnXZ9
hygVBN4GEn0G6YdEoe8vyKPe33lVe9GEiAkzt41cgF+LRMLWh1pgQ833BOWqFGTbd4h4LPCG+ROB
YVAXuOWbkvccwEVOzK0+eEA2RRsMvYOaaW0jzT5WbENB2r6idQnt28w0L/Z6LMDF95WKWoQ0xFYt
atCp7xwKGcvUvPtXbS4bk4KYGC6PyfXPCItJLMyABf53wJDg+uer2jlv13hFMagMZGJCpjaUzbXv
gVsSLsxHAyViDU9J+8rH3iDrNrDEHsGTeNOKi2ci2dUpgKU6X3Pewl0IVjSS+6E7QNPiniHIjRjG
OmynOECYHqX0bPX3svXSWfWBApsjn/WEjsCfyImWVqRj4jbqyApexntEubx3BPqDvglH/paDyjB/
Of2Dl3+sI45JzUsGp0uFDTgYXh9T9+l1D8LbcjLhzJVxrw4zQoXlWMbWeHJ9LfHw17v1N7rjeHK6
7SjHVBI7gtkrNBTIh5zpbhiRI3UQfZXS5a1ZNoWD0Ewe8GZP3Cehy7hTRkBXPdKAGlR67OtQGxvI
CnU9mEu8S7z7HSBeA7Nrk6AObwEYL9BSGBg5G0Vaav1LOZlPHVJjsRxVCujrjvtbrcsYsojVsFmc
9V1H2dnPA4ymIICkm1xluRDZqMHYs9GTogRKNY5JbjiJjoWw4GGPxefMmvdScqywOtJcxLeun/4y
I9vVfyot2EwSj937lREaDGR6DcPvtTIPMIRJKDNQW28ntcOxscELng69vukN7ANs+nKxS7Wyy1bj
gSK6xMX9Czz9pRwBMeZetPj2+zBMYMqVF0LdwJpwRjsN3LRaAEjr2mTN5PPI0+1oXi8ICjKQgQ44
dV5ipNju4dpyQWbMXkm29901K0pzk2t6pjc+ujp7X5TNxcAUeRhkmqMnmLidCDZl9oTkEYwtjPpA
rUe2PLfVB6k+KvVOcQQY8DZh+8F6bxWg9uFEnaNyLxN6tgZewRRIJAATTatjtn5U8pksz2z8miG3
apajPWXA8EET1P0ECKpVOLHLIFM4XGkhvUEhwTxjoGj0Da5wpubFBypD9I02bGd1Yf2Bdke7PhjF
oTQO+vIxm1c/73u8htHUsWTUtAtMQRtsTatehXUOaT1Ty0sBYaf0jpNzqq8n4IMo2N3ioiEVPK4F
MnpH+7NtP3onQRRyYEicuHM85wSByiF2Ih8OLsW9i3rXAQjfFPD4pJGwunAF5QsGgVvPRgMGray1
terjtb1cyJlpp34EetQctNy6W61+7+BIozZGgRlsyTF6S6UD2TCq//XsqE3Ov2BSChrTftQ/DI1m
loUFpQ5VFUvtaS4f+zk0jS2gggauUUxdfWrkznTSDgm0vF22aP9r//p970bPOmrlUQ4nx4YqHNNe
DNMo0MudYttm9K3XajVTqIt2dftmzmRvjXe2nOHF3OhwoyHvYzueHCQNRmR6d/SnoTASdFoJJSUS
DxF3NcTN8At7/mWlJLM163C1x6nHi1888xHE9vFRK5845kXDvd9FVedv7WKLoGa8Wt6npu6d16ba
aL2M5WKnUj8a/AQzCow1Qpn6E+imNKY5DHuk9bBwI6yxH6tc4L09WvV0KdnRk0UMg/S0NvNXt7gU
2BF0BwY/qBExMEDj55dB46X9Bu0Md5He69+PWr3RLPQ/Oj6oQzLTA2gasT4CldTuO/rJKf8goo3X
iex1i+5cc92bHUbPUlqh8MDthQFrjTqclH7sYPsuReJi+IgklBIowD1DS2o3VaIGROgM/hj3BfiA
hRWZ0yNyAeETLDFz3unDh9mrBHzEwAT0UQPIcLgeDYZ2P3efkF8JCSyjw0+a6nFU7b0/3hu69hfO
1Hfsh+u//3i/Kxsq/+e/jP+2Cyr7UYGlUMtIazC//4v32HfXvWH8VTNvcf7hur5MBDl03o+Y8d6t
LZhelnrrLLhuhUHmmOk/ZWvcEHQaRJiZnQ9m5dLDTBpf0V+Ild8I/LxbQzDKhTUPXMOhZLmbqnyb
tCk2XANnLCaypp3OTIS0NhNOfvv5fF8XMuiAv1LSRxSS9+aXy9hf7uWb7+Q2pxQqf6eurr+jcDCa
itjPvurblNKJKddnLb4SnR8XjLIwAP8zRei7+71y7f7xbvqrS6YSGeI7w4jGKkYI+5+vexXu/Avz
6NZAqrR6n+Um9M04bBqHp5Z/RNse5PX6F1LdNwbVnn9lVP3jzkudDtpUagoupoDrRDiuQ0o71NgY
jk/Gxqv0YNaQQWhZG3SMO6SMx7b5nC81ytBTQzBbmbAPAxkx8vao99Np4H9Ranx7azcLvp7YqhcU
dCcO1BtxsdCqZ/AeoF23Z+MnZtAbMWbN8Ai2j+0eOliou3Cx0IQHGwcW1Ogh0AkhFXCf8wfT+Zl8
17s1rMLX0QJMILCp5REwZySl/vmr/u4VujKo/vFFCJ+PUupgkA8YzS7m7/FnvuzXvOn/uLBq+9br
V1zYTrUhQIbPz+73hubrKWbYGnFh2WiGuoU2NPrRdW9dqrzeZkKVPW53MSMKVq8DGORnl77h8SER
z2zWEUrEZtjpdVLOP9vpbx2pCsQJNHRalp3xsT63n3++Wevfebre//OjKk3NcxYP27ENdhZoHpNz
daMFfDKvJQbX9ankFkrA/EK068waxiA95ouq3nf2K0YQmra3q22JaqKrEItl2htMIhKGpFyxfjYT
bGXVfLxO50udpJPxoufvk7gjpp662kNBJxCitsbqwn4Yi4kbd3/+ta7P+l92NO9mv/HMqjBMIP67
Wt0v8CpR/YQsBqlerU68lx1+xSKff/aK3jpVLczhbi3wKnnVae0Tz3/68+/wzVK9NZWyGntsDLvE
bk/3bXXtFf583W92e+9mC3DtsYPXJp7NpLXYiJHCqOUAlnwkgP/NIPb/3sl/e/43u8FU6ZYuHKyB
yizCtbk07V63H9rpbagJUMYcA+TNZO1lu/fqt0aecKy3zbPQNBDdWAAUE9B1Hbbig09vRLvPvefS
fEW8ursAsEWiBpLQ5XVqqcFmhwLaaeukFb8tzEmRhO2aHY7zx5I9OWUEjUDgY2RTkdSAfZgninDw
DuaYeuqsA0fUf5XVxTE+yPoK9DmcipMxn1f3msV25j05av1uro5lC9pBKzBkfOuA77iiP9PGAi8S
DB56B6cov1+Rsdvez7YedfxpyrcCugeypeNfVN/faC0872YndCEKG6oRnkRXbw40gyA+YVQDb81l
BtDvgvxIQocaSNxoow6dsA3wndDiRwaKSJb9z+1dzqTVFFjmu1kcaJ6pv0kUvnnJb+2szJbahQb+
wG788h+6v5zp321qt15WS6m1/iQgg2mmZwfxoqCCAh4L4RtnUyh/JeC4sU9makTG4ga6viJhGhMJ
6kWd3BRsg25fDalTLwAN8bAx1fAc80Db9UUv5YnYDdgG7sVvigjemKkBcHku3Q1dM06tsODlfgGe
zKw9RzZLaf1N2f3ds7ou6H+c3YNdq2ZlBmqCLRwI1M9caDz3Zq+cJKbZfYHLlkdM48q/OaZc//N/
2QJuPbSutueMc7wxuYOx3CcESZnb//AsdK3/fBSlVGMv4J64K1d4MMS8+kuh+t1N3+yNhsahuO5w
3YLykExAOkAmUT/LTvRu3Zp0xHVwfYRpufGB6ejPuo1bbyWpmY2sZ2iwvJf8wf315zPim1ft1leJ
uVRqE2g6V28SWUXyhx3XrZOSq2Sbq+sTWF/W49+cPr450JybtoiP8Gm3c45ajoi0J+Cjg4Pk6aBJ
+EP0s+dxs/TsChuKqq15176NUfP7Zxe9WXgV3Jj10sfL1r8ILwaK87PLXr/Tf2wTvC/RdLeoE8Fi
xJiLvP75st895ZslZzq015RpooWzxswDAZjTLvSklVr137wNv/uIm9XHTLjD+mDiwlceQ4nfk3up
EFRP2F+ci74pdW+di0a9KizNGLB/Lmo/0ykgtdr5gDMX8wyR3M/K9FsDo6q2lTszeD+bHDTzjAw0
+fMX8M2avDUiMoU9jYs0oKl/og/az15s+6ZZce0WA1sdIwLHyDcA9aFp//PdfrOT2jeL0s1p3hvX
bqVkGQPJCfVVWzTxny/+3aO4WY4mQaQwh4r4itaqabNYP3waNyuyWyoHyDgesZTJcuWLB3++32/e
vFsrIlgYCBP+YQsi4UAKHmBcz8CZu4ilinN7/cuHfLN67NsF6jKfDhU+BLDoldeB+YIN1pclf3bQ
3BoEWQ7yQqiEp4MrZBm4thG1oBv++QF994Xe9AvU8Q02+vhCnRxucHB++EvV/N11b4pmH1atfFlw
z6YTqQ+tSv98u//XHf9LcXPrCWQPyiGMqHmnQxO2wBOwAidtpvsK/sLa/LnSCYxH6IoktBqLiLRZ
h4Rr44JzqZuBi3FW3YLNdXJNHwRgyDxEkVadhaEnT9X6aDfLddK/K3wzBFny6g5qdcUj4XbsL27a
rkBlrdRwpwiAWWjDQiNvfl3VERrTQVV4W9FkIc1h78Kwb17rna0PoGreS1C7Sxfzc/ghc+8dI/rY
QJdFAfW5GLkUdZOu9bwxhz4e4O/nN5G2uvuaLhtS4cfjbwfD1OFxNWhSQJk08bOEn39u3/kmmAnc
hM77EQZ2YBf8pQpxvOv3/2/P+WZ7ggTfMFCbKnjPD9CwP+XzowO+kQYCZevftwueT/6mKi01ibVZ
yJAMrN8u0sUMY+sNC+byKuPeocnhvQ9+qg3v/ZlgVN4Fk/95RSVYu+09iInMNr1akMxWzEADoPoW
VMGU2hDs4KfLehLsszLfIX2AwuGhweCwsbMVs+d5TGYbPJaVwt4wUoJHJXjepfpoofuChVFoSxnU
IAt78wwdUGYbVcIw3VhBSqoxqHc+kRrtqp01vk41SbmvUqcASAKG9vKrNX9VSCqZ1aYCL8M4DXWi
EfBuMLMVRth3m9n8AkwfKnd8ZLI5ddqwWxiGShMmlRD/S6sNe1DKcnBMmAUPWPW0SDClp/MCyjzl
eBLV0cNMDgI1cKTgglbC0Vgb72QhwAGzs7qww3nR7toBnM93w1iCEc1mV7QJW9nTjPzvunxq1zlu
+53lJq2OWT38HEejjzz8UPGnFVHIylEXDc4MwsZ/bJYTGLKaHlkgjI+LGWAZdO4RPljB3GVuNwS9
vCBAI2zKMbbsj1rsncWJKrcJLWU8N1JApghOOu5qKq1fLoIIEDWVlQS5AWoaE31FsjU0KbyQd7Po
ruwvy5F3yzREPpQUo6lF4G2kc3kGb9rjTVzDYt/TjFCV02YCC596dYhYybVD7ESxbjQIrOwjAvai
GnR04jAEZfihgVtw8NECTJaJgop1HTDGpp1Hdt5vjFwmk3LhdEq2BqSeJJ+hqeJx4Q3ZiFnbUBZx
DbIC6+dUuF/DlCdlSbIG3ppmYX00FNRpCLQoBrQ+12O3NKOmvl9662oRE7oarH37+libn6V3XiBl
AEgaAg4BNZUgP4+HvjduhsIJl6vucM1BJnqpSXfxV3gyYYLiBBr0CJp2INVw6DD4FXPM7ZcF8btr
ufdgfzdmaITOwMtO/qr2Brkziv/l7Lya5EautP1XFLqHFgmb2FgpYqtQtg3bsOluEE0OCe89fv33
oGf0qRusqVqOrjTDYSWQmTh58pzXfB982JoCSEIBst3M14PxXu37oxPvqCjRF/V2JngLhl4N/pYu
HQTgtQMGHViQU6OOfdMLFbhYBgiz3PTJ9L6VEIJKYKOqscpYMSP7WA0fVXYi0KiBJoHXeevUy4FK
pavaV9bVCAEa25fJsVd6/xHd4zoM1vEAxSQFmTql214/qsAcrCYAzkbXsgDtm0ACeM5jHVrhoYz0
VWDr+CQi85fCbKyuw3HYogKF9OAmih/jVAIc+N7pcoVDjaiPSoboA3WioWPBO2utoxekqw8magYQ
dxDA15DPqs0vdZ5uA7oZMnqfjg+1CsDcd9YsBhirKw3GsJOBt3fYxxQjm/ijklYoE+lwMbR90st7
33QeO/sK+FYK7LkIjz2a/MWwtSrrpiVA2/UnJYETGMMVDWtXLRBrjkitUNyibQJ6NgniTdJ8Gky+
zxaYDmLunf4dxca1pkLAGg23MJ9L0K3N8KEZsp0a2vRe72OJbKbcAw4STbxuA7wjZ/JjFx/z6Z3g
CBPhx7oFFR89O5axLwoLuGG1d2yV6ly3yqFyJma3UlQ+Ogg/76z0Po/ZxoO5kuD6VWc/OjeejV1b
baMYna+75kkK0Jtg7N08Dr6rUXL0g8eU/jrf0nwg9iYAKPuj0WeEyGwzNf5Hj25XAyw4ddIby/8i
faDwbLgG/FyPP8xqBDRU8Imq8kME0iPDQiePpzurVJ9SMPFjCr14yIjLkfMlVYiIwRBXu2SwXKsZ
1pVJ7dms8s9VZx069RpQagBVHe0UqMMokFrZVg+vmu6rqG7C5EZTP8t+2EY5p/JAU7KeJXP7K83g
2P9tbMpDXei7OHoAa7gZveyGG8DaYN0Q2q/iR7NAkxkaYOOAr21oHnnpXtjOTaXddNXXko68368b
7BesBh1Dv9iM8mBWw6q0nxr5hdqSG4WdW1ofzPSHbj120Wd8w1wDKolP0tFmX214DBPOO1pt31fR
XVGjRO8/RtWHNNzyRe16j18zk/DGj8e7Hk+wUDnGvQ2WjggMBhdt1TUdF4h4ZrmKoxpOsDzWmbru
U8ADaR1t2ujBy5urLoOnARbHAuZdgt20yEy4TFmO89kbH9Q4A4cLgMUP3vvTI4/hqoCOVNl91Tvv
ulLvFeOpD3cNNWGoVEPYHxLlaHvUhJ2bmBZSAYh9liFKR/tbm3PidN9zuHnhmGzTdrhubKhuDt9v
+clzxGEI6LLWIDsVNmuiqvBlvJVJk262tFXCgVS4J1F7MNuLCnov2r+nkpPFFSdvgjYugo6aaAey
L4EfjnxSeR9o7b5WSjckbMHJ3ff6riymayk+V/I30KIrLbFcO+9WwQRLEcpSAR5iiEy4y+9wk1lN
EAj6CaqlsimN9goAXjjcR0WyKRBnt+K7NoPeGWlX9Yy6K0jlaIo1Bvxxu1gn2ftY3DdIBExN78pc
36je6HKr+y2FrunE0zb0EY+gvD7eYy2+zaE8hoceRlXY3JngffQRIwT1qUPE0IZ2EXk3SfAN0KlZ
dMfeeoiI6FGfbXxuXbK1b6IY7BZ1b48cBKoXFfk8xlCwh2RcH9GqEqu0DCFfbyvI6T193Ar4DB/O
VH2ZyitUp8gZIPba+UdVQSSaotss2Noq12bpPzR84iOY+aHeOuWNY95WlduE91o+7dXoMObtuob3
5Pngb5V8r2v+GhgXJ+jRK3ZectD6em1ZgTvx4Zs2yEdoCdIAxiyKjSHfZYQvtWxXWpMT7wBHQrnR
n432oU8fApha1Cvzuagb3hdAytCWcCpnG8akanKnWDC6dPU6TG4n5QvBFexi7+rkGEX3MEZ0FP2t
6t1MHDNV+Sgn6fraThlW/YNd35TDtPLmroR65U/3WvbeFndmXG2wBV4ZtJPD9qa1P9UwGJPDQACw
SCxN4axeEOQw72PWfQq/SGQZYgjy9aPXf1DV+8D/2lVXYfTRg4UcshdS9p9u3hb+V6eCdcQPR+/z
Kpy9oTmVCU0SkjvNH5wIPF/eBfBVBhuEL5ZhmxbKXpWq74fkPqcDbaPRDyR1I1Pt4GhiKy3vAfvq
TexcYXoi42pbFADVNe26yYNDxj3BA0ydJxYYI5bHGSmslx/y+kvqPdbhk0idI3QapPP0997QflLU
4ioxUeWwv03WcN/hkolHAYZoboZFWE2lps3fGw3GHiqQ/yA/euAk9ZAJgFccKv4jUKh1DaGyUwmX
432eevilDKvOux3xuSzAhJXPnnjotHxVQVlwbJj+xpOJlGsawitV42ujeOqSXTt8iuLRzdsjgnmz
pSYJHnglgxAi9JuMT1Ev7vHnXfGRwRaH8YvJAR/7s4geWg5ildV3nmBC4THT9M+Vd6XTP9XuKCyQ
GG80ILfNdGMa12E37PCYc9HKaNSrkUibGl8iOAGD88GQ3wXmd1aYb/wuf7AN/ymD1hwiyIFaSINg
utt6gMgDYnXMTc1HBXvHvxQJ8gdjsEvFN68ZN3LgwAQ/va6MvRHsxr6E830laPclFrfE+mMc5VCH
YxBmLfRvBAu6+kkq9ZWaYxBUBg23S8vbTySieVt/CpCStpwWtlKwMxwo//RTLNh6XQMiMm02Pvj8
2ijfW61zQH3+tof/bo/gPxM3tRDwE1DUhLPusVOK5ktrT9IAT7617kxo8oF3O/NNkBnx5LYZHLpY
zbry4fVCwU+nYAv1pyRb7ue0BwM6Rxm2AcDYzB9cCb3Aro+heq3lHwZKTXoyQqmY1rFH7grrQVjy
oZhw1JjX0xl3Wbevu0NIKq0l5Y/QSPaRp68hZ69lBXXAeBy5bKfUZRTIS1Piu1AjEHc4hC2AYWs/
DMc6ku9sI4WCGt7oOnKyCfC7stkE/i5CnkTW6YMnjF0DZ8Sv2lvP0I8o9+3GAJBRj+NMNewnQx7s
Vr2qE/YjEUkiWdybnxUIMl5GgKoffKDwVfWlq7ytnYIEfo8/UzF612NmPyZxvxcSjB6SMedLGn9S
KdEXJTU4PkwG7OKrEQoeDOKg+n7+h18UD08dk4uiWi86qze0criSbfNEMLv1ELQZLDI2HQkF/MBG
MmWZAo+U3xE24LS21tCwriZFvIsHeVDr6UMgf0SOf+t4P84/1Dz2qWeaZ+FVjbyanBKkuYVwXWKs
YtKFGczbF7l7/udf9AdP/f6iFmfEsuvKhOZXoepuM6lPvX/MNGyp+h+h8ui3ghb2QfRgcptjz5nY
jtFtYt+WF41qXyQhTz3BopaOlHdusQd5QyoOE1x0bUxhTpQbMFdHr3fgJ+DHmL8bcBwI4QTXnFWp
ximTXTfFFaDQAf0Bqal/rSquLwp8AZSpMKaFfBUoO9E/TeGFShyn658s5aLEZ1sZTAfOqyto6qsS
N1rqVjD49oAIHrlmQqPIrkiAML1I1hn98Sz8ViZIugtXnerHnBNlCgy3hM7FWbAxIBUPIPyTjIvi
fVd81n1ja1rt1piMY1B0m0D5bIClznX5zsk/9UW3Hv1wk6Yfysle9zG8seJQ19fe+CFrShcdIAfu
qGjeVVG0TpHfqCjJlt6dLo+SaEpMWxfWNRy5svwYqy2FKFRgGp4B6hXRvc6hzsTT2i4+I6qRePC+
jk2HdrXqgpdoU5vkEUK50nwMCJQD3JwhT+c799pT6tXMxy/bgqziOQ5IFmMgrUhNJA0cykDeNNZw
UAyw77OmxUYm1466ge5pTBD7ytsgP9SjtzYppmnc2Ac93UdIVsUk0HkD7VwcjCJeISkImzMfn6Im
d6s2OKBrhibVZ1vflGF4iMtjQTEKU6LQf56GH1nuXxVQYsoApDF8P7RMNH1n9tcOws45DgA0k66n
KbytwpDTGO4Tp2ovIr6V1PUHuNI9xD9/5219U6DLZLPUkESHz5Gh3WT5Dz0v94kc3aSdefDHIngf
VtPnuCf5sWDYWWLD5WxdhJw4ENrq7H0X32jxDZBKZJC8aOuMX/VUbEY1erCb707wzdACt+iRL0xt
SgQRt5J4VWnqesj2SvHQ2IU76cWPvs72jTJxu/lsG1dAriGGNteprm9Q/uDKa6zRH1p1Vno3Qbvu
YeZU3bDtc49SS3INNezFi9sPks+SFnyQ5Ju2+BRTSm1nIiJSnvYUUXCxr1JxG0w3DdljNfpPpvJx
jKorJ/tuB/BPzdQd9HIzgsBve+fWCPRj4+tfQ527OhAHR/2udDosXQyoahN1uQJL8o8RDCd0uNpi
66BEkaXGXWSrFzoGf4atXMp2qxYW3V4xUNaHzWMFlPCs/LpPHuPgc1988ocGRSP/84T8jQHB3onR
z7AV5IOaldKDoCigUdUA/2WuUr59zpRvWJhfCBx/ct4tlb9rLxIoOUnu7WB82IYjd/Hzwf/lyDwR
el8sDV8dLkEEjR2lhP7KGW+bWrhzplFXSIaVP4w+2mUEogYGRFhluAOjcwaxvNHFxreUdR8gihL+
mLT0IfaoenqPVZq6KbmxXmhuTt0m4tqjyEPTdrBxUEILyZMCZV+1OXRhwrf36CR8Nlm+tRrYNjBG
z7/VfKk99VKL/KCMo47P3+vJIDtqpY+DH7iKBDgTwAmcLuE6/uRc1ha5AtrPmYZ0Un/VxE8p5spm
fe1A5j3/Cn+25ItD35kyLpxkxVe5uo98jC6H8cLk/NkvL4572xehQT27vxrqm7Z75DS/8MN/0tN7
ETx8tZUsR8/7zKY/0CKK0XkTemhI52HxnKnu+Ul50eo9tbCLk9m0s6SOJ5OFhb9SxA3enxZFwmOE
UEsYPQXqbswkZ0a4dgy5Pj/ony3z4szOJqHa4/xaVfCs23OWD5MR4YPzv/4nk7aU3pZxEKRTyzr7
por/+tWgNdBukd7rfzs/gPZnIyzaUpHXgB82dbIZa5xP3UNYhbdxYXwVPq0JvB5DTslGfLO7gVJF
cpt6n2TF9XL2/4NmiLaU2xbIpfnjPi6oTqj5V8dKDw0sU1qW26oTmyhKrjJuRuef2Jx34olVfmFj
vNpIJbd70RrMSZNFd6k57srU3zhNf9CscZdDS1NEsarzxEW4HpUf1Diy/IMDQUhQ1PazvYz6dWR9
ERFIylw/0m1aeQGY1Gid21/9iPMofixnoRLKmkKQPOFqq8IQ7tGC8mvktFQk3bx4X8tmowefY+85
NosN/Lh9McYf8nHYx8CNk/BOp5mfYRTcOl88z1jXzi4LkX6Yhq/GYDxgyEntQ/+LG2UR08bYCfwS
Sf4rkeSUdpL1gBA3Zm90cv/Ar//Xt+G//e/53e9TXP/rf/jnb3kxVqEfNIt//NdN+K3K6/xH8z/z
X/v//9nbv/Sv2+cO4nu+/G/e/BV++Y+R3efm+c0/wCsLm/G+/V6ND/DRk+bl53nG+b/8v/7h376/
/Mr7sfj+z79/y9usmX8NEc3s73/80eG3f/5dm20d/uv17//xh7fPKX8Pflf13IR/+9/q+Wv4t6cs
bMKf/vb357r5599N6x+6VHUbe1tdGCiTEIP67y9/Iv5h6qZm2FLVbN3QbSJIlldNwOjWP1QLNxhJ
F80WwplFr+u8ffkj7R+WDmdIGo5jm6YEvvbvp3yzUv9Zub9lbXqXh1kDyYvfefXJ2Ixp65oQlmpa
tmqqS5NprBvTkt6fButfdtvYcLIDMlSX9PFnAO1/PszfR0GH0TF0x9ZRUl+EYan3oV5UrUaBxUQe
Mu/1L0pLIweHzfBazGlRiVGtOzWB/iHpo/zu1dL88dKvX/JtJH4Z3tAZVVB3k7r20oB/FR8SZM5y
z6JL1OuqulFSNadsBjVPr4hP54d6i8n/91D0gRmGa9xLsvhqKD1JEDRQBsNNSmeLB8b73krMdRrl
5WqyQZZ0CFSuGi28gFs7sYzMr2mAnDb5P/rijIYAoJhJCuW8DyJvlXqOskVA7ZLjydsT4feXMyWr
KDQaT5azWMZY061JelTjVCUABjwk2ReFcWmjpcY1Mj/tt/OTuTi2Xwbke1EdTB6lYRtLsplToEfT
9vQ0naYb1sJs0oMSmfCEJyhE1MsTBVsUK07tbatp1o9+Sr/AGESBKxPF04VneXu4/PtZDEMTlokm
wHIT1eFo2yJAxzPtumKlWdCzh/AdPmmuP/dyderhKNPVNybPfJBcJtswt774Ue+7itqW6/OPc2JL
MzP/eRqNL+7VPpNprYYO1Fu6A1rqTmb9rHozsCOv1T+i+5vg/vrrObG3TN0QjuoYhqPx+b4dCkGT
pveHav56aueAeMgjGAXtgnnsyfdhVgwhCInWEtRONUlgqqmx0nypR12lijrYyC7FE/2OvzB1r4Za
5DeG18jBilCXVO0gWPt2gENhW9w0fh1vzo90cuYcnWkjvNJBnsPiq0XSVX8yaiKSWwx1tclttbzq
9fbX8sx5Y0rJIWIQ1yQWxUuIO3eXxihsmbump6uHLJ3GQxcn6cFr2/qXd52UBptfdXTbcIQ+v/Cr
FwpYJm92dXXTPm0+pJGv7CfaJh/82qt+iYvx+1uZ7DhOJl3a5jLWNG0elZVDdx80T7EL8qpDjKka
LqzQ2wvfPApLozua9nI0cDa8faHRcgZVzwUUTFsT361aj65riKhr1arVXa8B9oq0ztuf3xY/7/W3
g86R5tUstoNdppglgFXyhPwgFRQIrEgFiiUSx7qw2X/egvNSCdNgG5raS1Lzeqy8LAf0V6yaFfO4
mQ9OeUTUw7tQ+Pz5YHB0x3zZfQ7HglhceXQhk9Sb1TQzoYi9Xhc2Cg8ATPU+ZRqFYl6o459YNlMg
+Cc1G26Ks9wc0BmRaapE60414Db6lzkqNfbAbcjJxmOJwP/G8fxLV64T64bU2DyJMEB1bVlVsfPA
1500aN3Y0c21lVXpMSGdc1H+uOQ/e2JCLbAEbExJ4NXkYkKDoOwGf0AEeFLb7l1uVu2jOtuK58VQ
bo3AAft4fk+eOGo5Zem0CvIWjTCyiIo19VNuR2Hl4l2BTlvdZDmHXEnzLul1m55uCULMyivzGXV7
+glV0zb3Dheo+9ApEbo6/zg/p1Ekt8wxIc3WLXTz334iYZPFdpqgSG3CiEOyrEkQdRJNE6Oel/nl
Qx2N1CzHwRLTOopE9GtY5pe4QFwmZlOEYELMRVwA/aGJPmB8pIy8rZ4pBcrQdeMmtXhuI4eKNtqV
F975p+1lcQ2whSZJ6VXNWtJSUH8UE1IsdCFFhugHFykAnOAWx/wSJ+PnxWYoIrlF9q8RGpZFhKLR
fa7iaJr3majoYdqat5Oq5xwqq9HBMpQ9/bzcizbTWAOz07zAPsjeaI92QpPSPb/WJ95bV1lmRwrJ
289Xndchqs+SqQG5WLtNirKNrdjlg5mI4D0CwtGFQ+Wnz8pSdcGFh4vTvM21ReQFLDF6ipmCZFDz
YFOFES0GBfF2D8Ls1h9b+en8q/0UfRkPDwTNkJZDxvwTrVHpIrvyiBjoLTnf4mESW6eplMP5UV5m
6M31imF0sgBDFYIov1zOqPM8zG1RUCuK2LsStROjVoeQpdsoIZoxo1FVm3ig6R8NCBePpR9t7HgA
hlfI5i5VYr9cDa1vXE+yCTfnn+3UDJgGqaNla1xll1R/+q6dYmU6HzKk2WOHKuwWPmtwIXucw8Fi
AgjMcwrEEJZY+hqFLViJxJxqd0QdPFgH3RRfh1OMzl5RopuqK2p0UxNSXS33lL0ZOqDKzr/ngrlK
xLBUgyu8zTrMYXspVeKXIkaQCiClH8TaRtiW55ZeliP5rCHkl5TNKkXtw1/5crCf2KPOHTS/dCPj
Gv2RqRL7QjWjC8fyyWkxBeHTnnP3ZUTxtVyz46zly/Lyuf1XqNwVxl5tEDLOg3iv5/Ww97y62mpZ
42zGQuC1cn5efjqpmRaLo5p7qUXmuPTKrBJpKoM9b81IlO8KZmNlxWN8aKXq/JgUANS0lsSFz3wh
vzIvhm6aKrwKoetivoq/DSkWJDzFR6na9Wz9o1HdZnlzIz0Fw0pjhSn9WhjWQUeWE5D3VTRtuwzs
i/1bVztujf6/6TeIBU4X+kQ/z4RugWA2CXXStqkDvX2mwBFDoFbW6JqV3l7Hfa3d1oUo7yaDFEKJ
puodVePi6/np/zngsSUdQ5BLCF21lykLZg19K61cdbPajq7GH3G9MfAz2XC0XdJtOfF+HJmm0Dk3
8b37iajYG0hLTfHkmlFY3etpBMId27jHOKnMPfZy8nrSDe0CAevnHc6xoVMlo+TB+bEEdggj8LJS
MqmhZBYDLYuO/lTX+2QszGyVZjKcEdgo6yVOS79KK6YLsffnw4txDRImDhadKsUibfILy4yaGOsb
tWq9dcBN+cqz8/pzXyXahaF+DqU6GaFlaSwlM7wsohVRMedj04jYu+n9lmZe+CFr9c/nN8zP72Oo
KtUdPj9T16Wz+HKKvvV9XzJIr7bVYymoYys5sP24QkXz/FA/702G4hagqgZlN7K8tx9EPwbVIIII
NlBbJQerxlCIQn1IzK4h/QTh6MhfPozmE1JVhTWfFXIpZtHzXnmrNmBGpVD3elUqN1rfmRdC3s/r
NI/yct0ybJWkevFeKqgoQNB86Eo8uCJCDHZCK3V7fvZOjkJ+7FioRAtt6ZZKCwhgS4hqWiLIXUAu
W1dt5A8X9tyJNQKfbavEkLkosxRQAQ/RUV2TJIraoB3yvLQOqeKVD4aB6oRQhX5h7k5sPyGpR1Nh
NObS+OLeg7BmlIYm46US5LYeKTh5VEYCrDEdhkvH46mXk4aw51Ui3ZaLvV4nDVXnWkHvyGvo/NAM
jFT/h6pGd+ye7MJuP7Fe3Ku4ScyRaj6b3u4K4cvKKkc422VVOtyZgE00AeJL53fFifmbvyWhWppB
r2FpDpi3HSVKxWzdyPC/px7mgGaof24ISbu/MhCXNO6nFGiXm1xpq0oXBTZ3XVtmDyW21euecte1
N7W/HpHYDbpuzee4Rd3u7cQpMu1C6SE8qYIkvEMWWd8otlIglzdcapVp8/Z6m0fOte3/jLW49k1G
oPnS5tqN/4B/3VVFgt+HPYWoM2fCu9eburO2qSJEve6caspIowpwHmVmk/jpI+j+te3pab1qTCTS
1mOvzYK6opMzngGB5Pe9ghtdZXaathrjGd2TTnlsu+fX5qXcsnwNzSLZYr/R01GXU1YFUYD+Teea
QFQgeuk07sGDfBpphW1MBzCq7XnwLoGB4mpXh95+tI3iL2zFeTINXUqqZ0uFn3bkQjtqVefmhih3
vkaeW6hWu6N8ZF4Y6sSHPOd5ZDpyjuxLVvrYFLlpEcndEvO3m0zXMTsbfaW4rrS0h9Gnl5eck0+O
SEvB5MqqsmEWG8UEtmB0MShig7LJARWUdl85PjAvv/XEjQ5z4u78mp4IHwaJCv0dkiT6dcvwMdWS
BR97N3CALkgHKKCvWdGFnXPitQxOLJbsJQlYulg2ieEh7gKPtIwKFS5E0h7BxlT7SQ2rd0o9XerY
n9qphqDgQfmVK5G5zGnSSIssLW8GVMrATPtj2W4nHwe7LopyrMYS5TnVYcC6khbifVg5zlfZkgRd
iM2nvntyOGr0nASUnV5IMK8qsj7GYonuw/BQwRVtqjjOwA4SAta6EbTXg5EE7/RMdleorGtYIeRg
SKIB0pAyoa+ftMVdoqUqFUi4EpN8Icuh4jl2fu4mHp8iTED6VJPULuklnQj3cz9K5VahSmG+vNer
5x65v6gz8BSDtjEERmYpw95Je3GXZX3/7dd3IDueT9rRSXflYss7vY/FdpoyR0GFzng+24YN5q/p
P8w3Ny7yfMy0GaRqGctjslccOWlFNlBJLrx9Ukf5sXCwdDj/LicuiAxjWA5JID30n3Q6xyzoVVKQ
Hma3b/3WJ7PsFEh8Z6PFnuUc1NR3MFqlsPs0einuFkRb9bar1eTg6NYPtbfTvUlGsh3t2L8zjQ7C
E2bU1X4Qavfh/LP+fK/iUUn3yVGYGXN5xRlCE2ZxzrxT5JgOYxGmsNYh7/mTB98t0WqMJQDnnB/0
5Mayabyq1CItxNjfHrolBk1d7uRYI0DnrFqo+qpa9ivfmX4Nr/bHgr8aaQ5Jr7ZwTYUzgpTBgndZ
5WZjlNwEU9JfqIScfh+Di7Bp6dJanohtY/kepbjBzSX8sMpvVdQCmokvU3Mwrzo/eadiNeVVvkv2
Ly3TRRIbxV5bKj1BLYa7vB1zPDlgiBUXXunUKHPdlFrHXK5fZq+ljRqbYdYDyK++3YgRM58YNOqv
J+Tczv4zyuLciYValwKurptyj3tscxPXtiEfPxiF118CGJ4oS1NCm0u0bDqHuVtMXA+iX418uH1g
wzDzMiRserh2/bHzU/mxR/3oOOiy+jQUavKkxSaypE0bXhnpiFfw+TU8/Sy2wf6XFPYsa7EvO4s0
XjHq3h01IK29MoCDV4OPg7CrXWBlPzo9xJMp9I84fE0rawj97Sh/TSD194+DAg6lO5tE216qYkat
F6jDNGDP4ZQFPh6iWeVlnV645Ik5dC/yRWIMB8mcrFEVX8y7XWBXiHth79awkq6m1Ec3ntz1lrO2
lq7mWc0xrFEijMYYKQ6Jv6EnbPlJo6T3PHaUhC58QKe+1tfPs8hfgd7bvTHgwCA9QLhtxQTQzwBR
p2HvcH6dT31FhsMhQIkec6RlvSOOSUtohXAQjDquiJ4x4nUS+5vzo8xfyXKCgXrNNUlum6ajvw1y
aG7LzuyD3o3I2UEgTmmMi+Tce7o31DiFC+0kxbU61rMHhBdBYzg//qm3pM+jUQUmgeQoeTs+PVvf
nnwTS4vASY9lF1XrIk6rh/OjnOhD8KUAsyKX4n/GspOjoavfNpKiR6WPwXOCqhb+sFOrvB87x8TJ
dJi1BKOuRnEyC76ZsYP5k98BjjlMjVA+9hocOwgqCo3dMA2w+jv/fKdOUuZ0RhTYFMX1xSyUcani
ugAWv9dUTH58nHXUvrHvJinTPdYv+cowUvP9+UFPpdRzXmnMFSEhl51E329DLYY0jOlLEm7CoL5r
FVy7W8v8LBrlQq5wap1tZp42BFm1oS6Clpa31oDeVU+NudWOOhJxK5yM279w8oBXlDpFfRuU2yI5
6ERs2mnIPOqDtfGbDOJH01WP5+ft1CcDLW/undFuB339dsuGxpiQYtMfSGy9/uA1jrhN5VQfM6Vq
vniK4WzgNWKqq/biwuudWjE0QKmsoeJBI3ae5FcZCQ26LsrBCLm6r+DqF1bBsSwUgSOZFQuMMdU0
fjr/rieXjQaSRUkSpNVSu63MtbbjiRCT6fEfN/XYcBEU/zXZx98PE94IJJ1JuYsy6Nv3CoMKp91Q
DK7nwbTRUT090orBiHY2mDz/QqcWT4J7AthKiQiA6duhkgrLO1NANpa+jsGCoxlPnt1k+6HylU3K
sh98Jew/ZZqn/4WppOSqzmVRjk1j8QUUql3TIUUdNtWH8EOYQ4hK08y40Ms5tWDUNKhHcROyuXy+
fb8piaywQzHRrWpYr6nTwxXG68j5K3Fb2qB/bdA1BnCot+MUHMKZVXAvnRw8q50efi/+U6V7frVO
xUWaliSSIHiYtMWclT47sjIG9A0MvOjb0EuCTd9Cyq9Up7LcakwV11OT/gKI5+Tl3+E4YmgwbNSw
F2+XNX6jCnJLjJrVHmOb0r6D3F0/ERytvdcN3aEGArqb8qh7h6FsdpdM5Zfz734yz3NIUairUMmh
wPL2IYxJ1LkY+CqS3tO2iXC6XWepxXNUe+EO2zzjN1Wb9M/cE+r1kNQNHP2oMe/8JLokbXdqU71+
kkXEizLLKuIAOzrDKuCyZ4G2jZyqvNAqPzEKmHHOBmoGlPaXqYBZNIaP7j/p9dTFwarDRQuBkqQQ
F1b3xDjkrGTP1PPJCpaN3yIVWpHWjXDNoE6vhyjvdhXdnQvp24mtS5NXozHG6UprbHEUZWpWVqYe
CNeQSkXQtMZvaRpnuwp8Dk1A38T6DbzD7vymcdgTi3SO7WpQjtMYkn7u2z2D7HeZwWcUbl8G2n0b
28EW4YhhHWuw91tvrI5TNGC24AXjeoqL4pIqy/xWP41PHwFCAXAt+4WY/eqEQhwhiAMfgWdHtCh4
cRHa2Fk1Ptq98uP8m54ciaIYKSMdIDbM2zeVjpj8RGLJ1dcScW6jLXGQLpVHVUda6PxQJzYMSBnJ
0cQhKEEtvh0q7KOi90Ip3BF42WqAQIXDaXDJEuHEySS5uQGwACIA8HOxdLIyvaoykXf0Sxskk2PV
wUc/ki12s5mC5cUYN8FtoJl4VfpZFmcXXvJUivxm/HlrvVo6K64Dq3HQPPOqsvqhpm37rjO0ZjOF
DiZseWpkO73t042h2IjBTXIQOwd1hQ9aqFxJr9nkIZ6QvuHX3/7C7DvqjLkj+eUi9Pa5+qybopwi
rRvkKY6tw4j8+mhpF17/dxjM261L3g0ShXsILXOuQm/HUW3Iu0rtozOsTDZOWONUfpp0hPLE9Fkf
0U9LZIXgRydnWjFM6ve5Xcwu5CJwQAG3Ht6+Cg2VNepYOsTQSTTm+zasFP8d0Si7GdoJ7mNbdYa1
6krEX49l6gSIHMpBIneja1GxDavK9l3L98Nim8clVKyhCFEawkfZxIF0NK9iLxjG/TS1I5f6ptb8
6zQIRqCHDmfxqs9GBR+pShnjXeqBqGKmfGgtYTUAIFGxHTVcofk1GJda4LZZyRraWJ+E0PUzI5Eb
Z/T869HEzbnPp4iqWjYx/iBLBxXDzsD9SvaV1yBcNeILG0KxyGhixIrHr+QY0mm9Tb1MbeMerzgk
tjS3dGIEvqqp1faZqYcY8wnKajhSR6a9qTrANqtaqwu5S8QYB3Rk8pmFEvS6tYNzbu8iW3GSo6za
Gs4egEu0sXLaVVc1MvwYQdv9TPQ2CuvRG6C3uMbQ9Moql07Yr3Mq4fE6r0MzftL9cDCfYlmj/GNi
kEltfPh/7J3Xktxmu51vxeVjQ4UcTpHRafKQ1AmKHHKQc8bV+8Ho39sUf2urdOAqu8pFkRo2uxvp
+9643rV2xSbvEjo/nTIqRoSFiFxCDJd9gsXNYBhImbtr0wntZ00bFHjJjP7E1BzEfouUMbEGK6Xy
VFO6KMC3b51wEmbiJVj3pj1s1ViT7DzZEEumDW4aaAQo+cyM+gS7Sgb5++OgZWgYSmZBuToZaSgH
5aQXsBXEsXHJdaO3bDXeZSgislX8JCfw7tqjVii3LNlSKBFTbH1E4SdX0LqTEcnT1xTWxo6RIlSc
gPVXbqxMHYw8Mfg6iAj21LUmoxEdKZ6NLpxNsZ3uZKMWXuN2nj/3WzGheb/QNYAypNa/bazYr7qJ
dm0v1e3ZrPaK9rO4yDaZjqjDDJYvz6JaWQ1it/1yMhqTCQ8wNtLoSEkzjkx3rxVimZuZmDdxHCwh
XDIrWb9Mpom6WL7JCrKlyAgK/FlWuVvOovK+1qqQwmx3aKIIvfDeZJRcbEZr8gWyl5oVK9bl9oix
LC1vr/fqk1bVcGHXCcUSh4Jg+nuOsFukZFn1oxn67H6R1jm/ixND/VRkXQ77CbgkGTnfNBVdU1Wg
6GrMCqRuZY1K5yzJUA4RFPpDb5faln2qZxHdcPZD3NyvMnqmrjnRAXJ2K+u/a0baQCmJ0HRrx0Y7
/w7L5NKG3Yj8pmfkifYpFcplDiRZR8ObNpJyV6SrpdHoXFM/BU+DMisCwIOdqhubcq4rpO3VwmpF
z+gN1NtlYbfuiqQUTFuIOZFMMxhML3lopS1Ym4TOsWXdakuZvyX9weeFAgtMBZpZqJ8y0PyIZhrt
vrAEYC50VzAovQdWSjIjSyhGkTl5k4CutgQdlbthh6GTvZxApHhQfc0xowYOimC1gERxWUeWmiF6
nbU1o/N9P7XUrHV5RCp77awZlcW8HB4mQaaBvKbZBMMHjHQt3J/anF91WVg0J9t7S0fIM+2hjbNm
GBO7QUFkktSl/iwv4gBd6Fw1ebBZPbsT5iOzAvY9M8baQ7mKLpqcTSW6sRgFut/xCLDLUuqHdTW1
JwE2SNnvyr1HeXjRFwmakSJbXPSXoD2KweCiXn4gkG1Q+sKDBHHaEqw6tA5HK0zfT9U81FLuVt1i
gfmdtMGApVBYhVgavgGTq1fhQRSWXd/tUVQyoXxp1sJkjrpcY5nW2v+oO+bsTFBS7jxk9Y3al/Wk
YYqe4WIQKKd11gCzqF6e8q6E8RYyGgyL0Dl9Z8gvWyrB/KdbQ/9iQEfEiiobof6bGPHfAKEmWA86
S0wLUKAHQKP82dMlgBvnekUCNdfhaungcxKkeIMWVSzdZo4JTOu+c5W4+I5Xgp0yFwynAZALMTfG
pp2GPzLj/wNDunftj/pp7H/8GK9f2/8HRnWlo0Tz16O6d9XXP032frz9X7O51m+gFcnjPxCSgKgI
B/81myv/PItLy+iYMlGU40keA3D/msWV9N90jfYAc55Ub47h3n8yi/vRxP9TcEQHGmI0UQJ3Ryb+
a2EtG40sr3ITtjPBxBVaQGIKX0gyaJasdZPu52wXxmgGTtJdBdYWAwLTikLq1jQHn3XbKy2bCMqW
VogXZMmFNr7laK3FdldNBn+mQ48KMan9aNdtrL2Zw4hPVpKZbn9s4STPWlEVnU3Oziav5/lV3Dq4
dnHE+EWjl2vVVS1AgnBqd+LDOArp53rftQkVIhNazkE0kU6f96TdbLVp5SKE4Vorwdg2qWzjLdcv
VWVBECCvvQI3lWWgy551XS/5GnJHpTeOUjP5MgpOJy2FoDGoOk2FAxr+zv3UY0xkR90GqfCsdq9o
tkP1ifpzkWXKMzrQ83kdi9Sw1Y8oAMAYEQF+nOhgTDoiBfMIGvaqIX4A6EAsYTSxXNCmI8SYP6KN
5iPyoMfzNzjV/02Lhe48KPijd65pwKb+bA3KWCrFKcdeLbHV1uE8oRFvx0tVoccXI7eTl43lxppQ
uaOcGjdxECFI08tM121pMcyQL67vf9oF93+sq5/nOn+tc9KgNJn5AQDHeBizCb/kzlLZJlW6wGhU
TcQ7kqDTHe0WM8zTdTzJHVx1//h4SJUwxWuZsskg6S8J3hKLcynvHcdbh92f4IP4EpsNzOdjM7xJ
cv53iim/5q40zA6cwkcPm8P9itGZ2qEw6YiYbplwaYWQLCe1WeBSpsD1N5f2a+76cSjMCDUB+pbU
+f/8dMF9DUwlKKYrbLnp1cLavGVLu//dVNK/HQbzQ02TP2UmKWjM//kw2TI2+Z5khpsIsukl6U5U
nezG39RU/hiD+ckOqR+ei4ogUCMOxwr583FglFKXbF9AKDIcMMPLugLid6VkUTZGOMase5nkUtS+
lKogCUFtyNl7Uudy68V510DoVKek2KtdqtqMFUrhAbpDcD6l+jMuagydFakX8KWmgJo611s5RqSE
+UQ7B0JYh4XWCD+sXO+qq5UoApLR667DmCzA+7iPEwuowEgS0NRUege4kwbUZfZRmxQIGBkB/5JK
Kv13J7X2rfJpRyWYO7nW+txXBKV8WhQYwm06FkXt5qXcWkE2DLH6UDOImTrVQtF3hhIrVY656jnp
z3o8KcgkaQIawrI9zBhgzYkrRsQbR6xSbTsVsbBqTlLoRhkKNag7v5aqBp13qL+rm7RXteSOOlKa
kOYOhRGfp2Y9WL2pVYleIkpj7s9G1sLLps8LLIjVLOqZp3XzXt7iRWz1F535ytkx6zHXvvUQlJRe
R0LXBak5DDWslnX8uSL0GVxrb7Lp80rl423PxfJBK4ps3W26+JDg7nUh5K9kxHn/ABnuND+LFpTK
oQl9XXbdiSERny/rqpycuF30rHNzjSKUrw7xNoXj3s7dZS/WvHhNsk3NHzt57ODcVPo0u+1TLchn
Cl/T9k0r45pTGUlp7+ZJh6W3q8w+9TmiSRhPvm3Cxq5q37aiLK+LAPrLTucWru1eyIf2e5yUjDXb
+Zig+qsJm6UgeS8NkGGb5N3CizCVlvFSsOMaJ8smE4G8bLdUT+2VanwZ0qlRn+ZdStfXMs+S2huY
uoFfsyoBZZIZb/Nd2e11IsA61JXxZ3WmXHQCKNyPti4kUv07zyJNSvgpFkNC69vQZvmrnEyGMAat
tFbdW2KWxrI4STIshVN/ZMJLopBjxUomya5Bw/NpBI+F5p+wFIlbZOpcn49hRiiI/8izP3JuGvtG
MHxk4u1HVt6uU5niBI5sffjI3EdBUAxv/Mjo+3pPa7/7yPTbI+nfZNaku3/UAqbRAjglftQIyiGJ
Yy8rJmoH+UcdwfioKVBXmROvbLXd8lSRJoytx+b2wlxcchE/qhOrolGpKLlUyxs/KhjaovbR/lHX
ALJPjUNgCLx3JkGCP66SlbUIkOiiJpJ91Efqj1qJ3jL+flHUDsJ86ovzFqZyq53zMZProD7KLllj
JC1iG0c1RpCPykzXZYYe6RX8rDZ9Y108yUz3ALYzBGEmv6LAIxezldzN49Rrz2m6ykLYKIDUHalA
HXyYNWbF64+KUV/FybP6UUdKOgHnAiV+UxWONOVKtV+ZiWtLwR12S6lWBoh1Hq5dM+DOcSYqYCmC
GfVtFfJqB3reZ7IVrvgNLJC6J70aJNOsywnD1IpMaD+5U12WiV+aWQcNobG3lRpkC8ocyd9U0H4t
IIJPPrq7QAlAFpFZWL8EEpiQsZ4hf3XTNZ+IAE29iFXIo5WugFfPsNrXtSJzgvqobrNAFBL595Ft
Yl1qKO3HS1fQFgCwTGvVkUZ9s25pTkr5R67xl5QRv7jeA69GEHswvRxVcvrEf3YgdR0n9E2hU0oX
em/M2FeuDvGZreyS8Deu99cGzsexFPDFH46eIPwXZ0U02WIYjJQJnBku+3IH2WWCHVHlRnvd0LF4
bBXo0jNTTm6xKYhes1rIuhdpG/2j+OYPkB4oGuDOtI3pKP35oq1OHJTRQFJBVqH/CnE1yTcVe0i5
KyY/vJh9rP4dDvmXiIDVQBggASshlGMaXvwlycxjRFQF9cAxdssG6yHWtVxhKf+vr+zfj0KQSMFc
Jc7RyFHIjX4uWs+rksEOihBQs8yql7QJRSML0sV/fBTgmNw5Yg5i0l+Bjl1D3FNW2ebW0AI99IMq
R4swGG//9VGOKPPn2AZAAZAekICAjsEW/Lo0lUFe1q4sc3eCwhYwfKc6Wlsyl9tYeAgTyuVUgDX2
46D/P/f+70xS/4Ht/+v8O4JZ7et/+579t6cfdfG1mH7myfrPj/+Rj/NEfgOpT6jMZBPAjwOi80c+
To/vN5IURjOITknBj07ff3Blab+BbGIHiSB5mf49yI/+gytL+40JKTIAOoSmTsKj/pP8nGD+T4tH
kLG9wF7+DVejEQsbSPso1zzKzt1puAl3QqjYLVOttnmVT8df1Zt50z0D8SV/cIxwO0lPvWJLd/FD
dpv92Kuv26ctjD2Gtbz8bgmyk+z07nDKL8XXMoJtQYEudrPbSA3QRfAou/u6I/mxw3ywq3v6aY4K
bw5VZ+JnJpmD1i0e45PsofdzBm3uQJB+ZrzTEbz5DA1fJIR0H10pzMI+2rzRFwP11AVFkLubJ/hN
qJ/ap+SkuJJb3IYgQ63jKrlt1Pqtr/lIBd3mxpZ8GJ5D4CjXBR0MaP0vxdUIu5t8Mu70oLttV4jT
I9XdT+Uti+aw9atwCEpf9YRwOpmn5iG+F25wop6sW3Otwu40hr2XORLXCfeOJ1y1wHBiyAVsmBKr
a3oHRSyOQoeF/iW+n9TFXr9VpzFSvcLL+VrFH+wfkTe4sf+c2ZYjBbqbebIXv+sO99VHZenjNFRP
CvkGtwsUdw9VG75f3xPv48t6yoImKDzBYSw6nILaTf3FB4HmKUF/nlwp6EP9S3+GMcVXHN2FDvBi
eItvBEUkBcs9uTufWh6rh9TfA+thyuwhMv30YXENh4bQaaKuEcyO5tTB5s5O5pDXnNJTfjJ95V06
FffFd/nN+n0MG85jcOEJfnYYnnIJeZzZ007DZfH1uyZS/dievSJoQ9Gv3DScLsZDfLddiKVd0Udi
yqntztXv8kfxUn3fXzvZBoWezA6zRTDK9DfRZdjnptys6xAVT+1L7XXR+i76o6NFDB7xJdl9ep4D
OcwDLUKDxpO8ws+v6lVzyyBWIngLWorQT8a9EfUczXKyQHEKfy/u6xOyDW4eZK74CeGcEzJNn4SI
4XKXrohreuMbGl/8EkP1sTor0RTS29oocd/UR+melRgQnPokMewTkde+T+fyRbrPEHixeWf+YEQb
aZmtn9RA8LO74im/5hf5VF70a3M2H/OrwQ7oL3mUnuqTeh7+BiUByPYvtvoR2vzUoF2aSWbAo5Ou
m7N4DB6sPrPrbuwM4WQbdss59O77+xhkvsGuLKM2gnvTQ5rBYYr7WYkUe/Cqr+n94qAHYwsuxPce
6HmnsF8zN/Mnm7a2I3uWaWeh5CKn5Ss+ZbIQ+p/8LfMMj1XkpG7noKTjG37hIaLnKqzy8awmpyqA
v5Ffow2ZplsFa9g8gKwMBQ8asiAJsiD7QfRaGidtcIYf+7fqZQ7HcxEUL/A7oyQWIEgWWqz+ArWi
86PgGI7wqrqIHnljGH9JfT1CUi8qnNhtXswvyVWOpFuSEbx42lW/Y0FGSSQ/74/ao+EhBHYyrpUR
JtF8Si7leb/F/uCrd1qgNPcm70bCw8lt6boGmiOxvBmkc2KfRNaWeP19skvn65fSfquxCqCc7c3W
3METT6Or2N/fEZC0F5c9yXtjx3RyBxp3l2/yhkg7LZc8nIMcw2reunD0wS/5c1S2NrgMb+LNmV+r
9hZarEfhjM6Sl7mt8xVJ7Chzdke3j5P7jg2/qAEP5Sqc6wtcAO7k0dX0prN1XzqoUXjFbfdH3/TM
R9Wwy8BiOciBHGiu4WYuymle6dWOZjMydLedjuOW1+1bcqfD9VDbCYfMvcZPPbZA1IWNR+4Qih4F
Kbt1ZLe/0eF1S0f3endxVEc6F57oIJ3lFz4kvnbvbwFyICwqwaZ4YL8neITZxerbjExEmmtBOGFb
Uc67ulB87MLcMZ6NL4nbs/yyz7Sl2ahKJOCBQHFxdo1nOoYbPxrRZEP0Ewhhy5ekp/YF8Zw/4p6/
zAMkRg7+Yh8dr/+8j4wMukAAZ9fO0687rqxxUJm3mX8NK+Q7eSbwPfq9azpcAbdycoxLypOo8VUg
wnhVcJ8KHNDkafyYcTdeO1vzN6+yv9dO7Uw2TMFOHKDkYRtuG5SnLZzOE9tw9OH65Vppcbur+7sZ
0OX2cc02UnZ+4qGCwRrr/XKxj2VzOEn+wU08zhDnOvNpPZD8PjJPMYaq95Hrw1yVbGHx9+lURscX
DqHOGhOd6rb6HT+lGM3OG/g1eT1qEAHsB7bpHC+xgr4e63kINbfh76LTR8Wjyhd1XhNaLAmZw+TR
4qxc7PHlnSdF6LmFo/vHheQECgxzYgxSl3Kmu7Mq84hPXU1ncZA6e524Okrjjs7FsLRu3DScuOJj
vbhy9obffM2f+X7uK5T6TuzpnhiM/s79lNzKA5ns6Q5RxYnv43azpoT78iX2TK/jlLZ3HovTumzA
b+hJJE9xYqcvw7lj7ajB7urcudIVHKbDec6ZrWI7V7/mcVosU8unhQBEC8NnBiPPdjsWuit6s7ux
cTZH4Mkc/3bcs8lmgwUITuI7Su9wjBoLmb4qhlNjKRsRIBH/WMqNZ/E5hFo5CKoIyBTY2kWySzd2
4+i4nCNUGv3pvIVYAp4eipkBN4h3CPax9JrwuHl1tH82r8tp43YMnLXJsyeeCOKgvaTRcOqOherq
AcT+PGlYH8MaG2CwgBMfmTWvd55onHINGwuudt7pY9oWp5tiFQr27HEvaMNz0oyRfNzkkZMv+I1E
C45D8VuZ02mP0wnl8xjooR6OeOXMjT0rFM7YoLNwv4RDuLGOj2NR6OJZUX1ycw+xRQ4j4SoWTjR3
2qBHYSQqMZc4Hs9g5x1Lor5gm0JEIgKoKm2RJZZiPGKvD0ZuMXGHg76Wgx7a5/1zGjUelBppgLkK
oazpcXV5YLC+1QD8I+JTgYhX7r5ZkRbBHcOelYM0WEKBXXys1OxmBvJp9gHo+CHqWWcrGsI0OLbD
yFtqJ7WRpMEdMGzhpoS6mGhHCNNofFMxw9blsFUwSnNLAVx8XCpDE27NHQVnyyGQK8AE6g4qnB57
0RMfzJflQb1h03jWlYvQoHvc75aTUZ0iJPx1+Ta7cBeeCOITDjGSjw6MXQflcT+cjPdsXH+DRTCD
heey3CQ+fRh+hc+00cROiLFFCmc14yjYF4TRYmBetTed7Ss+bIGJi0Ey122/CkGDWYPvnu3fvLIC
iPplrmTAuSB8yZLuud8KK8Xw6W8RSBC/OoRtYezWLnoFXGfCsaES9VBScgnmnJKbPPrcWFc8KR+2
TfxY4asvYbEOz3Ps1s2RDjMk8qjZqQ7yuXbLpVd2fxk0FomA1USu1KHG7Uo2VEX+CNyXj314PU5l
vqTEFkys2whiPKbfm9txq7uTxomW3AasJ//eehYhuRnkzzEhdntXBR2BSuoq2Ccgu+ddv9Z31cP2
Yw2PQGEksskIV/oQy8FWjwOJt1k3q7LnM1mJR1M8KK7JiRp47kshfz3VfnUqTsmpCcrtghhWeree
u+twHX5QILU33wp0u3AIgkS7eil9UqqQc/FBJjmqLfosMDt1l6BzqMBcyYrs0p6IkpoADFiIsAfv
Ihpxc1IK8FxOT1R0hF0C+UnnwCLlpD7zE98FhyGvwHJa74hbaHK4tb9dp9t60Z3cN13Aex5yXwRq
awif8MDXy55CVoI4a+xYtzZUgt3rCNkLR4xosd7iZ6AlIz+IT8ZLp79s6EdcCMS8FEiRXQUmqYQW
ABQhC7Azbovp0oR5njEm0XiOo+aF+8tCUV35joHpoD7L9wCyEETJXtRIJoJTfle/m8/qfRZwe3hv
/pRwOvqX7Id1o6FxXwUUgX0wFxlKrB7oruRB8ASvD6sAF0mYecSh0m5rXhKg1Md1VkSKCS/H5EuV
U9qzM7mx/TaGBZGUFvCC3TmDfU9s+rX+OjQ23RpIuC6wMBrO5CvB4rceYV44lF/VLqx7O4us3zXN
TvnYZ/kpFl2NdcIPzTNvJuY7Hq9wJH2EYUDJWMkm97CJjjzM+nhuFl84+PlXdT0LvxOesgAF1GlC
hFnt5PkAk8FdH+1B6jcOvZ4vEuvhbeUhxm8MAfmr9zX9MAq9bdomO5FzhBnLgyPK1lldg9uydmkJ
2NDhEIaCOrTVj6gxYY8jZbI7lVnY5Fykl6JrBbIvSQGvbig8ju8DZnXsoO+zQZ8kz/JbFWVR76W3
XfPX983vPbSvuIsSHUl7Jf1CUYcbG9sy29bkSJyFbQWJGQoPsq/7nX+cxkicnA928r18LG9bEqh+
g3M7wjqCIMwalU6nDUlErygQuwlmPfFzj/or+wEODV/iPS22AZ/Dg2PtOl9HR8HRcvLOsWnozPH7
eAA5UegRbB+Lez/tzst7Hhzx7HG7jhRktEmhOciGi24d8ZOAjQJadSo5b4Rt8HmE0Q7/xwDBd2Hn
GCSicxIBmdcQJeaWjfhFA/u/2czKY98BK50BLhJTS/C9+7Kb41MLIimug5tOGhrU3sjJQo3JibRO
jJE/wkGLIBr5UM/0u2eEyHwrKoM16Dn93ROC4524X2e907gANbROrKPnLuJ+4ZQWb3jdfQRoMcom
vjf35sAMW7INHGlw1F/GID3MsHfcZVIAjDJhwWWGZu99IGKEbZsD5R4VbiJ+FGLdkRMmkPLTSDxl
tzw6YmwTTKIv22QgqosoDoFY6rU/SLXxMEe6KBBV/NfFTgbE/yL8Pl7/Kfw2mVettqaVrgSpRJoI
xtUUlvDr3nfiFORqnA0fUisOCQAPwCCyWsgrSDrZ33RYsYCqA7SQ+OwIc3c3CdEAJbRZI+nwC0GK
gaM+RS2JyNTe7+KX+Bpf+4t110eyN0dLIFHhsIhYB4caE0H1ctKoGQ2v5fPmJeEYxcR7i6NjsUWs
P4WasDoN19Kfz31Y8xsd0cNpXMezHh0WcfLNJ5hycVupP39aP632vYETqoLhZbfru+GaPw0/Djcg
PR/+raJ4U3haKNkNLmB4MM6r/TazuZlB/DBVlq3xSzzsPN5OZTmnroaylr3zzzPb6LBqlZO7qTMe
SeXhV0y3PwtYQ8k1T/q7ROBL/chtIffDbtbcPApLFOkOl7KTWC6EqBzfoXLibH7JIXIXEXLCtcMp
rew3Zm45OPg5YrT4YfWP6AYSzCNqtuXX3T1ig6N8h/68P2DIjhuBLw2EAH1Td/+4nJTgU3Y6zBRP
ZMCNqHjnJtpPtfIw6Gx3u6GUNWPRmXAlksaSrwgNBtBSYnH1Jy4dMxDbuze/Cg87G03xVk85ZaT6
Gl57DnHMwYa9VDw2B3lW5ufESmawEv/0/hFHWm5NhHjE2GQLXAOMa4423ln37VX8lD9UbZiJhHr5
dWF7H0ZEthmucyqCMDQq0QtiCfbusSYXfu5Jtc5InPgvyBA7U9TbKbEbIN+HVXfSU38YkPBIbUmu
2bPMDpECYmC85e4IESfinyPEQ6ZLhC3Xbk+lJ3JCR2C4cuOmCNeKLWmxGkdI1xKWUckhqGuVy5GU
GOzH/MNyYccu8Vt5S+4Xd8UmHSWHCjNTE439HZE3vcu/2K2/NFiqotWKMjWNa/xDulNPYH0pQxzx
3ov4uD8x9Ix+sr+7RyBrYhqP0FLy63vhbqHKPH5BouVJu2/OVNUe9rfywuvvxc3wlRAf7yHGRkiS
3sXUj4/oIb5Hru9pPrdnKVBO+3tDfTMh5tk9mSrn5meRTmA4XkigCWNIjaOZkJgkzu/D7a4k1tDv
+7Pxsp+o77lDhNP0UNRmiWSX6gKRhnX9gnPE9LvircDg7Z5XU3SR7+Uv46m64IUIaGV8WexPFDk7
ShN6OETWg5m4yxvCnl0EyfEZUPVdGWHfseKUz6m8KXdwJp6NiNTbOxL8PLDCf96oeW4q/vsV90jN
43+Jmvyl2Mn/hUImBhXMv27OOD/e0uzrzy2Z4/3/6saYv5kas5kwMoGfpYdCDec/ujG/icCPVOZj
D3JRWoP/2Y3RpN/owzAUxdy8xvzlAan8VzdGNX+DYdoUga9DlfhP0ZKgq45a7E+9PM4IvOSBt1I4
DmNDv3Rct6QwBRica0YvGvOpqfO7Yd2tAyv3ktfCEHWbxSxLLmIjsrhx+sn4qlStiXqeaHilYOVu
b34T1eIh6zI0XisHlaPhMreNYgujet0b7QNafDaqnCBkRZ1Pr42bMaWirQ0Y2GF11BnMZTKs57If
wjaVcIVMJmt5aVvNtU8acJqUs9MGhefqd70S35olDtWxfx8E62oMyklsjcdUnv1J9dLyNbV+NOt5
tl6R1Qy1+ARmrc6RSDFfik65DbnI5iAeFuvNjrcAJKHdKdqb1X7j7Jw5uYo62muxtHtVVt2PTBSL
MkkaCkZZ91rOFHGK1TOJxuPkPFAhNlQEa/enHd13JlBGYAW2hg5dIb4AvY4Wa7+ZVmuvXRUK1vNS
odsra3d5j6gdEV9JNIeg9l7RdUhPyYrWnur0ehYY+jc1dbfpNalaVNPtZaJCmV1X5SaPpw5JbBTg
G3vQfgiJ8FwPk+xU1PxL9X4TSEmF4blPvoJbtKXYSUrygdRBoSaUutXfJNmt9fh+SXdPS2W0IMVr
CnPZLibHXIGqXY29CAStf4vX5DQoMwOOq4ZQx3IxxOXu0FtctzScs+wbss5r8bVpC+ZTRFDsZcnA
RebKcpAl7cNWS6E1C44i3KljTuyJ3kEEd0P+kHBYeOCdQjkp830vv+YWSoYa1bHlvhxPDEWgMT37
2yTWdpnCFA4Y6TIXAFdBIDpMnz0mSNihih3XmpcapMt9f5/o81NvFihkIl41KLVmtzl/E7bqy9oc
GZS+PSSNeVZmsUS63LRrc/fFcbecVVT9dhGZc+Em70XxWVk3wmONFHiX3iXxhyqNtEqa+brlr+JA
3jdT5jHIdudPraJL0dgWTq4VzC0V1EM3+WWID21p3V5EpmQ2SNb3CPUVWxvrc6Z2iFQOzZ2+XRV9
es+N9TZYpVv3mmuOTRDTDNOKL1VLEWgisjGrc8ZUjFqft/Sp76AVk6nDaF+3qXzpEytM0KopJyr6
4nw/5ADxG/MyjJMDCaCnDxk4wu+ptPuqVH4a5ekpzig0lTP4YtPdtvFmbc/NDtA40x4GJMGltoxA
JIaLslwh3XmzSu1Luklvef/Z2tGxxmOMCEVWfaQ2rwx9nObaNav6rteMp0kpmTm0jul+lqE+h2YR
P8Rz9Z4mgJu7caNYsEgSq5y8Q9Zu0z6PXw25f7P65pR+PIzRr+H3ZeqosVdBRTcw7U7mln9JhfiT
BYkho0/K+4BOJeI6RJfmbHmlhJmIMy/d8zM4Lm9Cpj1PqntrTz1xNR/WicmMSttbpkjF2peW9YlZ
ly+WBstu0hXGnbApxFG7GaWNStqZbPTcTCHxmVG6Ww2rcaW5f9nYR/2KbRDLEHCYXddf9tbLNO1z
EddhB8QTI/KUjW+MJzBvUVHsrHd7bdNvkolSKqMcUOtR4Z7QMCtKg/quIGCCYnW/KydtfcSOki0a
20WqD80ASf++iHRLGuRpDfksl0b31KTCJaN3EGHQ1aDbXqaaUR9Vnu+7xPgcS7SsZiB7hSGD+8oy
T4Vo0TbLvrPFeHjakHet9E1+qIb6rmuLYBcpIuorgU25oPaatBRDeqPyGkDMPpMoyokxQ4LBIvu9
kIczg2re1MR35txQaS4uZqNuz1olfurL7b7I83NuaDepHpxYPU9CQuA+Zz/GVHjc4YMB1Kb/6GMZ
idIiN91hQ5TG2mTVW0ozP/Voi6Ngud7PkyZ8UUaLaSHUZwtn0+TJRnx8tOc+73y9I5vZ2E2qEF/i
Ze9voN4p9czJYLdqeTG0uAuZfV8oMMHSeBs7NbtmVSyDkacnkCl0rYDCRrLJGJTYKi8G4O0oj0VS
o9HSn4Qezk/4rZgME8RrvMXx53GqCe4hJnrtx3bxtS1tH1ggKAuM9PMg8FjPCWQAbjKoYAHKgRKJ
2XZemQjotWNgXcTjYrwisymdtF+ZlPO7vefhCaYrTGkANNfBrL1pIuMAUt5vCB6JxVNiIsPcI90N
PrltImlvGVhsvrdj8iQJgCY6ofE3+XHIGuUSq2Piyn1LywSLdd8bGdtmtvT6xnTA6CvItH9LBdC7
e8nUVvQ/qTuPJcmNLku/yrwA2qDFFggtMiJ1Vm1gWZWZcDi0cKh9P9m82Hzx/21jZJHNsundbEij
Fa0iAsL9+r3nfGf2aOncUAmst2Z558HzXY3L0Fw6a1Hr2X3SnKneT9JjfZxVS9Ddl3Xb/pDA2SWh
wsI3V8Fo0VSs+2mbM1i10SEXdoP+eMqyPeIte+2qhZ70nH3r8SFtnJGznReI1zzJw1m3TslUqz36
rsc0m8uz7cnsZ6/j2qq1UR7ibPEJ+nVodMuJ5BqjYHVqGPWqNEc70FQuYecpZYFr/iikbDAqGDyw
bpNvtKqDI6fRiC/zOLJrrV87ddFv8D/wtyFxDOOhLS5EJL1buCq3Tm0mYSfErmj8p9EyL3DH8eVV
TnNSOoWC9wIrP9guyWxFrZwWQtfmH2gsFavElB59B0Gzjqd7V1B3bTtudaQ153naIutq0+Ur6VPs
5TgQo9xtX5ey/Bjc5D5zGniifsFqYOZnY5bPVtrtuwQZSGHcLxpHDouwYEc9mRgjDdQbTbz8nLzs
e9VQpWmU8lz2NM23hP5sXawr6bSJ7dM0ceSobjWTA2nK2QYZvXlak9IAWVQwQejEYQEJHFat2uYE
gjQzplEHVclUXG6ovny8NJ2zK0vtrqprxAvuWhtIQYgp3DrbWENiFniM6zuuPRXEo2bL4IDe2vtG
ZNdwXLCsJFEgeP6FPhiXXNNU1BUjjIfC07sIVhIxt4tux3s8B/42S8xp05YD9HpRafTigZ+nNPsW
hI7LGORre0GcHVoIUneJ55WRllappI1pBLBkLO9Ikez+yDQKSKHH1XFoXYb+Sa9vq3oR9wD52BmF
WeWbbgC+oS2xvnWTPNiYBbr6YeidNUI2IyLXnF0yaJbjIGztAZM0c+BxcXZKZAb82kp+n9OleahI
biTce6FK6tIlfmziqqRXNRf0PYl7wWrdTMOFzIxs39QOAbL4DF9BgpCAO1ocP/UhJQpcK8tdrdfz
k1xm49wGjjp0du98FYao8AGP/X2ga+/OWFZUczhA7/zeY0ydVNQzRaNrd7IQ2Ub5Zfqkq1HfW/z0
cBC6d0/yISOmIXH2ueHVO1KKGI1qQ3vLeaMFb5HV544o7EdjLA6Icdk9vMaaN6wflrWzams35W5y
GIL0zey6yd4Yve68GrnJqRYi8qrzlLwG7pRhqio6C/uS8ESIfzV+dgcV7G2tXLipxAwnLdLaZi7H
yCg6FAF4sMNFBtarJck5LfBDHyxrHEuoMgulYj1778tAYaw1hGGzOHVog7xCnXFyyrc2yP39ZDgT
neixCKgw83r4WPLa3k2DhlJL9N8dt9dZEC2af5qyz2blP6SBs3Wmqg+xqK9al45ma66Urh2aZEBp
kE40mwqh4dvSzkRM3Pnt9GJD3Rrn8c6cKptHaZimI+V7t2qGkoScWQOjlsXfLXsEceLqoZWVp1Q3
yB9mB5z9fK+r6skfi2f0sxtJu6u2J5an6ol99WB1Pm7ggWF6O+VrJ5HfNGUYKOWNzZR6NU2WalmP
sruaCiNto8AiOw7iLNbLUMr4nJvVmbzFfdC98wxi6c5Gpkdu8oIBJKyL+NI1mkkBqHcQxgVSKZ/I
6sxk3NFrMiGKwX5dRt1cq4EWgOW1cDb8H8HkDuwDAsvEnKYHOdv1k2k2emhMi/205KmKiLwMQhc/
cWRLw9xUxDQh2Gufl3wJHrIswwSXLH7U5+6h8IKVSj3EFXhBL02rEOJlPPh+ksWh7sX1eqq1A97m
DX6Rh9n4XqUOLmikVEO7jfUyYkdZe0UX2aTNo15jJBWYdai0aTvNWTRmXL3BVBunWhKMuNzaUtva
RZfcBcbwoToHHSEV9krkOsIEXPQRol88LFVPkDaJGabPGWDMjjrc99U0VDSZvUytFHUo+4RWHGHp
HFBNQkfo1KHU1bUWuHJTuDvbPLCQC3ViW4NIAWwRr4DFiyXEojGt8wE8Upi3Xrlhd/DO2eBQX5lJ
egOHW696y5LQCdcl5DHrXBItdecux9iwLrq8uQgrHdaGkacr1Pb+kaMcL4ERm8XGBJCzqfTc3vmO
JQ5ampfPEzT3NRpjAS43l+DPLe/VyhVMI71lDh3XKe3lZQpeGz9Zru7gDs/SnfNHz1HmTncGZvlg
ERA+5YHzajo9pNChkee81IJHvOkiaqrcxqCDDpTjzNjsDT0tXkcCbZ8STC3vk5f3Pwbqi0MPlO6g
u8LoNqox+udg8NRFZaRHaMLPv7tJNuXRkA3D1i5bGlI3ZvZdMLr9W++Y8WPWyuTBAJTkh0MXU+ea
cVo8KdJ9vy+uLXCuux4xweRpxSsrqKedggmKLq/0npwW47RfZtMdEcH6cTFSjmAeD6brFcZjbDba
qkpb7VzaybwvWq+5i7PUYeQPBiqNZG71+qpfGvfEos8Q0LY5tflOW772Gfuk4cwMp/XWfgwCR+AC
8lpasWLuXlXg9ObGXibzhQbCtG8Taa8xz1drzZHg97R0PyVpi/u4b82HydCWjHOsclZmOWdcmoGN
GY4FTNxUYKqx7XXjlsk1MAfxpWyQDGGX2PBT4mpRPFqeiLeLgwzRjE1jsyiPkyHQ9vmYQSLEAZP5
h27ClzpVDPUxpq/lWJ4ET20aMGCYZGQB1cRK2REiT1PC7t2nQmuv7LNdOA5UB7GDrFLZj/ivOMJk
MaDlEUHdpBURJSb6AmK4P4JicEOrRQWaWWk0TLL4nFXa3w05Ot64GNYlB/S1whmaxJq/zoLsDUNo
vjUB+ozYiaTFmu1l6b10sMsLf6Tsyr6V1eRwNDffSK+/qx0M70rTkyffbvNQdzB23zzz1A3mGNXl
Ao2CSJlCfC30SmBDhoPSX5WI94HK16NtqBDTPb4nczmQwBWTaWodprJhMjsyiigg4VYmM5HMa8OA
A5hV4xCd6ef4w73vZQwIl3HAQqoYoQ337vIsnSWcc7oN9JN8O1tVSjzpKeiAxQIcToW6171q57Qt
AaWjkXDgM+qzWX/25mWpqLScaQxzWdzR9WACnLlOJCbycrWRTobX1KHLLDo4ps0G40vOO5QyBdST
T2mUG1l4n/WU5s9loZ27aWzXXtNRVhWxvTPM7uby4zyVyfrCSWrPpfzQwJGGFmDjddL1myyZ3l3T
vbLIscb3GDms+mMeyrVev8E+niOXdomMhzEqK04CPYl0N5ykz4KQMS5fdL4+KaJsTNpLnyCCKBrO
pEF9VPiljnrmMnYRYtvFbrBub0r/JStQjxU0CZ2Ye9cmG9s/WfkmkfJb4xqXJKt/aiIYVylepDDR
sjkicRbdZVmRj5bSh2nzMlu3VaE2QtBEaebaWhcQdHYNr1BUmFV3nyyGZMn3WVqQkRjdU1ZNpxg2
TJRl1UubNKug9t/RojNeLst0a+jZech2QEQeVa9NoZktZ6PVQ1EUkZDBOYl1RiJwmXeNbBjVxh1z
c6um3RLMP+JcPymAQXes2eM6KbujnQ5wZ9qKWXlAgh+d3ih3xEmnD7R2E1u+J4vkIXSb6nWppi9j
7J3Ncjt46m2OCt0377KeiUTC+HKW73ma6ic7cU+q03Cfk4NyAWISnKfRmi5Z1zJCr5BHEqtU1fFa
pVAo4ZZ/6W7JJuMFZ6KiOpTej0FbVy/WuDBsz+nfjlrPMLhGkQdDpMUyio6izyfnpNFxeoTnNERJ
MzKH6/q7Nlu2bprcFyUlvTWYLzNn7XWzBHeWmXC9CEDVacl0GYU/CpIBe16VPGeVxdy2VO7RBToY
9iXSrqXa+DFPaSumq5FD/oRZRpCQpW2SYlkiqO/elsgTBDrVLLey9CCBpJV/r4nsZzMmV3OxD3yT
F/bEM0wjXnn/PchL+lqzyVIo2RvjJN1DoIlwFqQEsJf62tGqaxMHtBedAGZIlm7NGLulW/ZId2z/
GFDxYM+av7NZGdT26XqgFXRSN/RkYOqSYJ65vQ6pUV8oDc5G3x0JbrFWYPutlT/K+yzQvEMXJ5/G
IDAMuMtP10lJ3TIS/3HKF177rLrXrJZFsp3UJsnb6t7Nmozao1J5WJFWgaN+MQ+1UzunOcduV2lm
uuuMIN2ko6InM5Nr1thWxMZ1zd2YAV7tvlgq2463gBPTq+srG8+2bPRgZyy+c+mdFKkVa7DnyIvh
Fo++07BeWR9DvfxrV+KOYMhf8YhmUU5psypl8+x4U7ZLbFbUGfeCzSGCnPJeNS+W+z3FJnJJCG+9
CLVP4mrlmfeDQIurv2v04R79yhlDDPDNwWiXNuTkZT/OJsQmH+r3UxkjUAGupS6ytLS1UWX7Nl70
syPUvE6lDzunoTBM25eGlhhtdhZe4ok5Mo05UJigjupmFvzSqT5JoLKrIOYPlSmyo6jRB+mXwXSm
g9SI/W4zD+visDYH8sfaZq27FWYGwQshXSwfAKdyChWasmBwsyDe6wZmi4SkcKsKa3+KzPSZoteM
htbcNdhj147Tr+XCgZi26yvU+O4sOuGEduE5UdcohvMdrD3W3EwasE1sgGEmp32r2LU9TZHaZV7x
ljV9GRJV7RzLqkPJA0RmV9qBoGNA2VX1XXdmu8RvO8zsg7L+ElqzwlnWrFP4QwxKFrlxTdVx0hOa
c9AzJhMxkIFN1xc/TSjSWVOeJjex9vCOoB4l+hEjcHvIsnFfFEm9k3rhhSoGQhgWNZpNY4FSpDrj
09fznuhddcpvl10reEusrjkMaY5BYUZuYFpcy/ZHYABKhtUz4Td3xtPo85CnsXdgTNNuCt8eiHc3
kTIZ3U+Ve92TjN1PUTqrIbEPig7yKEptMyjBjpQEI/wVxSZZAqRcTVnR/Wh85x1oVBBlwWA91f74
xGNwVYXL0NlKPql+zFMd9AdrdJ0j/vhjMsgi0hNawME8puvSwhg9TPFazzOdFCg7FEob90ltkSaw
cICsCuucyemKEwqtePKqKfSHhV1snQV/XSPNQ5EwGG8baoG8ECdTwi8o3DHSzJvtk9I2pNOpwgla
jJ07yF/lIevGILTkWZDUWey87KnMzn3dXjimrsjS3cQ3YyJxwPnGawimqYqoJG8zbNrKhAKBZkuV
G79uz7YuwNIZ90qjnyla5sbtolHcBBcCHKZwGYk+CPJPWElQocaw0istwtEOByztdpbeX6dePpLW
jn5AjRejbQ7tWKH6Nec7lTE2avSP2E1Z6dPU2TYpHCTJ/3DxVII8wYUvvjg275lFupX3XW/1L0rt
nacBOZk1tdFm/zFo5Kmc00sfq4/STq2T39lBmFZFvTYTZ7zMWnJsZ05wtbe89omjo46D1FreFVp+
HyR9SKsQRlJw0CwEvb0tQax2Wxcm7hh0AfkntA6MscQ3P9/D8LrU7Hmj/tx4vJiliGQxbous88mn
TdZF2z1yW0MKJcjoA0VSFwfXObu9wAErs8EbV7TZxa6Wo5oxh3M3k4SGWLmwa3ix+DBFcjZKTr0k
SNEAzqt94gSvHtsmMDI6nS0EreSKj56tXHtVTop6e5aXARzEyrd4+ZWslktq8EqNVhWvMuU5e3oq
b0FT3VcDv2Wagn2pGEYl22bRar6rti2cAOYenQGe6dFCt9yrj0GwPzeoTZ1N7t4FQbFJXOiWnnlu
4iZyG7HJOTXWivfe+JbfoJeF+2MU8feEvc2tR1hhazyyT3N7dkvtbE/qwDw48nX8YIN3SdP4WOGB
ZyuWkhIwjQri2tYgHMZHt+LFtyvTX4mmof3mclTO9eUxYLD71HST81h7swQYlxhPFiAPwQgxiYeQ
hlV15LB8sEvUeE4QF1GiON/NtgOimqdYcv6gQ213K7PpEd8s2j6ptGTXGP5nULI0GgxvSYJY8lVO
LGYoB3AEskHMlkGWwM0bDrXEBHA7BNUYvfcNFLVgUJcsBadj6DOk3DzvOPto95lqD1qe3GN+pp9u
X8CSZYdWFFst01EPBv2RyGdxCGwN/aGfvJIUdJlbJI0JObw1udZr2ndemNBIimSXD1yf6VjQQ3yW
VfMF+nsMZ49zp1z4AG0MHj1WwFVaEWAGFAKzlGXXR83sd9K+YaaWh8I0Q5+Tyv3Q2fJe9IIBGsEG
9DdSiikz0E616FCC9pcFB5mYSVxIl20//+zj5qI7D2UV71SBn63IOce1TITzagMIb2vP5YPfouzr
A85zH10vNpT1O/jvrCwsXftUIolSw5aUkU1Ku61JGqbcCCulRZXRQiACK+qcpDEQo3Xs4ZcJ+wlA
5sViOU9Ec5ea2ork59CzRvRXi2Z/A4KDn6LLIJOozHzRiPWIyPHkLDOOAP2iRfHr9MDcpO6TSOYo
a1/sfN7ETnYnbDwF7V4Oq3w6YRff2snPgGO4mp2ooRrQ5o5RjRk6+ZdZ33bbiV8VrJ0sfXP7aWP1
P4W90a36LZftezxrV328aQusVQI0BCjDDai/bvtTnuH2St9BCUQ1x03JMtz0G+l2656gEbJ5wtwF
goTMWQzpioI+ogY8eA5334MM1jhp/FQ3lWKKT+cuw8wcuSrX96QHMc2Oa1d/kLmXPLZJ11zLgoZg
vTSAklsN/akd4C2z2vSHHsRYaRRPtAbcB+lDNyKELIYqCxtaC8wfU90/Zn5s37QE/NRZzOca6Ngh
tspx2w/kPlZws1/K1OTwNnUs9dKknxi0draeRH2xZWl8czzeYKeeexq3efJFVnSy1zOWaGnr1asy
+gHJqi6mdSv9+mHKY8wIubzkieGHGawr3jXbnw+TJwv++u6aUQ48TRT1UVLmK8voGOQ5b00Q77yi
epSt9uz1WE9opX6L53pdV8TCeaAuQgjq951uIztqXxiYY62c7QojaRmHBceEMsWb4uPIojeNZTbw
m1UW5z9N6V4Z1r2YA6ppIb5GJ+OIUYuwb3PagpzklfvQ+/4hiOnr1pNzCTx6uXpsXfSUt6ULgmRd
M/mq4zdWedxglaInbBEhQWcINCBpcCNiQ523ZRS7mikGVIIx1Kz+fh4n8HxVcW3HfgeF4i7J7Uvj
eN8103mwRu0grf605O1WOmNLj2DMuJWLtksyec0r16MuTB4nXR4Kq3+z2V3DuV3YwW3h7CBbbOiP
jqDkxGMzWVcAlitfoytdWUByJuaNijGNkZ3juMIl5qkfTvbVGkqLdIr7iFMqShJavFY2gdhX3lcv
6GfFI1tbYuWoF+oVBN88mieK03xAxK2JO9tS936PQSRekOFP2XcVgASrk/qTGJMfll5RXrvpoZ0A
gJCovosTBz2imHalhhDNbjZEVBwCl7FP7FRMtJOjjIMXCsM7ywBmKmFMTnpAvTnfEWIWzrGDrr8o
TtJiO60sDGV9m9AjuK3JBoLnWKzIqJlDAmSGXdXwQ7M4e6sXb+uL4WDY022giDmiDFZ6Vefb2uHI
Evff57q4yLhj7/fFoy5cXAGNz1wyflDWEum5+b20573dq0tfIpanVxGL+su0NX2TmMFTWqGd6JpN
r3nrFuL4ylbN1i99a+fN5bzpi8laL9IMIkFYRzjm9t1EpdgX1nUour0rC5ioXfJuCIYzuqt9NxSp
YkNnfEljDqJS/mvqTRPZV1cxYS8PpjtTTy7aGK/crn8zte5SDu1G8+YHL/gRqE2a63eMC9Ej9+hh
XQsHDykD+ehEPWefTB92QHI+HcahBh5vg3dSH5CDo0rVjHPOgNruaLEU5l7SXJuM/GFWjz7+3NTc
+WVxPxWPZobPtXdvUgAnYUzm4D2cyYudY9yiAaYNYrLWYjSdcBIQuWWZHr2lw/1rxBdJFghzPrpW
ywIxqeJkS0eZ4haU6bSpoeNIL2ijJuPkHuQi0mWOHKdwP7SlOCH9eHRUuiZCuggJv8TJQ7euB3QZ
anLewIfhPWRPg5Tav+X1fMg9+yNp+4MbGA+M1lae9M/0OA4cV2fmYcw1OV+GldtWUTIU3tZq5pVX
VlvihLcq6HxmQa2xkuTVb0vDpMGuDTWPHBNIyrA8bKrhpHz9w5YQ8WzruamLH7FXHOdg+CQD/EPT
4q2uYujDyAgiU7U/e1/ea8CyQPi0D75DtT24+7TGAQ91OJAdY6g8mpRkovelaz36Ze8TrtlzO2Ha
N+Zbx6sw71qQtH3fX8S4YEkkc7EegiIKKtZRtVTHStCCrCYkLrXM3yhy93rTvudKvI1dbDGHQBs9
Gi/z0HyVDHKBZRUa7W/tSefVNmhAbZf5c3E6EqYqVsnE9CPlu++0jxvUSLYi1qS5shcfTH+++r6I
KDC2N1WGB1iDoT4wlkLM/MRsCX3uqDObJ0A2F1p2XgTKvAqDsT5pBcolMMdVJIz5K1XMrVoq1X4k
DjbXmczmXQ35LDm1Xe2tSjpmMEb7mdFGijlF0cGrZm3vN4MeuihkeJTx+icFPmebzi3aFGNTu8Hl
Fj51ijMhiPAsiufOzaPK1H4sfY8gSjwpzdsa6cDfOEixtjJfHFMxc/lqpmKJaVU8j8axZPAATDSp
or6t6XfzrrI9aNsabQ8GvMGOYqBojgweZ1vRnJYmfbtiGySQa10FDvdU1oxg5pYLDTAWXlT7nYDQ
k805QWxqe45Du0aS4TovQZ+uGJI6dDk6HHMDnCXi6961Vj47ky2OcCDNVWbmzg9i7r9cjDWjMN7H
kXNWUdffzFSe0nmC8W8mt4HUD3jW3yq9iRwmpyQZRBrvAmqihhXubQmQSYw5RZRlFqcYhn0j073t
m1du11ELkKIxUrrKHIW5ztNkMpPI0TyAyQ1ncVHdORB3U/+SetIGeObugcIRyN3ummZ48PO83us1
r5Zj4IDqXcQRChHMbCBqDMaDa01vjmzcO30yvRUT3MelnomcK46Qhe/61HuCtLQlM2njiXZj0xEL
x8LVtr1GlZNY3+LqvtXQutXBstGsWGcSyTyrEA8NvWlacqEtgnsDXWOfTK+Jm39vFmFt+xHbgJb9
HBAcxt6nRdnQMeQdHdwR1Ptmv9XGbZ3tZ6dGrcDUNcvPt9dCVpscq08iYeGpTaAeUvoB45rolrnl
XKsz5AAOstARsWakhjM9o75IzUPpKP3gj9lJgJrSfH39LKBYXJzbhB0xGtFbjXDFU9qI+KElapGH
oYODNffpp5eVy65QlvaZeTmOOTGUjwvyxy9L+OwwZr8xoBp9FWMq7tICAPfKdAybUevcv2aItO5Q
0Rbb0tdnFAWKOHit9/cA2K2NL8ruRLilOBVOJn7EAPzY0jm3Qm0GQMk4c1PEervTSHwIR2aib6Ob
vMcBWhZHvnsNsyQTiiOzlp5Bj+aZa+SA9WkQS3vOpUCLbhX63uiGl67kMuqALqu1pZUvXp1hhTNN
ZR2MHPm3UtlHm7QRa+6aIOPNYmCVUe5KlMal6sTr7A+I2NyXLkVhaqRlcztEXb0SKLlWsr4RZlE/
NdLV7lVA49N6rygsojr1IKXqZ1lnVwBYt5DWnUYDYkcfSdsyUS7Wjb1Yu3ToryDIHlrhpw+jCxqg
ogfemeV0aBFKE7zeidDL1V3lGm9p2h8r86dUmEcHTiBMZrCKgWi88yW8BVDHEzOqWE/fMMFD/QyH
8WS4ycZj5pK418qDlkJPt6Gw84xP8gLfkJztpNJWs9V8t+SPJQjoIb/w3kLC54xpJ8t3LR3mDexQ
/qPDyGl2SGj8eXm3YAr2OpJTx63cKGbATrXoHTIvWdMpuUtkvXdMhrhzgmAQ9nobxDgopdWwqiSr
BRyyPVE2yRI5lnatwOq1LHxmCkVrXxXFtfFsTACpWlu5Hr9l6Bs3VkVhrSF2hOy4mpbqVZTboU6P
VTrfy1szaZJlvB41v9vPXcAJd4Jb3g6PucLfO2C3S8DVrRY/nfbmIjEhyhE9tsjoSaGbvca65r/Q
GRQbawmo+wHgR8Gob4byNgdAt5bVGVJQ28I95uGTzW41S5vi/PHZWvPJ9cI8x03jiHOSgXWYjNel
B+vSo80tnW06J4iVZfARmCyRtFe0b54xGdEsnOQMe5LWvLYctWrcDvm8zTRI1FqaAe2Q00CdZY4w
46YYaVj8IcgKVz06VzDb50aJk9d/pp2OMMemRLKdGePdlL+z5fLqjKjfqgloLl6yEomrz5bOqBx3
e1CBDmoozArjpyd/QjVDhW4G5xFwX6j4DwfJaOhQZOd1i71M7+i4ArJiIRnxHVu1uENJF7I2B0wi
gB3EqlonQfI09wnMB9K8Pou2Llc6/bZVYtQHxv/nNtVfmHCLSNn5iOLaKXBt5l3Bt2BM+//urfhH
tPT/vxYL24J2B2fKsHzn5pPwAUf9956LGxDr83/97//M38uPPzkv/u6v+bcVwzT+wzDAJIKWMwOk
HxYf8F9WjOA/gMDpNDVcU4cJ6MK/+y8wlqv/B0YMH2AbVDzDIFzl/1oxHMDXHjnS2Dr+B1aMG3f2
jz4M0uzJ/OPzyfYgrepfPo0/mA3tNoMuCpwanfnEREORvdP17qGRLSZz251+g/z7u49zdMCjBMO5
lGu/uKV6t7HxraBQlQGpbHXFDHno8z5s9SJed9L8HRD3z9Qv8vT4eeD1AsvxuVqO/cvnZZ0FJs7J
dRRa/GMcjf7szLm66vmE3ppqoaD1R5BaIEBABuZi/NuU9N9SVG6olF8vb+A4/Fy+wS3knD//w+XN
CpUafl3oK1fU7r7RG41joJP/Blj/q5mGX2nqJDLYLmGFLg/zL5/SJrVhDgY3sR4xS5tdtWG0W9OA
TOf1Hx7367+/+h/J039zQUnb9nlkILqBS7z9+R9+EEub9K16xtBm+/2uDzT8Kk4TsJNV+c5IhRE5
6FfWhIwsAPLH6je/9F9hNr9cUHrQFiNDK3B5RW4X/A+fT9rpUjbOiMR5aZYhkm5uPLh8Jawgipct
FE6B0LlVUoZ6U8tzYQvySLjHnA2hBItHeiuWYn5vZ8/LWAkcjcOgI4JCPX5daBh/pLHyfup1QeHx
z5fO+LvbZFq6CaOZqwd9/s/fXeINUEWr8/AXNVAAQbugUT3bvPS1awHWM5z0mywwJsoHzC9VvXT2
PNw45Sstv/DeUPb4JDtocazt//nL3R6RX6/rLVsJBaFFyqb7y3ebUp8ubhzD0zEYI4wNMNZEdT3x
FnDQOq9dUVzFKxRQ02/w6n+zIkD4cwyH4FE4/f4vbufKJqCCZs6yimtPbbwez0oDSJlM6elDH7rH
f/6Zf7kF/DYdZQqgyoBoM+uXn9kVFRlG2QT1Lh2dTWm2wbWI3YLx/FBF//xRf3n1bx91S60Gu+mb
uN3+fLeN2O0ao1vsVVVXNKf85aKGpvjN7/kz6oz1jQ8Bx+7wb1ImbfMXguoS17bbiphKu+8R6Rgo
EYia+QicloF93S7RsnjqN0vAX+7Y7TNtiPgsBITuWbc//8MrSMRrJ3FGMI6t4vE6lnlzHpj0r1B+
Jyu/RCbzzxfSuP2IPz2btw+8IT9JG2TE4v7yzhckJdiNywemRYaRuEZC3DKlWBm2n6Koyr51QzId
ldv0j0TPAsIoUaWRvJTt/idfhIfHs/jVPrf2z7/cccdinnzNXjmLtqAM7JpzQsYpfhIwEIVRFwc4
4/0m6XIkCs7U7NtsLNG+sqn+8zf56203bNe97W0mLFTe2T9/Ebeua9EQHreqmwJdV6rH28oGY2Ln
xCuleh1mvfm75DzjL0uEy4cSm3ezk8Ls9X65725JRy3zSEUxNQX7AVj8lNO71ksTeRdHxbWFlH6b
aLfv4CdrnW5pmBHvghlk6SIXPf9uGJlP4py7swiOOKIjtlZ4QvrfPDB/c3UCYj983m9uk+/9sqSo
xobeDdyYI2n+gP51uU+suHjIa/fbTZSbhk3ui9985l/2RdcIbMqNf10c07yVcn98KWzERDERndij
s6Y5Dp1+m7kzVqhYVZ8Yo/ysNB4UphfxJrGr4jdrzd/dGyySrDQ8E1h6vV+2ZZe4vf/D3JntyI0k
6fpVBnPPBncngZm5yCAjctea6pJuCJWk4k469+Xpz8eU+nQGkycI1bmZBroBQV3lQV/Mzc3+ZSoa
h8lVG8E0O0Bwcmlejblpek1mLKVkRQMAkkKb10uAiIlJaVR10Wm0Tcu3xgZdDpljGTpwkaclxB7E
hMGUyiH3Lm/ezakStrYcIBsrv2X5XsSPCW2LGDV31UsMnffOoNSPc9nqEN56dFHL+KYKnQMY5R+k
iumOOOTGHnZNl23BfWPhV7g6wSJ2Y21oWKa2bbrHNKiX9yamj7JBpCjUwvQYchF+HC06QZe/+vXN
wwZ5MfLq9DRy6vS2stmUA6AMrG3koSv6xFeK6evlkba2P5eczX1A2smz5nx+AQblWjV3Kk5WJco0
tSSdGHlnh5oWnSxdj28D4G87O3BrUV8Ouvo8ANZuWwgGBYSXnyhdiesiKL7Bu3lrS2GClgMjNoY9
HvWR/N0UgrMH6UjleQWVHJHo8w/uOtEA0ua8YxlseBWh5d6ioHKTFlQ+CjW2djbR1lKic23aZC0M
vDZCnJrBzipd0B7KC0SHaE2dgtT+U5Cy7qWMr68+Pm15HeL5rHO8V+8XRTHnsub69zA9a704DXuv
oIDN0wW0kTvNHdohpTiN+FV5o2Kh0kHLzy/USN+Z47V4PZkGvwRPLFt1hIYh42qBLVPNcX6nJ4Yn
Yg14U1qHPhZAK4o08wXuV2+UjoZKm8OGnws1oC+98MamJnpjpCVaHno73pa8lG8u7/a1Pc/zD7Oh
Vemmjug0lhbnqx9NnRnD8tG83qLhFUX6Te3Id/o0I5YYgEyLp3y4ifQY/UErCA5TXdU+1N/cKzRj
8C//mK2jZ4tFOgFxdwLcarl0DAphPfeomAqtP5Js02O2ZXwNi0e8i8DDvQmKvNnZJFtHj1hsY9mt
OoZlmucTYHd9JESvoQWZ2LwoME64tvPpAROI8spSca4HY4d8Wt2Blqza9HT5k7Vl4c+zMw0ZCZy0
QDIu999q/p145kmCWLsHWcyG5WrIe02FzGsOuNIpiyG1lfUjiBreaCEFsdvWCMZH/m/zIcN+G0ie
lMdeZrhHNCbyVrzadmLT1nkVuKZzWG0eN+sJylMbdm3Y0fyD4XPoRBIfTawvj43Vujvu4luTgZmF
hqA5z37z+Qn44m7DddxustTgvGqp9aN3M0iYoIEPVV8Ox6l27J0N9/o+A1ZmkZhhJQwhaO1UNxD9
J6xrAD5GUXDIWhUxr7oYb4I6h89daQ8wcg9Zo4WfLq/6sqfOF51xl8yAGXV5ty2/68V3mpgeVnAO
sIie9Ph96EIz6DGV2Nlbr3c2o7iGaxq4GZEIrmIOjBqJr7mleR1x/60jgU64YJUPUWaiQZVONl3b
KL+WVvAdk1hnJ8y/XstldHJ9EjtyqvVadoBChxLbXbi0ESq7wkI9InXCp6wgOQirRNk5x6+Dh46j
OtReXlck9/rqHOMrarkAuoBzliTTVRVRMp4LSZYNZi228tCf6Z1c//5CUnlcHhMU5Oz1S8IIYPsm
y6A4yAwPIVmb16SA2i+P8voEEho0lUcjZ4Nb0zjfLp1lhE5TdAuH2yx8PCWFP1VTd5NgUP3bedYy
lNDxu1jygfWNaSRDDBWLD4pkMnlaLvvTOKtoV5S/X8zkYqYEhQM9Bx0LsWVBXxyCJlwgyBmo0F6d
5+OQpX9GPS2Z2Ibj2040Nf7GJLrULCjT4rOtr07DbAdz21uFDsK1QcOr4gmqL5QDPeV/Lg+18eTW
0QhiuWweegbGG+efps9VWhtWT9+s6FCzDsoeSpJCSqk5oJUGlBNmjBDfpgWUERoV/RUcNx1aoEJr
+f/zpyx768Us6wpIbvx/dK8ZgIz1jnQOIdc3sD4VxTK8FL02DNFbpBjwh0Oi4Ml8xL6rrq2dSdk6
n3ibUIyn4kL9aLWJe64ybIxSzRMjmjZOgj80xKvIQVFIg6jTh8XesdmKQFzsGswpDc/adSaPnVUr
W4pmnjQt1U8TW4cu5CSeKqMPQarEO5fJ1gdix2HhLEjNnMU/n2kHhSEtDgjqHQQpKN4g4PMs6A55
V+BFpsBeVeGCXF7erQuMHHqx4lTJp9flv9jW0oL61XKRTKGvlAqGBHrUoz1k1u9oToB41SIY9JXj
7Iy8ObnQa7hd4P3T/jn/2ioyOtOS0FISCaKr7GrkyQet8LqojHwWc+9MbcVALEKpAWgmTiTr6u/Q
jglGeMyuETSJb+SddYytIjpqgr19eVKf/RhX1zMPBjICk2nVqdOffxsICiyOwX96TaOMD7KtbloM
w+jxxy7GvSAEFE0eswmz4kxzHyapuve17jypjlTIitTyijeO884O6StGXIFXkQaUbrYkDd0xuR70
DCwUSEavN+InNQgNKL6R9oQPM4gb2aZHqw0xwUbW4hSUCWIXmUuvoKFYpEzTALo4Eje5Ptd3Fjog
h0m0aL4aWne8PAsbE66phEkeK0id6etnWt8XwJ9GtlY05KlnS715R5UDcEIVzjsnR9s4Oi/HWl+j
KbJkEnkpHiGNodznLnC0WUPqJ85tnDuSscbcD5qkNBS8QQIDt4MmzI5JkmY3VBErIOsG6hjwPUAv
YzYHQ6njd/b2zpRs7Hl+JvBPTDNImdQl4XoRS4NMr1MpeSsN7FMkeOaPdVqnn1qaZ8T3GZLq5SXY
HM9ZfHd5mmHctBpPCIiXw5LAuV0fvMtV8LLwK6xj3eXG0QQ/sbMOm0tOZRIAFNkMGf/59ykhdn4t
4gZeU2tgASbwhgpFZb9vpnHnjD0H3/UZI265S0mU55e1uiKRIRkU6Amql9d5+2mOAtyqo9lQ3o9W
P4SHMo3it+koxFu3Vd8PKdiDxc/x2ggU9zHOKvmH1EYUlPUfCdSph3p0G6SSGtM2D5HMcrZJGzXG
rZSje1AQUqMyJlvfTdXaU0a3HQ48MccOCbeRLk0QSDChox30Oqy0Yi7AvUrxSW1xYz8AR7JuA6Ua
IQUruQPlfW6Gt6Mb17dQHjHJs3uj+1AJqiVXVEzFI1BYwzwWc4alD3R/5DdD3f5qZQY4k8kytN4b
rDKrTpooCusYCb1Dm8PVOihFUwgw3BJp+9kNsvQvrS9xOB+7UJ4Q7HH/qUSG809naIf3VqJ3j6Kw
pz9yPYdETRgDL2V14B4dpdX/mfPqyY7uYNUdARNABRI0SftlSKrqgzpZGk73Ov9YowHCldgGfnan
WHvf4jeK48Ac+NSDZtUvtBFMdGsbLWSXMGq+IwkWZyB3AzBmpmlyTBseHycZGqa6s/e3QgJvI5W3
IACN160ZcgjRVQ2lRjoy12lh/1Fl4F2NrkKBdtH66+lO74y5tf9NavO8B7nAGeB8/4c6QITcYkx8
Eocb3F2BgTXR5Ddj2uzs/82hFvFGm1yUtGqVDVkVLsN631J06wglEEKQuC268g8spbWdqLVRYsAs
kpilUXTjTbZ2YNZxle862aNY6qYCWYbWukM8QL+WoXvflOg/tChhAKtxqqM7hXCSDODWJoW/WyTV
ikMYZ4NfZQayiLPVngK9c0+X49zWWiOxYy4oA6og7hIHX8TV2WlGXZ1G1QsArXpTCgeB6jfGKW1b
XyVguu77ROykoxsVOX2BjagEcvIKWjLngw6dqY8CdLlXGCihgcEGEo7YVg3irpff8iyxIbEZSfpk
OSEKg8idhU994oywrvPgw1BlFtoiaVe+1cZWK3Z+3Uq9eulM0qenVEhmR25FZ/n81+V6i7+shjR8
OsddeGh6/L0X7tCIsr8xOncoGGh/QIKEEIQPKbgIZcySx8gwquyKMl/8RxHJ+i/LLvL7MLYhdoSN
qT7OI/rCvMSaz5Fpue9QXEIGLCBR+bPCb/AJd1rzO2Ie+GhcXuCNi0yn/6gCkKEUYSxyqi8X2HII
QUU+UmNThAAXPX1pZIeTB1zOo9tY+u/vJx1fPBw46Xe61K7Oh+MaQtAvn1naRjX9TIDmFaEKQyKI
7LdpCpNRLzjWl79x40RTPaWhqxOzuNKWv3+xievZ6atCtLw2qhg5BQQQDjNgk5u2M6udoTaKtjyi
KHOAhiIFp1F3PpYQwO3nmA8EEpN54RTizQAm/UoMLXBMRQ88UTZIUw8zL83cAeOOiKJSTckX0ZTj
zuJulJmeX3Q86nCVNNZZSgLztg6sjEQRPS5iDPR6dKHmWxmj1ZqoQ3HXOwkMymiAQGwl7c7wr3Eh
HBVThRLKS3sBC+nnkzEInJph6fAyqG3xPUed5gNWtdZdEwzpyc0t412Kmy+U4bx+cpAa/SBnScuq
lUwVWhFXsi3GK4ilvGIaddoJvls7n+P7DLcBzrDeimj6ZJC1qX0peaWdpIrJXD2edAUmZBYm084F
tlV4ABGHlAUtD1ZiHdSQ+DRUZ6KmMjaB9OiXIaMIS+4Uqyg0pZHJClBHuhItCEtKIUUFyphqZLhz
uy3neZXcAdRZAGPUW0AfrJZER8AvNGkheOFywuMB8/B46PWd4tvGxjN4oXCrWUIIYDDnC4/leK81
2aBDRba1dyUiB54MJ5zVemiLYL4KD4pPfQMYNbzpqiHb+cit4TUaBi6piA6HfDU8nSIYpVODy2JP
VS6Yxxn5gxI1tyBPj2af4VAmeoFyUfVRRkJ5ezncbG37pbLE08ygewek7PzroywVKhqz6HYEs43q
XGbfdWqPGI6j5ce2R+Bw6QpQjhyRJM3G7GiJJDtAwUFBfrAjH+JX6hmx9d6Rg9yZmo0LnSeEzrVK
dZtEahWAY7efzRLAtTcJ2XvRrGtIXGqIoDa0lVJ4c2jrznsVgq1B6aIAgGT7UwJeBcWx04FC2YgU
hxN6snX6iHDFDP/WiK+zbhZ3U7vX1Fv+jettTppLzON9plHmPl+CBNWIHrXYZ21NF+QepDhdHUtv
yOsKcHJkLO1FZI4MWNDzpADaTtzxY+rCQIKUgCwucsGXd8VGuDEsxD2Ab4DcoOp1/ouyvLC7spK6
Z4xx/UERdneCp/XUyNo+6XlW78SbjTuP57DLdce7mJLxCkiThhS8jKzA8gf8tJ9IizdSRy5pu92u
RcDy71pPNtLplGUQexHgtc4/zeK8ZaGbGR7t4/YutiQ9k6jFq2DU8HWFcHFVDo21MKeoVudzeyMj
u9iJ5ltbjIwM3CYTDPRidcfHodU0hcpvmN2i4twj3KnO4qlQ3fqq1hLlIJPyz8srujkkSKUFl8KB
Wte9Ei0ux9EcCXJz1D4W2oBjYrColYVO6QFqgaDVItyws482owuRZQGKggAGrHo+22VtxnWKnp1n
pEZwU2Wp9FPoKHcVSgwnp4rRWulLx8e0GLJw0CbOcQZIB7OhQNBtKlxfTUzbHwxRHRTBAl2elK1t
zm1P4OPmBztunv+6FuaV2eRoY5qTBhrEzfJrIQMIVVT4fTNBy+LyeFuPhQW0htU6ekUULFYBja3Q
mHMK14ZVcG60lLqAnWjpMXDKRXNV/ojtdLxNwzx8I9OyuQlyA9us3ikeihE5HhfqNtnhcHP5Z20d
P1oMQqPPBvx8nXJackCToYuBYwJaRDAU+FiTYYYujGJnwrd2IfkdIFMBLgY8+PmEh24To12L2FKl
hOJemJCw+hA+cWuOuVe1lnoXGvEe5mdrUJA89GoWbJa5vt8TIMpxaLamp5gFNm1jeILHgr+RhlhV
7ZQfgSh9/P0JBfeGnwIVPvb+al+NGvp4RQ2DT4YC06TKpN/dwIhJ0Y7dCZ0bmDMyFnptlgZxD/v3
VZE5NhBY1+rBoK6lGl/ssEd4UnXvuiTERwSZkQO6qQik8+Q81QJZu5Hi8X1RTOrRsbr2zkxQXwQQ
j201ia2P6B9q9D216QnXgMuzspXokFCCwMf5QuM6P1/8JGzCNG1aRLYUdLz1KvxadFp9G9V1hehL
mt521gxnuow0H3CcvjP6Mg/ruA9Y1jUX73pkAlejIzhXdGEZmuSSU3/MWmJu16j9+7Fr5Inqovqg
5slH2xmnv3G6XN5WbEEaKzQNzz87Gih2oY7HwJFFUUR1wjsxKviQSa39O0M5KFrwNoYeIFb7zkTU
LwoqdnoTFBhxqQjAZpGO5U2Vt/7lxXzuPb6aT5fiLl8E72Ed2VH5hO0wUlcsjaR51GTXAU5vMPJT
tD8jp6geRrSUb6ux+kZHbTFXwuHBml1kw2fsKprOR/JIPbkNMnN6YcAhIO4iIwP1mOc8+KBsuAu5
Lk6hnatXZRQg26RU5s5XbIUGF4AeVB6C0k/zrxeP7alWMrSienPpu4/HqM6BzxZmdVsJxGu6sOlJ
C2AmXp46bSMFAaS6gKSoEC6IufMdYSgTSqnNwNRVXXyXErmuIIcCMRAlcsU0VD0jMz+hlIXVYtlm
d31ZajunYSPkE5wswaXMDxDmKmpEdLuCVLBTpDI0AJJy+UY64jPKyPH93/layyUQ0ghb2nznX0tl
1x2TQDc9LezB3rY06aU1/pUWg3O007I9iW7EIS2feHkjPHkYXVffORdbhQ6e9hRTqIeZhJ5VGmKZ
oL/VgHWGzIEcr4b9iAjKRWJkGK7Zfc4hElV8tM1UuS9byvd5bGHIlbvBbR6Hxk76t/1zlj2HCQuw
ofWFW+ZTBBeSN3NUDvJgtAJ2h4a1wqC3lleQB1xZfT8fDTI2f6DmepMZBmZbjuseJu7WnRXayILA
GKhcyNwh/J7VpRxrc6BAfTU91Ic6BHUJUPNUKg8W+uF+Umo74KytrQcIZWlFQQ2AwHC+H8oos6ww
zLmO6ZxeObqS3iSRy5OSGsDORG8ORZtt6bbpHPLVlzUhgiGDXuPOrgYEESsi9Fr94sej7G2x5Vev
wuEzRfBfQy2T/CKSFEOG907JgUpKN7pSdXjpSM5U3s5hWjbqq2GWiswz6EVVV4dJOIFonIFUDSWU
9qtNIQgtADVFyMtVb5o+JUpqWnGjhkZxcoxFl0ih1Bx3oC0b9HhOToeizM5vWpLWV7+JfYNwP1GN
pvr5p0dj3VTjcsHhbYSD6IIcjAxJyUCvq6Nu5/W3OECBpZ2L+QFxU5RparS0k6HV/cu/ZGsjU8+H
jEGY4Xitfog1wfeqy+VYJXKgJ4e0NW4V+IkUoETQJbP20vklUL/6cp7tFgm9Rma5GlAaVmBVqKWj
5fDWNBBftYrxS6gMSJ1M6J2VWMEgaWKlsIvDpHoY6sg9xmOTforqIdo5VpsfDzMHwMhzO2IV0WVc
WtlcNmzAuYsPKNjOJwTGsRRuRHm0IoEy6eXZ3rg7aQPR+FgIBMtL+nzZJdIXWVtVPGLrSL0qBju+
auSc4pNRfqY6mODs0P9iQP8/iZxbB/oZgK1REWQ7rQ60MvUloh694alGiDJlViB6WyGWI+Jq75Z+
vpfWiwvNiQjNaaUUuhpLmHM4KFoNyJAqMKKjA+rBEuk+4leNhGHYeHZJjdpNW3xNJ/JVjJiwfE0D
5VgraoXH7BD6eqqJW6uV8qYoqvzeQa8DWx5zOqLuqXg05bH9NfXieogsXILCwThMZobdppWjfjca
zjFSRPUmg0p5jOICWTYEw3ZiykZibNLegHu9dElfvclm0ynQAZ/R3Cpz7LsoNSM/HNmnigITgnoY
vehpNN3U3dzujLy1ZcnFoaI6NCGIz+c7CNqS69RmZAIsFc2pkzi4hDaCCJ2eBLxOVPVvHBEE3IRq
0CKkGbwaL+1tgRhbRXxoBMbo8WhjrBOC75SBdlXGhn19+YRszezL8VZH0pDqjGAXR7IsuvGq7WvD
RzT4HjBOe9OYQ/rY1egsldpUP14eeHnLrLfuUkvjvwIa0vrFG1kJbTIVAAb44PQvxyoc7B3IaJ15
Gp5o16YPObvpEFf4NQwJ9jqXh9/qFEOApmxvuQsmeo1LVupayVNeDuhidC5iJWX8OSANvy0zxOmj
Ap8dNHTa63w0g+Ngtsjywqb4Gk/AzkSBA24XIgw1NOIwDHX22MdpsbMym79wYdnyVqLozzSdb71E
S9jzU6VT8gBFaPfFd2OseCgJqzlVCwBeCmfAIRBF2rIbMRxo6T1ArlbvG91GhmISGLFiRPOohggT
9iTaH3bmcOtWFeRjtCQMfuga56g1GKIIRqW5oqBiO+LghKCg/j2esW0Z0EzyAH842Cql9tFQKAPb
ws7eqEFU79yqW5sJwqdL518lGK7joJW2WjvifeCZGs/2FqjgIVdS88aZg/DW7mz71PXm55kM8ohM
Et3DyxOxFfJfDr9KrPLIQvvYBUQ3jo35FCwikZgnouxPbvl0eahnsOH63MAPeo4Nqgog8XxXxH2i
4vpQAszCn8gb9Cn3u0GFcG2ip9fBXnmP1Flzr8u5IM9JplOoIoMuHW69sQis97xmvud68sHlOXkL
VtPyLG3Enq1EZGsqFOuRFtD0VclsIPMJhlG5aTRX+pC2ODfM2me1yJBuK5qMJFKQTFhpeRrdHtSO
Hhb3Ad3RI2IJuNkUuYECZ6jeWp2OJGimdz6uccPh8nQ8t9fW0+FQpYboD+7jFfCVuTALrQMryWXV
vYsiyL4Q9wQQ4DA4IAqA1a9EI0fPp+oh6WeJCpIc7ua4tQ+xgbldKZLep71UXhmVEF4nu/lTNdj6
m7CTKBjaCGAiB4MwWgqk1urFXmNla+tAAsEOkLwI0PEqWaYWNWh67mgekpexN+VRfQJvjYK5I+qd
q2WJF6+mit4xHGlgjpCkz3eOhUmA0/V00aY8TY/0eBBxSjrcLajkX4mxQ3cZvu7D5QXa/D4ihEYF
UOhiTcxAqiDXzI4ujYWk0tHorfzTMIivGnCxnSfi1kjALpY1RRXu1RseWWQeUAoj1Yht3oBZvw3c
Xn+bCmMvJ9gciT43nVDAZgC3zicSsksFT5fAPLSInekYRfgwuQJfF4Oys783h7KNRTOGSi2x7Xyo
GfViAyAda4auNARcTOREQwoUR4jeX16pje0BR4ceK2wIqGH26rrJJ4sqZ0AbpG7CFvk0IzxZWllj
2zrBvU5pqCLLvdfq2vg+i94SZR4OP7Sd1VS6ZhM6hXR1zx7wb5QhtremiuQnhhF7pd2taiDNHTp4
YFZQynFWkbNBZMQNJjopvVsXp8kGVBmDHfHVSLUflNio/RE++FFR6uFLEhUVXjCLVoGzWP1o3LlK
VlIEdkPgjEiFeNzamGhUinMv+lB9X+qJDjTaKH9IvaU6kQXFib4RftmN/HJ5pbYyA/AwtOZof2Lc
vL7uNKnHP5EWsI7Ka1yP0cdGTvS+zmr80QJJdtwlxZVosGeq0gnvpVFN780MmcRAJrmnDknr1flg
PDR9YSNpZZefLv/EZV+uYo1NHYtjCKiLl+dyYb8oNVDJ0haiLbDyCQi1Kcb6NsEE7/eP/ItRXh1E
p4+TQS05HR3eo7dRhN+Uib7AdRope+SSjQyDfUPDeVGyYMeuntHZQLWt5T0P5AEtu1Ck/ampOgkG
SLh+jN3IO/LZ5L2LI8ANeNx853BunBOqKfSdAT8sOIPV3lW7iX2NrhvubHXM58bJ7Wy235Shbk6X
V25zJNJyNKPot6Epdb5yWmuAIVlQPGjzlh9KQwynuosonOOI9zNtWuzRwx/l25/7ofmf/+LP30oM
uOIwald//J+LWmH/C43WgSq+mE/va/v1P34UbdxOj1/zH//9nx/6H/O50/rzP/BL38v8B6Ufytls
JAqrqAr8X30v9R+8L2ECLw0RaBgL8fRf+l4uVussLj06+CDwulmwX1brlvUPoCeEa/pVBh7p5IrP
k72e/H//+aVe0/lLcNGCQq4EBhE3KFk0RJfzhe8yA1Db4GJYKMfJb8ma3oG7aTxinX6d11rwl56U
tt+oFraVL+bo1z54OfT5nvs59NJuBkbDY+fVntPzsHKbFJ64qB3tKtdN+RD3Tew5Uit+6yD9aygK
2qSMXDdrqiZAykjTF2dzZzArL08xTY0rWXlKr/za3me7++VXncfAn0NxVqkBCdq0rzBbGq2h2mj4
KsSuzNsB+3CPh/20847eWrYFZgoyjILtKyB3l4cYbMsSq3YgmNetMQXHflLlbdcV1U2gY4d8NTa8
6ql2jXv1p/OU4dcXCsoiNlABOlOr7KSrUJvE4RZtfaVFSrsz6+Imh+5z7HN8g8shFocAYd/fyol+
jcrqcYMzLoJQ5xvVzQY51Dajxm02HULQ1IhjxbiW1mlzc3ljnkf956EgbgKGoC/K8Vz3hZxWi/H3
hWhR6VOUX9WdYRxtbEXf2TVWnKYeg/hyMtCnTj0+LNwD//L4G1toQb8SD1A1ogW5ysmKOEo0rBgQ
UBhr3MNLKCsHFhPW6OVxzqtcP78TbB30JwRpqDytxunVbnTxQ8PtEtvMG9kaKqq1dnMv0Yj16jJy
dmobGwceICsCERQt0btaI30cZUyDLsEyBHMx4xpQNii5yZ6erHbeK/1vDsV7BxlBnle8m893C16R
qiGhOhzGofqW1VKcQidr32Hkpu9Esa3NAopo0Z4CEMqCnY8UgHhramuxDJ0c6QsDPNPBzkPtwXHV
5iOqbaNzGCwZfVLTQLuvemyEL6/ixnFc+rWwHwBuwQRdraJQCnBZeoSZn9SVj25AjV0IyqIVcvRP
vPwczwncbGcpN+IPO1SzgczQqYUjef7V5TjJMdSZ3zLWKBmEQDJy8GTHcMTeIJVKd+pqeFyyi+u/
Ln/u1spSOCQELBkmwKDzkfM+Hrs2c/Bdw9UFp5rOOs14BHpO5So7M7v5kWREKGmasNPW+1UDSQ5P
DB+N1nZLD82c5Ga0R+1P2fT2Qw4J9m2fKS52jtLEu+W3P5PogxoFjxc6GWvVkjg2k1CVFvbNUZJd
N0h9e43mpj7d2GhnLVeY6uc4sGhC0YOygP7RzDyf0oY3fEoGbMKbdnj6QEMCOz13R65SEDhTdo98
mX7C+MD+YOSl6muJ+K6oUbkTdlfog1+/g3nmAUF0APV//jtUx6W3HPE7IICwnYPoqRcA7eII59kZ
YykvQb3xYLrJl2TIq6PSqT8uT/pGQCRF44eAVgIItBY7xSJrDlW8Gw4Nln2LXk56Z6RdRPd9LI6p
gRjU5fE29jLafIA8lno4p2j1wViIur1pDWywcqyO6mIvolph7IcIJO/s5Y0whdYg5xUZiiXhW37K
i6fZ3Cs1Bqa5ecgCjJxRqEZZlbIp1kxDV4Pms+zrSvTyh5BD9qbusYf77U81l2oG16kNelmswuTU
62pTIP12gGGXI0ms2NcTUeqgqFN1ujzUxqeCDSYvhuJGg32Np5Ky7QtVicwDSGr1zWQaaPAH9NaT
ATekLDTx0bHUEDl3aMUyjfa4K0vo+/cj+HkXvxx+XdxAVFEJcSswuLKXLRuq6bFqpnJnPc+36nOm
jgSIRi60APmQijtfT9WeBhlNhvSpzELc1nP7n7BpDa901cBHbWpPGG1zPIOVI6/lulFX48msaLEA
d6WPC8FiFdQMHorTLOcQf3Uj5N1/Zw2fP88x4AXbiOLSalg34FQdK9REdK2vyka9SvQ0PM6zjmsf
fZmmV7U708Xzze660IvIs3ci4vmV+mt0bjd6ueDreKKcTy4W6GoToyHjQ03GtwLzZzzL7ea2w/7E
hywIWM5qjLeXP3lr0OWRyM5Fqgq5nvNBtS7EeFhLan/QkvyGBnLmq/h6+a46p38JhOffibkbdjRs
zq+45y8FoklHYalFg7NZ5UlBkuHInsraVypsWlJa9dcY39sHtZohkbWiBKcRYoIQztLYmeSNHbWA
9ODykDiBOVt+2ouI1AU8r/MRIE/ehsi+K7h/tBIckdoLzdereU8IbOtTlwIg+SAf/EolVAClT3Qd
T1hN7UC0xaHAmmvAQWC07fuMlhW25YZSv5doY+7E+c1PXURBeeeS/K610bDRzLECZGknMSR3AoHi
q6htx08dP8JPpnFval/DuJ7LDQuHH8w0QX+VJKm9jitvaNY+ZH73WOS2hc5YhEFsaM3yqRTIZRwk
7ej4aobigXem475NAm50IzAmX+sHsZcwrpKMnzttYXzCX+FipeZxvtwp9M14nhuMo/PhifPlHLEL
b7wwsVo0//X0aqx1+z4JDcN3VBzakmHAvMKkBnX5mJ3fuT9/B3JRcHAX3W+y1/PfgWWNAXXJbHwQ
oliCoZF3mw6h42l2Ge8crvOb4OdQ1A2p7CxSOSCjzodSXHT2hj5pfUz+3Adz0MsTZdr2j8sftLW5
EDQyAPsAJeMZcj6Kxk0XTTZKjm6NNZYeu9kxUyftSe1woxnVggbs5QG3ZnCRNYKugcImVYDzAdsg
wipTrVp/xCL72M3qeOs6xnAzGEl0ujzU1rdR6+U/joMs9nofV0ZYTLTDGz8DMORLVRTXc0HL0gwx
RQ+ntjpeHm/r00AnaOBqKBPBmj7/tKZGC7A06JtXdT8cO2G119LG3iUAk7oTE7bCEVmfjSohgKFX
AF8TKe+2iaLWb0ubgjlKXh/LxknfZCb8tZR8/ZBoWQj3ZQz2GtevkfmEB5wDkIyELU/9aHUWZwC1
9mTHje/ktnPTuLPpj7HeobTSt0ddUbqP6DIG36Y4aq6jDOeg6zaM06PSlng9ImQRvGnRkT1AGBfO
nZ3paMmZCr73poYLsZ2JaU9q7Tyl+3mSuKcQ02A3cKKWk/birghwmK90t2v8AX2lB9cZ70d65G/d
oojejCFez2qsGF/jZiqOBqZJ15d3xUY4pctAwQu+GZwc9uL58JmVTBQyA2IXHlYA17vA9nGJstDy
UvCLOaBfrIdoGTbuV1kr4Au7rm1wCYPZgIJG/ZRYs/Hp8m96PSNcnry7l4yedOE53L6YEVPKqm8F
pKXACVpckxDXiBL61LM16F8qdTKe8I1y3uFfO72bZGx/vjz869273N30PAW1W5KH1ZOxN6WBq0lD
wcOCAGWByDowQ8ZJb3BnrcrSuZ4X70YARHsMtdUrcdkLAD6I3thigPAnQztfjJk6ijA7haFRJ0Pb
r5lPXFiqcarwI/xLKLN909hDeDe6gQQ039PV12J1eLo8Aa8jBW24RQINiRdwGWuMYSQwLyyLabE6
wrHMxC6Xk6olb8RU/jZNgw9eghEfTS76SqyJUwzWPmColObPn7VSW37QAFS94jTaO1fW1roiB0na
TUMArv/qoA1pahmJ0Usf6GEzI02BfDswcBx3JhTqv835jKU0SjEjGZqL1MLlSd3a1FyXRGAXuTxy
wvOlxZW8mVI3kj5OafpdYEfOIcZ2+xAYUC5TPVCuecUq16mjRHcAQHb6iq8vm0WSlRyYRV0u01Vm
QIuvEq2eST/pnOIxlP1AehTZ+t2M4tW1tri/Xv7cjQFJumnmMNMMt36o9lPfAkVX4JXadXgdV0qP
FOdoaYdWjPNdHGpjuTPBr98YUEtBl0AyAo1MG/l8gsHvC+QP3Rxumyq9jgv7ASCZoE7XBHeJpADc
u6BELn/m1olFcoNrbiE38aZbXTcgYxOkYNLSF5gQnIzMSh9GowmPo+XWOCQC1KncHnmFIewbAEZt
+mi30fD98q/YOLDcdPSkKdXSRljXdhrY8i4Qh9KvzV77c9L6/GSIMT/qVl3vxIaNdeV+pgNEb43S
4Zq8Oavask3ryu/TLvzR4Ol+WwT6eGW0iDNZTTLvgY+3ZnjJMXnXLDUew14O1ovboMlAi05Qm3xq
wL3lKVUb5JR904+4sQVI8Gdm/6Uilko/pgZ0aiw7aD0jDETm//YsI/YDrnIpDKN8vTpD/E2vZFZc
+cRudzxkeArfDiMaa0ZQUVu8PNjGbuZTLXYVNCEk3FbX8uwYPW7KfeWnuBQ/dDk+q7M9WNep674j
+Ic+horq9eUxlxPy7+rO8+0DPpemCewk6mhrTU/LUrQhnvjAEGOkt0NvBWBFjPzb5VE2wjBlHcZY
nuXUuFdflpT8cgtbQr9za4DXrZHeBmmM3gqKDPPBGPi7q2TsMnmanSj5G9v32VnqWW8R3YfzzVQY
OIZYoyDfRonwPpe4F/YIlyLRbI7ayY5K1Bguf+7GQpJFLJ1Mau3s4PXntr0oa1S8QLnm3SJXUh2c
SAyfMxl8V5s+BnrRK3ucjI2AwNFcRHSoNyMvubpsMkRZoXZR/pMCn7o8dZ3HdpiL92hpOn9c/r6N
gMDuBHuHfRithHWxzpCNJpVUkD8aeJPICnvLIsiVOy1GAju0y+Lm8ngb9ygCX5qFBSTZkrPuSbFW
mN86WePrSSQPicnB4DE6CcCPkY15Zznc1xp8lAPxePTn/8PZefXIbTRr+BcRYA63JCfsrrLkT+GG
sGWbOacmf/15Wjdnh0MMIQM2bECwa5qdqqvesCzOQS1r/weAWqFFzU2zHTCIyYSLjB8wrlH1o4uK
8Y3e8o5xq7F803hm6luYO/pj5dTfsk7/+nj4e58bfUKKHzRRSVTkn786DbOxQJRn7MF4ubSIhsht
EwggtKWnCXsiDvzy8jjg/QNB9jVxo5BABkmo3Zy/TkmFzbIKLwRw61zTHKJRLFCDUhXxpcoq42lK
RhEsq6L4Qimz/y2jkgaw+FGwUdzpAPF5d0TxY+jpAs5W4Ya42wK0ms/t6JlwP9J2HhAOxBhnwQ3+
/HjMe1F4JnIMognFi3lz0kdeXi35bLuh4RTrORsyXHmn7qg3dbdJgXdzj9IrpXEglY1vp7JmjPoa
I0sgcC8OSkx1n7QOvYE6MeLr4wHdh0I5iAoKFwmYG3NbR4EQz9GGnlDYeXH1fWZn/OEuEunf4jz5
26HI9pBZkJm2CkzkdlSeKAdKbogYtVG8YjGvpOPgG1lcDYGozSU7PQ53tx8o2NP2kT1TFNnpU9+G
szoXYt5sGmG32H8pZTSdrHlpzt3k0ADBX+XgQ95tfiLRPZOvdV4tnEC34TT8UY0VDWS6LkkSppXd
vsuyanivztb0Vq37/hngT4mDe5+s1wlGhnm0HWWEm0tajpVptBD2wFxrK+jvNHVj4V2N8DYHbB/E
eG0t0GqF+TUBDJ2Bbu+Mr2a2mnTCynbKAQNlIOoxEi0T38g7cSQjIy+wux/EkwqCLxAwyo+3n2Ru
2jXXihKBgV4xf7iNnvndELcf9BjLdaVfP4MiGf7B8/1Ik3pn6klFod1jhsc/tnybsrd7BSqcGhZ4
tz7PhQENUo2Hl8w2lHO29vbB2XNf5uXI99g/9FHBltFSuB2pN64GpGkbDoiBisup00DLBCVEvDIo
CozB4IM2PC9FNOtTuNDj6X3aSIWC+XvU/TupOtW9x6t/Z1/zi0CCoICIzsaWW7VoI1htTuhQX5bs
qca5LmjUxTuxy4eDUPd5uITTcM0zzZhe3ElW6XqldTH6ZKFBd+6Uucl0mut8elkQ0Dpj74FwnDJV
p3XFwA5H4iyIoE0cHC47U0526vHSkeisuxmYFLVypspYwtHR2ic8GIpQj8z01LQ8rOexiA9Ol53t
TiWRlj1KYa7MxW9nPEWgDG0YLGgMMxl8x0rat5rSKs+9Wyn/aD2CjSdT8dqPAEXEHKyktubBZ98Z
MaAFme5QkaY8Z9z+gixKqaauLHJqYvmzrg66L6J+/aNC3fafufbq9OAT72xnJFSoSKPUBAVqu6vm
Us8XTwqh54o6J6jiGMmzAfVIOq5bsNloBLnYSdZlngKPi8ajCvzOJ+fpwQ2CZonHkOXve5XgJBk8
9dRN1FBx1+ysFusg/eYL+9LYY2P5EWTjz0WjR9BzJlxUluQ/3JVSm4EPDhni/gOYRdaBTOzWcJ4R
28tGTUp3xgLbqmQ+eOTt5FZQICgGgRnjbMHS9naweEIVude4Uia4wkAQtT8M9Vj7b9ykQ48py53v
fWV0oZso7jUvPOzlhKJZ75bO6RAiHpIDbsv95HOlIRsOClHaHP46A159/IUynzbRwgstM27eoj0q
rmS0+DhPa/FcVT2+XUk3XahNH32K+5SLyhTlXi43umjIRtx+idwgpxaesNA+NNOrU1jTs8KWPMDK
3u8mKQovUyBWl/TivY2SLrS2kUm1QraV/tmNW/2StVBhcRRHiCHnADnYvvcHNOFIWaH40nbBp+g2
oJL0kjEfoxa/5rguRWI9GUafSl3H5vy7dwGhqO1R6HNA1m/vgrkYXcUtKjvkMtYCd0TsGgMqJ3AF
buqPQ+1+RkmtoURhSHGP21GtcZdilRpZGP4ZbwSiR+fUKIzT5GKY2qTZkTfD3qoktwMKTLNMVg1u
w6m6Mq+2xutOX9rmC4Dg4szWxW9L77NPzQodvNQMXCBRHDg4DHcHCouNq08aWG/xhyvdVHRKZr5p
qiFP3xhQDudEfVsNfXGlX3LUjdmNRz8GrjT8qLtmuubW0RJTBwtRI5yvDuz3L15s8a6De/Nkp033
9+OJvD9sKazJzQ6qBwmTrSBNhpNooeXEm20+oI4MmJ8sVvdmXhFhh7EMk2Zs7MDtvPxpQIvhYMnu
DZfGJ2UuqR1xpzQ6iKY08oLPqzeLd40iy7gAaYopykNbXkV81B+Xh8htqorRhmrjSIs9Feibzbpt
ljk346mzwzzKurcFPezPSm8b5I5DFBr94JxjOz7Kj3eD8pSD54BkBSWL29VrrB5VYRfDCBCX5rMX
G3WQZCRPjbtEV3Ql28vcDPrBl92bWPxaJCiDlx9KCrdBNZEZXjtXVti7EYy3UUu7cw8mxfS1ZLL/
zdW4nAJVS3PAMWml+mbnHLmC7k0uAEBKpdyi3OXyJ766S4Zkmdch0a1QjQbruRbGdFo1JUL7aEXj
cRyOXkZ78ahD8SrjGqEYvjklPOEWRUlpMVR0Y/mJrJh2Bu1Zf9dA1ht+n9f5X483z87ZTtkLnICs
EcAukj/o1QDzQm3qcsR1ce41g4txSc8WKe8pdsafjyPtDI1SAYJz7BODi2SzbrMhLwutXp0QyYQ3
sLL+rFcrPaUpPPmstY+69zvRwFyDuCYrAbS1Vbev80IRa6o6oToa1LEMShLOiG9Gm2Pl0aMvcpB0
3MfjBIIiA05f1g22nPuujZLSVtL4JBYNMigXdDBnSFKVWTYHIpqmgyTgFx709hiQ+ux0eMntecps
lV+bYnJXQ+Wx0FWL/lOYqfvTXfvyYzlP6jt1NcwfZdFMH/Ahj5/SZmyxuHS85KyW6fyGVoRKo6Hq
g8KN3K8ksLx3H8+2nM3tz+N1g1oqqvouM3G7rjx8UnQNY6DQ1gv7ys5sAn0pjuQn9746OwVVa2q2
Mt+/jYKei4CLsUQhjMP6gr5L+uSUzpfS8fqnQRkOVvD9IUhLjgsGLTBJnN42tg16f2SOfRTmAnk3
HWg5Yjm14atxhQKc5ZQnuFpHONL7DSpN+uR1Ki84ds/tEE0k8rLEXuOTqeJFqK2ou2R5bJ5JM367
XUNqR9ZMigISThbabkPVk4eCV9PzLi4S8TzEjuObdguLumhyP5/V9mWtkZl9vFB2xmfxNuT4gRwh
AcG3QTORCLpudgrMzgLbopYjkFVn/FwOw3DQP94LRW/RwUSDjYM09G2otnTjJI/0hIK6ZvzbRHZb
+TZcAbaCKQ5tNfeicUMTh5cg/7LZAbz87Hmeq/TkVAL2sT117+d5HYtgokd1UUuj4aI2lwQPAr37
qY7Q1fsKC85wrhewCgNXDWZ74x9LPCdvW/A1p8cf/lfGudmikLxp5stdinb95gfWRWFEsVCSk5gW
/M47zUifU71R3mephThYPxeNj6qf/mGd9eZd1M3p296s0kuLOd/b1qiX917mxeArwKQKtYt6H+XS
8b2uJNV33VIM3SdroJfZKuJgzfw6vTc/naaFBhmCUjoNMHkuvLq1GhNUTwmf9zSq1ee6UYsnrc0T
SZNC+8gBApSU/XDJx0b3Z7xs4IiXCuSE0X1XVDrO5gaN1sdf8+4k4qyTaqoAXoB7a1uwrMSIVXOC
K3M2O8lTXOX95M8mFcTc641PlhqV598PyHbhAqBxJQs7t58gGqpaGYViBpTgzav+y2po1EXoFFX9
1EzJ0Xq+W85w3QgDPpfiGWaT8s9ffXIHQ2rTiqBRmek8n1voKsATwCOssyvCx0O7eyrJhp+MAh0B
YVp1k2yS9CoZPolmMM0odPlYs6z/ahrMQgqjIz37XL16JTKoVX2oOr0zSlQxeEXw4AUPus2/FB5j
fdm0GIMgqnCCplWEBn3rwDTH8dPjUd5lt0Rg/1EGdGR/fNvFNYasoxQF4cJO5/WkRK1DhSISuB86
qz+7cx8W5VJ/SnR8+9y4PAKW3xeCiY+BGFsIxoDUVL6d0ISI4IYy4kPpQfZVHVPf66fs2jh2pvoN
/fM0ZB9F/RnLde2L18/L29xp2mucI6n6+GPIYDcbWv4YQD1QKilsQKq8/TENKAjNQdkxiHWvDNoG
qZiqr/rf36QkCywrrIqpNm85W2qbTHrk1CYS8fF0Hr2qQWRhBAjY4FqQ41h4sEd3R8VbTZdsUfke
vh0VooK6I4AxBwYdhae5QopnbKfi4NvdpSXy2/FokCA3TsRt6qnNJTCRuTcDztzobwPBW0wV7Oqv
nKaJEgCWNz8sII4OCM47Bx7wW174VBakCNvmZZSR/Gnm4mDrpQ32t17HXMe37EY9r2arZafB6I5q
Q/sR2SzU9ihmb0Gend5OqHHB22mndfZLs85PaozZUGmsINSz6MjW5X72cA6hYgJUhrIJ1frb2St1
J1/1inj6qCsXK3OHJ9qN1sEauZ89otBjBKmCgh4i6rdRTITZE8rTkKHWOH+vdy7Wkp23vJubsQC4
uShe5tdqbx3gCO8/JkkXuhkoTwLDhG92G5ZXEHt6ZCuY0AmvY9RlV1OdUZt0I/XFwq3jYJj3Zzrx
TCo0Um2ITsDm+qDrXnpN7wGaHrAqMR1RPY3o7Z08TZAhRdRMawuLnLo0j4htOwcdoSGVuHIqwett
zpYlNhWczMFrW3oehfEwO4EYLP3U9U4ZLmCS/VibunM5ijm0Sl2cFVsxPqkW2N3Hh9z95WKobApS
XYgfZNmb42CYwDzZGYecok35KcIgOlC1wXm2reUoq96bXtYVZXmyOwQcNqH6FAFKPUI1Ih7RBXYa
QwSdtihX3XLQSe+H+fJ4aLvx0HiC+0+B85e4xuvsoC8MbQYzynJiYZ1ipeQDjnbxZmRWYcj2y8Hz
d+9TAhxhZ0rHNlKg2+U72rPNcwERh9xVR19TsyJcEnc6jZp+1JzfOwYkb5vSt9Rf2mZ2aa/ktlER
qnPiEf/GfgqNyj1CWO19QLALFBBJaakOb/ZHPC9Sfx3L4xmOrx8lhe0n5hIFXZT9hYfPkYj33qkD
AAl8FQ0iPqL8Oa+yuYimp97gh4OaYt+SYWXapcgrPNzUrn/uYXYHvVbZB4vkPuOhjMfY2AVS3nFr
j6M1C81fZzCDKNZARyuZN34QixivqjPzAKlq0X1wlbb8H1razbPIVfHt8SrdO4QgDpNicF/C3t6c
tai5LF4OBixY0iUJC3WEFD+26UXDY/QL792Gx0zlhYrdzB8fR96bXmq1JDhcl2gSbqbXEH1V2zPf
G+379tybQ+unaZ1evHgY/LE3pvBxvF8s+9uECjAOemu0GlxuMXfzlq8KS81tNWZD9t6coA9b2bAl
49H9e3Z5+IZY8eiYjCqRXYa2EVuqv5Rp9U4VU/1Ni6oMra+yaUzfEJUWn2rRODyq0qGffTHW+HZ6
STHPgQsy72uPB/S/BUXnIahaveyvIP7zHoZi1VAlse3sH8MZxJ+5LarOpwcAhMNCabjym3VqDuAN
O0tMcoPAtHEukHZt1vVQJ/SvVwjirYAflOTIJRpeMSCinMATbccqWDy7DXSqdX4xVEe4ofs3NQkR
5Xk8a6QwEH2J233lGb3XWJFrIPuipt8Xwxzo69id+nMutD4OxqwbPw8aoFTftHI+R5ka+pdWW+ze
X4fU/Fa7ZkybPOla65IPY/TBQoA78nXK28iizSOJN2iuMpN2yy7co6ScjxKSnaOV1jCYp1/iBjwN
boeQLWuJ5ByJnaOYItS8pfg8CyX2eZD/tmGhbPXRMQaVwL+Au7kNZRRj02hsSNYNsEumjlaN1q/c
GsVwUJ/dOfBuQm0uxMqUpx1OXIFljdrLpDfFt1U+jXxegUnhg2gVV2HV6/nxPtwNa6GkS7OGg/aX
z/erc9Y0Y+RUUkbotijF+qbZm5I5iVKYrzZj883zUuUUmZ17EHdnEumeSrdY4IUUJDaTmLh9JRJ+
T6B2RnnN67QFteu2byJd/fl4hLuRJNuQvE6iGjcHDeJ1/SAWTEBF4lQAgoVz9sy2wwfBsdsfj2Pt
XMXcjP8fa5O0iqpGPHskV076Qv08oYXzo5F96cdRdkeEPhQ1FZJGtNlvV6Wp1i52gQ3KHlqMsbdo
vU+4GlfPaR0dcaX2QuFyTW8LNgLsi82qTGvPziMQhYHRmBC0OugOQHXyqz6WydPjUe2sRPIKGiG0
8HgmbkGnU+mIWU8iXjNLB+gJLYuz4s7UdZspvuRZq31Cgdf6/jjo3oSBbZMLg6YWb+DbT5m6o+fU
ExNWLCVrEaXTEO7xf8irqRLxhJJULyZtM2GUT0d7aRla33X697ir/mkq3fmEgPV/WOsMhSQF8Skq
XJvpMpwJgOokjKBOpvRtbbXcInocN+GKD8bBfO0tDdJpqHScxbxfNrEaqRhReKi6J/o8hJYK7G4Y
KWrWy3JE4t2bJZJpZF2wM+PRtQmVLNpstTNno9Zn4rzWcXJxhui3kY7U8iRnVxqG4O2+reo1leVi
+rhwrwzdX2R97anExOysM6Bgsqfo+vtLD2Y96w4ZPp6dm0HZireYjTtSn6BU+qbCRCsJosLBz/hx
nL199TqOnMdXJ7y83HRDIY4xw9PSNKvxEYofQf94K5IYXvFcsLcPaoc76SQPH57RtBZ0FBo2QWG1
xHZRrQRFcBz/5KhPv07pMpzbxHHeFgOecAcl9701wvuEag8y3qTwm8QKp7k+G1WWfmc11dOwNn9W
saofvOr2g7BIJLsFAvTm1lrcqZx1G6v4tpyGZ6/NgOrruQh+f8YkwQyNYKCgrMfbGau1rCrTQTcC
gEzpG5RnimAo0i6slgTp5ch9QY/238ch7wdGpUWnuAP+EQ+xLf0g0wa90WbWfsH7IPSsxv6kTcaR
d9z980bWc5DchpwpSyybc7AvJ9wXINrCInGKy5z164uepe67qo2aoJzJAWp0J4KqzsbT4/HdbwIi
I5JJQZnDCubY7SdFLaKZgZUzcW5VfjAUI/0KqHl8qYe2ezLMqDpZAlDz46D3m4BCkqw8SgwtRCz5
0V/tPKqbfZGw+aBfzfIpY7nw6BwlNK3hW8Utev4v4YBzwhD6VTe7DaelsY1qjwxX211geKkXRFyg
ociGnxj4HOHF9kbHaYlOLYcl8CL5569GN1gZXVEs4YN8GmFbAcsL7SRPfA2i/x/5WCoH9dy9JSpP
E8mLJBHZIuARZ4eTE/Ny4W0VB3Q056uauOZBC3ZvoYDHoDD1q3CzLYFhjVqRL0wgTfBzfMfDd74o
c5YF6joPQZq2bgh17sg6cmdoMj+QRuWSXLFFAwOj9AYI2cycEs8vhV4kJ2/ilHm8Pu4vbLBfPD1B
OSOczRBvJ8xsHbscCqKM5QLQ1qkSPzXt/j2CX/lvP2bIc2QJhf+Wauq2FzdTiJrwtiOXy7AYUAyR
+W7irqG3Ykmr4VYYCCs+oibvLEibNr3sVrFE7hqAFVaYJuY8JCTm+F3LY/eZplb1VVFmxXcxnD7I
f+SRcVvAkHxZkBb0qOhxblG8jlXStF0XtMDcZf5gZrM4QTp2ApRh4qBoG+yqSqV8FnFSfnIT/Ui0
8X42IUeQO6j0aKCwWvKsfbX9imQqVG9xgOaX8fzDtSNseSrIcae1XuLx4HLdDSaLFkyoDf16864p
51Wo41rBCG7z7tKmi/mmWxf8kptCuzxepfcMCBRoMNqSFHrKp8g03A6sUhy9qMelDJO5mCD/TOKk
siVOXjYuL/Eg8jeWQANJJBbEYEW8MSe3+/D4N9zvR+JK80JuKbRjtsADUDSKbaxo4aDFK57UVGtO
cbomB+f1bhR515Jwkv6Z8qO/mkFe46zRwi0x4xiHa0qWC7KC2t/jsdzvCpmoQKWRxT1Gpd9GMYZO
KHlFEc3oKXcb6To96cMUP6f2vJQ4kg5HQuB7w+IMw1cDwtA9+js2e4SSgROEa2t0nwYtt99Ojdsf
ZM97w3LAhIBf0aW+5ebjlZmDvu2a4FWS5+Y1EUgAYBEm0DoTpT9o8VG8+3uBL/gqnvw9ryZrqekp
w0ypQmdR3uLy531FmHW5pladQdl0fwxe4h1surshQimm9yUBdJTr7jgialSNTRmj9ir0zsQXffSC
2XS6K3r8GtrQ9RFs/26TEw9KAFUo7Fzlk/92iE5Srf2QTawUJUkxDG1o/BjAG/iVR04Y954KMhaG
sb8WCdzpTSYoOB5rhHzLsO+mxQvMWcTfWEvivbOOE9J1aVnRdFvwjihH79Q2nvGnmmY6Usq5mr0Z
1kT/Y9UNdEWXDEncvCipI4mJvrJZlX+i+sHvL8v6K4/6/qrZ3fKRCvaEZJvRCl+pu4NEb/fLcWbR
gOGGpVt6++WqBplnwXYK01LYb2bVGbF84bHj9r1ysCju1qH8cIQBkCFVRrc4hFE4hph5eoeFvfyw
Zrf6c47K5VJlQwJqvu2zKTCL9Ej5bi+qRIgBSuPvOxJg5SXklAY+1rWiLSdvFQ38B0vxIxRzzuWg
qMD0de30+OTa+6oUSyAgo94I2G9zcq15NkatrRRhYaFD1mX6EvYIcFInxCzuP4Si4QPWDC1B3ne3
Eziv/eLEIATCAUSYbyVWG+TpHIUJle/fPY+ZQBT1EHgHIyALT7ehELqczdk1i3CYS/fi0FULJ2uY
TkqeJGfDK6P/PR7a/X0qAwJbxMVSKn1u0ReKoNSmA10JNRFnna+ZtXcG6Fw8j51Sv5njtX9RRIZR
bpbXf6dep58cNasPbtSdBUQUoB/w1mg8bAVcvBL0YF25eYgWgxN2qVGHqzDxgkUK450Xea1vl2Z1
EHRnAXF0khNKzpdUQ7/91H05QFZ0zTxEwzA9RUgRfVk1p6f1AlLi8VfeDUV9CtFh+B3kZbeh2orH
5TITKu7U+NL3RXyeXH1811td8fuHDYgdqSoq6U53TXrUByfTqBRCTa3n19HqnhUElYK66o7KHXcp
LtmP1LID1ou4M0+421HFZSZhShE+NlHphWqcW5cGrfLAmjzvp4096GnSkE7tJGIBUamjZ9HeRwWY
LaW6eEpQmLgN35IR2WoUF2GXaHhJjgrKrY2qB1oTjQeFnZ27FpgpwAfZIeAQ2Jzgq5MlbWmNRbga
kwqDrGs+FxFKVXXUVVetNIrL4/Wytx8onJL94ZWCVfbmyxojRRI7F0WIGVvzXDpWe6obvTqj+7MG
uVaWfpZk7cHRIwdx82KR0/kq6ObSTZdynTpUNEMRGRMSymWxfIbUbV/qKneecsNIzl7uaBg/mHr+
/fGAd2NTzgJ7AY4a2OTtXLqaWIZJX3muiMF4WSt18MkMQUz2RhJ01fhn7lXa8ygOnd72FhGVYymH
i2IreJPbwN5SVa6SpkWoDmt8XXj7/pGpFBA4ro5gobuhyNZ+XZNStuk2FJWtomowuoNSoH1cS9X5
XE8OhGXsuQ+qFHuRDI9OLm8TKdu/GRQfTZiw9fIQbF0arP2qnGZRFadMON3B1bg3cbzFoL2T7IFI
3OyMirpgZqscN0iEVk9LmXWt7xXlp7btlIvRwFjmklRoAnTij8dLZu/mohZJv4XwDsw5eTy9yrmB
nSJQOFucdKv0+/Qy49x2av/kLnYSjJ1YEt9J3a9Tm9Sdr8tW+kSNLXz8K/Z2Ks1yGFYcC9zam/Ev
UZrLukkeDmbmPY16glafWSVBW1R/YiduhLRyjmTd7p5QbFSJNJHCgLxDt12pJtXLKW4WYqbQP4XZ
jx/R/XEPCmp7MwspBekiWceA83n7eYcyXkTSeznH6yjeVybz6S4iOnNb/nAiq1mDdnCad4uNnMXB
R927WKTtA7w5wJLOFsU8VxMyRl1ZhOakd01gDul8wjs6vuIL2X3Nhsb90/VikfidWy5Bv7rqkTPD
3oEvGfjgMJD3ICvZDH7M2wTx0Ty0ueQCns9gQxKMnWeV6k1WmUeE/70dK29QsncA1VT2b+Olha3F
g0I8K7OKwF08jOBaOzsnXlcc7Ni9oUH/4dFPdYhtuwmVdcLp09og7cFa1Pdq14bKH/XXwq6W09yv
5sE6uh8a56sU8aRrRnVx28q3zU7DLjXOw0nMn+KuH58HlUSzAMXz2wkdEAxKMvIsojeyzUcKKfKF
9V8ellkzXmb8KkOg8tO57CbzYIXeiwZIuAd/0Y2W1/T23PP6yqQYXJKxKqn4rvf51PrmmCI8hXL9
+nmhqff3LAoR9N6Y0hS3xo9TjSmejlrHuZzn+uA0vD+H+DFSJ5UjEfblFlBYqIpjDmvOOaykxZe6
suY8KKzevNoz5So/Kpv+D+k9Gh8kDbtxqbCgNOyCNdi2eUc9LrthyvIQHdSfQlHSE9AD581oUQrn
tb2E5WgZnx+fuXsrCjYHpgRSBPAObO/R+zLLts5Dc9YKuIJzfnZw7Hu7GPhp/IdQ3Gpo5XEK8E66
3ZfrPMb8T5nmDnTj2XLTlR3T2hiZdEf+U/f7UgerwQLmxpbg/s2R0/fJYI0moWZTr/0ph+s+kOOG
bRyrV/Bm+tPvD03eWiBsgIUC3bwdWpfao14VLbulst4nblcH3OUVds/JehBpb2Q8FFgdEqx5d18t
VWq4yszICjuV2kTQFta2jH2Rpv3noZirAxDd/f0oISJkzRAyeFVuJ83Ul1hxcOANba1tz5Oj9O9b
t9MPIJF7qxDYi5T7l1z2bYNe02tq/GWThUibTj6VD/tk5bS6Rs6c0+Op2hvQ61Dyp7zKdKrUHKpk
IJRb59r7fIiyCwLe03/YyryjaESC54exvsnBBVehFmN+g2hYLl68anDfRh3SotYkor8cOpJBMxz2
5XfWhrQZkeornFts59uhxdKtnes+Demi/R1FlG7K1XDwwIB/tsDp+f0v+UtjG0gpj37kZW7DRahS
uTXiJugAtP25T2zxAY7U7/meoeEJmOxXIYxsn2bFdgF2nl6aSUuUsWymDqBwVAdt12Q/RKKId8BL
jzoSO2sRXgJ1BTJRdtq2FoYCn0tEQ65F0QVQwKzAThI0lbND2ZG9UFx4FBaoZ3L7bY6pcVQbQfsj
DVUjbfw4wpllirWBs5jC0eNlv3fJyjomjCpyFbLdzYvJSHLY3hy6YTFHqo91ifZTixSz8qNUqqsU
+KG5mBOEifDUS4xqUoACSnGpxqoK5tIe/3z8e/aGLmEJuH/zs6h43C4eE675bCkYpabcc+81vHjf
cuihUaTGR/jHnWvVoUVKt5JWJRTRzbboMb+yy7VJQ7xSCt9w2u6cNyNY6yTtJiSKsIWuc2+9/u4A
uX0ABwA3QnkARbPbASY6bTxXzSFddal30sXY+bngQLCyNDt4ot7vewNqMfAwuO90grceD0D6nUbN
0zQsxVz4ad9OJwBreLXUsPo9DW3dx0O7P0JB78nKKsU+Brl9p8EUBiU2IKi/IhX3lVpveYI3qFwe
R7lfIUgnObyV2By0mLeQjjEXNg73iBKKYTbCss1atLJ6LHYwf/Efh9obEFxWHmZoVt2Lts8VYnOV
psQhGbsC6A2m8kyZP3wcRS7p25oQEagK4//BKmQ1364INEdpC06JCCskqT6qnZedbQvdqY634SXn
P/OdWKk+9u3i/v4C4RKnukg2JFtOm2cKzHNHeDjHhtzAWLkM3njujX75p1oz3CKqfDlY+zsLkmxI
shtkBwXSwe1IMV2KemsgXtSVCxCqughKdYyfPL3F6LqA03swgfdbnMcDmR79V02qxGxqfEUzoC9U
kiH3WRtdGki7iJyuehClnfVMs8p8NtIxO0ha9oLCUeUM42WPyJhcwK8yiSk3yMyFECHM+eqk56Nz
cno8rjR7VN7Yelx/TPE2O0gsdnYF4OD/Dyo//augqt6BkQAAQSfUjoK6Xd0XmlBz0A1F/Onxet0d
H2k6Iv/sjDtS8pAX3Tw1rFfMcZe/NG3GNsNNleqc6osS9iVLqarxnn4cdWftIMMltzy1aCReN1Np
IipUi6QQYW7BUqHrtoQCTfJnclCP+p7lHsTb+6D0fqEF/tJq2c5iM64eplmVCDNnaQNSneFkokAZ
zE7mnB8PbecA4Gn3SwiQvhd30e3cRZHST/XYiLCnd/Oyordw6iIDklGWZZp2RQtHuUSaWr2tjTk6
iL1zxNHek90wyjAURTbrJtdFNrbeOnPfzZ97nJTei9bMvjwe4M63xEcZ5jH6TOQa23IIWZNW4eE6
h2NiSHnFMb1wvTdhni7twbtkZ3FC9qNnKQ82ZAg26YyX5vlSe5yebkV3vsunlYqkWj2XFv2+osn6
/ynlVBwE3RkfogeU8OQ5qnHh3k7goiorpZl0Dm1PeH5SFWqI1np/zZy59x9/yvttAJMbmjgEdcov
KC3chrKtPtK8Gbo/KzL9oQCEC0woUp+o4pVhRuH/oLK0Gw/UJkgcwEdUP27jLSAumrkjHzIXy30u
C5G+TYq4gW8s4vKv1hvLg4D3C5IB0puVOm08mrcdp95N2llo6xRqHR4pcTsNL2kvhoObaCcKynMS
YCQlgZDIuB1Wkqy5obfKGLJgoTYDg3jGn6g6OJR3Ph5FG6iMQHFYlduC0ToZ/ahxq4ZTYswGGfU8
XaI5zr8q3Zi+rFoXHVQBdoYlaVJSKYL6FPfs7bBqa65Tmrpj6NWmemmcSTklxyT7+z1G2kojAlly
GWeLVF5dPW89ex3DwerTD3E3RM9Kt6SczLNGOXl0PiBt0h3M2N63RIGCNAUxJ/m0vB1amioj+Yo1
gmkq3b/Q/S2COBPimizIbmeTOJK+ud/TvMCoO0qRTugBW6hm77VwvppywgeqxCgnSdvnzmTBUL09
gvHuzBr9FZBN1NugYm5RP8uYeWs/VCz5amqf28zQLnnCk+TxybEzIHYxcDCp7cyYNkt+tTKlczUG
JKKi+KBn3XDKzBp3weRIXPU+EngR8NYQ6oHJmNszg2ZV4gxZTS7iqt17s1etL15ZrjrkxNZLDob1
y8fzNn0m2q9ZQiiZI3hzeyK3NaWY5olwTJN6Qgu8khD9NXUdH10LnlcrXZbrGJfLdLHIaVD/WVIL
BakqU3nCNqpV+BHOxD+HVbH6IPeG+o95XpafitunX5bEnH6St3oA9VqU0K4LJWbDL2bdWMPHE3S/
reAAUmBAKkNqZmxRIhPEhtyI0yFMY+o1fiLK+o+ctlEMTc41fETWIWF588G+upc+ICWnOgSpAIFW
lvzm8vI4cfsyaYZwguD1VUSrgurxZK3aqRnHZbik42yfTemxe+5myOf2Ehn/Kk7X2P6aJ6Z3cITd
73Nkt3k7SggHGutbv26RxEU/02FAe7xPX3peyqclLvCvmvLhJU+d+OC+2YtHTxrUCK1x1qzcnK8S
ZxOr91zLBpKv0tKDEm3ck9fCvU3ATvoj/lkHd8L9ZqfMjR85rxIOmLsLtZ9oqxQ1eWXqpC1Yh44d
WOVH2fJeFHlU0rGl585RfTsqDECBaQPGDKcq8y41FrhnWlLdwYq93+hSlkiKGnJhk49skoNp7bQ6
xl42jHU3PVF36z6aUZv7Knvwt9EhMhQ5KmRwGsFbDEG2AGYvvJb0H3sx31rL+UfpYMZKSi6udlTH
/3u8GfeGhkwF8kvoXUpl9NsP2KC9BpOJvLgxhRt0iJJnvl7V6JcZdvHz92PJRITlR/Geks1trF5p
RhYMYlVLbyYv3H7RieJT/nZSlurIZWrnkGFBkKtK7yYShc24OiEqToKYx5s6qldFeI6P2l3tN4CQ
ntrFEoHOM/30eIByALdHNGIm5MbIUXMvACy/HWCktcIbVHlEi3YErJgmn8t8HqWZgPt5QTHsqYkm
59wvk/btcWT5f95GRrkZXBFAP5q+mxUqvNhb14JpHFuKqqitIT3C+T+7fz2Os7dcyI7R6pKUNMTy
bkfoFo4zItHFs2OlQlzSR/SLxm3wi23EwcfcO7AQGiIOdytv000oGgjLrCwR0mZsPj9DVe7cZMgX
ZG73Yufz9P3xyHbmjlQSnRiZ7RngB29Htoo8xStWPk4rS8MnFITmmHpN+3+kndeu40a6tq+IAHM4
pShphc65fULY23Yx52K6+v1UH+y/xUWIWP6BGcNAz3SpWOkLbwjHdTUelgE/4iSRQThaax/dH3pn
r6rAi7SDY8+MNyEf6AzDLLucOEKsOTxJq8CaIAUrYJmD9oMWYRXOXjNf74+6s5Q3o26+r1WIZV0n
Cg0W4j/YFBbLsyHEfGoCeSTosj9BVX5WkqFsm9tvy6S1Vl+41GZdpJfZdhegLDU1DckbjGf69Ozn
xpG/hfpLN0dCNRUQK1bC284WJ+nF9YwQh4EKYK4jEC068S6e1tfjsXlS6USqiIoMYStJWsyTjoBs
yjMXiB9DkXmfitWLL50lzSPa6S/m4HZG1PcodhNAYYioPvNvTzjCBfE61CBk3N4v3ztJIR9HEdtA
h9P6nTHP2t/D0g2R2Xv9E3rQ9Sdryof1xOWQf1odh5t9KFwHgw33b5HY8YlIo/+XXivV18JZsIYT
8qjbuHeqYNKRotH4xuRrUwmNxbTWRcPLaSarEphCGrzoAFfWgIwidJzrs5DVeqavrx08pC/3HCVm
rkSd65jOx3bPTe7gDLnnIWOlN+kStn7efNQrvZ1CCvbpB2NdfONRQvcRBwO/PFeUY3SyN0qiOEFs
UQzjaAEZWSj+DovrXtahDZ7J7otwHeP41VckQykeH6LOdJG2gtXuoMfuPHNnZYtWweH1xibSusl9
72h124d5bx3JFu1OTuWJgEMAx2xlyHWt7ZBskTyrgzNFaRq4lxIbjTA1O+Ph/v30cuswOfqqKPcA
KWfzbHZ7LM3MRgcpKgfPvgzmmv+Ta5X/HsPe/tyMkP2cASKorudHEP2XLw8jc1PRnKN4Qu3kdmRL
WG3rBpzppVnnU5DP8Zu65KVL4gmRgypvus/3p7o7IGZLtK6peAFZvR2Q0LVdglTFyr7XPntQ+MKi
zupT2c3mJUkBB98fT71ltxeJj5YoHSyaFCqD3XxaYRsYvTTcxyU26E9pZ01PgYECz4LzU4Q+U/G5
BsxxrcdmDe21+/PVo9ueqqdb/AA6JJtEVphFK+kJkv+5Nn1lkVK0Da3S5w4LuuGUw++4QDGr3map
HM6G2R6h1nY28c0P2L63U6sZ5eQN0dDSxKM9AoZkKMc3vTMfEZ1ePkIEFbSu+L0AWuk+367sbORe
UAaVjPC77iPkIO2T7iPcev+L7k2I244DSSURrdjthp0mx23GVkatS8s+XrholljiBJ8FrzbQoAhB
FZ3WBOGKElu/nVDKHzaGLWWk51imxoadh9WETmGzlPop0Q5VpPamBpWQwIGZEfNtwrKx6ubGaXQZ
ObmoHnyNizQZ6vVtA1LzdP8rGjvHUNXc0OagD4gp1XZfWKoL2pkSzB+UZaIvethhvmjeX7S0gjXE
C9i54Lq8VNfFhOZ/TtDeee/LxCnptEkUhkBLGPJMhbn+nC+x+8ar0yxBgsBZjmSfd7+LcnBEhM+i
Rq7+/LdYgL4b1aBikJGZDt2DHJGnmrvkSyqK4OBy2imcECdiFYbAAJhAStW3Q82jL4LW4LPoddNf
ur7GpE6jpNt0WXNuu+RzBl/qipfNzNnV/ZMfrMMTlK3uYH12loffQRBBvY2EYPv2tAs0XIlQXVTL
IsBlNV2dEOE290Rqa8FXFN6rkx3eOZcPTDZA6Lrtqia4wTVlJqZoTlL56Pkj9cpxpOjmxNrB3HZu
ZIgD4M+5Lsgbt+0OvawB5S3TGFWuhRMBHLHHNSuzCKuRIYJaCERm0MeHdk3WyCrTI+Tlzm6izk01
jrFVVrfZ+dKFSpvWPt2WVOhPfmH9VWK+823sDg/ZzoVIOgcIklNGJXgLx26RaKn0NEbGuWqssxzy
5ssat+mBKMDufACaU2TGP4mO8O2WddrCTshNxwgVqfUpW6fpnBSpQdFUaw5WbidMoVaDFAZ8F0De
2xis9YKqpAMzRo6blF/l2ldPRRxYnwwzN8OxwZqqSo05LAf79VUpQN6UUqhLGUDtgs0V4GnsKBDn
Y1QWrRFBuSHWbevsvCSDdRAw7N4BSs2PXhxwHm7+2w+KuDF6Sw6dv24I2otulOJaVll9nvPk81A7
+YfRMYc33EVlNLprHsrAr6+S3Ojga+/dAYTVEMzhKoOV3NxFhvT91q+LKaoX1PHCYu3pN+lGMX9P
KhvAdLIglX7/WdhJJEBDwx+GRUlv19qcDXsx3WLNaOoG7ZDS8R8tjKlc79lfsNmZcSA7aTF6UfcH
3TsmamFphCO3SuJ8+70XqITSdCTfm/wpLNxZ+2Qtdfbh/ih7x4TIWm0gQjGY5LejeJmVOnaHC541
COccx2MdrkvevpvN+ohhvvsV2Tc8IxSOADbcDhWIJZM4e40RDscIKBoxFNtUjvUZLch/hrkcvxa6
fVQC2Jsf7xVICnaMz9t1O6hdGo5063qKEOaY2ZSyryNduuY7WThHD/LeBCl06+xO1WXY9u2Kbo3N
KVm4cowx8R9dZ0jTTy0K0s5Xa1avlKhRy3XMqTjqDO2dCdCnlAW40ng9NjHmtC62PSC0EDU6+vSC
ID5qxl5eZGpMZzCFRwodR+Nt4vfYiGeryRgvbYYs0tsxORdtV1/0JfAvYrSOVMX2VtHBWV51ykH2
bsUrlJ7QKJd6jDQwbN+x3MMhW8a2POMKnh50SY7G2mxTa4b+n5vAAICgmOdpcYKnaqEeVi/JEUZ/
dyiKxbSWEamihXi7OcVgtShEAgCwmtL5OsghPSVjqZ9BxL6ew0eHF8QGbTeVU29LEvkYaFNtsjdr
rQuuqNv5V7MDBRBwPC73r5S9iws9HAwSFfaNxsLtrHiA/MoxxzGCSGUb54rvOSoWwtGtvLcJyQbY
7cgzAb7eXF1JnlJqt32CUttNP9pa4dJVcLKnxrNFj4rwenS+95ZLGbfChSR3hfB0OzEfk3gEawSA
WSK0i+5K+9JW+LHFszQPKh+7Qyl8A4atO0QROruiMteYQFdfqnOOaegXNoakJuBkB0PtLRfoXFok
FEnJHDefsYt9Ew/gdIyCeOwfK3K7z5p26FawOyGw5C7PKF3fLVgJha7VT5ARimpYFNfMLTHAckdZ
h2nd5Adv2t49DMrs/8barNNg1ZafeQAYUBsorlCZ/GdPm/0/hwJip6YnXpRBLfsPu55+HSoLwMup
d6og8bdsrMiaoZUZVxSljfqf0uhgcInBjw+igt3v+IuGq4jNwG1uh3GKIpPVxKaH4Zxlj0Yh7KdE
9H131XMwpvdP8u5g8LAUVkNhkDfPSgfEqxZLQ04w9nYcWo2TPC1Dp5HqGdzy4X8YDUAA+pRoFGHJ
fTs1AwErfcyzXzCU+p0bT7iDzNaTKA61u/bmxbfDVgfMk6IE3I4UG5lnaHDswA4VItLXuHvEEuRr
MtbaAex4LzUg9yCFJEvHxGcTfrhr27lVyhdssLr6rs0oC3i1mSvl6/Q8DoMeVrNWnNa5+H7/Y+5V
MrBpRIUa/RblPLo5BMINtLycyLLQ0V6f3QmT79pZ6msmRxTepeZci9KeP7TNmP5APyl+7hBHXE+o
defnOqn7q5sJ6w89lqX7pnCT6h9pjcu/93/k7jqo3gB3OFIh282M/niTGQHvX6BPzucsmUDXFpr4
OxizI/eSvceCHg0oCwCTqhdxu+ROBTG19XiUqjhAoJb74eL2Cwr/JtgHXL2OSNV7U1PQFiJdkAlA
Tm/HGyoj5SmZedrzBTWxys2+20oDvR78/5IEwiikhaZyTyQvb4fi6Ca0Kpma22ZYMmAD1X1HUnt0
T2mDnch/uBPUU+EjBwS9a5t+1cpgEBYGoZ+RxQ+IEAwPlZlaJ4wNk/P97bG3ZqDgVN4FagW86e3E
xtFLhD1RJR5VA1+YeFjPlU0drRQ5xtrBWPxxf8C9RaOySdUAuBYJw+a+G+128K00k6iX2dqjKEwE
oasxWTmkQ3zwSO09u0jPoXJA4UClJreTI5n36sVmrHq0x0957g5aRDo4egfrtTOO6rhCHYPCSE9q
8y55Zr9UJWK1kTNZyaNTLu25iNvy5/0vtzsKmABgOORZLzqtMHrKEeNhapFl39eXsU7MR5GaU3D9
/xtns9ep4IBM5AmMgGbN4eLPDdCtJD3o3720iwABgAzarz1OQ3ebbzh2kI4GRrBRY1rJ8uQW9WyE
dVNwLY1tkf/Qh7T+c1rqTj5YdWGQjMgEtr0NquRPfK1M66wvTv9o6EJLopKeswyrtPC43kxv+KOr
DEMLdStJPw9pVZhR3FQUFzoDQdN3Y5dX6hpcrDEc48paTxIebU6ZIbMf/Z5U4tzV+fqlW4ruSCR6
58Apuh8qMSQkVM02JZ7JnYCO2Vj5Ct9HNqBMl8+WW48Pdp1VyPQvR/ymvV1DOMi++QUn33YS8riy
gwY9iAhx3KwMp0nvQm9omqP0eCcgpDQHs5ZQmoLYtvJg9m2ZjY1Ot6frIKKZoP6J1vSobkrjunYV
Gn6kRQdbdecygcXh0YCmAEl+t3kBVjqLqzXwMXU0PR6mbM4/9YwXwg+wXx/CUw4PVOMHRQSi0Nu7
RBZUVXDBHtiuuUMBrMy/W/SFD2KZvdVSLQCly6nYfGr3/BbhNpo5mpqoaNq1uvYDZOmUhRPV8ej+
Ed8rNKqwhda90vPmEb0dxwmG3O5Nf0CBOpV65Pqz+DAWuJqfqip1/6ftJ7gwbdeL6e3UVcNnzNuX
vzLX1YyzbeT4nNz/PXvrSPhGWQe3I3gIm0MBYrHJgI1y5VjUrlZhmA8gYv+tjOEIHL03EnpwgLcU
twKO3O3E20mf9XjFId2nIvZzNOh2ITGbz2GM0ehBsL13JNRakkNQGoNdfDtWPou86C2tj4xe84y3
pvA8wIxjptUnG2nb/FOQaX4RIv43/3X/e+5dMpRQuWXoqPBYbALTpS+63sDlNkocHauRZSiw3MGf
570RCPcEM335DwtIQxSSrUdzFLr87VQTR/NtTRsJIwozDzVP85BWRtm/cc3mYO/uzo0AUxH4qcZt
RRcKPK/tfHKGqB7s4REbJ/cUO8l4Hd1GPjpKA/n+t9zdMQB5UYIDOUCr43ZqHVVhIlvuGLsf4+ek
1iwsdALjyUqMoybH3tRoMCtzdIpIwGluhxrRKhpGlAOgEPfOVY5LdkoaL714fTx80xj/IG75da42
CAUYvdQKVMmAiFL9oN+uG6K/CZVTWBAlTZ5TOUo/CId5fm7mahXhVPbz12q1l/+xtJaHlcZt8sm1
8urooOx94t9/xuZQUp/rbUEdPhr5LCjjQ9xEL9hBDSUR/+HF4LoD6fJLNmGLAUkSa8QWBw4Ngm3y
lNqVAYoz6y9tN9vn+xtn7y5HClidP2X8tX3pDX3K0EgjA04WLT/lpjm9ofSq/7g/yq8ba7uGmABT
FaGgohBRmzX07a6ftVnCgq0995xNxnKxUr+NQP1DNXb96Y1jZfWbpAKfV5ez/WjlYrhCNO3KkPLX
PFy6XHpwGii6XMF+11+q2HEeB/Lng3j8F/r9xW91lLw86p9s9M17baKiWCE3JqGWdcM/ufDGa79W
hk6/Z7Ah1PZ4Jpe5149X08y7L+Dzgx+JbeUXvHmzP9PGMkr8Kf2+ibpmqg7Wa28X0sQknTRYLpLK
2w9ZNegGGdTAgaZ2Xnpqp9h/ALPp/NFDtz24VHZqFgwACImOAvIPWzn1mppmL+KFg+dZJMhzKc45
XiWnNQWag2DS3wP87IdmTo9uz51JQncCVoxAAcS4Fye+q9eVAI6C7tiJ+jy0MwfdyQjqIsOa/fzg
htmZJ8rR0L25YWjbbrmoNnqv0+jDRcpi3w5dibh6ZU9eOLVN9RbYr3lJc/2nOU/9QXqxO08l8UYd
ntd+i9Xx+hr+aAE9iTLlBNLEKc8t0pZXffSPJBj2blGq8ApDTXKGwLn6Lb/dohXMpcUyWg56ZaUP
7SLNsPIaGQYZVsfa4HsnI+6nj0LjitGmFOsBa3m1rRMj08KE9Yv4GwnE9iaPQUAlA60vzOia59Uf
2jcmneuwkoftvv35krKB2FC2FFsfXs/PWlD5lGHH1dDeO5VwPsEB85+CCfcUPenycF0XLyqRkg89
a/HOfhYfPRk7sRVR1f/9hi3i1YfAQTqCnHxj9t2PWacp7eI58hm9g+ppmtPgY5+V+etzAGJTmtOc
G/Kc7ant4yDRyhL4yNiPU4jihvkcE7YejLITBShqAy0rignKw+V2OwlEWgEQM4qBq8MXkWR1dmrt
wXu3Tot+jhMqNQe30c5LBfdXtVWpbal+/+2Iup72Mu51PqadLGtYBp1eh2YS2P/cf6v2DuXv42zi
GyiDCYbK1CLpgDSXaS7jc9uAvJnKqT1QAdudkgnKBzMTksNtQFoYYhW6IzkPqCJGGRYKJzjXRxXI
vV2I/irqMmxFTEY2BSbXQr2yyVgqaRPmCzNWsa89n+XStVHCXftQLu4RGWv3K6LkozTO+Oe2zeO7
NWqd8ldFt66e9AVB68HBigwTheTg+t7diqpwAO4Z8cptfm2swCaGgb6VW6OFXuGmbISrz/0G4a6I
RNX3n//DDlESRRZ8FAD/m504+ehIi5mYyWqtEmXZ0T5l5Tx8srDPfPwvQxGfkbAAQd5Ssoxl9bVF
9eSMHvu7ZFnqqPUz/+zV1hFxe2/FMLBCaZ3/UqpWr+RvD4TdoSRvaOqyauv2m2xX8QeWHs6bqTLi
L/dntbfvVSSvOOIIlGwfXPL4wZOTaifpmf8FCnXxTUO74GBf7E6IMhhZLeJw5O23Exp0DarJwItH
FU+74O7RhlPeNQ9TpccHd9PeFoRdAooZrQf0Gzc7QuBSMhs+D3lTSHFBa117KLos/7Jasrsg0xUf
XBx7RxqYAJNSGjZ8xtupdVDRBW4FJAj23EaN1IP3iZjn0KfqcU4TK8Grd43/ur9qe9+T9aIaCgqJ
iGUTF7uZ1jQzHimRKHP/CzT/CYNw2TzHE4rq94fai8h+G2qblZA7523eUGrR/aScL2mSau+K2tOa
0J2S4OQNTvl29irgkVx3QXR/8L3F5N1EypTYgZL5Zt+sTZbajQZOW3kHvSXbfF84nR7p5rK+Tc3k
yId97zAA6oJloCo94Ntv19LELRFV2AlYuK1DFrKd+aL1+utlnTBZI71T3DJuym34N8QjofukDZEU
ifFo+A2mNvmhrNPevmQ/Kmk6yhBAyW7nksRoOOH9xb5c5QJGZ1nOWUHJeOgc82LlFq4eCdLU99dr
9wMCXKNTAuwJ0OztoLlZmpnoKRMC3cuvzYANBZSQo+ba3ihcwWx7SpKgPja7IkYAxHLTgsbGXDbA
CPCXWYa4PN+fy94ZI1xFswT0Oamy2pu/XcLzCgfXGdn4GRqd39OsmkNIPYsIvdz9LwGVoqnBFOVl
MV4AYxHfL6RLQcNrfOeSOXUJs8Y/Yn3tnSZiUW5GCxozAcjtjJSre5ZIHYKQNgwordsqEHDKa1Pm
5aPn1eLg9O5VjYkCQMwosAJjbt4x2nk6wAsYlNgmg9FM1+BaaKn7xtbW5DzFwPittXEu7Zpp4ZC7
FW51dnxdzeXIS35v5nSalb0HEnG0kG5nPkzjZBbeNEW0leTfll1kpxKoC+5n2FAYIrN/vn7voGem
nERwOIYPcDve7GGxIQfGq8yhfvDspD67dtN9H61lOsBU7x0GOqMKOoGCwksX9TRe/GCC15bMXXAR
QZ9/nTBRvb5+Qgj2EWUhHEgguZmQURSJZcxQoZrY1MLKyES0aD7Rqxb8By4b1By4bOwcJX6yuUPq
bkpA3qHvlblDHGZOXIetEY9fimVaDronO3ckLQT65sB2kPHcFtz7vKc8FigpscRxL1bWV+FSNNMF
lbQOOoPnn2jLHskU7jyoytqT9AnVfmVLcLs3xlimhW8ME+ILWvaHmfnWQ92N8mT1Xf7vYnUrTNH0
YxBL62Cn7FxotPVAGtLdJvXfdtIb4A908+AHjlpqXujc/92PnfOgZ+IgOnmxJSkWKfKjYuvYiqp3
O0N3xDQ9TROKbknRn5YeoEBN0/XT/S354kyrUXjdWDigSTSDbkdJ8raiel8wyiinJxdkzbsKq5AL
weGnZNRerXGuhkOQAQ46+4X07XY4UVhTNzbU1+rE96+aLrtIG+0Mc1bDeu1ho3FIaIAIFRcIb8I2
DFnoYMb10ERtMMsnOyjXqF+y8hm1raPAXP1VNwVWhiL2p1GJMK/ykrmdlT6I0itF0wJzmJSXROOE
Xufml6XSgocYhG+Iekv72FD8DqdgfrWWnxqenBARVMhkFBhvhy+R96rTHvBPieDRmUpZ+6kpFbeU
UCzqqpbGV7ccBSkvzoEalGapwu/zFGzn3OgdtmKlaCPld3TqYaRfag1vTyuNxeX+Ht0dipwbQBuF
cLbP7fzclSe3d6wm8lZvvfaZyd3iEqw3nbccPLYv7jJmRfCA1iSlcmXKczuU8q9yAXc0kR4I1bK3
4v6nmVRyDkVjax9ra3A+QstIvt6f4c5ZB3Sk8AIqiwQZeztsy0/pJmE00WzUyBUsI9GFqIf/8B3V
tEh2eL6BS9+OMmHNS+rLPqnGobpajmZGfuob4TCJ4PwfJqQwAlxhlEi3prZi8bTAjpmQqXvNJ6vk
kFJNc5Ebuj/O3tag3gSGk8cO3fTtlAZK3UlhNwh8peXZb7N/ZxkATBmDo77S3kiKnIdoHxOiln/7
8dAZDjTKJHXkGqv/4ANaCdss0N+MmdO89olhE9K/Yo3APSjQ6O1Qgk2iTR6VEadJJ6ycJ/3qrzNv
aW8Xj/e/3871T0MEwjubAo7MlmnJFkhHRMyrSNSubMN+KfTsrUmM95jTwkxPjec3P18/JM0BEF9K
AvhFfx6DOCtlgnig9lN6hj5qh1k/r6GBd/a18v2jJvnekf59vE2kMBcxizliD+pIwz7VzaCdstlc
Hn0ZW+g1JMm1afMjpSO1RNsXgVIGm9/gxXthU1LxXDu93laRqVXVmZq4fiqoqDx3xdohdGo2bwSK
FCdrds2Dk/dyuvBIlX0I6SMseG8zXS91OrfpuMEqpMYeC7Fa0TTA+RhFMXzW86l99EyOyv01fXk4
FHmVEgMpMjy6rfhdYAJcaUcEGvinRR+i0p5m8ojQRCHi1ZcYu5X/UM5AZInhbg+HrInM2Ms0WovZ
+daP8xLOTlx+LjuvOTgcv0Tub1cRIVC4JfTtAFlARb4dK3PcQluZGYjMdUixmuj9LKy0Ov9ZzFUN
IxCj4FPbl2I4ydno3wI357HNoZ6ZvFUi/enGOaIKvg009uDie/likFQTFnJRQH3xtwe3Heu2zG2X
z6BZ2eeM4txJx2rl6/11fXk90GkCG4GwNSUCNKVuPwB+kUOR+AQ2mW7CFk81J6R7HHyRefPDnAb/
oH24NykGJE+nUgBsWm2z34oF6+J2dkuFM/Ldwb50UMDb93iTu0fahnvTUgRauJ6ImLyoblLfrlY2
Tgv5uEV4bEiKPARnKsIq6MW7XmpHFf2X+oaweEji0egGG8TW3exaZJ10Sm7sWj9LxOMs5vqdXS/1
g8v2Oi+2o+WhOZvaW9gj9hdviWERIqbVv41lIH/mbtBHcR7U37PKd5/7QfjPQ5+5/9pl7Xxt2sTG
TTcTn4rGSGlftYdgnJe3Gb8eA11VnEXmYcsA8WJSZstOO3i4Q+WFWpDrH9vVLJ4szDffBd6gv6mc
xfqxGFpwkFzuLRXABYVOI/hD5vV2Syzob83+aBFaD/a/chbBu2Btq3Pq29868L9HVcW94YAcQb+l
46gAzLfDWVUaxHqX9tGCU9HflebMDxIXDLQgLD+UpX1U3Nm5OH+JmnncmgQx25J+Wrl2NYxah1CH
Ob5Lhs4IqZ7aj40/HYkO7zwMDKWyPDIAcq/N4dLtZNBzzHKi3unG9eK3sjlXOjnCkwAc/lRYvR/1
Ik0PKvs7ewd4DVVMblFqmtsujDFRcaBb20dZIeKvvQ1T7wpRr5+fHWvxG+qnff4z7bLhajQgBC/3
LzC1XpsbnAiTGrFqAPEubIqcVR8Xfl+bXaRPUv7IpI2Yul/ObzpjSlBck9Y3NAkqPCLMKf20VPnR
+Huzh7cANI8yK701td9+u9GCfo0hXvd91Ikl/9HgtxF6SZo8tp4mTn6arV+WRk4PTe0ddRx2dpZy
XScd5dPzMm9SCgiEjjHMso8aX/Oi1p3EB1MXyTOQheLj/Y+8OxTVGJrYqkK5hfAMMKPpm9RIwFQ4
GJersEMJfO9UpmC87w+1cz6p9Si9GV+VRLet0VoacPRR34ikjh3NddW6aeBFdoB4GsNSnnszOUp0
7w8JgOp2Cf3Mwo0JiU+ckz26o64fp2SDjqud0lVb3oy9M7+Wp4tS3v+bJGiE2xFbz10yTYs7wOrr
Ggm3oys0LOsbJ7eOLoXdyamzSdf3l/LV7VCT1htpbOcIteaj9T0NZPFmHRsNa+olBSFVBO6H+wu4
dyAwFqGYTRLKTbSZW5O4jb6miJgmpkzDuK7qx2BM/0nNtPsABXp58noneIcKwhG7Zye2oFQBklT5
c9Cd2sTFaBz0vZV2XRTL3IVSWHYnxLVenyXCSqMCo9BAqpW+uWSXtpSWS5odCb35s66K9a1lGDF0
zWU43/+QO4cO9z5apVS4kOfYFkD7vqlXMZJGuTEOk2jztdE04RWB7O0R6mfnEiX6YVr08qAkb3v2
9mKYPajKMuosS/an2cja505C/0MYSOuffJS0viXjVD1VdpW/ySQAu/tzfYl9Ui0qxqfARUbM4b/d
pqvvjV6lsAn85TOWvtPf40gVr9Vq+9pZFGqMxPXPgvgnrAY3uBKtHxkZ7pwU6JSkrAQh/IYXsmKZ
vsxDinW7XU7Fxc3s6f3UBsCT53NaBsXD/Rnv7NZfVUvI5hwVsJG3E0YOvZ/jnAkjXpE8F7WbfB1l
nx6MsnMYGeVX0Ul3SLQ3b0QhjcQj5GBOWAj/HPXcDQOrbN8GXtM85xgffCJmaYj61qN7Z29LEdLB
N+cyQPpqG9bN/pJMnU4RQBjOQ9I1flRltJJEmk0Pfdpr9NQMM5pXq754/lx8u/959xYTqjHNLNVP
o4B5+3nNLC/ixqYmkBnWypXj/WgJKy4o2f6ra4l5kKvtHVXaPdx3gBUJYzeLCZLHTqqUS2Fl28xh
3Vf9k1nl6buVqv/BUXm5pHTdGYWOi0nctSXH1n7QZWOLHFswxcvHxHXiU4mVRghqz7ki3d5EIo1h
QMX8kPvf1Hg5TZVRkdbbiAWBO92saRuLXiai6SPPERj95YmTnk2pdVy0+IAXob6Y9oO3Ts7Z00a/
Pevekl/7sYrzS14ndqgPbZeFmltaKARqcH5Gexr+PPiR6lvfBoTgfilQYIROxZDw6HblfVdkdToh
JNrNYnk2V/USybwO5TBXCGD5w5vV/URLPwqEPSWhPrvOQ2p1r4awkWCA40HiSHHQaYXc/gykJdxG
CIn8VW25j4M2/hQ9Vl7LaBcXAxnUcxavR7XSl5seqrZiiyh9Kog46s9/i0XFatapiHtYTjjSZGdt
nUcjLNDR1K+g11GEDIZuya73P/jLTUHsa9OmA9ZD12ybvwEq86xCkmpLHEhONB/FaR7d+H2fFc5B
9eAXYuF2bT2SU5vrkgeYTshmbeXCkQhKpKhibbBxMmrjcg372ArM0GiS6WlIUSW/4g/Z1qE1gYU5
jZU7/7V22midAytD3EVfHf+tL7uuPGmeHH9OZoczheYv/jfUcJvlgvmwGMK+0vv39Vjg6Xf/c71c
I9bG4YMhJKE6m5soBWRvHRcZm1JmhX6yJ9c7gYrS/hV1UkCXHMsv98fbWR6yE0IIilzUXbbZGc7J
/PVe3kVeZgsXPcwm+LgiefilcyY+28FgLy8nQGvkgvRwuHj5l9sd2ORZ5iydh8t5odft29y0Yufn
lE/41yOhUfrvQL04U6jhxztEWqHhPOmUMosvHn3z7FJMSqh66Yrmu0n/sA/r2jWT0Nfr5K0oUyrk
ckxiyiXa+s6S5Yj9QtAEX9sGFndIHQ0ThnjyvQ/ZWiVfVrk2Zqh7CNBf4sxJ3nuxL99MvqaLqK6J
h8K2SGgj54WFXCIIwr4+gzJycC+OwfadJk06Du7l2P49jDC/ltPcTEt6WZMqw+4RAq14KvNCWmFe
I15+CopZhxOGHlzwjL+LyDDLTrPxMmitL59HIrzkRwfeE+cCcxAm2oMB2reW0OMP1pwbzQMqZXhi
VEbReRTFXP+PtUEE6dX5FSAISi2gralW0X+4XSEApmZiutSthZcGocCX/eSMokQ+OQjOxZJ454Mt
wd93e2RhIKEk/AsQoSgLt+NhmOIaPfBuAMNF8qO32+Y8ILz0oZpQlr8/1MujRW5KjoqOEgkAGfHt
UPgAiBaSZxuZU1teY99Inr0FP05yx+UZ2slRAv6rx3U7Nxp57CouPvXSbGs71rBYYJ9A8C6xg5vp
YnbrdzOTqbzm/B/eVJYV/9WjxCsiIthYfCiW2i5PNYWZ9eS5cRB/rf15+spTndZhTvc3fra7zvi7
btquDXlc2u9ysLMP6VxTR0lSsfrvkHwm0W9HMT2WWoZ8HNmWOZ+63G31cDDTIEHVLnC+eb0lfjj4
bH9pja6KQ8ctneZcimIW4Soz51uXlLI+AYpp/qeypvKznlXaz2EEIYemxOR/S6g/lmGXiv6Rzm2x
Rmklu48i0/R/wJoj490EcbaG3lIRsKvV+G5KW35D+M19Kvrc/GcZsSyJXHtN/yK+65qzMePxEjYF
1r3v18Qv6Y5krfcxGYv+GxZFK3V0Le7LU9NDLX8uc8P/ukKwE++qPtGdsGSfNp9XmUzJBy+27AGB
gz5bi8gUeuV8iEt0xE8BYRcHD72Ap8IP5m/WkDjDSbPa8YfWlWkPM6tLl0vNEUCDE/kgdBmwqswj
CZispKoR5x+LXNlO20Ys303oNOmhrFCvC42RGumlpjbxRWoZ6WuFb8hwcmN7yUIJ7ed5lUE9fZDz
qp2FoAt2sL+3V7kSTieSpUvO2YWksdnfE8cMNDCgr9ntmidjCIo3MEMy79Qt/MHBYOoe+H1vq8E8
nlqCF6gvQCNvD9MwwJdYpGNggKoXp7mQ3sWP5RHI5wX0TXU2UIEkTP9VwHOs22Fov9stbD79ZGRV
op0rX8zPVJrisyO4d8PODObPsXDkszu2PeK5hW9PYeHrWnYyKqM9Qrbi7apGvJ04YRtOKXxNpRG+
xWaiIGim8+LhP1ER1n3xZKGN4MWcoEOn3E2d75PA49bubUUFNFpkFMTkVOsDSioZEqdVOw9ACUwN
v/dm6JpvM9bvFnipKQFEIaopicygy72wb2SXPcTYNlDZagbdPAEoGeKPjZPl1rnuzTIJ4zmNjXNe
urhu9BAuzkYSyw/d2Av+10Wirpyg6EN/8mtxAai4jifsJJcqlM7o/TvpaVtdA2tMi3OmBcZHbgqv
OhfDHLzvzH7+o4yFvYZtGjvpta3F8MNJm+aDL9vgz9HWOOJJ3PPRJ+H28/9Sdh7LcSPNFn4iRMCb
LdCO3ouUNghJlAoeqAKqYJ7+fj2b+w9HMYxZy6C7USbz5DFZEfb+dzkYSJ2lHPVt3qCoT8XoOfpZ
mXp7zt3B+lr3IryNMBWzUaUpMWdOIDAtle1QX1tJgg1d3XTkg/vS7a+qoljMtW/r+K1X0l9JpFHt
xVhso8jqrZD2wVbx8pXB33SxqqWCEFLnzrP24ylILd1j9ViL/o4hUl/tFrERDyfjuM5TrePey4Qb
VTdIwVldDNPWZ8Tw0SXRAZR3+EszQ2n7XMcpoUkkOkwIWvSR1goHzrpZtyvRtB2UcQJRsgjPnW/s
Bz6hCxngUts6EOhpW2KHhsbq54MU/oowLV6qpxB9jLMzdSDpyQpiG1MVqXrY5aYt7kVH1fKoY6m+
FZWNG7QgkfCFCV8Xp0vuzl87rCYt6JBL927b4xaeeqyLt6y22vhtKYWyqHhGUWfQH4I3wNr1yTRT
fFvE5MBmqzUlPzc+/NOiBgIc8OAIv069U7WZbfnJi71sebEfwyIfdmu3ORG0odzFprf0BvIMZpFP
2Rrl4k47XeFmy4SKKCW5WFRwcrylTNtwTcYvfRuP78Zq7HUPI364hV/G0MErneC63aRb7xItWy9V
EvEvxETLtnbJ2FcH1Vr4RSm8ILwDs8XovZua9RdNfMR/LV3tTRdNHCDO3hpH/6ap6NS+iJftJUC1
sr5EniDClDB2a8zKTs3W9byqQGZREVfVzpRR+IB/S/mkUUMGV0HNr5fSP59lc2ossSHtwrI9so/E
o/JMTJ5Yp7ap4k6czDXezG1yGQi/nzNTLuGyP2vtinSeqqbbdzLkkxfdaryLbly6N+JwxyWVUWQd
i2oiQQCfmuJHuXT5bT/HsiH6aLDfAmitUdp6nnjQM2nLiB1cf8eGoC205mC8962gcbOwWL1fRjXR
lPoapU664NZy6xaxYonWpnkSSJHdI0ZTzVVt8ji4jpwcYqRY/cG+ICnDD7KqqsugSkUXdW4WEDF7
7SWS8CVrcdmvS109dvkZXlvqbXnOSVDLIfWKcEjbvJ5NlizwrhbPHSR1iOMTkNOjKbsNaYjEKTfl
cIcqP/w+dHOk0mkjziU7p1WpA1422qSeYlFd+pVX3wvLF5Tlnh6i17EW7rGdS5qoQLReVpSh0Hc6
d5vywSXgV2ZjpfoGa1pGuCmtkRPvrMksj5HnqniHA008Yek6LE8Rg4cum7wih5Qj4qZPQ0LNTeos
VdkcLNUVCJrivNiuRn9WzWW7+dVPK6dtvWgq0a97An8K+yBj/EsziMxRssv5ybY0XhZBWtRqzY/k
n56Vu35Z3+JNDpPExdNGXiI5DYfyWOVDX6S92JL2xohQ/GZSEUV7iPyrd7B8jbFA1Kz292Vmqpvi
aDIHO+XU3jsdN7VQv1becdPAjtnZyPAeR5I2z+SQT3ByojmC4u1WDUijH0z2pWX1iWArbt6cVRsy
nRuXZTfwp3HyOBRudGcix/8mymQuT9swzOE9cmDdHGSfFO2ha6T9sNbBtp69K7u7aC54J6QDFcSk
lM3Gsnab4aJyg/a7fbaXyUgo1Q++aePiSJptt1yuZul0avWt82Vr1cTR7C7FpcHiM2Be4fZvYHa+
wVyqm7/UK+bm6bxF00QIHEHRs/LYLj0aFHlo/Tp+MMohvmVxpijYQSTe4n2jIeakTRksPHzs4t9q
0YGCeyC7L2xL26TkvljNxezm9s/K3+RwuenWeSBVw9P7auzDyxqHveE4NM0Y8yP16jEPQ6pHW7nh
9jCrSlxZlKhUFjmvRYx4aV9EYmierdKyRy7Esf1eLqZ300EO9g/0taWb5vk63aicZb6bF/y9LjG1
GnuY/35QHoIiSU7hYjYES6TVqnRsbMJyinkySTZA/NnpDv3IDl6c8q+SQk1YylfDImF4yfoMjyXr
N2nOfPDEmaZX+AHTXVM4K3elUvg71jq3h8veGbgxSRorv1Jl+gTPO0nfZ5GBrHw5l6YoM5888IHq
wLEuKVMDZFSs+q05EsHX1wh2S+3jD7j2OMwH1eATAT15X5SSnIXlpst3eLvCTS3pN+JC6nJ1094z
TXefyxE9YL8ZV95UMfYmLxuld3ndM1EpUqYrW0LwZVedyS+Fc1dvTpukodfmer+yrU0mjNN4dAZT
jI632VaVhmZl+KNnt99DRdtG0I5xXE+5X63Fron69ovdVFWe1rIf7karjr5rv+WvVaEI8ANa1Ho3
VKgjMiE4qQ5DmVRJCo+gei2tanhgouxPe1M70XLAT3V2iayppyrjcsoxvY8GxCJ9OLtVRiuuDs0g
VkAI4RZ2auKF1aHGYL4ZHLkZWDyLM187zkKneJaf+FkwyPyR0G5gc0cM+aNlObrLBIya74uoEm9n
pJ3jAz/YvKbVVurWkb0dHedSlepyCBBPvJZlSSUXVTp4HSvbmjKyLaO3eAP92LlBg3dU5Oocn7ay
ETd4vedxCois55ug8HWUbvyvUAR78Itkcq0mXXrXA/gQpeWvO93HM9fKYFc076R3co8qvnkmWne5
i/RaEfuV2+E9jVV8Mbp6trKOp72TXiqwPRY4dIxe4zUHv3LZibIkAvpYC+2WBxvkPEnzQeU/oRAg
9qWEs4unqB5Gbz+E3vBaOVHTppVvnOskNBuvpXW8LwUAA/ZmVm2dsCSy4p12je8dOcvldXQ2SUjl
6ti/AAwC8ikXTSkwx/lOLg1lk+3lRX5a4rm0s0oGhcqGYA6qHd4VzjsKBev8NoTD0nW8elfnXqwP
eLp0j14fCDJEV3cdUi8p5Za6KNa/oYjl3qhHH3a005B+wC3R9UXWiyqerzwOqOoqNtXSs5dHuCZY
6EWXWwsTO11nqfIDW1LJrA2n7cbvRjffxVo0a1pCkuNejXwFsAHBbM4ao4fiqJEpa3QYkll5NQbk
CAsdm1PpWk50cPrOfQ06YOAjhj9sArnY9gPtUVnvI6eLk+uiJpMxtfNmvmm8oK4vGofLKh28EvfZ
nKnJkz0qZ9oXerO/k7mm7EMuXKWOVTPL18heGCXRQ4j7YKaRymSBEVwaJPNAsOq4MjKYbIKWRNjF
l1TWHmJ0oNL2CHBlhTvJxNTGrN1j73YF982BeY1VpOHZrI2AHzKzaeb6kGxF6Y6pT88BWkUegqLI
Q4SSEa0xPudJwO8zYjH0NgocflicxRpnti5iCsou+FaP7iSzhpQgDiOWNVc58Mm1WiTeaaM9QtJy
GVZZoBSRXNPancabbmlqk8o22uDohWMzZLFi3Wbh1gTewRcgCGkeJDDGefcIt3iyMOkwD/rHWJVh
x9HTJl+qUMcOFaTy8zIlNyesjnk4Q/hjsjPElGHkcaY1tOYXCmefQs0PTZzKWXg/hw7/sNQlP2o8
xJYcque4WxImGjiiRWkQmMWg4BuA9tskavY68upx38MtDFKI6MOQtch4OM6ShPgRtVnteGzK0r/c
vKXia+A35RzboG79zOsrYos2r6u3DGXi4mRep819sBUzLnPwLX5JIcKGjqCMrlUvSU5xu7iLuAKx
pLrPOca/6mDiBqlYl1tab+F2zclAWe31itKEhF/3V1cX+YNqO/k2bq3VXnu1WS3c5YJlPxce1jVn
xUqeVUlUv9hmXWVm8tkNmSrFyVUl1uCBN+J4maINOKC5cKN92Znli6hWeC41jDUn803uVdkSiOjK
xXAlZHPZw00wr1zuqoy7Ei0bk9FdPod+Q7E1WLtKWXrNklGFv8NgC5KrYJiKLwXBI7x9bZY3rZlO
7erJUu+9nwBrOcaPLpzeN24Wj553v3jO2oH4yeZ6qe0RMmddDM9+Lygzjah4zfNEeFIWSjLoU+W5
7ZR1y5BfuRIjumxGYOrtyqVom8wIWTwZfIQlfFcF5aVMSl1cDYWec3JrwrlPwTWnJ9UvwbY3Y+H3
l3jLB7+KqPTrXTkNtOOhM4votCIE63djGU5zqurEetk6V/VZAGDYH9120IfQ1W2cBl2IjJa/ASrW
2nQCo2l7nW6RWSq2XTKUO5an/4OrL/9eWBXmUWoZNPHhnOctYe/59B7ISbs3Ubs1495LpvDXwpSE
5NBtaOikKUzTsa7KajcnFYhbTTLQwLXd8lc2j1iyd8fa3J9aCpaxXVVnYwI0ACMTknL9teZlcSmq
KRywJ8EGJjNgYq/K8qFXkgbfstHszuJgHLX/gklk/Dty1oBcC2eKi11lljG6nlt/euh0WHzFrC1s
dqWxxzoFuB23y42svV9kAUwXMRVXQvKo3fx07NqeuX9LMAWtYv3kDnMpTpON2O4U597MBrSX7nc7
u3O1rynMaoDQzntbusZ811HVWxkRJ/YACNMmgDDNrJbTWes2pMGw+TINjG9kpmMdPVgqYEqCY7QP
ETbHzI6bO++vG+oqDpdeuUdULKSxdlJ4UYoHUfm7IVKgSFEJ4MvdwT5/nwg2+qGrsahpo+qu2UGa
0jXtTMVdxPInf26Zzx1PsRRG7qjKmgpcUcvbOcp93gZBeGBCkXEZJ/CTzwdbmuDNHgxDgjCpzJR6
ZR/1acU50+3VYge/ZRjST5jyPPLEc4G+uyqhNbO++NxtN85fEJ6IMhMUUE/WMlgThcFinSQDmjhF
86a4nI1mOltjWpF6+Uym7UiJ/0W20iO6fTH63eqEvG1kKX62dZ+/LmtZftNUy2DVuEC/SAe75izv
xPaykmHO9/MtlKyNH6+ph2+IyNwGbmBEb1amTincG7XS4yA2Rba5XxdHHA2Zy49q7afHNS6BW8Zh
rGqaacm1qACg9c4quCEynL2H5zgiYjX1Rb88cF6DIVSLNX8fLL//LYe5H5ArlZHKzObXXbph3feA
oZf3lOu8vqAb0L+DbfIeC3bQr2XoIe41QCc9Lb8NdJsUXog8SNrhnOZ46MapTQ9Krr2/xi+SztCk
BXDDd8cZ+2IHqyWq9nIIKb/xOx6ZrASbugfHWRtq66kyGUOZTj0EtKDlpZdsaAMqt/W+qiLs7rXr
mu9JPdTmWq5NPDOanKMgtWUohutSFXG3p/3GD3tJ5n5XjjLpL2pGB+8lUP9VQhZkd4mpZPSAV9nZ
YI6x45Bh/RWPe+qX9nZbBvOQ16b6gcp8vsL7Li8yfyq8l3KqkzXtug4AWTPKvYnGrRekN4VYB0Pg
qsd01F3w2raLzjlBQ46ceQ3N3Zo0oP+Ob3XqxFE8HCa/Law0dHMO84X7jBGZ3Vt21nJmP2wO1zbK
5glsEmZcgKeT7fQApZXoHp1Q6fUSdMN/2qiWmfoZGuf94pCslAog+A3EsVkuTAtmmjWlPbJ8lAWM
37ZE4KWVWjsnK2Irafbr5C1tpnSD75kLye6uUR6OXyJJ6vjWZ4T4uyER96WXNLzsxXMlXax1fCHy
dq4o2Ww5P7AbAIeIy9G3o6g6hRd1OLdZk+CTm9W18l4Cv2d6MZEVcZ6/WJ1zLQtvuiwAMvJ0Vsh1
j6sSm9znZRc1tNTOwtBz3oaf87qUL5Bye7nDj09Uu7wISBIYlfYpDJij/87neblepdnem5oz9cbu
nZkdivZ7OlIKm8tg693xtMrGOoWrLTSDoVDnh3ZOku44Ur98T5aFXtYbNvcw5J5sd60vqwdyZK07
Pxr8p5FZaplqGUYPKJbbr7KcrXLf1VEwpKPl8l8uK7nkWRiYjtZw9nOggGXl6lD0jUHmcZDXu2LK
z1zjcTqnSnbr9I2itnotdMzFGOXWINj/MXMsqL/6BDayaTSuHhukriu6rWi1B2wY7Q6DjFpSKCRB
+TP3TDCmk4Ggha/YIhomMu7YpmjW+yWFSu++UJ6Ej36zRGOmm3i5FP3gJOkQBdZFY9bJv5pDOV8Y
3ery1Kxu8dJuAEnXBT6P8iCw6C2p9Q0tiu8NwdeNxqXYBwDdXA8VgNVpiuI8yVZG/y/YAQXVAfVZ
H+x0s8riwBBXPMCYashVcQCnht5JjnDn9ddALtGNWqyaIVvt2heQ+6ueCZNiI9RtUl87zLOm1DV1
eW+5Dne70mas9t3U5d8F/L8hlUZxMJLkjCYsbja/TW3Kqad8NQ5lZNPV0z40+fi6NR0cWDVwaqRY
LqoXhIvWz4oF8HOC2VBkzCzyN792q7txooLItll6zMcxdTnqTYHxFeXQ6b0JxUjqoWmby6bTljg4
9mhdxhx84R6HFL/bjSbKu1M9NlubhYQntOlQhlw84xg4174/6WiPOwG1F10wEmY3KotDolzRZ4WS
zsUGUM98oZf6WDEZC1JdLJSuYWvmGJBdTh34WehzUXPaUm0I2H0Jx8/KsDipbiLVJ5RHwea+t3Ay
fvQ+xq9Z7TQONcGEo0UiSg5tjXN8xvhtjNKkz9Xd3G6ls2NntBEuHitRf36iV/8YOo0taCKK7XXy
gtnO6jXsvd1kgflQTTi6yqJ+8V/7Bk73VUH8kpsqiCY3q7UmTiaT1rkz27nN5PAJiiu4pv1zTjTI
mVTiOo8BhfSYMlJjrNs29aU5Fz0ZpmPWUyQxEsEoq3LvGrqd7iF32+29hfQQX/R+p1/ishT3oYwP
pRjs8bRYTqFA25ULLuCvtQ/dIElupmSd3xhZxMMJjVR7RUMk361GcDKoxeVf1K3l3m/zNibUlmaC
K0o7cDdwFZFUFW9gtzlFBKBO5De0nLVX7M8Nt9mJoY53HKwiAbyZtTz1kL1Aj4YG84uVTPjmWjVe
wWHpz9Xt6ufLV8m1/ejxckq4XJP7u48Lqt6zW9715CX9cuQ79nd+VQ2UsdWSg5R7/JldEp6VYkUM
/WtrkoZ2NGKZp0Rd+OhiWwMnkBf74M052D7QfvAtXCIqCFfl5U+4Edg9TTh/VmmERUdyw4AX0C/u
fAAq8m0Ce7eyQgOO78ZC0ATPRN0VnWjttA/xDCP5PZzEvu/k9OwnZIZdaQYb435tkM/RDoeoc4dw
G0gMIRn7O2ySejisFj323p4rLhtXFWI7JoDuL8ijvTNsHNC5rIaR02kFtdLpNNZoyQrlCDhGImr9
tK7iGAzI4u7geghFt/e3DlNBij6nOZRbDRVyb8c6sWXqyXkNDsabWuu2BXsm2Haom2n4NRRKFbeL
iGeyC8aypuAhx9JbOUVLt3b3TbNYEFCMgNKpbnXJeHrNwtGT+kVqKbcjBcwgrLTKPbhNyQJ5E2M6
t7Ce3GnxY9zo3RqKVCrakHNwH0mnqx49EUqTpzb2og0Woqv0nn3Cd7tb2VmLDRDDpeOfRjtEVkWs
pkuV3dmW9WoX7dxeVMsso/O/a8v+qsCvQj+Fjtkotax4i/tfBIy6lDaM/XjGNCQoGVLdW8FMm7/N
tnMKltqdb6QPiM7EYDDdb4yszdZnjJNpxA5qCEX+O0+2iPxovxqbq7EjHve1Jnlleo8d7s5bO+7z
MFswnl++MG5R9nNrQmqhLE/C1vnaW0Ngh4emYUZ4yh1jGCqP3hZv79bSnwk9lHPF9w7qbH3kMYpp
ojjHca9ciYQTvHm+ZbO5nUi44GU1lsIY5MfKH7F66iEogMAwUcHloebXQTwx6ig4mWDT1lMbuD2V
hp6HgGFJbtQKxXmyJVsqgHcR/wilF0Y/dBjX0XQsmZOKIvWXsBpGEKjSb9+GmFvmPaF1zfdLvHjl
1VKWzXQXrBJz7AzdG5bfRbTk0dWikGwcS8+Y9tqmQ/ePMQkb874BOt8ewoHP36d2zKgAC38S/N5F
KZbmOSxsa/mWrwvXBrOSNTkp1jdfLXTq5Agsrs2FMxmuzMJ2GaUAr83qcrU0ps7hGNXmNLYzWSJT
15QzV6Ueq1sIUYU89HOk+0u12Vu1N0Hr1d9w9sglfe4Yqz2op2+fFFSTLa26dXN2nrW2EbMMwJZs
DfwufqvZMY94AlbL9bgGdDObzf26n5YJWwT8ntevWizFL7VsjroIOQTq3eLX+VdLqN5OhWXmF1w2
hXtY7KR+LPvW0ynq+YaQJa4/f4+LWd1/E2OdR/RaXrKcxMBfyrg31vxCsF3edSCrYGfDdV6PEDOd
FwRIYEwBmH2S6gQcLkVUY90zSRXNro6r7dsqo/4RPbTzvMbCjmiYxnI/yqLsGCJQI6aFRG6bMkIp
bjp67/sY9w6IzP7YBmke5sW3aRSjk5lATSZth2F9a91tnSlkjW3vHO3Knyum5G+zrpdLi2K/gRbT
hxd6xPCeJi3cWx77gpDL+sKrKglnYNquGQOZZt8L41/17J453VzN+GZYcwJ6/XKur5uIkMyZtoE2
0huGNjWFO5ARwGCcyTwg0I92c5bnoR8i4NOoMd1ONtDbd1vB5Pex4kR8ti01gknjYUo4RBAVK3MN
DxJC44SQPgp+3edSBpCm696oN3hH8WNet059EF0eRY89yd+vkkBLCDv+ErwnvalXwJhgXHf5GrRd
FsxLvVciWc7eDnWEUzOmYU02L6TgXo+TM2PX0cj2wthzcZohM/c3AVKmkpY64PpOVAeWgZ0c8xrM
JsF+ZtcurhGtB0026LwSYM8j+b1c/B2DT5lHfiqDSH2Tgrtpv6wtfI6K1p3buE5IvtVbvp6AtYS/
G+OxLa5gU1ktyYZl2+zLfNMvGzSBcU8buf5oQ6f4iZF9HKdzESxXLcZP5rBKWX5T0wxdOS6K6n4a
/JLRpRv38BbXbWLKMrnqin6J9hUb/uTmLG8QmdOGxZTB9GEOw3CVae9kOpIPhpbc1ZTA0ZHLyjS+
lcp8m56Kgs44JYsL8/yISkft/GVd7qfKMwM/yRLYacEJtKVCRQ0nnpNAuBJm5DhPEqzVjw6Q5iuD
fZgPpsaUOmNZAlxXWzlciYUSa2+Q7hgOt3MoYbCV8mstPf/ZTpa8STn2WTfuuE7utTUoVaY2k6A3
IcawoccboXT3o6riA4dRXBwIUy0O2h4snUUMr5xD4yTjQzCK7cz9C9ybXqjwHmsdbF7bnkM8tbY6
XvdFua73JdTcJ6+Usr1SSdgX+9w3lcgkpINpnwe5iJn1UGQcYsVU/AwhAOubQIsBLNMJ5MFx26o9
6MFPwH9oAAFhp8VkenX0t467188aBx+cVyQW3baTNtw3cLciEnu7SEpc0iNvvGKSsvZvTrXF5X7z
rfh71I+xl0nZLWbP5sY9oWq7lnz3ZUz8C2n3041ZSLnKcEICZY/btrt0ewsIu3Do5A4UCO4XGRj1
izOU4VZd2mewCGTbpv1cnDhTFWHQL1WltlMFlaIBg7UYzUIPql9UoYJnZ8GY+MrhvnvYWiekHvh3
kuY/eGWwxbFVinE9sqnpPpoedc20aooqcNihUod2KYILU336lI9SWEx+sTvCARxnugTPow9MeJoU
GbZbF2fDAAYdNbz9oHfgPtVwOpbVE1mJG/knX+0f/LzzQ/+ig6LIBFE8//n/0O+1cLiJcmypfVKG
r/BJ7p96IgaOLSP8//4oUpMh6+Iexa3yUbCFA4/TrPUQZYMDr8CLy+kowlofC0d2n3iVfGTVnv2S
zyntf4VC4ET3gaFXzEPHtjNxlldDl9Y5aQl11JbHtarCdNDbZyKGPyyQM2GYTGrszWAGfnh19Tps
ORSSBP7A6l40m1kuYg7ST37AP30rGM1oWl3sT/+xQBCzt1G9VEkGhY/A2RkGuJc79a4xAWPfSgWf
0Cn/sDYcctxdCnnUEkzq/742XBji44jCP0tC+aP07XonZjjmpe4/swf50++HNSJuVRzsrMYPLFEk
cnKQVplkICDqCUJAdNNQ9n7y+/1DsHdeFgk6PVZEiL/CR53uEKiA7pDXZE2A+H09uDewNpydii3v
zsjYZFVT5I8yXJwvTBb13oUj8/SfzxI0PnC+fe5MFDXnn+J/NhytXYRMgx91VFDnszKBqgJLy/P+
a1aJg7jrvCRjkDvSn70PD3KrAiU3gaeodCPjp0QMwCeb7cF93ebhM9vOfy4VDxNIZlpQbzknkw8b
ziqckdEJLbxV1MsP5icMN1c8Ed4Q2pWfZUx/FGycv9lZqxt6Z9t5vuHff8KqGp2cMQeAV+TEN0PU
fZdMqQ9UNT9Bv9oMfYW/q4WZP5Hy/POA5rlnhw7235nS/OG54RIri4Ke/RCY4DAQ15VJ7UeHNhmG
nSXCNbOd1jn8+3r545clsZg1g1sAApy/f1nIJIsva+ZKE2AGWnao7nD81sNC4GA6+bXcu46ESYq5
/3/e/nzdc5DIWV8boQD6+5M7XxIQ1C5Jlntb+6Wx2u5x9Rqg1HmZ27t//5b/PACQ8OJ4fL7/uI8+
GseU3lgNRiY8qxPx0Z5XeXQ25gj//pQ/rdKAjhZpEfvf+eg+QFueA6NGHKBLoFAM98ytdNderfDj
P7mB/rRWAhflF2LS6DwL+vuPt9XJKCMcmLIEttbtMq35rQ/356uDH4O93zo/n1OKgCrY//tX/NMP
if8dKWgkKiKjPf8E/3O8WJUN/qnpbLfZbb81rgjaXZNM3rz79+d8lMqe9yDCyghBZ4D3mPfhbhgt
h+yDNUyQEiAVxAKWHVdNzo6JBPJJCAyEz+jgXUGCvJ29+L9GVZ4fzzEeREwu8UX9GP2ujct4luFy
lmOSnfmYtaeVGxE4N1d4G9rTZw58f1o5eDaevVg9cPuP/poFJhzViow1i7VtDmTAPOSEBu3IR4s/
uaQ+e9KHHxYH0a1cJT+sCPtg37QOgQ9Vne9aOfgX//4O//ioc0ari20FdmMfNjhwVi5U7ieZb5X+
D4wqSEL3yuHLUBafZZT/s3Q5R2v//6M+XEYUGKFm0JRkpkgwq3bJExXgZ3syvgMImWRL/vtX+3hq
ugGFy9nRwf7L4Tn48DyaG8zcdK33szU7R9RHC9SsNTnU5+wAz1vMIRJAON7ajJ+cZB9/1L+ejDEQ
msLzrftRu1i5Gk2j6+p9PNbx77bvk4ua6S/G+E7/yR7806NwTLQ5m3EbDPwPZ0yI8X6zTrZGNGvi
31Dq/QxZxPNklPVZm/Dx/Z2/FXKxsz/wOY3h435rGq3cUsBitbzlhomL80W1s0oZToSPTdx8por7
eHryuLM4F6cYOIsYXn74Zs6kCT6JE7NfrBKOZBgfg79EE2goGJr2PZ+D6d0nb+7jkXZ+KMcJdZl/
bvSSD0VoGRg5RT3MzJgh5zkxpz4ZrEheFFrhAxVHsAfk6S8LLePvxbrMT/95yVLS8BZpjzy+84eN
bwRDNLW2075d1XSc6kPfP3qt0PdtEQd7Rq09lJH+sy/9hzWEMj/B2izB9xDV1N/vC6Mp5nnItK9V
xZwmdK0to0INfwtVwiX496/4p9d6VuP78dkAl8X094dJDTGE2mxCKOWVWdKG822vivE+d9biMEnI
ZtbQ25+8VucPaxfJFDat2A8S7vHRqbwpI2GLephgoiv31gW2ZeoSh9OPZuqTkzTz/BwVW31ZTaP7
QIfXvAIKe3uJYleSf8OoLE/aEmQKucY+73MvdQgX/6yC/uOnhKF2NhCEY/pxyS806aRKV5CSbQR6
coq3lFUSnFRjjScVBs3Pf38Xf1rtEVIXBOlwF+yP1R1iz671wlnvPVjRFhxEq8n3HowmyDJLd0WW
arlDvZRf1WUznnI8L8zh3z/BX64P/6taO284aqOQpHtMkaFQ/H05KEBO95xgtK+HsL0CdmsPEfnn
p0iU9W4Y1y3rxym4Ge1t2AdND42bN7yXWteMUiA4/fvH+dPiJGomps7GLML/aMUDgV/kvcuIeZuL
/+PszJbbVrJt+ysV+x110Dc3TtUDQJCUZDW2LFv2C0KWZfR9JrqvvwOqOrdMiiFen/2ywyFbIMBE
NmvNOWZ5Vc5i/jiomCuUxPqRN7FDj2lqz4zNU9cE+cDeF0gsq9XRMjUWqrooYyxCnEFZYM76sLai
hPMxm90h92neUU0oI9M5s3KcvC5hASupElnCcSKaRhd8SSizEV5u2PQPRLWCYyU5pHRTEmyzipps
s7w1z3zlJ68L3HCd5TByH3/jtUimVFqVCFW9MPZOlts2smKRXUW4vjdDPWs0RTCTnZl31sd4PNB4
tVjCAGIDcFzfhd82xSPyXqkbOD0AZg4PaTr1G13a1sP7A+jEG0WwD7ZxXmB4kcccAbSkhSW8pQ/t
rs5CD+rQBbYARBR9/Avb8hD0+qQHbA0MeP7SuHj/6iceLW5NlQBPU0O1d7zvYJ8wd7mWMJSKzL7K
bFTzLplMO3aofSgqHX5A258D5pyYtLgo1RR2BauL/Wj8spJBmvVYs6Skhww5hdV5pqieO1EaONY4
/Pk7CupIXxdpUpfV4zXS7Vfgsu2K0Cxm5aq3++5jgrK33qp4I9NALUS8nT1nvvvzZ8vJny0dD1Yn
ivlw/AgcExZqehEqchG7udbKvbAaNcRl697p6NUxCHbzx//FRU3KGzpolHXvfHjRpuxTtbBYme08
qa8mk7p351rKc9w0006t9BuCdef8zJtyYjvANoAhrPMcdQj8hxedo8yxCzMSYR2VPUVuQ94LMjYL
1ocOC+r7d3hik06wBW5qRi0XOz70DwIFoRxGNlwz3mID+9ilNS7GvUIf0xe4twMDRvdW5Ev3+P6V
34SPsvTQCCVBdgVnrZG3h/epVgtL/OyhJ6JSQH9ibm9ampC/MGDM26QxiEc1ms56dpuowbuORhkx
h6KrlwXB3w90YxAk6mOVbFA14Rd4/9OdeqtYl3mxKFJyiDj6EqxhVBVmbtZFF7GaS1Y65qHYvqYz
rvpRPPwp2e/1YVC7pgLLnoysjMOHMSeu5rQtR5ZEUrO2BPQCneLkLtWF/ucLwMoHRjdqrfTi4zAc
ekVGn+AHCyM05ju2vF8q3vIdEwxnF6+zbj29zMM/f5wE4sK9A6FP/s7Ri4SlrbYRccvQKmtqBVol
b8e0mkMvQlhikvX26f3rnZqJYey5nsFmziUF6vBxupVK7uZcDeFgRup+SqSGh74XD7gfNdjTZXRj
13V+rm5watAAMiXHBeTlSk08vOqQJt4Y4ykIK2kZge21KMuKVNkgDFRWJIFx5ps8MVMYKIRNg++T
MJDj6zUuMzBt5zG05ji/bqy0+9rp5ryjnpZ/e/+Bnrg1KuWg4Lg/Sr72+vPflm9roda5LNlIGxL5
peO2DjZiGwOiIhF/g4pfzmzLTlzQxGXNIk6vb2X7HV6wqk0cKJglwryNo21ljy+lmep7otIa6Ed1
c2aAnniU4DTh+tLhhSlxfCyikS7p+6pj2DNphSj78h26BhN1uX0OHv5KdTvaCq37IBLQwHxRTT6a
+OwE6ZidTlMosmTeWwbUgjZV5MdMZtrGHkXP8VOt7lLZq5d9g7/G6r3lVh1l/D2FhP0DV7cJ4cDo
9sMayOIYVnQfR528cTn0XTIesn2FiWUfx7k4hyc7dWDAp8AhlaKj9TbkatEMIjTRv4VW19dIhCKM
WJY+WVdE1FVfa5Qc7GLnKX70WI8v6jaFO4JUSHkRRp1iCgEI0G/eH5sn1jC6AbTJNPY6Dg2sw6Gi
KjVg1I6hotlCQWxUuit9aYDKgqKr0cx8vyhej7myNs4c4E5dmdo8hWx6EZCKjqcZS5IHn8RTmKnO
TwInTDbsi7jBUW6FmtCLr3Y/pP7Ye/LMTvPEcKUFQl+JIxvDVdcPbznG/VWJRptCoOgJ8jI798kI
NEKrHc7FcJ+YSqFsr9ehFg7f5OgeDVHEBsvhBLMhWsX55ljuUOpM9HAnxI3z0u2dVh/O3OCJ13+d
aYigYGOg6sc19FmzZJfXGNubGcKJiiIWrTa4jv0yThUzAGiPJnh/GL15poxmNpjW2pugnHd8QqH1
X2uTK2fevrS/6bWk2um1Oe6QUv5pX1DnUgxYCBXsYtw3eXRNVgx25sDBWEWXl3jvUj8fXHRGVLTP
bGRO3RWkKYNv0AVac7zaV1ozZ66tzCFWYCr0ZWfKwEK0kiBTGovw/Ue4LuMHMxsQQQqTUNIpsCK8
PXoTXWwyKGHBJqTIpW9QYNPqX5YaAMv71zlxU8w9HHh0nh//eYfDX4uBHsStMYfFAAfBxPOF/4Wc
39ir26f3L/Vm+K9cRJutMTM2R49XtuVvC5+deyAI1oI5ttV2L2TfhD3uyo2Qyryl9D1/VbVi3L5/
0VP3R3nOWHGynASOw7ASGHmYVTVER8jX4Gbo6adqpmbnCMSx/5tLGUQQrDfHXunwUdr43jRUi6u+
SZBSa/WoluDPIYn3nH/14/7refo/8Ut996+B0P/zv/nzc93MIL4ScfTHf16nz13d17/Ef6//7P/9
tcN/9M/b5qW6F93Li7h+ao7/5sE/5Pf/+/qbJ/F08AcsEPiCPsqXbv700uPceb0In3T9m/+/P/zb
y+tvAbb+8o+/nmtZifW3xWld/fXvH138/MdfK/P3v37/9f/+2c1TyT/bPFVp+dQ9M/L+9dv+55+8
PPXiH39p1t+ZyoHAr2EGbMcdvoLxZf2J+3f6F/RKUcRTpaNqyvpT1Z1I/vGX5fydzQM/43TCuZT/
/fW3vpavPzL/zq9juqYmvxYzSUf8n4928B395zv7G/SguzqtRM8vPnilobai4IHOr7PHXM1o2tE+
rK5yBVbKMgZjjQjdw/66iTB/h3Pa1vvfnsq/L/37pda39j+zx+ul0NUwbXD2RVxwTATNUydaEHtM
gW5gH+dy+jad+/zD5AzVh0SNm93YlcVD1nTuroFnceZNeK30HV+fzRLgXw4O1HCODilyTOaojBcR
YMONkzu4i26oT27qblEyYlZU0hIRhwe0JIPlYLdOkCSxdo+K0HkGDRPdkbrTOZsOnAt4A0BOHmya
zmm3ERgmbasviPJ2Dm/brxZ5e7ap7KRNAjpy6aZTijIJMvrUyHG7tvo1RSh/fCgxjoaVrU0+M36w
/nVmG/2InXn4OgyW/kAXqLr2sGCLcKyKc9ljGDRPfCOshIg8qMiyDV8Hx2+T39zA5wU5L4Ix9dTE
l6qpP1WD5aT+DKSi9JXMNr9CFtSeip65euOQDIWkt24wzNiL0f5cMNfqYLkja6skRWzjZY6b516b
Go5GQ4P11Koy1/GLOLayHcoR41mbqOztYisXnyOhgz1LsqL4wU6rBdgzoKvcu6KpHycJhyBI7Wj+
ZLX4kynMUNHzJxvEHlDKTjxnEME/9xAgylDhLsYbbZbJDRa0Vr/szSaxboGiZflWJaKvv1BbC12u
kk2QYRGT2HIz2brownz07NnvOjOBB4wP0Am8vBJPaqGWcATtWasveokG6BpfgqNgazPc75GG0H9f
O2jgwgSGzbJNu8lxNkSspc6mWqS4p1kSx3dGReBUECFrf3I67GB7vdataTc6U4kFHNe9jmWqwg8I
nMFo/KbHloJpKDVxuHQpYrDMSl0Tf9tiQSVdBlNK36g8ZChweFSsgsuYGx8GJfKcqz6K+hazg118
Sm1oB6EzvepPZUwgs+kCD92n2uTpz9ywbV3NuBzUwDFpBHzMESeO1xzVvWi7pG6TboGiYEApGBVl
kFMIKy4iwygKYGVgGgB16l51C0p4yf26zHRQmsmIcqbItO5Wt6ul3hjExXoBLKsKQW809NEPuZhJ
ujWF4cQBX9KMfF9piTFaRs/EKIuUD5hQVboAmPMMKqQpWXaVHNTdFseNOpw5VJyajEjmoOyyZgNw
Wjsc+j082py+iAji2vF2dqIhw7b79jbX9GHBeiEgfQ1KvR1UoK50X6Nf70+Ghxvg18mQfNu1L0DG
FJuAo3UZM0ic0tUdggarayi62rzSibK71PGX7XAPZmfKukeQ7n9d0FpDEKgDsnK88g1/e9ftFfrB
YQl3a4URU5iAObqp6q5wq7lPsp26faQv5kZYU7bBZqpeFG1j/KjHvEYINRPpVWZRsV0sxbgieJVe
zfvP4+jguX4+6r40qfDXs5cln/rwC9FL1N5tW9CXUyI2I95s7aSRmeGogjrz4wnibYZrY18NpeOB
NNAhYAhz2dYlNjeSm9Qzq9XhXnf9PKzVbHc5KLBuvxEZVNCn2KFKNehxybJpyshKpPwOM+/Mjb+d
hGnCI6FAP+3QGLeOJmGtya1RXWGEST0OdwkQ6CxkOjPYzJu984LbaMb9SSSZ6qsdXgloNilLNca2
uvA1OWYzFiIMgK21GNpW2l2rbhzQC7tS6aMSFFBp9Wc+89vBSyOCMwdpLGsx87jch/TYcgbwWZhE
l+aHZtT9Lpqicps6VXJPOIq5O/OM1i//P0v3ukMmpuS19IZAYm3BHA4OxclrGVMbDuCKmF9aBDU2
/mFaq4Ebk3Nnt9SJd6VWxLeZl+dfxrEzbH9se+XMxv1wULBvYeeiEtxBKYDa8etW7vcFM1msRkNa
jTXGVcaPhesCksZp8vnM7Z66DEYghJ4u0VsMxcPb1caxMbMhbYOaiX/FRVbefdmW9qcUu/GzNJto
K/puecAuM3yI4koHyogVT/XNzM7zLby8WtvXU/sUywWeyvuf7nDmXJ8B1S22jaum6bUEe/jhGjfT
4WAkbdCNZXTRQlIKp0JLdlU+PMQyz0IX8tMmIlrxSp2Hc9reU1fXaBJR3Lap3h9nDaSd3semtKlR
LhTRQ1HUULDIp1v8OYkJIppq5Tof9LHcaA1tb8Rx4/f37//wff3X/dNTURn6TNxI0Q/vn5pNwiaP
MTBUWbUEoqHO7ousne7qBkdKBJxtr8/9EL5/2aMJcr0uEoJXwj2zJFqkoxXDaGGed81IcSSj1BZG
uAYfinhltw0G5WH2ak6o9LV2a5V2ZkGvScZpm1ppjgzbKpZmy0mYrO73PxUNBW7391dzXTsR1TAm
VtkJ3Y3DxyFriTUH9XrQN+Mdh3b3Y6pMuOYrtZA+OzII80WDwZ22MGv6jSXL0MvJ5MyUnYuQOQ9s
gItXIIhWzB+nBoiHmCnxXRGg1fpaIWw4Y7VIA0A6Sr1p4sxwNglt2Ec7AWgZFsQw7WghFTuexXJn
xt7XDDHKB+R4WgT2Bd86G9vUYWa1CkiarOW/IPYlj6YykTpRYVtbQtVqqNKWvdpVW7A/87OSEC8b
itHVL9BYltNmKQFQksUH6qurbItR7s4NqJpRvVUaSIx+mdhD64uKi0PjdHHGY9IYnI0qovRWV0Yq
Mn2j6Rdq3Xg9ejW9AbOFzQFPf95Y92NNbkcgxxY0GyAqPQ6qeR4UOPU2JT82jEa3q1JN9JdQXMQW
46xWbNhRub+W2FUXfxqF92Br0hv9lr38tMGeOOFuEW33giDPKQPDKi0sDYWSXlYZZQ4zVrAgwScT
nydEV49FlPYvcN/bBThTWVkbC1fVC8IVL7pYhbCub/TzYFFXmsYfrOQpXDUWyc+qiWpjay9e0e1h
xuFszNQoj7eZq0eKj9V2vq1kob1ImJo/gK8nN5yXBvx8kKq/4BLL2RWmvXlNNbfipFTrSeqnaQ1w
FfO6UQalIqlXRKLM80CfVJGHGLkrzW/i1SQ7QuoBkGRjkr8pAKI9loXtYf3TZr5QoSY55rZIdu0G
IzzxQLZDD7tuGm8zabhHifezQLfCWF38bpYFv4+t/c9Z5ssXM+IV84fRii6mtqfsrYyzgHvdzEMX
tJbi8f0VffbFrWf5BHzHA9KVqeo3oFbaT3aWa/SFVi6/bNyGj4BhRLXJ1UmbLuZihg+SKJXxuVPy
9lstR/Vjja3io1KMaoFr1MguyzqLIURQdZ8D3Ru9iePkMt0ITM59oDTG7FxwX84zPqDC8z1cK7xj
tWlcWrlrRzu2sRzoutqQXag3VjxcxebAiUGxe1ffwbuJ4+3A5rjf4Eu0IbiIHJIaTKaas0g+TReZ
mxBmTgOKBEYpXRU4jZ134KuGXDI2qYWLAGowJxUcmu2TXeaiDywnakZ4Bil8AtA5KmZUMJe/oHIk
T25NtzewpkW6wZzm7hCWqqwpOA9UJXiS1IPDvI+lezl3NqyYNs+ViwFQhxLkSQFKXTD1/4gUc5l8
Z2nt5pI7b6YbOVuxtsuByem+pGDHAb2ZMnUDhSTSsIsbHOd8DZRSvzMb4gh9NmMNFjhhm/0GsOZc
7dKecQLhrY+NbaHXHgNb1PojZ7gxI6svMm5yBusE5UTY5V63B5UUGZHZTRgtaqRv8Bwbnz1Zith3
4ty7qfmO3A1HK1zvAy93wzeYig8t+bE9lNSKpNw2M11+YRnrj3Hq5vAZLa9p2V5n9pexL/RhYwtJ
9aCoouzRNIoaEoLiSuUCm4LzvamhU2xgZ2jPky2ajwoQ9DqgYunYOzCmHt85NIkr5FZJGXIixyBr
d9h9ia/gVSrgMHzTFcP9JTwveiyhlH+GTEHUucPyyWtneP3neV50PvfSrIyhSfGs1XoOrLB3XOUb
8G5WYGHkHutdYhl3EDqWcttmQPX3GJD0axGbjRvaC48mtHBOByPeA86V9Nw+IRWarI3Tuf2yYZPS
JoD95HjfIHWHxjBo/RyCzpeqD3euY4AsONNTKNINI1Ykjc99q1eG2i53w5QW96o6VjPxAQZe0Vx0
gD2nIonrvZdRPwykqhtT6MJi2BuiGpKgn2ztpqnhVm8pDMR7bVlHPob8+CfNyhhIUT6plykjwtuU
RaeZ19psstP2ROlhKY0GRdm6wmbt7QuTgwk86Y/KqFcv6mJkX/kN5q9eieS4yaa2+uaW3ej5xQK8
ZZNGKVQbZJlNsplds94Q5gF/10hUgxmvr6xP5K8kxtU0qPpGItGpbl29EVFQtwbVIxVH6qcpaucv
gHgHJ+CkN30FjDU1l3PPYNmbvZzzEJenNWBI4iy4obtYFHtoQTZHdNMEGcfWcvnFzKndeFnEoa7t
3TH2SU+J082SGViGZaNiCR8nRwZa10ZgCtS6WOR27DFz4WAHCaLfytGU44cksfs73Fy9DeyytlFf
ZQXQjQ5mI2biqim/V8viAG0oCtKMg3laFIDcWkcLO23j0rjGlQhITstqvPJxajpKaOgY+4I5sdwp
cIcmira1KgcRmI0GKHLWkv6SN8c2NiVo0Y85oIytlqf2l1aflU9LrS3iYinK/FrHGUupDZ4rZTdD
SrnD5RsWYw0dXEZNujejFS7Ud5/SiBxQGDtAOZa2vy69qn8pC5JmtHa86wa23+xpLhtw2ueCCd9u
ZS1qkTYydmu1sRyfeAFaAF2OagG6pi/CWGNCENnCqtU4yhWlgSrURaHi+cjUG7s6qxM5PMS97ieh
RFgI9giF4sB91MzRZr1QI86IQUf742YB/r5T5s7c2FKqW9tOszMH6rf7Zsx4eG7X7jsakWP1bTMt
7pj3vJLV1MaPbjObQaXJaevykj8QXjYym0bnEkpPPWMUp5yk8OAiOl8fwm9VD6pr3ZDBGAt6L20+
FN6kfM16dbhcUlVA1lfkhYK7/SEfGj2EqKP9+T2TcLL6IanukcC7HvR+u7xSpW4BU43L15lCJUHY
oTeOw34wLQgHiQbPec7Vi/f35MaJm6aegEiP9Ak65se1rdwccDZXQx8AXxp+VgwBE2V153mbEcCT
IHlIEIaiUPmJduRgCfARXjI/JUKPcJkzbRJY1+hdFU5iibetZqVWEBVSXpOiAqdJdzpWcnN0R7HN
G035puIq/yV0GNpA2XGwJpkZyCWfw7z2jGucfDU2HuGIyi9hN9mB1Q81jITKnYBrlSCHwF5WMQnZ
TTcFfTtHNimahdrvPKXuqWZCGvEJrZhI6xUkvJw5z749bFuIwLDe0iJTeQ+PDttZOYCydvMxkOTh
fJ2zNLcATK7pNe9/LevvOToo0Wik48PpWVU5Ph6NBa4ssiaSQSrIHvRZAVh7MYCFsq4/RqvmJWDp
A2+gd+O5ezzxrvPqrS0mhgQWx6PiGkd5la05SATeMBBrRF1cSHWSX8zCXK6GpHO//vG9ojVE5fja
akFLenivxrToi5JTbNQqw9vkimKFOXswwESuuC8bxw01sBbbqPbsM8fkE98mV0b+9npl/dhFtmhF
Vbi5IRnHHD1jK8rDyJmKMwWwo2rq6+SJMMTk3INqgjfs6IEid7YLq+2GoGiSch/zkl8bnZFjVtWq
z7JwurUk+UP27JjMsiedA4fEgydi9ZpJxrvsyzq/yDqzerIGy71//+Frb99/G5khqCNazIgvX/Op
fpt1ipptH1EFI7AvqGgccesmDgjFaEDLWl3+TCKEtAM9y5bbDGxF6U/OeuAEyKwLH1SY7IOZ+CaY
S8kI/WxxEvm9awroQqJVwL9hZAJK06u8K1CjMC5tztyA/uZVWcUhfHQaSnTJjaNyXztpTVlM9hR4
rdr7hmtku2Yumb9ko4mfqtPem+mKR0y0vLugfq0+N5Y5fU6NicbUAMt6Ovd9v4q2Dt9eCp5M4BZG
ilV/fvSFi4ThXuW5DABbucbloHbrzmqsjSd8LjR5YPB6zabQlfQL4nyIqk2Xt26gjWn2pVQNmQaj
qw0fvarmsD6STKWtG0SsjZR/U/e2N7TkBb1wQuJagbvM94j5mCkm6cO8XnKmjKIoyc9RkCYURslo
VoEO0YdoD6MpfrSdF2mXS0W2R5BajrIHgFJw+NAUgK7DMEf3hCQMNU3eOf4csY166lWYxBsRS+MX
DSH1WwEwH5WK10rgv1VExq46mjVRPwtgn8CE75yToceIQ6HjaOmVDQ7soUgn/PXwsbtvCY3qe0PL
S9K/q6HtaIOl1Y6cRJ26gRBOG5r08ZQrONbmQuyHtBbftvPYL6Y5/5X2WQs1IuWM6Y+cU4mDMMyy
IMNRtT9gYHO+u0O3PA3ZnBVhV3dQiYGpEiCjmwIur0XNoAwbwwEYJ9EUw1aVY73FfgNkrVQhCBWx
bL9KD/baBrxQYwSloP0TVL1XfI8VCbE8suoCHrg1aDvX6fNfNud/c1/IwdwKihFscRcDErnBtRtC
A/ImCmD2iVsYY2njU4EuPnA0cvugVRuiUKc8gdDOVNxcU/fAUhfVoO/90Utq78zC8nZyh73+SlxQ
V83+mykvXv3DIIMDMhG1nWdNYxibGYwTj1RtJfPO+ZJPXI/kr1X/yqsAtOJowVQHYLIA7kUQxd5y
w/hrU9rTU3Qr2M6lQHVIED9zi29ndZpkOOjQHlHwwrx1uJ4ABFuxzIJGtQ1TLYGw2vpsVpz2zHVO
zJxoKNc3XVu1EK8z628z55pl33cmW3Jn7tM7NnTZVsacgGPQjo8kAaGF5GRywaIwhAY5e3fvT3xv
a6mric7h/jB801A/mvdUlaQadUChMEzC3UrQYneaJFOnVNX68f1LnfgSLTYENBk4grBgrj//7U5V
t4dLlY3cqbPM94mM9YgUG6cOXcJgfSvJ+y9/fkGi5tcvj04OCpbDCxZCgfFVayJwc+CpLs2DfUQ5
5TPazvlDa4/Zmevp64x8NGOjuiGhjqbn2lk72m/V1Wz3tsqYgWcPpzNvK3jVJWikTYtMaqf1mrfs
8lHOnxvbUnq/aD3zi4IHHbA0fOcssPMsabaRNcD7xTuoEJUam+A6rUl+gt5J/ITazCsPrPYadTPC
XjtX8z8xHLEMMPTZBjo4yY6eWSmTXpsNKm0xJfHLTk75LVkeFEZai3QF0pbjy2lUjJCICuOi0Cdi
Bd7/0t6e2dixYurEIcNujlL/4ZcWU1uUcBQYJQTABJ1bGrtJnZtfIspt6inx5NsqkoX3L3riZWeb
jCbUQG+C8vdofmkwF8m+80Qw6QxKSOXUHpNsOUOPOHUV1Eiro2q1BqpHLwBtf6HpYBsC0J7Lx47j
L+BHp7l6/17W33I0CBHwQxJa9csWm+/DB0gmCTQDEI7B1Ln1VptLAt8yg/pPRSpXU3XnKEknZhBc
6rzUjBcM/6+Kn99ea7I8VWvsoOz0egUBXCjp15pkg61GgFl8ZnC8sjyObg6igQMliSM2eq6j6Yo5
w6GCVo4Btarv9A26qwYix4askuEibUjzMDTFuaPYT3dEtDAJ0kS/Gapy3sKcjggJHIpOPfehTrz2
GOKY2dhmoWuy9MMnPiyd1wJBlYGIlejWNatm785Z/UVoDWhvWx3tEMcR3NeGtINvDPCK7YM8564/
0a1bqS4rp4qhtZKkDj9GJWIjSYeS/aJsTYeoFlN/6PNSv2/nlUgM7lD55uQpXHC1nqYXtxu8+a5I
E+2Zog/ZxrhX3HOpmifeZkQNtK5pIOo8oqNH0w+9W8KXQwKiRE+VGc8XRm8bl+owLaGXsl0b0Tyc
2Tmv93k0RtCa0BekWMuZ7I1kuFBcomXJdzSrJQOnDu0Sxb7n0wggoo91LlyyQf2QDEP//P6rd+Ju
saKyZTCoOfEJjl69mPCaLvM8wjvqXL1L6K7eKvpcIrez4/1sdZjTq6x+ev+ir/baw/tF9O2sZnh3
XcOPp5U6LeO1IMq0YtedS4Ca1MUNe7a02fTsHSJofxiDA1iedOciihqklhHoCCkeUuBXZ9KJBKgb
M6mCWU30jhAb3MXot2Qx+bQyoCwjv9NukJ0hjc1d8yURFlOzoUWclGJrsrZLa5aKP1OqsXf4wPSJ
db2fr8sl6s/sId5ONggc2LDg48GTy/JwOMaVonCb2qVQDNXV2nVmXoRsGoFlRml98f5zfXOp1zop
WkV8+yhej+Oi8ygrs6QmuL3UxeelVcBId6PFkTU5R2R7M2DZoXC+W0si9MhwXR3eVOqWc6mNnD1p
36SbUWuji4oDWKAqWrOZwGJtWqPpPxl61W/fv8c3jkmIr4aLIYqCAuwyPsPhpVkYsPpEMZHhdqHe
V1qCJ3Sm+dG5dr1f5sW+g8cOcn+hb0vXzLjpCbz7qCWt6UsROxd51mJsqNfp4/1P9matRIOPSwOr
5Kvw+NgdpnqlUXPrS5BNdnSduNK+suLcOMP+wpZ6PFlwekEOveqRHZo9xyZgK5d62dbEVkNYnoGe
a56SBMJpCn2VxruPwinqR3WyVlWWNUGejqpspC9u1HBpZ87hM3GDCoBRL2FN9lFad9+9KXd/1Fk9
aWFSjZV7rVNmrsIxV9V7RWmHW1JLRbu1UjjzALlnsH9kn9YRZ3nVrAOtVezkwhxbXfoUVkRHBgdd
P6SXC5T0qS/bbqsN0r32sjaqqJXQ0oCVmnDKn03QzH4/AuMmtrbnBJ/m8luvacg+9bJDzWQ6sPh8
GsjLiyRvzw7qpEjUqy6RZAbFbU7zZexkP1CfVdX+YsxtgGQ2CRvzReMpEf1Z5npl04yG7PeSHrjz
qXQh228WcCPxL5Dh1oPXTsNPy62Xap+UZeb5zF8NOsOuI5yR+acxtlRc6Y52aJKrTTkM4kdURPp3
2obklQxKXLJtlhNNGGso2ztRioguETGViJ0dJX6xnHheq0Hkv9CHb83ntDVBRs+ilcT+RuYv1AX6
1TLpqEWVLm+80K69qgrKuaiu6fZp2SXc3mrFYWsqCh4jFtiTFythe42tONDnNRJyQN8ifdWGrY5M
tOfk56QAlEnMMWA09mbT3Vcw+NVdUyM83lgDgQ7bUVTLlzWK7GENPcl86L8oSxYGg+vTwiN0BJVp
G21kPza3sTmNz65eTWpYYTX/LpaItIy2bcoHRba2FSa5cBXyjnODNFSOq2uEmq5GiOBgufojCt9k
7yxanu+kHld7SOQq3ilRucU2bxtN3ZiZ2gr6uBwmNkjDUZ+0+TzV7Kvh5Jup6PogogZNagGLI043
xCsdy4DWkaNh5YnvkZZ4jShvDVdkc6NxmsnHOEjKaq3hlRDLL1rRNMRBa+44oxOS5D1GSaWavhbF
jrFLinH60dDaNz4keuRtVWn3Zggpu80+1Io9gLNOze6xY5a7q+3ErYMiaeU1gqPqa5a0+mcyW1AI
9MUUyY1U1vLNiJ37k1fqyeeMSCybpKwm+kHuQfOjX4ZRpzjk2Y8lezXbhz1OshRvGHpOJR1nEv/c
1rI28MbxA0x9pGw6iFIxSlNFf8CF1IRdt7TPHG7kRZljVPf7ch5IGMFE/cxWWiGyA6DQtoKaj8zD
MnkwQy+QiXcjFtZtQuufr3hW6iKo2J2jSXeRQ5P9xSsJbLr1flq13T4WCzUon9gbE9mSrjVX2iy8
l3kcYuYCOxl4ocmxzTc1Ac3gftMqQUtg2uD9DUrt1Ua41qBuyYSx0itikPIbjjaR8DulRpjHoYBU
7vfn41MrhQNoE+uGS0nyzWGagNF+oG2tQnI3nWob65XzUNkuFbOMOu8VHU1CeBx7mj7xkkHbpG9+
UbV5+nGs4lxerYIumxqZ1n2lDpf9qSeNdYzDqurQfaIGzZp2uI6x3yoqDBBjAAzZ+CHQHASkWfTf
6jo5s916uzCtpVgdpa6NBM05Ni+SUlSCj+e4Y8btQP6biXNEaZZzC/PbPQFGTAOdKxs6SibH65KI
aFTQq0caIUfEAh3vzfdCg96bRIp7yUvV3+mFO1w1ZjPviqRuv6Gw4eWpC5fE0bXtsujtfpqRiemI
znboJ741taI81IzHcwSo123XwRYUWggbXnTLgHbWTsDh40cyQ8Jg1I+kZIzxRsfMm7PrdLMXKj72
rZy8dldLshcp4cbXSTrVV8Noyj89+PIhKJfTfWQrQ1j50dnQamqDRZMeRFnqym6cCfdw2+mbYQnz
ZqCMH77/RrzdOXA5zr100cFBctw4vOdpoH3mOjTxiCI2bmK1LH8Qe59D91+tTV4anRkS6+Hh+Blz
yGacs13D93O09c1ZZRQ1pTSn405GwVc2nQ+9c76u1CQOIy9y9iMo+E84u52wcyPWvvdv+M3phufL
4ZadEs5dnu/RXrF243kE/z0FKolvm1SWzqXRLc6TlWUvA5k/j1NiWl/fv+bbTTjXZFtGbcHEmWkd
3bRK8kCp9/UURGmeUdZOm4sJDRBS1Ng5M8NZJ75QTcM9TxtvBbU562f5rZARebOSkD/A6a0jBAdw
hQfAUHam/W0cPUdeOcnQf6PuUMQ7M7OoQNtqmn5YooilndnOJA47lmsWsH4vlBgJGI6TRe4Gq9Ee
bAUkvj+l1g32p+ijSvuLkESybCGS1B0FAWUh+XmpDDMNbASlu4Iy4kPVeMlTBLcMKR7n5KtxqLzr
JR3AzevmQBLlLLLyzo2yefDt6f+ydx7Lcevc2r6Vr86cu5jDtBMlWQ5yku0Jy/a2mUkwh6s/T8v7
358aVqvLmP1VZyq7QDaIBSys9Yau8nYCDelwdtCI2GWFFfv7ps2qryjqJum+1CzxDeI/J18xT0jt
LzZwqF7DF2eTaiWkaBRKEszDrXj8SV19Qhylw25y20/IxLwcgWs1dyO6dThbd70XgNgYU05UyISX
ygZPfQpWmcu1Fr1vhLROPwU98x7mccONaMYqsnTN27nk12GTAe4OOM+farNQvWHPoGjLRQ/0xAO8
4dGnh4mfrgDRSGACA8McXIXQWUo9gWsOO9uOha1fOEZ+b+fySGgx1LAYHYaMtFvB23I0g3iinbuu
r2b28U0srPoVsKjuK5Ja+SGpO2PnucZyoCTW0r4GbO7l7icR6MsVIEV/P2YY52RambUX9rYnwg5r
LTSRuf0yL75UyNCaycdMh1tRgzHLvZXQicv6EWt44brrhXv2E9sKEGtim94roCCZedAP5ZRolsez
8JPEXq9pbtFy118AKcaxramTMKJxf+EHPmi3S7upxU0bkZNjRwINqNMVNtS4D2gOvxDpUihRzeK6
0YsKb3H7IGxzdEnQozg9eFNh3ieNBn0yiIS+MXpQr7skTcfllojkmMOqzcVBDUeX7wILUHw3AObf
g8fr3zmU4NBd7OxmPqxl479mTNvbU5dDochBiC0UIqt/ggMH3DJoY+9f2NJ+LwlysUeLCalwkkMk
JaQ4GgncGaNUY+u7Q/sxpSJ1oDhdYkhsVMEehY8SPp6lYZ0BTDHB6DkDk4pfYTS73W3bBO3V89v5
E8kT74OiRsCdW9dlClpriCgAKQ9ItxJ5ShZL72lDWyy+cK+HkCwflkdGF/kgHa2jaacUXS3800B0
07TV4yW9Ggz8KvbIUcV3i1dNxgYrKw7Syc2SrysVoH5nuPhDwR0o46/ZTOV6U0RWcp22ET6Edu2W
b3VyC++mQTgHbCWBiUmrt8x3VI7m+xR/r3a7ptMcb+wu0VJQEEkUbyOo+C/yOF/trVa59d/cfI0f
uTl7XMZ1nMKh8Ga33hIkb3DVAjvtan0XHXwdv3OS6qi5N1YBmCL3AC1u6e27GHzgOHNYkiYmNMwM
a+rnv89D/fwkLIBw0mbljKegb8MUPw2LuPf8LEqFgwkyPoc7F+XOT9qKsy196nUEZuoZ9xTnzLe+
5gQgPPOxLW8Aj5fvs8hz3+ajXSGivObIyUR0EIdbLZrLrxVGG8lO5B6FioC3H/Zeh3HoO8/LGm/P
iZq2v7iH/ycM8D/cPB5906PwwIkywDXFth//+fijxXAw/c+3Nu2/VlX6PfnxWCngYYxfUgGaa/9F
8fEoC4FsKAXVI7Pul1bA8Z84nYKjAA5FnSM85l+xAMP/C5FwtLeAAVgE8lGn5h+xAP4JvKXBRg4v
ibI/J9sfiAWcZgKUp5GPP7azIF9xtYP3c7og0YIhUjs32HV2e5RpmjsQFC4g+xBe2s9HM/Xm1zJ/
rBZweur9epZP2xbpXJp0/IjTZ+mYSxYYYUY4hDlYXccxrEigFfsg6T4+/6QHNZ3/xtk/j4LLxn2V
Kwv139NHzeBmKFnzs5Al3QJYezH6H6tynnYgv/NDebQcmsfx2s2pUEST+LR48IEiegppXH8prZ9j
/FYz7GzvkLdhNwVqhdoGHmGwRm2rxIR79/wLnx7Sv96XrvBRhAwImi83SDO/LZ0JLM5uWECOr12j
by3uPxtvWuk0GdGyQ9vOvnBIPzDrTmYJQAIrjA0c4ABqlNJuVBQpEp+gsHYUkJyt39R33Ll/FmZQ
3Llz+3Ki0AR4bKq5UmpUcC0DFL8bvBzZv6lAObtGZLs09e8Su8+3rOWtBQx0EzcvxfgRf9SJcq+B
MSG96M0CpmYDB6mB3hl8WSC/F9y43k2tezePHcJatmbB92MrH1x07xEsCHNHT3ZR6WH9LqIFDHoA
tSVGzKUWxX3XalsEydNLnOrjwpCmhIsQH4KSAJ0muS7ecsZMad4HO0ri8671AD9ZS/53VZQA+g0k
ZYcu/lT2vQuyM7rVo+CmoCa9oUTnhs8vCakXy5ogfaVHz72fjAWctZQkLnXukUrAa9Kp0MFaKrvd
IqiHZyU3hBVQLyB8Pdin5i5PDOqBHcCIBTTD5DT30+i2f3T9/+11ZLB3YA+1l491sAs0PMshlcW7
0WqDrTV8xMsuu5BanWYyv57GusRCg0QDtNrx3x/dGNIZqzlrDPxd00ACCSaohrEAovP8HD/cAuTP
fSSFw/yksMUuePqYkupOYaRjsEPHOdvQu/xizUBLvXR4WWrziGv1usODzLoRiaVtoJbdLJ7AtHbj
IsF/hV3ZkePtdaE7l28FDSSscMarqvL+tqqh24zBS2hy0ct10uOtZg2HqDLHvajTULM1Fxc/YKTB
+MriyrltkuBD6xivh6izX8A6RUahg+nWAL3eAHSv9wI7t8Ute0QxqK+mwzV8i5JacN3uSs0LKx9i
kD13LR5Y0VdNz/6mtfg5jvXm1i/Q/QiofPozGBOH+sUmTz+MaY2znNuQrdXduuU5yT6vQLsFY1Vf
mOcn1zKVHPjlFKqpZUlbfzIXzeTmRQBztFiQ6NvChUOqu3Lqq97R3icjYq0G5JmDu2Atjpef65vz
rnD8LQaexYUs7LT292ttseFB9KWhS0FBOvO8QAy9jxfOkbAE/K+bUELQsYnUv0MwIavtNiLp/6xr
/s9DfQPmADBe0FnSQ/V1wr8x5qFV/Gbs++AQuyPc1bah4NB61Juo2cbZ5+fXt3RB+fVUoFkUOSlo
sSUfj/9HYVRNOLONTcbx7gzXHUKfqMbOCCUyp/WoYTzUDV+8etU2Y+19WfQ8fVGOzpXf0aS78CbH
SJIjDXkxMiGL+jjOPKdvEvWYmYsB1+G4nRA7KfVxG2F+tEk8DNf1JhHbFWDKtonn9ibCXW3XdD1i
Pp72SpCV3PjuTqvBB88UWy9cmh5o1vKrsS6PxW2ce7hpnL4aUu1o2VC42gXlZwCIxetiebVAvnQm
90A7+Wh9q4sQJiYeGNsV/ZqXNqR4TAJTOv0lt5s85owyuGot9OA2sIE/d6UF5aBLSqhKb1OTNlDS
ZUE4B1SYNbTmtpgFbC0fEfExe9n4k78XpfZ5TpddHECQc/Ovrk6TQltYHTgyHwUiIRNjVUzhazvU
6I73WiM2k5t8pWCMW+O6HCCKr7de/LrxqnmrUaTdVHH3QtObYTcBbNwWTHSMDuHOxZd0l65xvjWa
4i7N7T8SAv216DAjwjfAA/H9mzKukzSiGiLP32ErM+6sgfsv4tNmn35ITfOfUsof3USeFR87ES17
Pf5o+6H98R9Uyrr/HIbq7689ymD/HwiWPfgunVcsu67+Tr8+voM8/P9fd5DA+8tmeWPChbwBIKFj
JvHrCuL6fx1t1Y6Z/xHP8/gGYjl/OcdWD3d8yGSA5Nmw/rmBuH/BtOePMKAAwaGrYv7JDeT0pNdM
kiakD7jknEZdh7wIOMDAvUqMXeC87sZLNYqTDef/jfubXV1gppDDitnb9w6td8QMl+U+Md1L8s9P
vza7wulrZ1h7LwhaentEv9r27eSuevw+ntf6wmXpuDP/d1P67+tLJ2VQYl065BGsMtOBhyqMEgpt
YmWOgUmqTlDbVtNf6n2c+zHS8dABdkIEp3JBPXAR3ZDC07uqF9f/I4GN//4YKb3yIHuILFjc/WAI
WLfGZJfvJj2DAbD4fTWHmrdil1IujXj7/HFz7gcd//7ovBO+Lkbv+MCxCLz5poYJCE6tGyjPP/+A
43H11OeRrkw+unp6P1gOaJPOm27cxYrMrUD7Ibmln5+ZLw38kyANdU21eBu9sI3moFdguy4cWlJL
8L9TKt1shVd2uYMH9n6I45HblOnTUDB+CiAMU066OB1VdBdPuwUdauT7waxrn/ZH7JvlhbvSuTmW
MpkiXko8GyamACjZ1mrrnx427hd+37nBpV2hJlInf+mdPYYI3iece2qOyCG7cEKdGV2uuxd+lrqd
1UJds9L0h47s5W2lAeG5kOycG17aG2ptckSTOBiQ9d740ZhAcc3R6r16fumdG13aGWB/ZUKAE98j
bb8icDJrY7tzRV1f6tSde4C0G5gz0OYFH4z9XNuQxCjZzzheg+0Idmq/QNoOzAzx87oTWljV6Bq8
6dIu6T9ymdYu7J3nfsDx74+iv/P1QZ9mxw+hjZd7fLhx9JrTnDvR8+9/msv+G3u+FPxBndtYoixR
iBEz4ggT9fYRBvpipLsmTbCEU3uMFOKWXUf+JLjT9T1Q0ytK29XR/NA4aiun/TSrhZoshd3UYxNZ
SG+HwszX9zngsdcVVYj3aj9CCuQpn31jIu0ITW1OkfTBD+w2tpe6uc8dP7/E5jvzxeVbBSblIvc9
4YdtYS/XWrnqrwOYPZdujOeGlwM6ShedyXHDAcHseaNns/3Z5R5z4TA5N7wU0cPo1XTOAPWOBV8A
2W5u8IPmiQv33XPDS/E8pFaFME3mhzbQIr7BgtrzptMXHOWf/8bnHiDFcx5oDqBnZj8wyqa6FoZT
Tfs2Q6DrjdoDjg9+FNCeuVidoc1uGHQJLEy/697MadwsF97/OBFPHOayhUAZIAWUDbEXlkXXRG+9
smyGj7AeAv2m15LAu1tinJ6u1X6LFNXeggiLTiE2pGvZp1f9as3BJsnL6c9kDv/dneSeHJfHxu3N
1gvR3MH1sivNEeGmwW4vnc3HVf/UdEkhvcQIYeFU6odNtOCFnMUQSd6U2Ci6N3GPpeh+js2l+lSU
vvVlqOKpujBz53IeuRIK2yCiSDGx76KvKW4SVBAxd8ctlrTOx7zU7mFEZ+u4xYJTlId8XmNv59qT
Vb8bEfgZ1DZM2RIPEQPN83MNm3dPG3ZWOnnwSgGvPr8+HlouT0yvK+0GztjPaWM2QWjpa1vvVyPC
asyJ1rW4EpRGltcxHPOfQrPh2dmrXzmvZouS48ujGU72yc+5kV94lTNxLRfB/SoD7DWldii8qMMW
ZQ1+iJkG7oXz7dzw0rZRoORoLHPmha0mpjDujaPojuXHfz8/keeGP/790aYBBNL1M3h9YSxm/7PD
Ufqq07VSbc92pRygseIq0zQEZh2UvbLtgFAc4rJpu3QXVtmZKJNbV13aLOAmEMzulykyr327bfVv
dLaJuKP4Da2XdBCgDldXxN9FuSL/rjZvUl5voUfNImrd0PWjcsC7wexKWvY2QoxqD5D2jxX0XoOY
qbcfGsdAEHWMd6tbazul0WVengugvkKycUWmIe7DtfKyjduK7MIedGZRye7pYDITbeZoCDMzLbdm
b2S0BWtTbVHJQpDcempK+vUamtwbN3pi3FdHXqraxEhpgOGKyp6LeA1RIe9fDkulkwugHfxnLZt/
zx1Z7TbJhl5AZl1DLSqDa3Oc811E0zFUe3spmi0Bvq/PGb2PTHsLNaADMm5cEm4691mlaPYrc/VH
j8+q9WayRWQEoB9tN7UF75inO1EGXU3HPH0NGyMtDl1QoZPtIHD8/Mwct8snzgtZE6iKnGRdDW0K
J835wbUzHw/0YUUV9pN3iYR6bn6kkEUnH0nUPJpCi8B9G/RYNILeydWu4/axyPJop+4rUqFpdSdq
6457jdDNsMsWiBfPz8+Zd5d76kZfFpEPFD6MkXV7kRal91LMheKrS4c1B3WU54bVhzjcRMa2dcwO
9SckInZqLy8FrRMh9qmtlHlElc43eR/3t0MUFWpBJfsXUx/VRmPI+kMLeaJ7Z026X7x2IKX9Gc3s
3z1BVgvK6ak28WjOpIRQIxFM/LwES3Vh4Z/7sFLQojObg6HA0KopEoP+3QCnJwguUR7OjS4FrSUy
24wyxCxFpX1uTfK7Kpgjxc8qnbG5WFtN6+hjP7y6bTbmxhlhQaktGjlaIaMOfoJmAeqiR61FRu+U
J0YG8eY64n3FURFhzoJkO/j5sAF4k6m9u8wwAdru1yi+Mbpt/mhSuzjE6UUM+plvKref87ks/DRm
8GAdyrDw0ANFI3VWyw1k4Y0ZA4SowHtg7/TRtJmN0TwiVnq149uSsuUyESZ+wwhfV+NabaYk/TFk
dBGVVozc+gR+jjMHklD7Mk/sjWs7n7WxMxUHl+JUj5zWop2PCVIDpaqb06/dsF4y0z33Sc3Ts6Pp
gjkjE6YD6wZAO7O0gEtgXvIwODe6FKeelWHmoAW8ejAYLzvaI28iLy7UWlSyTOQ82GYFWHsIMZup
u81awZnYaf1Rakjps8oqI2YzB+Ug4jFc7LKCxmIJJxST2X9XG/54dXl0bhtpZLb1XHKyRl1xE2Tg
6Dt4tmrJsGx3PbSRsOLFGcI+sL4YmXnX2dad2otLpyoeJVm54L0Tpon2iu3x82J6irVCU4pT1BZK
z6i8PsymxN8NifO+zqNa8YMe1+mjGa/yTmthOqJ5mqKbXmTerWc2l4Q2zix2GZRMW3gS3Yzof1XM
f+P+eG865QXw2LmhpSj10ylGVUdDHXYBn7ZZzS6BNdpZsdrWK+uVjDEuQ7nd9iEkBP2TjZQaBNJ0
NdQyjQdBokfTPjQwxtFzHcKybo/Kxt63JBWR2vYoK1NFftp4Y9oOobO0C6Q6wavnlzqvZyZeNgEL
KtdOhVb2IeZkwUukoYyXMAjFvVIcGVL2a/b4LPVtynJMIhBUcNM8P1X7pLK+62rX6Bgn+RC2Dqra
SOh+Lhr/jdp7SzFqTxDCU4uxtax7bw/LS8fu/kiE6N+MV6ZU1aBz4h6i+16PNG2rZdFtuuqK9YEH
eN2jdWgYQnirZmpQ4oLX5eJ99tvlkgDmuZUihaiWkKe3NXNSJNVdHdeHqEzUdnIZXG6LabEQmdD2
9TpetZP5wnbUTlBZp0QsDq6VgrudW8a3fj2HVRuptVllkZm06DGfHnhpVALWcdhm3kelxScTWosg
a8Wa8xHtJP/WzsGdv7pq+5SMrB+aMZ+Xye3DpcsMJHt7M8yGi669Z1aILIBjVdFcZWmAJxNq8xuz
yq+CKPikNilSROZF2jmwJnBMTsluNd39auOeq7bDyiBiFjb2UzpHcpK688bpbG0HV21UO5Mf9EUf
BaXfjV5vO6O2b9x3bb3zqWKrzYkUkUmM/EuTLH04+IA5JqsTG6Nx36sNLmW2E/0ulGCjbm8k4mpC
xh3xm+zP9N7+3QRlTFeLzngOkrrb+4XzxhrE99ReLpHhn16FeCmdpkBA1BYd58Vu35bWG4ex5wFR
VZVJAQ93OjaSrgiczwZlYwgTt4MfZ1DRZnenNrp0WiadPeIPMrBQnBV3XT37ULiJUoIFXu/0zWec
A6c8IPJnC7LyVrcjt96ZZECp0tYCWvD0AWIq7YheTR9i//BVm8Z7mg8f1Obl+KUfBdAI8wkiIfMy
DDFkkgHPDOi8nlIeASPydPQ2GeGABzMvPs9vhlq/mcdGLULBdJ+OnaF+YnuJ1YXoUr8sABzufYii
ijMuRSjyEWAuh7EPEfy9s7Vim7WJUpKCfuHpe7eOVi2xVXYhslDQ0Uuj3cJy+qn0OWVw1UJHATW6
vgPN4H6Ou/km9Zx3akNL8Tm3qFP6ptaGC87N8ENxaK3KTA2GAT/hdFZqZ6qCEaxQSAtpReW4foWk
3iWMwZlty5cCdBBmBz0HSasarA3yx0OrvdBGfXmrNjNSeCIVyq5oD3zRcfm7I4ObO/+b2tBSePYc
PImAGxLmbvx2FuIaCQ61dSgDqcbIz92ssNtwHfHkGqfYhIBTfVd7byk409WOunbO8RqAVJDby6vS
v5R2Hmf195YLasKnK2XSqAePAin4BJoEmkSeC3rfFXgZZOawKOUVOOOdPsTJq7nCBqUNi9T6UiT2
PXyr90pTI8OlZhCPhetFLfE/dldjh/WkMdpqrTpMUE5fPDYTBxtLkxe3jfty1BBq0sRHtTeXYjSZ
G5G3OipNjpna0361hsXeoMOFhpPaA6Q4tZM49gc8dcN11u7S0nyfNmp3cXgmp/MCy7LhwszQkEjv
ej19HVmuUhvK8KQYLXz8r5txaUMrKs0Qjmh/Z0BgVEL6wiA4fXHTG3VnTFmJkb4uuMQ1IRoTaug0
w5PCtMSqpZ+7BK2/EeEHffQODYLLG7WvKQVq39oIpWFfF7I9vsBy7EXhzIoxJIVnMMXFkDVxG3rY
dOKvtbwI2lStb8Y5fzrjAatEn828DY16fGMZzS0GZWrvLaOX2pTuhDtpTdi5/n1qtHdF3ihd4hB7
OX3raLbLPBZZG7rMDHbrCLI1S3lJbeO4lp/YdGU0Um9ljZbVSFwV3tGi1MzvBi1QS0Flu3Qd4hm6
zXoTxqlVZpuJQsV+0DVXcWKk8MyyAFQa8nihFSzlFpFN922R6qviF5XCc8wcNwJr14Rr0JrwkZHh
mmBVKkWQDEMatMqvnblmudRIjWCc7i95l2z8YMyVajjImp2uGrDAehDPFXMfJ5MHSx/YDgYNqEqr
/QIpUJcck8O2xAPL17ocb9dJlD+HwJsUL40y4MgoUROdIEOHLURemOku4i5d4hyU3l4GHHnePPv6
CO9wKFxzq7uA2BHcUdwfZcBRX4DA66xKhB2ehpgprmb+FeHK6pKg+JmYlXmnM07OUOmZmzrJ6k3a
lx8wFFY782S8EXaO0Bm9gXmvfHG1dHp3mIo6uVKbdylkR2u0FlFMIswiZ73HaCS+wtMGxrva8FLM
WuyTjrnwWQMMN7uDN6B4vnEiNCsVH2CeRhXNuLyuxMjMQ2y+blv/Q9IUarV51CpOB/dQOwdj3IrQ
s/t3adzdTXn/Tm1ipGiNI/zRC8yPQ0RsvlQ1IkKJbV/C1p5ZjjLQqKFk7mtDKUKrzfwv2ITMV0Ne
jmpLRgYa9ZiZLavl1CGRio4r0BeIu5qnto3JSpXtotGjLxjdGZdh4xjiJq8uoZgexBueOFttKett
0hl4nW/WITR7SMx0izM2Gy/FxDkugzi/KsUy4TTUFQjLW5ob9knSOO+huHnNGwRsuvZd4JXuVU5f
sr5C89d2Nx5yQ9GreG58fdqsdta0H6bGRDJTX5oq/1onidYgCjIiXGE41Nr3nhjmYVcYVMm2Ll3q
+XpoND8LTQ9huOuoRgB1a+D37HzSQPYuB8PKOm+HpBljTkXar4e4QUMGtp2Jq2Vp4pqx68bSqr7M
nm1Hb3rb1bJvneE0TeivZjAijMzv3Yl+dZBqH1EZqJBmxbd68eLhKkYJLrh1/QpeGJak5js0fKbN
aLrttUjxaA/1Ghuew1QWo70bWzt29qOH3t/eKZLR3saFwMsI9nawbP02tbwNPpOt8WLC9zW4Liyj
tzEtzpEedax8vF5XrXzVVqOOJLw+jiv2W220viuw0PTUshAZ7VXO9uDmg1WHrpNgGIWUvBlblyyL
zoWWtF9adrSQSBYiTNzyR2Tn7yIvVXxvaa8c6cTMhcl7O0MUYut0EzmGWnHwQRnnUekRR1VrMagg
hfCH502kIcAXFEattgc/qKc9Gr3VY1yvaNqFMY5siD43P92sfa+0T9rSPplBbx0rT6/DYRnEK9hg
6VVt9aXaViZjvBIXffPKdLswbnP71iZ/Bfk/9J+V3l3GeOGNPI6jGOsw92NUY/xmpZhf+b3atMso
r6ZKe2giQR0GFJWxAMlukzVWY5oZMshLJ4RRchR1uNR4jexqfcrCucFmcqs2N1KRAKN0Y9UsViQa
vs68N7tqQO9Zc/Jmp/YAKVD7spkiLenrkEbVz0nYN47WqTE6kCw6zQvEMLVjs3h1mOjo9G/67ujP
aAWZ+VPt3aWkZnSa1RoHU4Q4Oq3+xsM+mR47BiVqWAxDVmeZRFUY+hyTIODhsBm8KduniFAqRpUU
s8KbIlyAOcLp0bTYxxjuVmiTHipNjgz2mnSo0k5a1bBqi+LGtUanx7yuddXw/QjGnn7cLkNgPKpr
tuFq8G6SytK/cKdd1ErBMtrLm8tmLTvyVUpZ83VkR0Po6b2ntugfZEof7cRIHyJvfzydMlxctt3U
4Izdl6XahiNDvozWmIeZezIuy5X1IwFt/mMtMY1X2xJMKWLR3qyyBFvC0HG9EZ/4oDK2ejRNzoXe
4RlenSEDv+C2RpFb+FW4FobVvkcyFEPJyKtMscMbXHsP4eyVpmFOgc9BkwfbOOAyekg0x6kVv74U
2JCCXX3IyD+npcENHKndGD2IpBKF2jVaBoih9rNyZznuTFFvRC/KNIZ3tjTLRX2n48d4IoOWIWKr
joJ1N5pVaFlGmm/mKZvsTYZhs2KCJcPE3G4t28rkActgAlteh3vQ+9+Vtg4ZJVb0JbYIw1qFoq26
7RxbP9feUX1xqSoYN6vRdblXhuS2h8LMb0yzUysByBixUtP0eEJBJOxtPLFzHGw3EEneqk2KdBL3
SYHHG1LgYTS0/n5ITOwrnFTxqJRxYpOHHFHFFw3Tdta+ldlkfW81jhu1d5cO4i6zK3wZjDIk13rl
jSvmFfEFLZczC/1BauzRVor5VmO7bV2F3WwmN0bR+ps4rSe1Q0yGiuGDk/pjbpWhlft1vMl8v7lJ
vKFK1PZSGTBmB3NtuZVehp5TZdsm8K9y21jUzgEZMtaKKo4RHK/CwE6m264t7a3XZ+Pd89/0uO6e
2GFk3Fgw5Qu67JzvxWo3pPx6Fwf7Qjfqeu9yq6vUciwZQ+YvLnrKVlyH+mD1YpM4fXYMLT2o1c5i
GUZWamnXjEHK2nTMd0Ovv42NSG3ZyzKOKFn0vt7y7lTXnF3aUspfse1W/LzSOVyxGLUcVODe8Nro
7bho4l2VOGpsJsyxT9OrIq2MQTe74rgH+3cC4biwTx1fcdKlA1ZQXdCjsipohlOVqBv/TrOxRn5+
ZZ7ZEmRHkGHpUZ5e0gKEABJOW8iHzee1COpRcXwpb0aQJopE3xbh2nrfqB29LL3kXuXVsYA5nXV7
1OlWwxCEtFqj/Nl0w/hjspDUUxteyplTrm9VEh2nHdF6Co6df126zqC03PHKPn352syGeW15+ShO
KDsZpkA/clY7ofDhOR09cFdvcTrqb8bUozVapeARtllVZaNS8eU3fUB/nCJBZluERuKiZRrr+psa
Pt9btamXonVxUypcU6PtYiOe65sMt6FXpinQv3x+/Afi1e/7sS4DyxC5NGfXHVg67uCUrxvDqIar
NB+xjeMiNpgHtIXdbtc4xVzfagu3gluBEHv5Gfcn+zC45nrt2dribII1GlBXWLQcE+DKwXK+bJol
3a74Ta7f6mhJh0MlOHO3g5PN363Stl+MIutvljQZD1Y0TAyBBgamb2Vqr+8TA37LXX7UqXhfpT6W
5VzY7JV/bXEO0kF+vspEoq07/neXvrTMqB6VEkldBsSBa8TsEkIyngdG9moM8uDWTM1Y7YDVZVMo
fNadmupoHpqz/sM1m7vAiN88/zmf3sOQAj5d7dw1l1Jzpzy0VnC2hWlfm3V3SUjjGDJPLBUZEjcM
WhmvHYKrjUCr47rt1mLaBQuoh93EDSG+xna8SJSqa7psqGk0WJDjWpOHmtDcvZ1PxWEVRfxBaZ5k
kFyyRAN3RAvt2NpOdlq03veZeWmenk5x0Mo//QiGHqdD3g556BZD+g5Utf3aT+L565wZ2oUazLlH
HP/+KH1FqduLTdHk+w6DI3eX9E3bpJuxpdh+nU4w2i5cqs99cmn7AZ4QD6NbxPsYK7P8MDizATpM
K/ZpufrmFkS3WlUJa+TTXxQn1E6itmDSKlMD6ObesxEpHmC+eTq4huAIhYAqDzEy+dJb06G3jAsb
9LkvITcRLbCcKxxcZHMbr78Ois451H5A39/FPlpXQhfov6HoGNtNUyzeo6OQIFz3+FPQ4AyiFA0y
kK5bcKROF3zfPM/pD2Cu/U2UGGqXFdwfTid/TClFWoORhClOwQcxLuXOD1Kle9xvHjG6i+dJgUb4
zhjTGx3XRPxX1Obck8J4sfSiq3uGXlcbx7TmUKam0v0QUdrTKVlQXUu7II92eWq+8BztReOqVfEQ
xD4dGlghk+SmES4IU3OTdV0fao71Tm2hSEEaObiaLZbGYjfibi9Ea2+WoLAPaqNLUaoH2F46upaG
XtqJF6Be75t4UROH/c3jJ3a9WBvNIQ2LxSwOQ9BjgNoUalBUXbYT0JaZfkrZpmGaZc1OJP6t5rXd
XmleZBjdjCvr0Fl4FfSlnc4H05w+iDbP1YqKugylS+qgbwq7CnbV2LzKizrM2lrtEJehdEsy43wQ
k0gV/ZBuqgH39rVwLuy8Z3IdGUk3gs5fYfgRREefDlBjW+GiKKw251KEroj0dEeLXlhL5bKtYoGL
It63gRogTXelMA3KBc5F7gQQreoV68kial/UM+LtW7X3lyJ1cKuo8hor2JXTSs/2DhTAhZl5qO09
kQbKWDrbXaFiVHESGotmjS/0tHQgGMUIh75HKakOUzwZrI3XjKWzd6muTdumz50ROU7hLodmCPRm
j1VVbH4tPcccw8i3Uk+pAq/LKLxZawx0N/rjdant4+vU0v1hn3R5V+3U5lVKsKs07V3fSLzd3CYu
G9SSDdU2wRvP+q70ABmH1/b5sI6RGPZDnYh96dvTTgSXNO3PhIwMwyNlcyxhlcPeOOp+Ya0CU9v2
lPDVaD+enjzCG+0u6hl8xIR2U2Bkt8HqXQ3jh8HT6eh2MsCGH6phb2aG2Fq5kW2oSHxTm3Qp2uvc
x0cNS+T9aCblxtc0CFyzrauda7KvXgzWVMcQqN/XIGs2dd7GrwrP6j+qvbsU6fYkhGW4Tb/XAroe
dr7G+3RxFCfGPJ31tJ2MmkZsv0ej0nyD51T+zdVXTy0NkgF4WKhPTT+M3b6q3GKLcjWKMHakpnry
mxtsEfTWavlOt0+9uT04UY++uJar9dh1GYRnTaa1Fnnf7a2pxJTL699Dr54v7LFn4lTG4A1Tg2SW
t3R7vFjXTa7n+ODkirmKDMFz8sHVrIZZX0vkWqZ++am3iRqXELOy0wWDMW2JxZE17GPYM7tgSpIt
+7Fa8x4HmNPRV2gQUTqSWHnC/IYrybsyMdXo1Zg1n46dlJSUa2EP+1Rv9c0szGgfRcDono/S4xs+
cWjaUpQWRt6YeW35BzcqnPFNMpRpeVhcs2gPWNVxCj7/mHMLR4rXaLQi28j4EY7pa7vRdOJtNWM0
oza6dNcVSeThFcbocVylOx8Y2Daol7/VBpdO1jxjOwDP2O7FLJZtWjbZrisjpRarLiPBAmHrfek4
7X7Mh/GAK7G5QcB4VTv5ZCTYUmKPu7ZTu++TtTgYXf5hNTJH7ZPKOLA1Ke21ptazF37ibctixvsm
xZhHadZlIFjlLR4unpHYa6XWbrNVVBtLLGrKTXglncZUZNtFa2Su2Kf/y9mXbUmKY9n+Sq98pxsQ
aOjVVQ+AmZv5HBEeHsMLKwZPRoGQBEL6+rstq+7tTK/MirtiVb1EursNgKRz9tmDXdoy5HJEULL5
OVfBf0k6WhMPyFk3/Nj3U3gKsdqf+3j6kW/9Xyyl1ywwpJi6ZAVZ+ZDrBHqUS8GhkHz5k9f91UJF
wg3gai/EMYsAnW/Rt3mcnn7ulr5apQPyOWvkZ7AjfL6QNrcFsBNtu5uPP/fyr9ZpMs5kDrEWx1zJ
CQTcfqftLU3Gif/cWn3NAFOGr6jilTgKg2RbkV6P8U9WYq/JXzDiWqxP8dIyw/F34UNMP0dIROb4
Hx91hEF0dcsWgexmWB8NLsnKrOXu5x6X18yvPh5bG/ycVXDhOiGO+DGmP5eTgTC3P35w1E0ok6TM
Kgr6Qz9Ft9nU/WDW/xdL6F8oX7ARajWZsiqlq0yuMjVCd906ub7/qUfxNeNrUsnSjwhyPGZzssNC
PTPZ9UWq9yM/wcu9+5ND+7dc1t+h7F00qIy7mh6liszJ1tsm7w2Lm+YAnSqrz41EIOudDfWPm+t/
JEb92Zu+Wr7Mp/W09cuItnV3yD5Lxm5M1WEYsOrGY1vvSLtbZom4mmIiyyVErvd6Yud5VLSVRzTW
/SCLMQybP7e1j+ovhDjQ7qYYlNahIL0PzhUoctRyO9CEq7vN1C6h5z3K2DIUOoxN1BU4QzvSFNoy
hUJoprh1CFtc5uaL0q1ckyIbWCfPJAywe648GnrkHPplc7ocEPG8v4OFnNuQkjog4gc2377bzVQk
YkWQMGKdYQ0/nBI1IHmykMAsrSygKxhXfEDD5um9SiUamZ71/FepJP6zXpdsQ5BiBgvTFVdoKLfN
pd1V8OuO1KUhJmb6MgO0ZWux6yROXIEgwab9NHXZIL7JBtGwG4ScYdaygNtX7z9eSHonFaTfiwmm
UaZ0rjPJUDEIJ+tDwMgmRZB1jRDhmuNJE0hvdD6XVbqFPL5J+EbFscvXIKELW2Z/QkrAVDKqNnrX
x2vHq7gjjpQtowuqMC55xSUMcIt9aSgyuo3r57aprEC/z0ogJHsz45Mtk0aAYkoZdCNbd4UMeJSN
2EuoXK9xt+a2KzRHZVeIJBpltcop/bxYSSvnw86+rV3w5Kj0nA/3QaecPrdLytg9sTUht6FGEmxT
jQEalewo3JrAESFQto53UGhw3C/VdQofromDaNZjDFdjVGMIlAzDyVOyu68Ll93clPMGMPjMoEAS
T8nOYEZYjlOGJLGGRxcbyHEdJxdBxRJA2oKDDlu39eBxL+f5nOYA0lLkFSPmsxjoII50aKdyRqy6
1EBTfGS2S2W5mZt4NcPBaexR93Ru1v5p39Nm4ngc5nQ99iQ3SN9s2iyFS2zrxwp9Tcs/cUum+Ubs
AY1fm8frrgunLMD8QvCcpaigrCWIPxQ5If2bZOCaHmGwMuw3U+oSoNqxhbdawJjZbg20W7E31ILJ
SWGyFo/r13SMoJnRG8vUO5bLhFdtbfL+K3ofPmLRyGzeKtPns7kf1rihT6BnLfLYewaZkJjjOb8O
eZQOt0nrhvC9m8Z5hWJGR3N2v2DRtodJtT49K2S+Lx/aSPI4xfY2NDQvmERY/X1s7ZB8zXoEf/qi
boRsrpzbtvw61l02f+wd9XkJz/sYavTGkUTA2jmn47faumZoimEZ+Nec0EV9gLo8tCWmSzi7oPOY
/R1YfYbjj+co+zb3egtnmSrvn4YQJ0mpWqykb32Gx/zUDGm4tyJujnG68P6B65XRQ8w71b5dhnYP
jw4CjzTCJBq+Aby6OBHTs3F2mn4dMLlpb3q6EH81z/1YXy2pSPTNugiWln2GGOFPl1Bh8T1xQ30P
CXl0jTFS+AZpi0Tifd5UDQyComrvAnfXyJDYwgnmQeTjKLoMKdAjlI5vmG/H6T5p6i45u7lb/SFa
2n4/Ca9jesXoPsQfYloP9dt2EY0qlbcRPBH7WBiIaCRFkN8WTK7vTBxsfCaKqvE9gjvq+WHNBWuP
cTvMrLJ7v2HvdDnX7RH86UTfLWKj30Z4AkxlDcjQPbTIq8VW0s67O9B8trqpYkyrtpuhh8HxsW5W
BXlNxLbmqeVGZGdErCpa2DrS9Gvbil6VzWQG2xd8SuoYQUcZ2c9mlMZW1qVxVFkzpUkxjcGpT8QK
fIIqj5sEdoY7PkUXNUYX/R6Z6TBdLHkKGNqF4X5xEKYdcqXd5zT2jiJerZngy4koCHqHcql5qbGE
GcKA21SWVLp8/uAX5DPC4EhKWJ4VZAihOzsLleyTRz6drot2sWzHfh+Um+eitzimXQHEezPf3LqR
/BkRHBoHwgC3GvEW2d3mciMV0i4PuaCYdB4ml8q8gPZzyq9GkYjhsG0NGX3RJJaHG2S7N0AtdsRY
iVNce9SIULK1LSLv/RwVQXdd9I7mg06rNqNrVJl4QyI58yH0zzoOpD9tNjhxtco5qqvFpbW/JQjL
eYwT03fvgBylfii6cUS6LVzjG3stBnQw9x6QGD9mQ4fzztZ1voDnnbX7rWzifijnoBNbZkqzCLoF
berOQT0XTPLWxoOEGGPKrH3s9pilpxkj4/5+htNdtxSbzxCgA1/xYnFaJOeECGMfcrNE05e02/l4
S0di8IxNrRzb72TkAU+ChGWbOcwN77YjvtmOjHc5ZOY9Hba2vjZN15MzRLR0vFt1ioCvA7ajkVbI
ZSL1S4BVMjzNTdsj/HnumgbcZiiw8Ixw+Chdt7316qR6ScAZTsEhjg9GIfWw2Kyf0nd4T/68Ja3d
P48wjYcmXaTtnJUL7BeRD439qS73Wu3v+pRacuJCQeuSTxPIqnLTPCo9gosRKadnt0NAsrGkxECB
t4/4uHn+sDvfdKdoSjNMjrp6iNYnKcM8XYO62wZURVPYv+HUMNMAj9Q4Tt5cJjUESfPtwsJdiEUm
DXbi4Osz73HrYTRLkW5267AhLw9IvzD6HNtW2NNuqcgvJ/fewhOgwWU0prACqzyGX10T1qZcOuf9
GyL2URRITeP0yDKJ/a0YiOv1Q2wTvnwJ2qisL0a77fnZIz14v8/w9Lcfe7MjggZfksz1wwA4zL3l
Ay7idUh7vVcTWXN7wvkfqQYXN5XbwQXGXIPiyc4BN1M323FzQyTfs8Rb+bjhmm3XSw9a6EO/dW1X
Zn07m4+7QpLtJ5kyz2UBh7B4UrhSZGy+T/BMjR/hWp+JL3NGxfB5GZchRX8FQ0RSyj7t2Ukyazzq
txaclrlYotXjKBx3HB+o9mAZS6N8Y5WBScPswdFj0Ve4yvusjHGo9+ewLsMTW/F8H4bYjbTs9gDM
VbIp+5Cn4EUge57XfYleNGNIRJzZepWOyLXeCrLHcrlX7dJCcpzAvvOoRD/Od0QqF40FhQLrSz8v
dj/mSZdtD8kUa/jvYs4qnjI+ufa4jUjKeVzSlnzkBikvlclqQAG8iyy995Oq2THWvUsfMH8i09tx
YCbcJP20zNgwM6wN0OJBVONXA0xU9V0tR6H2kmdZ8+jBfInKnXZye2uCWyCIhu41dcgbxsFRMpF0
6mEwwJiKVjbjciAeutrxCIkaAqprMk2VjusUd6JrxwRpy+qS5ErNpfjhoFa2TSn4lqeVXJc4WYsh
7P5Dz0e4JhVBQrX4pCBuI8+NofOtnlZUXGXb9FGZ9HCF8yV2961gjhL7IV1he3BqqFM479keo0wn
EPAqW3iSRfbc4SPEb9Z5sqxMc7pUg2/X6WrYsdQ/5bF22zFlw5ggmUTD8izJOsIrMoIeXBiShKPA
YeRsofO6N/crqFNiKiWVDJnOpvYP3F8CUIMO5MZwPsQHjgSbHccoSo5Khwzbvhu3qDkPdMrt0zrW
yfZ20muCSGV0BJ/9WDsEabs2O6FcQ2rmABXNDKS90HvfnlqrYKyRQVeNwxbZ1cEKVcwIQ6KV1XF6
Qjx89sFJRm4aWCnJgop+QVR1ktIGnq0qLeY56+k1d43/nkH909+lWDryKvQmiLslSvVj7GDxihaI
2NsGoe0BtVOS6cctUqDt2p2VFDLyO8xzINZGeCmBGzlkyHde8/T97KLmMKQ9HQopd3uDWHLx0Dg4
6FcDHuMy31dXpm3dnbIsE7crbfx1k+zjZ99s/TtBRl12MX0z5lq+z3sxiaKJlQHtZB2HYSn2uBMI
c29Q7fqjR1SdP9EtbZ5psqtr23suKjzOtJRhDftx0n1+7UFfzN67iLN3zegIbNlTO7HoVEu2ubGo
8eRyyOR9G3/vbO3t+zyn1BdbJ3cOKmeyOV91Fz+A8+j3ANsUrhOvkKy7LCZFH9ORua+Q/J5E11uS
QY0NWamLr3Wb1OLeRLuxxw06//g50DGlpfDZZm/WTOXNZ1SucjnkNo3Sk+pUl932+zYi7LWZtrFw
idL8mayjih8WshJ1gE2Dn2BJYGh7nqNNjJ+iFlnCfZn7Lu+q2PStLda8Qykq7Mq6Uo+oUVxRk4iQ
sfC5X7tvO8/Jcrvt8xa+IpTKoRxqLc/xdI9YW7kqegiG+gNcdOr0SvOx69/sCXr/wzxlRB4tw75T
oaNp2Hm50O8OC5MpeYCops9vwJ8lSZWIPRfnBLKp/dcOZGz5sCL5XcWlF83WXpvFkJgWMBThGI+G
Ph39G7TGLEUXDMpmuDFmNNgX2om55E5JLMl3A5pV92nIB3HOZozIiJGOfUoMGaLPEgNWtMn7nCNx
ESB0W+LpQLFU1OuG3d3oda822Wj+gULTb5+5w97+0ZhFpH2VsyXCeVVPebS9oy70e4M495SRwtpa
y1LUZEzvTeC7/zWD3H/8rjuo2Q68R2zhWz+2u4DhQD7rR2Q858N+mDa4u16JLkrnR4pVhh0xJnrh
2J7anQEsbCfImk89iVt3IkM7xLLKgkYJUIyU0gY28DP6D1R8/VL6TV1qEcS4WPemt1o37koMzaCf
RxPN23HuIyvOxog1xx0LwulqScd9+zyIHFok2g7CfLZuWLajamIZlWJYk5tuaWpaLhiE21vf91mD
W8I6iAENUPZSq21BUbpQ2Mk8ryETHALppb6dm3S5cvXO3y4k9RbVQR6CevDjOBYa2aAFRGHNSpAv
xvv56B3PfdkgTnU9B2LQoLViZYWxbo5UYVfrzBuWONb+uiHahB/CEMdtRd3lXC0ag4yJU6Ay/+oR
lNf1BZkjUV8jjjmjWWnG0EeoR30cXe0BT/AVTvyEXVts9v0XEbq2whmf1Q9zavShi5awYqYa1dEZ
9S2xZQwc0RQRt0tdwl6JvCebBf9sc22jzqK9nBi4WjaBu+s8dyVOJCWfc0D48bFv28lWKso7d9h2
CBnQ9EXQ1wXWJt09712Mhrnzwz144Ot5rDs6YUXW6/UcA+i4E2lj0/Na2/EzR7Hi7qfBmWu7sGls
K+79XuY5Ng5AMU39GbYXfVc1Entn1+vhztoYBVyAD4k7j4y3pQoeuSRQf8Snjmky3i2WmPFO16u5
WZWa+y+p3vlwmPmgn9B0koOMCDQj+DyUn31gCCQb98w95zAjedEpjZFLDvuNDg8x6oxidEweCVKn
13JBeT+XHIPNDdF4fAe6i33TlMui93Jc0TGisFFiL6F48U2RtHh4Fz+kY6lAlAFFF/4i6d0sJgt4
xUZByGvmtrz9uLttCbch233/HjYfc3orabd2prRkU93NzEGjgYXavlcINp9XREdnDykiDKttZnsP
3XiNqN4J5zx7k7QEzWtt0BoVFNF316Gvox30wmUM1YCRY94UtYWI6Fs9IZrjnA4onYsa2nz+MluA
EDizUPMjmm+PMXEOFtvbXcTFbN9hOJHqWwfZ9/igHSIj77MVbjwl51q5B4nZ0dcsTBFsbprcth/a
uYG2aLBKjaBNyexJpsJ2BdJa28INiJRAx4zoPOx9m/rQdugRgciZ42BWnxTYI/a6KwKQu7waGG3b
8cY7hjazgBwn+YwCeyLljEZ0e/CqCe5NrJaIfXT1Mq0P69aJ7pq3opHdQa710J23pt2TFvttmv86
OFSTnwffOBTYQSiYCg/zEt4DZ5XgCm1oyOVe7DjL9WnvjcPKTpfnlLTkCEg8uYEWHQcJz+EIXUyO
ruw91oMbD6K1LYxSeDLtt46v0/DJSTSwhdbA2O6SKKXTC3LjxVANc63TpygNcrv3MbqS+3pGINYb
DgAq/a3tXu+VIWT6NZ+MYKc9aca4zDL4Ct/iIGtwWDd7nrqqpmznqkSkEFiSZUjAFXi3wQQmvqYw
tIlv8GCx4XqlJFNIOIv36U4owFEFVcTBFlq1+iXOSdfep6GeQL+o42E6wZ87Sh8hD2N0LhF2Exxg
7smrI2LqnD6C0KNkCfA4X79OTpoIOXDB8nM0omv8GI9yQelOUd9ViRaqh+YOdaa8XwGTDCVo5Nas
BSwnkvQmpmmOGjq30XTqME7evrrUC4NvRWt75ZqOu0rnSg2HkRC+VCmCNyzS4LX07RFF7yhu6gwu
U+CYjZcUJIRCzVXfdmK/ri34xyXo8I3IKwjOYwP76FpibIeJz9xc020nAVuzVdkJ++SMoeSCI6wA
3JQMBXRxoa8WOa3jMdvXZHlhXT6MEUqkJLMEsZ7wakA4vRwhWxkwCLCm3CSOw6yMRi2uaKpSv5+H
hBP+DGtcaW8vz9yu8MW7rM/KPtnJ/JCzbtw/RPg2IiraxJJ5PV5Me1F3bzxs2f16aRRu6mgedpwx
oAXCR8fXTfPgZWJQk+mV0HhDT4bWnJWAlHMU5bGRYvrWeWzZoDB5JuMXbbdoOa7w8ERdiGUO2Byh
HLO+NmJe+UPe9luDE5H34fvQAnT93PduHo5Zk02Rw9VVZELkLNXdmwxVDY6GVLAsPyps7ctLq7Lc
8cImAqa0jmUrf0oAQ3RIuQDMab8KuFYOzypa5+hxboBrv9ku9TiE2Z6Pacm2BfatUAcpPZ5bCXgf
D0mmyFEz1Hf0gLi4dbmB0KnJXRkAlc8o6DvNOlaBHGb5jVMAzG9RRHB6O6xZZt5NYz/oa9YQN5+j
FfnTnzF1qeOSTjuFdmGW0VqMLHXR7RzDhOdNtJq1+xgFxK+VAgXAdPCr5Pq+MxZ8fpnHbHsKI5hb
JY8NsOyOjBOcNHQT2W+cGlU/EWfaMp1g495v4ToKSCnW6Jfmdjw71RBfoMzoAVaw3a4nP0+CnDTA
RHc1DjTEzwBP8vy6GzDwKFUsMec8QDYZa345wwNa+AtwEB0XnaZrSajsowJr7o4q4zOMVHK4ABzj
BAzS5dhFCWBtOgHJ9sWIJCle+GVXeaVblmcnu68inFS2R/EE56rUrQLQRYNIqHkVSX+bJ9qY59zA
PPqFNdkqb2NAgOw45u0q3jkHBLoaG943EGGBd/PYTdNIb+pmnIZ3juPC3PiUD+Y6XpEccrfhs6YI
bvYhf+xXJpvrvddieI96tqu3Ml6p75aqn7kEOpfBiqqLyxWLWUUlLA6oVxXGHYyL4wDW08WplX2C
UVtsklII+PzJgwTibdYzk07jwlrWK/24a1w0jIbwJCC7OWXCvyO47NCQiLwdwnuAxPV+3LCSjyIE
dotegUY3aVQLTLZoDJOu9DKt4OlV3FOqroaeLfltGGcITJPUz/aT61YBbf6wwiHhaJHH69sicTRn
GOWk4JbEi+FbSdG/mc9yy3j6OENdbtLjxdEyQeu258iw5jqIrS+FdG6ovNSX4Cxr6H2u62w6ZxAs
utMyqZVUzebVdJsa2HEACYoxVpq9ZuuxA1aZFJFJkuiIUYztqpE3AtW1WoxiBSWyI192hrDsmzo0
/f4WyvPMAmJsax2+kyknzVc1zPF4jgkUXecY4NZyB3G0tk8jnHfb9/OUZ/ttkkXG/+qXvFe33jeR
AY6xp7xEBQNwHDDaCgi5MwacpsVmd2ssjSutRz7iWeMj9NUa0nQoQQGmGA1m2YVFuPGjAIHzftwQ
gPo+dkNj7rQNyXTNkO6FugDfsAalW1iPAGzDsv4r0IyIVH3OI2XgSYlCrDQTnnZ5APY+ABzARnrp
ZtylHhGR3kjpoyjRWCx80WCFq/xyBYVCV94Usc7Fg2HbGEFV3bHu+3o5H7+zFSpxSGbz5rzMAqVI
jP1ufEe0Ti3WXpPLxRaKG4hH0UkjD4e1cRdXJM0jsAhIs9T3acusO2IbheXbNk7d9mL7Xe23c2Ay
/4BigGZ70S/9eu09C/sHzqTaHnBqN+RkUK4UEp4eS4HMk+aCCap9w5mLOc0jimPBrk0LQvU98GAJ
XS9c3gM6+GVAc54jny/L7Rfo8xZeQD+RusNO1QBwQi/tW0yDk6baNmTPvu1B4MK5iCgBWNSJjdfi
mSkIFFU5xYDtt6up1stsi46BR1bMHONSUmLEp9cX9MsNMCr0pbH9gqYsdFFBLQbGfZFjl7WASsYZ
pPYCXtzKNccdKjhkoEx7RttPEJL6VRerQ1bHciXRcnR96RbYJLtr9MN7nlSatJhYVz9HDHjFUaE+
m+Q8mfEQi4999kS3n2PyvnYvyUeyARvG65LuLUfr0+U/ydd/7V0ywxpO1B1jRxxWMTpWscV3Bnvm
j3K4/8IdJ34dcoW+O7Wgv6D8jrAKlnbu7I100QzDNaMVutt06+FBzsSSPu4GOFGJ7NAoLudoR+vx
72/LhQT6J9SG10YnDfDgvYs0O86IThwr5Nvvd2AqLSWqJsw6APzzH8ia/4K5kbwitejFeJMRQo9Q
Hy/snfVzvVaqQbUJqSoasjKG1nxEbbj76QeSzL8gu7y2QulBRsGenuZHyhEAYOFxcVgAbP3gC/3V
q7/ijyrEhxnWihxjavl10Mmz46r+ATf1r177FRcNxfIiVVPnR4+MgaLV/tytI/nJF39FZ7FJYqd5
pfkRgNcBU5uuqBPAHP/+gfqrT/5qndf71tlcdPTYxJHBybrVaL9xBv/Uq782QkkHRUBFwHVBwwYj
UCsQaRfmd//+xf/iCX3tg0J1Ip3aezwuLRPpdzN10pUx9SlCTHgqVaFWUD9PUFTk6qeywKAD/CPT
q+WNYzCIyI/IXsw/ZIs2930CkObff6Hf1tafrO7Xjiis94RuvsmOkosWcJeYvAOSi/+9+MTS5wz1
L/7LlCUTvepU/9SH7inBk5afatOtLTqGpj0gCu77vhHkxBaWoTD6x6f7r2/7fzcv8+M/Pof5+//g
399m5XXXtPbVP//+NEv8/38uf/P/fuePf/H3q5f5/ot8Ma9/6Q9/g9f95/tWX+yXP/zjgOrY+jfr
i/ZvX8w62t9eH5/w8pv/vz/8j5ffXuXJq5e//fIN0K69vBpsiKZf/vmj8/e//ZJc/AP+6/ev/88f
Xr7A337BJQGG8OVf/uLli7F/+yXN/jPJwPDjFHIzQsmFEeleLj9J8JM0g64h4ZTFNL8w1ifEK7Z/
+yXP/pPjNxN2UZISyi7HoJnXy48y8Z9xnJKLXCZG24Rf+uX/frI/3Jv/vVf/Ma3yce4ma/Cel/X7
v48SwymVpzxFB0M46n7+2pwiZoiUjZstLqErCOFAQh/bI+qjCTBhEzGY0QIAGQvQyMRjWFp6IMNA
9qsU3mI/spy5nBivPgq5cCHzLM6znLzWH23Z4i7YPRqVUftDM7L6sGr91mOz/8EC+tE7vVqmgCki
WDClcTmJxFyhSMJAPm1RyOkfhr3hRv3Ll0pSQTDPz7hIXwcGjJgmD0YmMbzwqEB8Der3PclUJTrg
WlO7rdW+mbViuRA3QAPrT797Ev95v39/f//sm/7+7V+JRQKSfnoKRxNQ5NrugZAFXXezbm8ZAQL7
79/qjyXHb08SSTJ6EeIh6CZ5nTk57wba4hlPkogGfjszMicl5UOEihZLICoYXCyiH1SJf9za//Ge
jKC95hy5N6Da/XG/zaMwZIC047IfBt0W0RK5QxpFbWlmE91HAzhddduFH9QfvxWhr59UDhudGJ2z
wBK63PTfsVZ9s3iYPXdJKdNt/sCTdb1t2jX0B7M5Wh+R3ISBv4YvYlKBriSqTNRjfNbAPbfPPsTw
v86bLE8OEsjPUsHfLcDTfZ74VMmtbeO7i/a4gyd4i1AP1o+Yyf77W/VnT4VIUgaveA4e/Gt7lHGY
5o1zkpQsG1IPvVw9nHgi3F4Qsv5Imcx/uxyvLleWJbhUeMSxab1WQHhMeeB6iZn6HIUAfIym4CBI
1nVvZj61vCBrq+pqy0ZklyHaCVnF+ZJuhVU52BpdABRbNNFcu1KBSTOg/rDqFoMJyioHacWCEchE
7GkjjEzVom3WQmVh9yff6iS5MDnn9xvok0jn7LKuBQ4FZVDZ5xYcRwAx23aCadTya6omCi5twqdH
8H+GvcqTaZvyioHHWnmC1rhgKufpKdrqS3pjv2yqAgd16h71zDJ3UgtGf+Wkl2Qso2kIMKXfYUsp
+yzN7zRfdQuTtyZ6hzoz+7rKvFVHMBdCjihsoH0lWZyr4lphHCVCxL8lTTzBpXC5dNmGL/xtsnMY
kbMVwK5NTIs2FgywFYyR1kKyCcxtqACoDh9tvIjHlcjaFgAI1fs8xSlzB+bi/AbmwLnEvA2E7kKO
gb0XVsHwOAf9+YFps3zCZcIYg7t0/c4TwvxxhfmXrmSox7owrMlfHBgJl+nxBl7GNo7mG808+9DJ
lX6ERhLeJUhZpdcqt+GbSXukAMElm3xERlW4BzmkeUmAjL3ZZg1njbDUw+cBemZe6SmAumQab9/Y
AWhGJWeVP3sjAEFvM/Xveo0SFyOpOX4XIrDnwPqYt3d8UPxtYBsu1LilqHz2noPwZNIRSFwOvUeR
jnLFeC7mQWCwgDlxAe4vYPQI7i5zgYvCvqEdrPurAEf6X22fYd7TZ9Fwm9WLBPYyDmD4BQ+c8iFv
TApCUOdUIXEEvMVJycYDhW0R+NAzE1l43usm3q5ohI4cvrdzll3DpBDzJJBM3NZfUcL79+j/gSjz
BiS+YurdsIEzwfR7AzoyJN2DyBTICwivPAMipPORbZjHA9xutS3qrs8xAp3mpRUtAHXTpfduAou7
yBJzcePXOaZwWi77G3hkTSlAnBZUGoWNjJRJTeheyX0evwEH6HaIM/q5L/TF5wls8c1+VkDflmMU
RSEu7cZyj6yMkGOpZKwXIBgy+57gAPOlIL4DOcRuFqYAXRjYAQWO+TIudZPcLjDjARUYzv7QxfRu
LDeRRveNbOv8lLaLmwpNQZ+5+z/Mndlu5Fi2np+IDXKT3Ju85RCjQvOUuiGklJLzPPPp/YWP3XCV
G90+d0ahgAIySxGKIDfX+sd8azoZEB0r5r01XQUVSLcHGbRmxKUwOMgNr94U5VZne7bt7KVuGaJg
9yZ0vJXcWne/wguvl0its3YR3biub4gq3Allb2u3u6YiDv4nQnu3HOM54R8PxZcc/ZWegOJLcJNZ
vjsX/S0JmOX42ssome7EIPLkDlGAvXhMZPXZitekD1K0o/oDTJj5ZutD5HibXOtuT6wouqUSrDbx
ay5W5Q9ZlwFY62433HIJuG96szbyaLHlIBnQmi7zMQ+527FPki73wYzTx01GSwFmlFhPoG7kYQtK
pxNfa1z9Moleiz14/LbyhpS6XjL5XG08yLiw13AydE4QDs3aNt5szUzuVRPPXwaS+ek9wiajBi+v
oqj9qKXstgGpz5hX+gV2D+UyksOO5vbIjFp1qGUqJ4Xkf5BV7TVdKxrD0ysqxO5KpIGrHbh6X8RF
2FF9JIxjRFAg1DEL/3Mx2uPkoQVXPAHBNRvPTKSYL2ilynI/o2PmjAbGq1Enx6Pjz8YyPLeWdJJD
CV9DipbuTIM/8sNIl1FL/rba+saiuTZOjc5xlGjHzTHe11gzyovVN7k49IgE6qfRXqGcq6ySr5hu
J3Coyr0BmYQMVxJifsmJJYLttOJzjVJjl+QSHUBsgpkSi0k67tS89LUZPaEvJeIibic7mDdDQmMs
ZfUZJUW0W+bW8Na5Wh/pN+xfEGfXN5O7Dlc9wfQaaevI7RxHQYQwuxP9EM7acimSdrnNsgIpYISE
oY1kh962oWhi6DYCz4s07BN32lliVp4WgWckA9S7FxPT99yn06R79mjo55UUGBDKPISG9SBpfsUZ
UK+FOFX3RsiNQ12O6U7rXPc9HyG7NhU/dFf075A29k3putEl3ZYoTM1qZ09J7M2LLs9a58TeQnnV
jgMoP8kxiqH+t6doVYFTKfwYVbrOidfoMszcMg9Nawon1e+BSdPSIzWMa8OJC89Kpn6X5kWyG/Tm
EKn2rd2SmqOoWZzPvuydnaqLEt/GMB7Jnil+uYtYDnNtTXuyRXgPi+3s3bjgVMGHvYbwJ78rt37L
YdQPXZ2E61WxMYkGgtOJpman7CW7ZEvVXBHU/pz3jakHmRF9WLNl7Mt6rl1vdFT0xThzrEwtOuSV
+O3MjZ2jIjY+2nzTQNBTnuZ9lu9HnDGJR2OI7jVR/RYts3yL+q15Njn1fOZL8i9BaMNywnBhqvFP
RsUlOQAJMqL290I1YkBL7ANo/tGN62yviexNGep+drNlX5Q8pfPrZ5WjcQ7j3BLB1q2j60d613lA
NdMR+5aOxQXdUmo8i8K0/KoGLHartt3N1JYcMitCZpYjX6pSJHmpNhFJzmxQerpl6e9Rag5dEHXx
SvKWMG8zB871asLJgk7MOZ2Tk8ChmLcfVtUmT5WYEPs6+tDCW6G2EaGKm/tCrnI3tFN0ZIp9Nm1l
3M7U+A2eaKs7RxqnLnVpdkFg6fT1VzKL2wy9jOg2zRsyoz86aGhPdazuMEbM5NX3N4loYpLBXTR5
1fVYQfyyZgGj700zVckfJkXnS1FlEpSEGvqJRNuha9Z2zjbZI2Mbxerrk5NxGqjYhystvbWGgeWG
EzfJCgi1FlYUWl1Cxcq2PdkzGrFM/eiogzxCRsXB7jN/qvU/cyV3DGnDXaPpgz9Vzn4SSCsarfwd
OVmHOMppMSpbd8kcT++L3WtHzBoPObsufDgRiJ4QqRbojVY/bDqSPKNbqkAiPsVF1e3KSgWjA2Wl
+jYcgdmJ4Nn8Ze6Fhy42ZBqMjnDHIkDqPIVptT7UVhfvElV+xP3kPJmVccqdZvY1fdyXicIRETmX
yC6AZhqqzScWGK1/0qbsONAPgyD/fTCj53WsV39qu3NDFgthSPFnmfF8A4UwPHRHt2WhhRKXUVj1
bXJu0GdoEVPPOBi/+5YRvJ1rx1etoe+TnHEZE6tDmlWts5ZayLh6wV+eYivax1lmXj/7VL7XqxoC
ugP+6Gh4gqRag34sNwSJX9cMWk9Eogp6mfo1uhRuzvXD0unqwdATbpo73JhX5U6y1heLgXhG5hM7
WOji+QW5TyrDgdqifdWB/iPFmWd/rls5Ma50tIKOsKhMqe6Qb8HA7Pge2zHGucRK1i8xtlvjLcPK
sddifvFRI6WHctS2h1RG8ROmuOotmSXND4pQbj61kqIiD82Jk3vY2/QfNSTocTI5EtltcM21mL+l
lnvRVg6Vx6OUj74qZvtqLZPV0Uh6gcpes7fxGhC3pXs9RSp6bDY13GbTGlk7I7Lq+xz7X+S3EYR0
qffJSfAEtjyWmQJ3WSeWo4549aAtKsnR2Y5IR65Ce+VZbmJ+xYYsCt8mHi0NM9Ps/vAxFopHBOrI
Hvnhd7c6xuShxbJmnEYKAnWLLUTaGH/UhzsuFsrEarWnY4Pj57YH4eFj1PToOdPLCXdaosSjQxJv
7ZsaAZz6sPZ50CnT+TTmyuBBAAIluKjtHuG7gXfM47fMIshz0aJXdvVhDjYnYvIV9lZvXmRBvwaT
2+ivrL1PCKJjGH+gG2yOMyFgnqiQQnh63PDfE1GWiOAmLfnTRIaA6OwtCLmm1xrat+tWbz3sJCkG
jan+iE1zDWc7Eq+Di5h1l41a/za7qusCmAU+JSU6wKrZzdXmN04sb9LCHPRgExMmmTmpOq50Hl2K
3W4sX6Va09c0RgbmG6JSCCoWHmPOkDupB4k6FcEWRd1Hj5iHz2otN5wRGsqJZlXVfbK2rhXGIzZk
345zOkuUQmxHWKsjvakymoOB3HQ8DsJqfyKh0o9yrqYHV+rzh1Nb7fGqZTO5tqvWDFXh2m9DF+ED
Kqp2g8w36oFhe1OYNWaAMk9kFLX7KRaErwntzZsVuZxHhY0yHbGWFm+BuXbypSe+k0GeC3NCNl/M
j5Zq6+98KkuOJWjTwh+Xdr0Za5YCHzHoxLoyWnYb5pgnp52ON6JmTV6tD72M7GeUBbDAtbAs1MaT
jVUrd9wOiGrUIB2TZS0a7sVq/pZjZXb+VvVUaQ1IlB+tQg0PsBxleup5lcdiZjrwSmpkpj30ac7z
ciaFZkj6EXus6WxfyOPqh1WLIZzhhYvXqBbtbzIdt7vctKhX4jZr0FSNcfuMfwKCfZCJPQft4LrQ
0dpciCAe+w1TF85GVH3bFpuBG9nWB+lczsovLtLfWq8rySM3whzEL0Rqa5QM6R9kYeYDwmeWIGtQ
fR8wI2zvzla3RLY4qmLBHiYU0b3Aj7b0kaE8oyqrb20crYyTuGsfp2JhQdW3qiZQmaM2Doui0r/b
qLE2H8MULZW9iKUVzmldb+Gyroyk2zajZ9zsdb1JzUmbgwYx7a9iQvmNmUvDxdIVUbR5k7P0+W6B
f669Mi8cPmQMLdfyv07Lw6uxqPOHwjF3rL48L5I5w0FmCsLfzHLLHE9jxH8pVmXxYzH8s6oNTWJ4
LoqE4ZBIvWqx3nbNcRqhFHbrEOM7ygZpHEt7jY0daljMIJscsmGfT8JdL3YBQO25UmSvWu2WylOZ
lTwo5lakEmgD6tBGLtsEbet0uVebJe2QbtexGmldvv04Zj8me7eOUAqAumiPTqKj69V7hVdDRJ3K
d3bTzS8SM16N54Nfkwm7ah+MLY2xic0AqQcHLKPc05dVPHTD4lo+TiI9Crs8mVIuLAFwPOUDti01
95znEc9w9rWJyAB3if25oco2SkEpfVXziNrFRYTHtSfNAXj/nwzA/xvuypLOpMTGbaHY+htCSHEA
AlIKP/2V+9lzOFK8dZD6XquqOfj3L/UvcFdbF8hnTd0UV3PtX8HISWb5Nl5fCnnOtmtLMw/MDG0L
hNBV5kKy7L9/vX8BHl5/KaFLE3JC/j1ZU419odsNOK9QHad7lCxnLgFuSk1b9v/Nl3JIj6MdCiee
UMLVr2/l/8BZcdWrDoEqLxU70lc6D7jKZlQ0N+M/dtpAtvwVqHd5LRc8wQZKvoL1f30tiWWricwy
CQrkAY+b3WTHtReby14UWXuN/nDlDbxP5ktHz/oAxKO+bRYt3hmy0Z4FlbGXPt4S4z9A3P/X18v7
ch0hbDwFhm3+PZoyde0+z/M4CYS5/prSbGSjqlNO8DgNmaD1+3//kf+Ll7NsgsUNISwDbPhvHzl+
yU5i908DF5tjgKLdCCbgooN0zD/oMcz/8A1fP9W/QMOuCWVggBkLSxn63/MrLAENk+rYS4YNf/dn
i3zXeS3jqg4tah/XDzVrRv7ZYigJN3uQ/8WO/Leoykv6G7N8/Wf4OxH5F+7yrvmpnobu52e4fDZ/
/5v/H1KW4koz/vPAulKif6Esnz/jNEdk+fkXnvN//k//xVoq+x9cbK40uBekdZUL/2/WUqp/mCai
1ytzwB1DNv0/WUvL+IcO1engHqfTmxWO9/C/WEtT/gMWE6oBitHlwoK6/m+wln+9aqQLW4m60DYt
SyJPtqX4671q2alTNJvp7i2HZSwGF3gZ+n5+i3RTXZhTxM2QtcYDEtzmP9yNwnD/ev7x4kq6V6JL
CGFcKdi/yS0i0UKaZouxB7khYIMg3ZfruTKeQQMiYxcxDoTE+NprICPJo6doovMqqypctrX43Xew
PPWoM3o427x3Fle9utQOPnEIgAiXFb5AulQS/M8ijR+IjhUH7HkTCnaXeW4kYctgD7ASa4c9d7pn
fpVfUTRnQVakzeTHS3TTOBs2r6iSqCp7LAhJ94UwDhduGZs7KGnnEy1Uu3kaEhpjN6F3A5O17SEY
l3LOTi79FojeFsxoOeaBqbdLL+mt9Gki4OK8ILT+MyAsHo4D7pFuv84xfEgvxvLBGmoUccotbpo5
ihHmYzvCk4EAosxFc0dmCRkPzMDtb3femqe85jkTIAJPftd55b63WVwxFoOsOb3hsvcPMY6x2LbG
OFyifDKCxrLVizZP/btVzCLb5cXWkMioZX3pxZEuGAcUFvE5K8tXlAud362Cvs5SzXmoiK25OPVS
HVUfZeEkdfcQE5odmA6unYbe3ENe59n96uQ1VU5xuit1PfvDco5TfkyiW5y1HaNLLMYbe1TiIgZT
C+Aol4vhRs1zoVJtN296d4BOy+/nukivubnVrq0nk6r4efk1wLTo3rpM5ffC9vC+AZifV320Lhjv
sZdnZvsK7G/sTHuKX4Yo0wLgDehvrAzKW4wMqMiyWVxz9GTfrpztu8jqhoDrZwLSiIlFAn1jvdNG
QKBM706aqcRtM/bUUBbREjijGHZIpvrPATNjM3a3rt7hX2Bcrcq5PlR4M4/S0duHocF2VxktlEEc
+3bRxN+cF9qpIOHGp6mLTaDShzPIjLVLGlM7ZjQivjoOY6pNv+i+To2JPAO9/MiZrh96BXCAYpX0
XStf06dmS6rN79HS+3lq4Xky1ulmc2xnPFW1vv5S+AQYrJ1YUQbu5phsYZRC04xKIBd8VP22HjdL
/MbHE910ZAcH3BhfLY8eT5Zr5psmpKk1JYtnaOu9LTXnx3SGS0KeHnJ6JtVp2ZEASRlKj1U9nvKw
2fjIonbM7meHhBq5VPa5XYzQiGW3T7D6MyA/Nr2FJ6TcvhkXjiOwalM3403m9uWO1QCpvea5uM9B
rtvpbRbGKXLF767IRGDq8Y9mPLWNdrspJywLYuDWKXlYivS1HtbnTnYnsLxnLU6e8rR8hCo5ZCMR
NCZZ7tm8B564UBLrRYTleEkW42YcuJly4mDMuHuuqu5Ty+bXTi2tp7j3vYggkzw29kX0suLUsPPp
KzGt5yQXH2uyDhepyfoO3DjyU3sw7yHrvtckTmMP1uS2GbSbfJUnXLksD8YBaAHT8U9pXs33lna6
5qF6BLcE7UbPvCz6Z92tQg4ooCT0Z/jU4awa52ZI4Q21rHu21uKmdi3P1BdWF4Tam004OAagFCCg
t7DXd8lghtFm/sanmMF9yOEymoRNFHWZH6DGn60cILRb7OYw4P+CxNKqIMP3vCMYPMjz9c4Y6nct
S5wfzTW1g+zsUzbPz7OdWqFuD/WTYU+hYB5+E0ubef3ksi0Jry2S08Sab2Vvcz0Me2mMYS2dzc85
P4ucOO3mw57YWVYz9uM8+6lE+0hiA/VFLqf9gPd9LrqQHaX0bNIDbIdskVtKVp4z00o5+KrvKOfn
L62AihPRZQA0sQZD87NxfkS37FWy3FOji9ndAr6y0xMLXTAm+gds5x1usYtq2B6c6WYeCu1CQtIU
gl8/8OUSkewcEnTHOx0cKWyS/nHYlgBiMoG86kMhk7DWUHjNlFZoVnppOzu00WXwAG1ZsTCMAZ/d
khwTYP94EJszelqtwDwJfSHi/h125100zcVy+a7SznzLBidM3ephTMo7NJIPxsgijs/q1Emif3TN
vck0DBtlBJnSNitXIGY+PUvvMlO746Z+0li/U8VPi6Xs/RQjb16Q2EuStsez3O83UYbDZN9NTg+K
2DR3cLQ3WFx+NXN1Gzm2P0Tx52Cm/rwuC1EvLu2MenrenB4xutvvhW5fcMcQXdDJx3gcz0XU3Fab
44+Z9mqb1Y2BzSTDH0eSwPSQ87CQRl0EulrhYwaSfGrzOMcz6gMYY72hclwVXkFucbUsh8F+EViq
/ILoebIXRje0uxbFeexGh8HobpbSviyNzPZW88P9lQQLjJa/mYs6Yw2swIwyNncO+BtsZ62PxdQI
RLU8J81sBbkOpQXuoiNAqJEvbI7UTpW0HgsbosQtLR1km1fbMnMN3LKIuehnrh6tdLm+dR6Dios1
HpxDtmFd6mtJOgiDxinVq3U/Lez+OADDwfxsZpnhFgBFt10NtN1dFfEbUX5OHe2i4lXjwmGB79Os
2sEcxE8aOWUE6zTL9jmp8TGqy1e2yztC7czXRRWLc0Nr0YtDvlfuFLsJRsuW6gQs7heFHfZutiuv
Tfdltlwc82ZoXx2qQ4EB+Zp6Lb0voY7Y3T1A7VsrLgIQyFelqRdrbf1tygESreyXKAG4oygBJShJ
8SH6prwb8AFhKeg/lOzuYbngSNbGBxM7xRtPpM04KANHNiAsF2L2OXYbp5ZwdkPffLcG9kyl4N9T
QAYCFyApVWN9U5b9UsMueKhPSJhqii9FpqY7aEOQloDDV+/BpnUxF1TLuBUXT2NMjJQmD1Wb3vd5
85RkyQvALe4yy19VkmE1v1+UXdxW3dOo9wfyRYMFDDqOMMEm1fPaji2RHNhLriMtRPUptyGOZEm5
BCpBr45sxtvmlwtzM0Vke8EY5fOAsW7S35fk6kGtYYiGP1nUXGgaOHVWuXc799eSpY+NhvKqcULS
Um3qv4ZHkxQ7P5lbCzNL+pE4BVifNVme1NQJk+PZwM6D/Z2zauDKX7Uy2te6fiAzS/rdRjgVRuoN
wywOUHK2StvHdn7TLxBhKF9BYLlQPWs+pkuCeT9rbzIHsG/iBJMtwhGZEZbfat29sKqvTh/4tnB+
UsMHwKhlrfSadTHDYXmK6TD1BcVfvKDcOWNzxj3jp6MUr7GNeCQb08dsGmCg4fZIJ4p517Xw0dc5
0OfTYdLZ1PW0tXYWPgVv3K7sjyXhkI3sZbFbOByCgcfRAFsmrL3Xi71DloCfgWNj3o5NgClDHNIS
Mg7flRtigXkfqGhP6EzWiuqB6EnlzZwosCpA7tcKwW6BW17JQogbrNQa40UwybTd2SZjOOk/X3l0
RTMLTkrDIE6tbXWiRfRX1K0P0bZd0JHOQY08hVwAyWffRj9Xfxk2xoc6nTvvGnm0x1Wzg+DiA144
E0FBOZuStXov+zQ9zSYDONfW2bDX/rVkdCOywzlGKfYvqot2euMQoVJTELYlfwwXpUJcda/Q+/fE
2rwCihziiDCtuOPkwFc0XC9KmZfnNpmxyrnqbimIC6mT/LhqoLHC1i+aLZ0dKTIfYmG21VE++HpH
rBPqG2o5C1pX6tIa/biGcWa7f9iG9DUbkoPOQY0Q1ycjxU+HkkNXvbWR3nK0TeY+EUseFLV+oAzr
RW16ildiCXM8X8xWw6ss1suVRWrldijU9CbjzS9L+16M7iFtl5cZYNHKtH092N+rPMdxn+0mLH0w
Ptt5m5Zzauo/Vy9ZECfpdTY7i2j4ZfaMOe5WnjdTzX6PqxYsczqYsCCfzRiFquM9gKpKf+zWj6pt
EF9n2yfv9dOZ43er129b0l+4l60ShkmLPBjeL6csHsw1uel6ewlwyGO0knZD868dD77RmXw2SqRY
G40gcuLjYBk3hC2haWj3fbncVD1+QquNnyu5JvvGThcvJ/w/6brWm631ksUTSnbXCOOr4DJPR1+W
HK6xFfTmoxN3p07JwJDpthuzkRQymXPs6J3koM+ezRzrVZbDzNrmH0PHXlxOxIQkoRTrs4ZWnvyN
YW/W6WtndkT6tMz1HLnjkAcj5ZwegRcoCJZpP5I/8FyY8NJBX9gm2gjp1ofZ5b728mRkYSydd1eV
PfwZtV2Fg4+rBlU+VvYkH1rG7rBbVFf4ETmjR32NqqMOSboTaRrvh34zf5rBFm9OnaDyMma1Hao6
Pqik8zhDNsRQC9IzY9Gju6y38pYppu2gBXtdOyWoL3/bBal1uo2Z4TpmVAiasdjes1EZ1/juli0W
81cMEbOqxi8JMUFJUrLOTQWbpbsY5k/OpsGZkRqFx9TQ/UFJdN0nktm8ruvGsba0NqQpwCBBqe20
u6Wbim/iWevzVKfaQUOCHeZTNhPito2Hdhu0W4VfrfKWKu+9BQXQI2CHuYvUwthYt5V8TwVGCzuX
CIBKY64DmejODius2q3Kab8hRFt8tlllI2cT0Qta0uk3dvP1BJ3VvEshSawsNjfHdLkSNSQoxEMH
rADXsc4cRFpFT9lA0lrqauYBs2HyLfAPkQyuulzzTG0unUNKVSAHmtsSV1jWy58hT7S7MiqEJ1R0
WpZ1DsldoLM5tTceoC5Jn860MpT3g858NlrLPZMFkgfEHNZtrG10XrPC2CeaWDi4JHPykEvTbw05
HAbhWq9UMRqftcn3sKTlz1a56mmrtiEEYUWR0C7x7UA1XpHkr06qN147pPoeyxjO1tapRWjWSX3R
0LLuu3Z0WLbqaZ/1/RVn0NzDbGuwDWMttachzhRKjDYnZoo9k9S7yrVP9IKIZB8ps3tJXSf5mbdp
+sjkYh6RSk07DPJMz1arXcDctYtO1oXfRfNwSlyj3sWouTwSXKf9go73kxgNqMwIr5zubVOhDpOj
8vu8V9nRqO3+DJu3EGWSYOac7cGbjAZpDFyBxy1U08xUzp+yH976hVugns/EpLVXitxeYcRl+qWb
GUds07tJzuI0XnU5tNb5a341KBP1A2hijdlvojWys1VbRNI2JvOjrgwryIRSXobL8l7qCBbAIJrT
1E/tBVlWHjjs/rzt5TmTGEk6Y2h3KnY6v5f2bWuy1tU9uW2lWG6HakQrlWuzOvQx0UO1nOvd1vfb
l2bh/gJhTt7ryVj2PGyKh3aKo1+0AJpHGTPs8694hFgrLy0cFKtzppIXl5Pk0K2pC9AuSQ7wV5ms
xAP0ijVM2bcLIROrh3my3EkBlpbYHZoDoaGjJPrzp4Sm/sU24XyPcUOKUzSTLdNYrdcS2/OWk7X4
HM1qIeXZVnfWMDth4uhp2JhDH1pTvvqb6IgjcBajZcSJ81NUlemdrnIOcNQhOyInsjeLbqv7XOjl
HZLY2E+tTL+zajU/5P083STA8h+5wUNPJqP9kBjOuhe5sZ6hvcc7Qle3Dx4VFkOyU0kSK0j7n5Mc
rQE0XnppJkTGHvVl1ffYN0yTjK83jdtW9zb5Z37Vm+KlNZjqEjE0Z2Pt1mdd9TxwWPqw/ru4NvwJ
GhGXtIUvOo16v9b76czikh5dCoLuXJk0Afmq9HraiD8cZC3PTZUUhySqs12r0+chFzc7jKszBuQk
j7U/6EbzqXFfBzxVCSk0lApixY8m8TXycRpHPsxc+Ub63HYujdoMDVuLzkqgu5nLJ0kA0N6NpoVx
h/lCpAA63VhaT5sihlbYCVipa9ssyXXMS8Tb8J6giSC13U3PVIgPL82iWycjGp1QszOHFdJhFgO1
XGlEonKarAtSSA4G4SD3mq7c13jp7BsYeETXWb0ah63uHRTmOAj8ihjeS5rbQChUzS6/aKslAmyK
41+4uktmf6PUbjYjX0lXqeqE4nXu3ydHdLih58EMhpk84IMJHzyd8jEmWlHvquG5JJTxJY3I8KCw
zS3uWizRC5Ld61qI4R7dXQsyYDTtA1IJpC85f+6t+eqE0k26s0Lj+jhtS/NRgAC+CqM9Ckhcoohs
z+RLJLxQ6oi284vtThX1fkaGNr6aCzQ3ibyz7H4kbJgMD0dDgjWIzuoPZSu1EAfKDn0fG6FbO92x
yMvqYrXLDErAzGILWgmxrZMZd5ikdiwT8zr+69G9gSZ/l09btSfqMONqH/Tnyex+ctlvXk1v1+9E
aOOemOx9jUAYXDT/6jrNDOU2VSBnGujExlUWjgu7yakhJ/CExHS4OmE2YkUdynRYCsB1m11bpMur
cst0Cmgori9gJR23w2w4l9Ea2UXTdkYXv0pX+yD9t/4ki6z4IhGza8IsKroD1ajkJa5ErLEjzm56
SBDXPBeltu2IlOvT+0pfkExbKpYCmUvL2TitIxtfMVcRiQAl55ke9w3LQBqPIbuzyTe+zPuZ3t37
JBPOswK25PFj4vWoxlTsSC8CuyECq2h5OnfZoZti91W2qKEHwgt3Gzi79NyxXThdmmYijrgiZIdE
vxZlwVhHIpwAes7zdg3DGQuCjtZq3ovetD6iIRe/LJTOSAjx7VtbZgu/maIMhFKu5XdsjP1xIaL2
bm4y61VjsLmze4Mc5ZSf75d16hDSmvFEMJrGfOlbcOed22IGbApD7uckbWtS7DLpF9frq8gMv5Wx
hoLQsI5Vi+jOWxu7e2qLYgohiPSMTNR1veu2RruklVx+xyZJtR7Sn6d0aRDwF0ssbsemmu/jtcTx
M6s+9+MyJ5KzKDrhL65G2p6Jtvq51VztqJPx/ELOl3ZcCWrFWAoM++5k4zeJDG7NA9oFdV6zsJkD
eaNptENkU+BM1T0ZLc1BIzs7dAnMPq5Gg4FrPMSLBV9hUPwLdB/pt7ls1NladCwAGQ6Gm7YjFYfk
Kp1v1BAdyiZWD71drAAuVyPjNvsmHBgouzbMi2kv3XPftM0Lkhkgp0Sbt9M2AOP5Sku10MhBwZyx
VIjtRmu7m1WkAOcSMisqgs33HfptjxwLwJnOZiAmwD2YAJVfWAaj8ySnmkgYq9uJamieZlczTkvR
CgNAxLQfgN3qk9mYKNVyazl3pCQHxUCiX6ChufMNcgz2hQmmmTTYrinni9kVtHR8bmpTvmWx0+81
/D0vnaslyd4EKf6MtkTTLvVsq/JiJyU6qbnK3jHZVWHitl2QFBBYnmWl7nUIQQ9J/09uh106ir0J
QL68jmMr79hIjOqyCluYQYRaOKdjjrwPEkLq9s5Ku/rO0RtS2My8ypkCtbr71dd29hs9CApoWSXJ
OW364VVkmvNAeAxQMmFTv7esqf6U4n+wdybNkiLnEv0vb09bQAAB28wk57zzvMFuTcxDMMOvfydb
LVNXqa1l2msna1VVThBE+Od+vK23bFf6Z3A+3Aq5b7+Ti0vg2mVV/tjGbrWfZKGgApoIt2aaGRcw
Zvltm/f9DX474wAdvMe6Z8e3laPlWfeQZhuBgTLLRX2LKMUF1fnWZ+KlFpzDDrreysKWFGTRMDyj
okHc6BLs1lGZwaOhCiLgOFlsI6OPDxAfzFPGvuiZy4IoscvmATFqB7OvezA6n26qdkCrmWyjvi9Y
YeKNucABWeEBLu89nykFfr9xY5bsr7EwwlRq8RIxdIALUM4F9sbchJzdG9wyrabBjzTHWJzzEpEf
m9092G/GCs6YP3VxLQLKJK0jQ8V2xo4g80C1/ORx1lPUoKJmB1ZPbxIbx8zG6aLoCxghKw+spNIb
c7gaVRGZgL02X/ldJSe4uvuuRivfdJ0h7jDjghwXytqasWVt1Oz2l3IUnLVs1WKtEbnDfg5bNjue
5i4EHHyXiuXJT/ynJg2nh0LVReAYLglD3ip5ool7aUtEYXnOhem6nEHGsYfsAJkFFKntNRAtPOMA
Mibbw1yhabby6gcgYWgNjWqu7JXyowAI98HaMp5td14uImUWGXMMOieAfJ4ji+dWRzPARxY3Fo81
4a5HRoZf8rQyn8qw/VZAh1x1VRxuaxSYs4UFCVSJlvmw5pdY1j1FyyfTBic5pJP8nPtov0hvOloN
7xVSbN+soqHVBwTs6Q4KkN2t8xbBcI3sR19E3KTFmQK08+JO+V3qCBYeu6hPhVC4e7Oy7HjOG/VX
Azv0M4sP2ggn2h0nMXZg1nKaTa/aCBmVqIXyW5bPOchDQDEMU8CMFOtmmpM9uZtuCxckhVFNKPnF
aGzzu6vQHa2Kwd4U5vOW0/B4acjZBQCtmlVXtOVxaqxTrtKGy8R9lXaj9tRKyu1MOOIuGXXN7jjB
7KulYXRr5QiYYliAV+Dpb/JEu18jV3xmXhy/QGzeecQ8mXSIbudQJ73hWOae68xXF264V8DC0B29
CGQxWAtGVS4/NlL5jHy0sE3zrnZ9eFgvkY8KGmWLWk90lyk4jlJUgJHH8jLm5oZxgfEwtI2E8Yp8
x2l5XMV45VcCHnPd1vNrmTJ+wcAerZTHx1bMWDcZtQpZ2UNsbEb3kRqDQy0l0qYvFw6uy7qK042l
iucobJ7B9nmH1J7Fgb3FcZbThzFAd6cntDPuo9S7zdP6ZkxLmrjys6zER1iWJ0/TW2blh8n0Hwgh
3Kdjc1lS6imcQuYAuMP7qG/Ui0lxHSTOIYRZZ0wrDG2HlL2qixd2Eq9+gRraG3Cfy+5hdGHNDI4h
to0xPXEgQQWgINYd2XXnyi2+LqjTsAZniYfWbQY8eoOyvyTT6EF7j3y1Nqak2rU2zU/kGIay3iKd
zcfJkM0mwY73OrL07ZbYqddL4slXP8k6EKa47hnZXZWpegScnjvFOusdhqZSKrTvFnTVqp3Tpxbq
7YhyH6bnCTceWshYHLoKFpPpecUHM3HO3XnbbLV0mBn1LgP7yb4RnD93XQ7d3Ods19OjYv1I6bRH
i6gI5FQLW8dRGqySbZzfk0Gxbzi2og03ALR3phsuNwNr4W5SxZEH1vCa9riMWyb3myXrUP45vR+s
KQ5fhHbZ4I4+g8bOtjlYZOJqsbawu1JF4Y1bsy15SBkwc+6jCqz3XlhMuBrdZHxJFbO4keKcFEJb
MEk4dxv3Os5dm9HYoUaLrnkmKbsQiFuy0yzb+cyJ0g7qGRGVcpgpXxlYMd98xo3fsooo5nrWUfch
Zqd6yEM5MWIyoRtRgXJCOca+7TiVcygWyhq4LeLyIgAp6XXntGce1eNzbrTNucVV8+kafYskyObC
Xztm137TdTeB+XLjV/gF7WmibIb5MHDeg89smvYZe5CrFidHtB6SWrLzAhDEQgGWbT2MHs/bBdY+
YBY2G4gw82g+ItUNzz1lOAuH74LwYGv75ZmqZaMKom6yQlpnpQF/f7GbYsvYv0zZTy3OI2mG9Ogt
yr4oD8gWB2XjYMxQX4hvmQ+MGjWSQ7kQyEnCE2Eww0WsjIpjKBKolYNveBcgjx4jldlKaN6xvRcn
VpyImGFW3DFlXL3kC0y5AaPbftC6vDcnE8jg2FmcDBbfvLBPtA/o3Ea8klF1bWupBPsymkRoziry
0Q0Qe/GRjTaeg9wHG+d2njqKWj3lOYHatQPi+wagSXjCwJ9sQ2ysjssJOJk7mwesEDvg4+qH1WTJ
HZ3KlJVw3pC3sucGXA8S1F2r3PykShNeadTp27RmBWRGN8CKyzGvUj2+5onN52MOiVuAj5eM9nA/
hCWD5zjSRuCpcX4qnb56dsMw2s+YMFae73UYb53wRpghoar4nv6fD1kmr44mwll5RKZ9RwyPhblU
e8GW9e3aX3eXW1m3Ye81fAC4tXZdlhrnumyHfJ2JygXS5ed3Sxcnj3Pb1/dwEL9YCSJfgDpIhcmS
OQKYsDnT/mMkKcMxaijw/VtLmp3KMnPvNH1ExKHpZVpHUvlfiQjlh3SuBubltslQgkXM0ML4YfIj
roWTxi+FO2GynWx5iBpbgB8sZIxHfaF9ZTLdi99WMZYFfzjWYAEPbd2YX2ojpOxjcJyzYMZwrIah
vJkL7R0YLUbbSJVf4rB+zEMBrbDmnIgay2vozAGGhoF+k/WEUWoIz2u78YqgMf0fLeUZTwAerHXv
Jd9lrduToXKwoj5jBLp20ltUZu+JUbt4oLynv5+ZAl0SmODrOCQ0OfVM0qioyfxHaSgNAo9A7Ge+
FBybNIy7ld8V7v1klQhTywIPDbQuB0rlQT4C/OoFDkxTktN0Fy11Z7+0URnt+0XG6FGGv+UcuvdT
KAW9AyF25VWu2g7GEm+lXzKMy2uQvTpmfOR0TRyuvLmIb0o48RuEdfdeDNeZJwe6ZaeAotLxKtNx
lWuwjmuzx19JAjtyDihd5l1RetVdn8b9zTjD/k/HWI7cjJgChPLMQ5IXTCQAxq2TXLc/QAnGr73h
zEB5siVlNALnPCDOB+hvMl+R7NDXdGWfI46Sq3IhblSN2InAQtZrhqMKf3ve3aajAW2ryQiPdU7/
NdTQLxpy0avFysrzsFThIfdzJpjkyfBUqO6hd5byRs7giXVHOkIUJVkXWIcu9pGCwYbFTm5cCGV6
2r+XsQ1C3c/lQ1Vn8wWwB2mz2tMvagw0XoZ1WHd3bgjboMfdIOpakOXIQ6iMyrYorBgIAzk+Xxn7
k/AEiYFA1yymHrOvSk65PeQnd+jmTQ8oGuvD9agcdfyr0p6OQLAIFzkNlpooZXJXcacg5tyailpz
TrS0VC6yu52dMYXJKYp3k9MdCZdFv5FLhhieGO43uwDPOTEzWuFom9beFdVWxmb+3NTV89gWyCiS
FN7c6iPZHXXTiwVVJ9L2xbJx6PeEtk9zWwGLTUILhWio7pgR8FlNOZnENrAFAMtT4YtKxbTLMlED
g8axxeNZ17cguPN1Y0rkV8iU/S2sbv8zjmK1N6XuopVEO7rm0tNH2fB7rRiN0b2VNePe78yi5yJv
xrMVWbjrK9aOZgUgWH4D8ALYZJov/lAQemzsSGGeQK2prevE3chm59gP7DO7FqYgY9S6X7kMyJ5M
E5uBbZTBYDThl6yYrmurSKZvFXafu54DvLcxc5GDxKtT4m2zILlSfu8Ad67jZX4axIwpxhyOvI48
ESJtA8IeMC4yt9IfLbaXXUhwBp3UtuKHrO0owZJuYDJovkwl+uCmKSrnmwMelqQFW7ubRpKPgrE/
BVigaZ7QzUHnamEmwv6H2bpt45GEq8qc36CDaM0NAyjrT+bcv0gTWFdD679s0lfPKaI8fB4iBQJc
z6/lhNWQW2rWC5F3lzA68S5vPYcqf8vnwX5WbjsW+9AzrGsETh9Dh8NCIFNBr4dsq2Jv0GsQB5w3
WNRbJrRrKrjCoxmbsrg2e32LrG7aDx05qJqN1NOcD8tG4KBN/oN59lfYkPQUbV+261pUFwGyda4e
/D/5+btCTAnra7InQUUaw2jK6pCkFitmxyxwizWnCWwMFkHF6fPseT155b7Bj3j6++/zZ5gZKbaf
34f7C9QsSeA/VmJ0d048ScpY4o58dJv+w9v+P3f5/2F8/tMX/m/u8sfv5ffoM/8zEOv3v/EPa7lh
mr9xEQjhW45tOw6FF//0lhum+o0LwwOKxZmMRIvDjfAHEsvEQe4TacZ+jRXalVeD+x/mctP6DUO2
b5EatkymI0L+N+bya17mX/eaA6OLRIJQ9J6xMuJV/8VcTj7pelwN71mczTcX8P0zcceRB+PUY+ay
O2/6UmH1/g9BiJ8vyX+8qkvQBb85QReiNT/fGoojc6JL/37A8359xCePmnam/+q6/+NFMK+DGyPl
Ir1fPpq2Qu1hEMM6aNtvs2raJ/Ie07z604/9F6vVzxGSf7yKEkLwtfAyEMx+/ii9F+qmt737oo8Z
E3NCt+/xjA9B5I9iL0r18fcv97Mf/4+XM+kmdgkJ4dj8JWrF+Qo7QK/oGDT1SUzyMRpN59z2nI//
/oX+6icio/LPF5K/rBouklsvRnWP3RMLvkLdFyTx/gOa6a+uPiVtyZJv28A1fvmJXFLhRRy790Xo
+Q/8IUQqahKXI0Z3A3pkSuAVF1O8+fuP9jsX9NeLXinSDtyRYGjELy+bAwqkxs+7bwtkg5FcvcNg
3bY3YezI7VL52WOPVTgoVa5eHa918TQV0ZckclXILLYH6p/WxUk1vj6OkNVDUlQFRuC/f5d/+d1c
Q0aepHCDntFfLqym6TUz4vuq1+0WDt1ir70rpqGgDvGHJRf/rpa22P/9i/7Fr+4J8nW8Hio4Sbuf
X3TuY3Lmo3VPgZN5FQP9zVKG8X9/Y4Lf4+Z3PdZE+qx+fpEGpHI8A5jB+5StrZB6mqRh1vn3n8T5
HXH786/Mbo+XYOlVniLj9fPLwAlIm6ZOztPCJD1oHGd886nBqo6clJAfE8/P6LU1U8Xc1zLx5Jjl
gpHX1tIEri6E/uF4ThhtlqJEiGoVFu8VWP1U7ZqlVcUm5XxydvVCtmCsJiMlu+y7DxmHDTjtvgzv
lrTs8OnSaAecyk9q9i5F/Yxf0cUjiA3nB4Hhrl85kce8Ep4N9dTRMiHqWEYtX6ehIcY+0e721NWC
H7+wzYOgjxK2BrpgthZJ0lobjC9L0Ha6JOxq9dM5MkZ5D48kZC5VJdmnY6bJhFCxsJevlGvuPC3l
M0I0QDDOY/KhkVpO27askasasynuUwZABLT5D0QxxgbSXDs644dr1jNDDI1UsHJ0TbGqbmuPPdWc
8Ed0F3bfbfp4jHVmdsbXqLemHw2FOAePcrArTdtxhrXXGPEj36OPmlUW2KFJqtprbrHo5GqI/Idq
jrsnIWm92tIZGR5KoWi6qlsLSk+LT5Sm5Kwa4x3YkKGiKqrNfuBe5CQaMeiKgkR3S3W+AoXaFXUx
lB92sYMsFLWN8b2ZriP9hjVh77vQ2I/4dUYPVdWxPsrQxWpGbHapNvhdpMtGO8ZZBTeNYzCKyR32
CH1TFbwCFjKVP5Wp6+Nz9AzvmYdKtONfh63isad894yxZz9HWnmjZYZXl1DRSQs/+sTAjXMyRW8w
d24zZW9l0pZoMBnz7nVrT/0Z3Z94hoWFFE11IVi0EyLK6k2hfJSn2B9rminQvti8uoax5UCiwe65
UflJBAWLnjRoviRZPdZfijZUOKPR5m5IvaE7y2yaiEqBXBgZtUMuWDHWir6y20+SlV3WiiFm2cxf
xchIZlW0KgnklFmvqu7dYrOAlsKJbGN6WFd6lHrTVGZ4gwZu0ZYzjgoNxRmrcUP7yPjYIbyetazk
D+J27nyXOeZ4sqJsvKnI/dCRB/QEFzg8L8bSc7ygusJHLzhY+1m3K3MHe7M/hhDpU2eBouCjbIn1
2DWkcIdirmgp6XrxoM2i5BYTjC3WJoALwHp+hQI7R5MHQRxX3Y/RK0W/0gMdi2TjuW8YEOOwtN3E
Y5KrRZoGoeynrwmkymcry9uPsdPJo2LkDfQtRcheM/qXn6Oe82ebCMN9Jpfkiz8VGCoT22+bTUpp
6KGauJoPPi2ON3ri1tsxqqkO1zbQCR61XX9hqsYPROyn+ALgPHrnHbSv5aA6l56FRR0Hq9C4kfBG
f3DAZ+wwD42LIxi95Upu6ef3sCQ4Glh8twRXIj+jWtoQ4kJuo/lI7GU0cfcV6XdO4MT8Q4h+T2Dt
q69uZoTvXumhvVN+F33UrWm/TNK+9sr7aXmLsQoAk/AxNq1pacqStWXzJFxfYWJ3nuFYBhKlSt5D
ZqwXq7XofsXu6YAwHpfY3YZ0lI7bsdAygu4o63JjRMp5xmc9PIn8eg3SJfUytanBTLIVDPsoOMTk
38FpwB+x2OOLObnhvZ7BZXCub6n3Wcw+S3YAnaDXlOMQX4RM3HalDI+kYdVCT1xnYQl1Y2BESjLO
ScwfY9M7NJ2xLE+buWkjf8MDDBcDY73xDvRffj9W8xyTADLMMwlA0nbO0EkR9I6l8ZAZfuRjRqNG
iq9pQKfnuvdWk1fnZdB0tnPHwZPuDvSQ5dmM7NI+YnDMDpR3K++CA7CvP4q+qehMI8wYGlu/NMxr
/WpFIy1FfxWkiLNH7RgkMpbjEvz/6BT9gr7WjPKR+SCeM8xL1k3XkAVkcZZxsTEGOKtHg8qJ9tLm
iJybkrJjC0HAqn0Qi2UZBte7YsKNSM5go/xFXx92UcOyadHt4o3o4AgMyjqZMlE/UMiheuDKX3aL
pFRkjXp9rde2db0eh3DI904yiJNRphbuORm5742Tz2e7FohYYgE5tu6la3wbMqN9wQsFQrydZhyL
VSqSj74osjtR5sN3I3bM7+y/yZ5MJVXBZA7jeKSvK2IsZZConALqBez7GhRtiY8RdjCJuqQVT3rW
ab6pZ9pm99qboo4wdEI0qZYVCq0BT/w6ai0o5+4m8CBblafyG6Asc96QVMmmPV4wBwmKbCQRyTEU
057SygxGkNeomxyDIfKMhw3kd9wW9SG+NpJgqDMY5Qg4+jWF/jdRbegXZGy9GZuASvvuFGJm4yV8
jwdlaV+vLNvVjo9TtIbZaUsyA5tqYgRPQ6f7SR1gRjSW2GxNCBCzISjOkUxD43YwSpxZ46+c7AKV
fOowsyA9ZRQDCiATUYAzwOVSFJOLswAo21c52faKbijmrNfODUrBGh5EW7YeaHuzFSLHsJtp5Fr5
0J8ob6XKZUWdJPZh2tUKkirD4lLA11cDrhmOFcClkmjU6zHhqg9UFvbWhgNqdq0cRW1bp0bMY95t
wlZfBNagDmwEOKpd2FY8qdzcm9N9QubWOIu8oodw4lHgB3TEgx8sQMy9AlPwDsg3xbDpDLd5w4tf
jKtOzFGIyZfGtc0QJW24Lo2w8Z+I2vH8uV1MvFGUXTbOPXKz+rD0iN079PXM/oSp6BpbSUhBhJII
fyh4mS5WWrd8skVyZFi15mzcWi7eAtBdMtX8KFe8H9wXAih0hdhiG/UIeWueRn261j2QMRK8dsmw
TY4Tw9UULsimwe72Y6J0rt+Ds6R/fTItb2fNoYG9dybXC/DcjUkUgzw19qOZ4vkDmeBh5BwVA8LE
U/wlOpGs4dhQZhE/h3OY4TlxFr/YUcaMf7/nIVJu866h84RZM4kopm881VrE4uTrgCGjAjs1UvMa
jKaPkwc3qSaz6WuGEYwpunqigsjEqnk7p9mZTqfyOEQ0HR0mplc9MSfyEFe+rMRPn0b195YvOuMt
xI0DTqF0wN0YU416b+PFWEva0s49Ya6B5ApVJWv2wNSodpCNitViYI1ad93i3qb4UQC0hEv+nC1+
SsP0tCAActay4x1d404webHxhKrrNqfCHYbuQFVZBlWU8ss3HC4qP/y+z/+f7vR/JBD+dOT5N93p
uYzi780vJPbrX/mDxG795vlKCUjDVw0V+/s/dSe0JXjV/HcEVov/4XKy/EN2sr3fONNYjmfTKMb/
8WcSu/Mb7GnT8i3ThOHLhOS/kZ0Qen4WTpSwpOBci9rLXNpVnvfL+ZaG57bnyUjGzDM+wqvHJn+8
DqCoDs+dPWifEgdTIbZeCyTNClGlY7FX7Bc3GKclXBDTwf6AG49CmufQgunHdsQOmFYVK2McBT2k
ldzynBuD3ozkheNMByfX/ZRekgKaVvXRxdKFS6aCcJa77/PofBvUjuaczwaoblDVXn/CcrbcWWjh
R28Ac41TMz6ByDMCYuWo9RFIg6MlVXQ3Rdy9ktjGjqrEA7cnw0TTuXMoMkznErhkvZyTcQLXiXXP
wJ+8i12jDsKeLe5gGPIysYYEwtAkXUiLQw8FOLbN6U/axaLNHiY3ImJAANV7wjSqA9FRS6URA14m
enf20kltcyNhaRIzdlniN1Q/iqfasBhbdJXxVHsyKaDmYBqxGSm9Zu0VRZqEHVFX4BN7r288Po5C
F580U5dDDc+QSmXa7vg6644OICeWQS86RzDPpOePCryRabIRmxuKq3H2mIKdG6ZTyplmnjqbqHVo
KMLIV735MV1AFLEFcTXXH0s2RVvDhPa5SlJKoVZAE7NHOxps8tPV0rcB3evWcRZkTQMSvSz5S5gY
Z8lum9bKvICfuVCtGZLnWNmJmzF+bKIr+stknVnVHkv83CvrdZin/pDGc3HQmZ73EKq/yll+r/Ll
0iWLG+SVPf/Afkd4PL5yz6o01RdOvyezvjejfWp2DKQYtnLgwTn1u2097Hu8yCru57cZCNmVEKE+
jV4QQmOlrCfsJkkrdwuD0wLK2OMcVeWhHZyvWtc7cMNQp5cDaZIvtNoTKl52AHj2hVk8NL7iA+Qd
v2o0u3c9KLvvOAHtFVtKck0Ovx5SmL2ZiJrg2yFLy7kwcDVmd1SNXW8W/p1dQJPQPLBwrMzh3k8U
rPZaFjvPNPSmBBpA/cJ+KaX4xKNqQzuOmwg3hOUnW3Z91IWxANy4C/FfyBXW/DJbPf+cFBnbWdLk
59yd6CXL9H1Lu9qaMKJHoLMt7qeZaEiJmX/FKczYd3Y23PiNIqSBfzKIbAUrnGTDiYG9WpHw8FVj
HaaxomsYIk6Qp/n03GjAV6nTJTyIchU0WoQHl8cvTbO59zYYlbyMQ4UBIu1Bf5CEek7L5l31frea
6taNoBGDhe4HSOmlcHkOY/1J7fStHoHmUhts7vyU+vHCps0ZEtvzsDT6RpRRdOiRijcZuF9KDZmx
T9JJzop40Zz3SDdzw/sKU04OjEpZKloxYNWzOaCa3NddQqe9nwvOFZUpSBpU7kXiQnxYsM6dndYQ
e4jBJcWCvvvuWfajEUPExq/8mMTlEaGHFLYJLZ7xt8f6McQPY+6IjTLr8sA04ZbTw45xYLzKunkV
sqOtuwvDdHJ8k3JPxE315VpDlviPVUM2mlLfloxOtHLt7AcjPZJLxlhuYJqJreNF1W2oxRlh190J
y54OclHqIZEm02WW6WPN2s81aEeBkxWKDtxrLN1lnSVmQQlAMI7Mugdv71bWhbLvnfbwliZ4Ewx3
QOiRF4Lfh7Qdv1q2z/SAs8E8sg0r+ggH1hIO1H3FZ6e+jw2bvAOFwkvvZ0GUFBjjPJx1YUOb2Gx+
1x65dT7OcZivvdHlSOFYnKOdlZEmquo+FHWR3PvQoLc5kfpjHXrLdnJlxTkgUpgIsvGO41a6xy9Q
PzmM6ZNy2iQZHMSYXbJB5oAkLv4rtsMZlYl0hAdLab7PpmCp8NQJ9oC9FhV90Zbd+gf2MwIoh5s8
xcWE96qEBnLQTnGcvHLllKkXWKOo17SehlgKPWb01qCeid7xzxMFCDDH8xuwOV5X+Ab5/kvO0WOy
zrI83LMtBIg/f2tp+d4RTSp23HTTPpHL6zD0Fk8HJ9rQqNe/On6xGWQ1OKthpFqjIBxxlzbFpxP1
MO2IKVAb2SVBByQb79x0pKCTlBqqykxZHRl/62YmHdLJyLgz53a+CzFzUipc3haL9+ih82ZmxRsT
HCNJERhh/U59PYb+Lp7JSOrkzYkqKMgJxgnF6rOmcG5tUceI/4yLR7bdcOtSVwf4VCNYVAHuVHmD
/CPB5sjlgp1gemEb2+3zfDl4I0RiKkNzLg/Rb2Kr7o8yFnQ6CSoRzzO6+4oC+hRAEC2vu3D2cRHp
Flo3j+AorfYUUZKMLuo3sq603eIuL9rGOxJqBHdg8tyMmik8jE3S7qq+CFnDm3GTp+U96NEA+lh3
jGSJZ6vN90PdimNHdcNTZ94MVjpSNTi4GyfnXBuTd2JE69nnNn1fvNLYzCK85skq4uWdQdkQ0ZdN
0xmvcYv1nYuQID576LueDAXLQ1cfeEbY+5wlhAE0k19R1jQz8BHcHfDXEMNZI5qVY+CqoBN4xdYM
tc3pL4I4xC0Oy2eZJjvpdoG2W4/4BaeeKr71o+JbY6mNbtmcQ+z5mvNdrHqve8+jmj+bTvQ/8aC5
WmjDN20M40Pk8eALU+GQmp3N3eLH0xmSNV2vg6s/YozalAYuDdlfNmKwWFluNosHYBbQJCl61Css
sQXrd79lWX8dOYLOnbmbE+O01Fgms7eo4IGZvvldfuM6xIJmcmZTtXNSPHdNLB9cE+oF2nY1P5ap
c0+K5pqgl35OmtD/KIAgmtmF4rqNkgdcyG9Wz8N1gLXaVbd2L/ecmjc1+iJXwuQFYsank0l8peEk
joRIN5E5YcpQzcFNo1dbGCh0wn3QQwwEcuTk4jXyrsK9UQ5VYAxoP90wtEFS7+Tobys3P9rJ26yd
bQ/Sfkf06RNw0S2azCavrUdylm8AAY7YPW7azr4lCXDXccEsY8LRtvHhQsmlDdBNmyBECV2ZwjkY
bFvXpTknmxCxZOWYZnSTx9itEXA2LYobukq9zovyw8tsks6J92FkoxW0LZeLhzxFJYTnrTT3Gllo
QUqYJxmQ8KwN0S3xOsERAJqVlSj24n3Rdbn2HRMg5xTeaQIce9stzU0PrYA0qf1IEgEPgJj7QMlE
P+BBqzjx1dFXevQ+4nhIAwsudxA1mXPCqFfu/J4aCUUWw42bcIvUfylm4ztC9qVxRi4uuDS4RKDp
+IQlNI7ZeON38RbbKt5QaQcygaUhr29L6ebt9wBug+pX49hHCQW9Fc9vuQlqM0uH4o0LjZmMUb/m
KMW9534te/GIqca8MUT+nd1ZfaxwW7zJRt5jyuZdMXQd4xigw6NdmPfe0HIpWUN4a7bjg47NB+hA
u4bFoCUyxZcot70zlbuZF9qjrFef8xClj34eTXgzvveVvbYKbxvOXXlBdja2TU7+3W7nD2HHxcUb
MmvV4C28JZtGxflS6AfuqTtS79/QAYLKNo1VRVfAgVEDHhpH4UoZLLhfjSfdswxpAe8ZQASaEH7V
YjRDeFOPnQEdlErWeX72klp98S1B6XQ1ZudQp/EminjA61ll/FIe/KsBHHpX6X5jjhNNrgoGA/sp
3MpZQjjUdW/FDFw+zCK2GFF8GCqrPiPrwjHPij7oquy9D8MH13ORdJv4rHjSd/Xgk7FhF+7GuSbU
eA2oAJdGuuI9EnGMr2UK9qesamtfjC5WoNAyDow/WHqZ87McRgP/MR31KeLcYFg2z33XtIuT5efD
KYE1FpgKb67VOP2xGuvmcYqX9nagDQa2uyqejPkKolKaIhL6M4j5qMg/8LRkzN340TbBNAQNwfAD
mUdJH/iZ/+HVSbTtIosQCWv6bhmB+A5FChwG2MEqGquK4teqP9Y5qW5tW59mPfrfAERdHXZR+lAi
/wepTq9iYUfGV8TvsZfJreFG5gE8V3ksqn5hKqf65oByaz7j41w2vY2olBt+89UKB03V/Hwq64je
sDIz/WcUnTrA8+uubdGpo1woeKGZeA48j4IYVQyAenlXLwZukYrSUpK5YE0i8B+m2meqtfcEVorV
gBHS2HvUZzD1mF8BAJmEUGubbJGZ97epX897oMzv8VLkFAH5XtqtSqTTizO74S2VSlbQ5GrezayU
QVcby4Wwgk9Op9bE/xf54Y+Vte3dbjyaKZuBtWezEmOWptKK0gtca9XaAr8Eq7Ictj2pUVq+QaL5
A6diq12elZkJ7PYWCfG2H18WttsvDMLM9biQHmF1L3bUCxV7FZU9WYQkfxCTMyyMZrQ4gR5riQeV
U9AQrL3k6GObqU/NW+1bmPNIb/wYZDeuNYCxSwNhLTHLh8l/zUvMvsQ8Xgj2V59mXIRBprTBkzy0
9hakktVSwtsrW3s3zpGPeEgmelVHcb1TuCXO6eyEa5f5x12SOO90izCnGEwAIAuUhI777HW2ag42
jluew6iYdmFMfCFyDeeSxfopbRw45CN9NQ6TPK7W4r0ruL7C5jpySNujm/f5ymrZys+N8E7W9Y6c
Mv8lM+sM/LKYtkJnV7Jfciej9kc5dWztYAfTIOZMF07n050eTD+An/QGvDncDXYU0yKA1xkb28Jy
FI0nJXhup2OYDkGROSH8hCV9FiStb/I5xSIYs9eHLj7ueIIsMQRZb7Ds/2fuPHZkR5Zs+ysPPecF
6VTug56EyhCpxVET4khqrfn1vXhuo5ERGZ3RWaMHFO4toKqOB0kX5mbb1r7tjcr7Ahm53HawRddh
hxElonJ6FHrX3SIUcpeuGxiLntSzY8tmrxk8i9c5zX5u1dt5Xew8mL4at6XbpVd488bZCpS3/UWU
CmaLEYlHAjX7hylxg6HkE7YEgWZ/h6g+ZScKrF9aBj7NTLudjyx5XXpe+pA6P2G/+WFxXzbGTx/B
QUovcPkYQAeXztZssh8jZ/o+nVrMrPIi3SrMBzYKbgxhZ4/oW5W29pCI3F74cdx9Mi2OWq30abUr
2YJbSs5bKnX+tdaGK9iJ04wz87/w4qPDYLrxb8uzhiU8fvsK8E3yjNEMG2skIHrR5oVvLdcFYIKf
gtRQX7Keer3qRfl16MJsN3pm9K2yWkko5aHltLoKTLXmpvl2bA2a3Wm96NoSMgaKZ4jNtqUDg+uN
KV5WGBjray3ADWnh0XIRfE3NyKGi4DeHJjB9QbVC042rpoLwsbTotHuEaTXf67oK+Irlo8VJYVR/
9YcSUmagD/ljRrL7PuYZr5KcsBEA1xhfj6bVu2s7K+kkIvTbhWZaQtuRZUqHMCiPGzEgNnDCKL2F
kwmnQBmWphZJYgUVpTevf2qHrAe+zpDw1UrnVocK8kkraJ5NDW16TOuamyngsGJXYW+lVkNQes+Q
QghdejTJ9xZi+99eS1UuISTmEJM5Zs00UtW0AkXuwbXs8CoXLcLusgzkiouo+GEnYI/0gTIaSC6u
0Bj0rG0K86vRmLAGwF9gaUaqWvRu3tDl0LrhgoxGGR+cuM9xKTJt9YPW6/vUK8VLHnO3SDOU8IKK
xmHgarXgmFPuCpK/T4uedGgfKkdu1UYygVXz5Hc7yIGFQwTS21xnt89SJPYQEoJW75Y0LRU3fkGx
Ay8gulS4MEXaIQvM56oyllaJBBdB9KbhOtL6tffQei5GV8ReyzKDG9bWFTf3CR0RxPDVKGmitW6K
VI+RonNCeuKBp9gJu/liUVmiI38dtVRMWqfcySqjx3+eBl8ojiwjFxsYhQ4XXpUMcZLqb31C18dR
ujRD2sicEXrTfIihDMd6XprR7H/GEdOHGRWfIKNnAPN4ffgUJ85DMU4rkfb0hMhnS0+RU3jdsgfT
kfyOaw60Dv8Futof7anOn7kZdlcwzf/oLlgoS+dy20m7oV/ADEmNdOV0oFff2as2dpZhFG2k7v/s
yWmbBjB4K4y3NoVqCg3wz0cxQiazkk9kL+JFQWJxEXkWCgBgEvYQZle2VIdMl9wVA/sgTfunrOeY
rgsD/BalIoLX4dRx9QTBkT7EATbjUab/HgXBN/Dz9JETeO0W47A0IhKBLtwsYPvkO/A4wYlKbAii
7tJ5w7MTKHmewgZP0h++cBziPN2W302Kq6h3N2T31qlC8SIxlx8qen2h+C8HLP3wf+Jwsx/trFtF
pFBSDPK8sAYz495N0rhRXOPbQuGJNoF8pND3iCcZ5fNSfM8ry1zM8zFHEs5w423uA6/rJGZnOoia
JENdZP6u2wdNjBuLsi3xC3ITRw7rxMzXeC48WXa+lhQCBWKTQfnfXLkt4SNNJT4JrnqeADS1nTwg
/qZPX6zilEjWLWAJdqhzAvkCreux1KhEIrEg5NDuTGFetfnwXQ/iG6RUpLoEoClsn6xx+ObM7fbR
uBkSl8M9vcXBnvouLmKht0cy+EikehtbJInzxInW2BN8LUN4X9M47+n+Y5dBgZOhMjEiErtxBLOU
S48WPruhIjWhy9CusggVD9hFBYWfREpeldaOU/8T4DcaaQsIFwNtZHrxOEwrPxE7g3s/d8RVruPw
wAVPLUMqHAt7QFwSWiazMV37nbsnVQO0raIPv6twAMa9cNv4zd5ROeeZ7tlES7NRSMR+3S1HCdgJ
5pujp9vRvCfzSNjfD5uC8pzlQdDCKgtXel4NObBmj9kk3Jia7ly6pZbwFgaKggV8AZ0MFli8Jcm/
+x5sYA3ydUWZBS24AuZCno1E2Q4XGp9s++Nk0o5VagicvvcwctZe5XGYq18uHalmFIMVjn8XFcZs
vjU1N5jf6Q9VPXYrNyjYWktkdUMk/U8qFdYqR42wLbw2Yy5jVsY96HsiWpYN1mtOrt04KRseegBI
Rt2qQmA1kWJrsz3khtVIY3pVfYIYROOMukNpR3VTbegKKpZdG28wXa+McmFaT154rUK5yjv0Ob0F
O6rYq95Y9eXnAhlAaHwnOEdEZ5TVWqvlfZyZ3s63h0OelCz4sp0OQ2etXE+/T5vyJsJvBN1G/gOS
xR03kF3a95/roaJL6rMS9WNWKs7KKXfXfU1IUJvx5yiMrgKuKU7BR5lbshKv2octOFB/0F40cRNq
BTWNYVnp7UEHZiHTaTVFCe51zcpOr8c422mh3GaU1w8V/15Pk64xLGPOEH8E33WlVdf0eQQEQdZe
quzKS17IOyxi76XsbzuHHcWdngzRkukHO6yuurlnq3EJQVGTkWQB/bD0oDJTUlkE7SFCaIDshJhj
QQ4Clw44DdVjSEQ6WP1qdMalmMx7x36Rbb00xFd7/BHXL5RbuOxxHeQ8qNl38wlqQrPM3GJTyy8Q
wJZNYSwxDd0iMVo4TXbbaOTcWijKGXsa98nPA13nS5knh0mHX1CEaniurdFctX6O8oxqzTKBANIF
Cuj2IB4ttx1vSuxul8iroDYi8xvcPbCLtSXau4Qr3kaFtJdasIF94hfIDdI4YGD6XBT1bRlpu6oE
tEsWmk8WKDR+sqnpis8nbCer1WRiYhK17jbQuYbO9pH6KB+iyXLWjjb2Bc/A/W50/AMazW+ZbYY+
+bLWvcHY41mnzWxLo9V4TTrLor83aX5zBJH9cIlkrKC9dtgaF1E87+TNKO+8qBmu+lrRHhyT+GD7
paLxBcwGOoN0qh96/cXVstvYiIGlUDqvA9O5m3WdO7zBSeG2T7QFHhqHaw3NcAt3gGMH1/pL01jj
NVSbDbE19bruSwEOlpqou6lzBInifgKoU4mrOIzHbd0PaoMhbb82Bvc5mDhqlHnQwSoVxae+QmZT
p8+x5kLtbZCh0Buf6ca+jyxEVlTYMpR4HIRi9Pch8NatnUgPPLodbVMFewX6IwhbtCO7uCluQh1T
V2xKAj14LEjkkmahn0yhvacrN+IuYw/8t4RiGhl33Sy2Li41u0j1dDhxRVroMXWOuibSmuXYN753
iITdbhNcVLiHePTytXn1YCj3S4Sh4a6uy2iFOEXdZfDh9yGSwoC3sLTdwr1RZbpLw/wuCOifBgJh
GvIH3BZ/YYsEs5Au9pYjvSzDgndsbNHO2lf42jmIz1S1xbGRAIhJ6IaYu/ioclAhfbWJDWPYH1uC
h2atuSO+dSOWtIOakdeS4Khv1jqBhWybW5+g+Xl0ZhMzoHYLbm+PA62NaW9dGQLgsCPDq8nKPo+J
dksq4SW2ITTYw9Yo5MMU0YrX6C0ZKzxSRWfvp0A+wG3btjW12qQFjAeod52WzUta4lAuJN3lU2OR
/A2bZRqX/Y1RN2JtWxCNRTf8CQihkWHCw5ny+Ecw0vwK7x0uSkxc1erh90h+d6fyASMv+IMWy0kf
b0LfepHcFDXS71ehSdTkI6yHhZTTp1XSaj0ItYwKsDhVUT55vZaH1COmZF83MZjUOviZSEp5AbkC
g5PQ158mGewQXVL7TImE9ZnEEMEgwKeMFA+QBj++1lwTDx/8HNNFSq/y3qEbmhSbt+nzDtYubo8r
ldTJ0rfMq3yaMLir+HdGYJpOCxs1RxM8JZP+4qfSQN/v3Ha6TnTjIGCbbyhd4AHrzTD+6ai1LoFd
UXIrHzhpaUMtRIhsqXSuyqz/XUDRWrROlGN1M0OHaj9aVjRCrP3Rrm7Rb92FUd/s+GnAUBpJ635V
pHu/REQYFEO78loAjWZtulvHaL556Gs3JCzEqq+8YKWBNR+AlrP47quQVA15rIDoShhr+IXUdicy
YZ4eD1+chPCx6seem1pVHpBlRb+cCrGnLINqP+U+gX3XgpzNR7EJDQz17Fi311hbhZvKQQRXDna9
0xyJ+XGGyDSP8UkNzQjhdwTVRZtUszLBSWCOiNpBx0dvialfiRep/isews9aSkyHtvoKDTTaUhPb
WafScBWRxRfoLu294LqBDBdsgxwsmA4uUYEoadKGGKbdmJNFvQLv8hWIYuyWVfQ0ttXz6Hpfk1bX
NlY1qWtCQ4xNG0rfYTUhJ8KtbUkq/SbnAhyiYjxovlbtDNPBqnbqJB0ohb2rWvLZ9OOQYR71ezHX
kqciucsdEDTgdvJfjWu120FU+rUoffVj7GsNiEY2fIHaPF1ZORC2ZeCT/U/LbwbwEK46023hBHdj
IB61TsxJWX6AzEExDSUyZpuOjDQyiffQ06+UoX7FhYlMusNaQVTlkjQ0wU8YKyQKhAwpsTg8r8hK
dlYiUQ2IHm52SNMmGJcXRxHPRAInLdfyunWNhHgLJnF8boYq3Mo4rV+EVt/gbx9+o4gCyAq5NFK8
4SZ1eIe5GQGGDIudG3r2EmfcmxYdMzahcH3MArROUKypw5lrnPbSXdBgNlOZfbiD07EBxhvPWa+b
HMDXHcCY755dJ2ukD+xo9SRqPCUJG9oC5y4wo3ulX4++/r0hexBoBsLmYNWY2ZybYvXA+x7gS7cm
/g3Kfqr1GnJZkuRbUYTmv3s5PiS/etcu5shY5n+1n/n/0VRGpy/lfzeV2YQ4jBRh9vuo8W/+b/6t
vzKE8y97ljYp7kmuSQr7f/RXCLDotFN/mwEt3ZndZv5bfyWMfxnoqwz6Ymw4yfTh/E/bn/Uvx3BY
MXRzGsQGum1/RH913OfjEk/AndQNmm/oD9WRCR73xsS2qEfaS3QubRQ5BESatW+r6t/aPD6p/5ub
UTJrV/5f1nKaoSqt//M/3o5iUZpxbMOmt9BW6qQDB2FkYRVDOl2rzjbXtPwh9gpA6L167//HUSx6
xwxYLa6JMu34WcYOMS/sxPE6wyad+FSbUH/aw4VWNWPuSvr3I+5+/ed/zK+M4xelmm0Tg+gYxxwP
I6F4wCpA02H2AEHZY1wslV0rcF6QeVd3k+30f/TaLp+T0phLNZ4vMaJAjBqtQi2mNPbhp7apBAu0
WY5OV+ncKPiqu5iaFNcnEfDUOvVRHcb5nnRkfqGL6txTOxaiPymko9OLir7w9TBOmQ5a4Bf9ddho
MXaRIJfBt091my5Nzk9j6fcmbqPdgOZ7qdcy/QTKsnWoCcKHWeUa0vv3n3t+ruPPQEMXywkUHR8D
1P/xD6KLYTaRrLvrcMp/uJkVb4wq/wVBoty8P9CJPpHvbRsAumi8Y7HQH3syUFCYYB9F2bHRBvlP
bgjhGkZLijrLHG5zEp0Xxjvzqin+SjJ6Oh257Aon/eJ+0tZRCLz0unOpCOcBZZ0oxkeHloz6s5Z5
hOsaSIQ/QBHrXwbYkT9Yt0JEUrN39fvP/mbh4nJqGDq8feHy/PJkrgOlAbMxABWEgm7Cu6HQ2rAE
Lyypt6OwZnXUppJNSIl5H3w9t4wIcDyyKPugWbqAiu/8MXLd+VBHI8vW4uPxBIqOWVqq1fyZX60T
aWYG07Iorksb4lbjGuVLiHb08/svbN4vj2alhWUfA+nu3Kttne5BVdsWOXZusLMMH/h4kIIPRIpa
dXI9lVH/tZB1TVeLh/L2wqf628Z4OjTTE7oyNSdl6SfzFEvCwqDDLL8G2J4XS1Qk1GWqUpqHBhsM
QiSws49TUlTYRNPHG5EG6m2csk3HnFYqHoMHTTZa8/jhFyIdxH2OJYVr8b/Hrz3p0kp0mVvhiDAB
9zKxRyHXV+nZn4QqvtyIdLL+lFFTX+r7fLNscUvDzM3khDWwK3NPvndA03QJhSi5Vl5gXYUuSMqU
Ju1Vres0pMWWf2HZvp3E83jQMHSk1g60h+MHTZ268stZGpn6vSBZLvq1cnNz9f7rnF/X8Uc2eY2I
rl1WC5Pk5CODYI6KNiuxFaojU9yiAwED704WSJTEw23g0KlyeHYsK/pd0xTkX5hkZx6SeIQz3MEl
j79OToE8S4YEVEh+nVeK05VGMerTsMHff8i/dosnT8lJZqAdYsHTnX3ylDo3cj9HU3gtJg16bK8l
8Zzmy7RvZDyKYifQY/7sHD3U6OjMy5eOIuxnBYUWV4HRrQEwFdiFOTWNGYsy9ipQhFGaB5d+5pm3
ITka9Hlus9xPu9ZjRBB2nIgMLXcgXqjOB1fQfNKVS4x+5aqs+1T4/fQiBlKS5ILJA0TAW+m2Dj/r
TYZWeypYeZmTXNiETokj6P2FCU3BtiFecvWa1fuv97qxpyFNkeY7JFoT3LaIPknpiKxYqMII96l0
poM/6s0WRxxnS7+gg5dGGP96/yu+eTt/f4Sj2GtR4iAdPv4RZUWBk4rwcACr0z67tpfu9YgWk/dH
ebvtMYzNQ84BGaS60zhgAGQeo/EZDh6dTHhXgShLaAwyM7peLLguMJOTrwgtzSdASSSkiwlZGMne
SG5y+E7toh0GunTe/1VvghOXzd8CLUDkT1jmnGw+TRVz5R+G4aAN9E8Gtap3oy36jVli5/LhoWBb
6AYf23BgaZzsOwJPrr5tSvLIton1khiNQziSDO5k6Px5f6gzX1SZc4cGlTTTlKdD2cypwtfSFoT/
ZO5Nu7JWqg6LCw80v5ujxc8lCeCABe+AKwkx5/G80adIpw1saA4tNh0kGOcYutDGTdtbxUNJT9b+
/ac6Ox4eE44woAzxNyfjofklwc54usDtaBiKeE2ai8qcZ9krGgniC9eUNyEC7sikOrmhwHMBfTC/
5VeBSNOD5Sp9F33UoFNOl8UD0qJPjSmfBq2/B5LnXHihbyejA7+DbcqWHBzCPXmhRoXLJNYK1WFM
ieYIPmrv6yibfNuiFHx4/2X+/TrHX2/efIiZOaJ0g6P/+On8isY+z86mg1YRdqARNnJ6ItMcsUtf
ldQw834EI9VBcg937oDhDmI26MtkJyMkf3k/Nc8Qsmn2D9qI/jPsjWZ4I/2tAd6LNf2jKF2wvgOw
3WRL3c4c47rSyb8ABygdSVfuOAGh7QZ0EZGG0mo1YqMLtHvutFyE9DKQuc0M0tpSL6yv7z/92wXC
wzscWorruS5OCUu9wpe71pRObrwutqk/JcgN6w9HGvNlHVYQ653/x6f2+BVjwUSp0beMg8rL4TeC
GDKMtmm/vP8sb2cNo8CWZGslmoVvdjLKmGdaYU3Goa7SHmylwvyqTbu1lzSXrtTnXhuXaqJ/1Bi0
pJ080OQ7CXmvUT9gvhEszRAHU9Mhy/X+A505FXki7nFzQoX78un2hQ3s4OmGpmOD1Nh/BRgZZhs2
/kgjoNg1TMrkKz+lpVIWWZTPyHq7tKbdvv8zzj2sZVg2V2kWCXmR4/dqVCAnqDkZBxeByiaekAfH
uewvrPkzx6Jy+cN1yQ3S4evPn/fVLiNwkqAjNzMOGIAWu14OLSIRWY84nFRI6ctG6AhmPSvDxtc2
xNKaUBktEGsmpOvTpqa6mUTtpXPx7MPbwKq4EUDKVSdfWhSc433jGYcimFAY9aRiM+VdQjGdG4Ut
z7LArlk2fVfHz04NwCySRhgHjKDqBXBFHAMm878znv/3pBb3YYNLKzcM3hXJs+NRvFb5rTXI5uA6
cfZZI0+w74vs0tp4czpJ9hHHILok3tdJbR2P4miprPNixEaFpvfvVPjtbzYZtmVMEPjYwEv+6OkE
kYe+ToJGIYwZl3M8XkTfYEe2pT9oSYhXivLc6jmckuxL2JrVdW6O3rKh5/zCong7XaXBaDPiaM7f
ATs6HlbHbQPoU2Mc0nDqUdFmpb5SVY2cIRnbjV4bWLIWIgofhPIhUBpm+4lSXWMCwU0xwpvMdPf+
Mn27WxA5E3xwk5s7Zwnvj39RJ4Dx20liHlRvgXfOOqtepWlpPbh15e5L3UlvnKj0bxoi6d1U0qSE
blhzN+//jDf3vflXWAQJhLe8nNNgqE4joKwyNw/aLIXOXc9S0FS7YuP5XrAuDUH3eWDaP3TNiz+a
MJmHpv3FoHDIghUn85s+tFh5fmeC+nViGnOH4EeqhY/vP9+bpSr54//6mhtAxjgDjt/yoGQ4AvsX
B+BKYDRxs9aXuZnbPz48DKk0yVbI2Uyn88m+k3M/mEiUiQNuIsnXBGuyHYeRtv7wKK4Nz4BVQ0Au
7ZO1Orh1HSAHFQenjpJPUVWmG53bVb74+DDOjKYlXU+y7XRmCi0uEKwX4kBfjrXqfWxhZRsmq38w
CobvJDTIyNGiffxlQlRvNUwicSgl4j9HB1itJfl04Zw68/1n5uB8SYT+RjBzPAqabRD+bskokSX3
3BSbVTVJ/cJinl/8UVBKMAogUc7nLlGZcfJhHOTVaZq25qFFM/YY2Wr8lgoEEXpEAkN0qX+TBFZ4
IRR+u3Ozf8A34A1ausVGcvxoFZqQECV6ejAwnjm0qB8/sVnRE4t9xZXvaiK5MC/ObKKwUsk8Qu8i
bcvt4nhEEwNVv8Nb9eDWUb+MIGnd0MIJFtnoxHamwqALHUN730yWdcAro76j0aqjuzkud6mvaLh4
fwr9fa/H750fRCaUBADstb/Iy9dByIBKf5RZiZMmvoKYH/VF/uhUmXOdI579LSm63mEoA1YH3C4O
uEBm6DGKO73+XmmFj4IoHMpwXUsT2X6s6IikOt7YT309UCPXLPjcl37xvBGc/GIOdEG+n91PEkQc
v8LK88ap9pz0kAxlfRXaoXctsDh6onJjH/wihMlV10P/RxojLh5ph99TiwfOpThpvpKd/Axu2H/T
1Ab4T3kyd2LhOk4ep8WB1ipEtHoq3U2j6AT20FwgzMAtIVvmuNhTJ55glwQ4m7YXdrM3FwC2SZtK
j9DJaDokMo5fResbeltSr9uXjttipookXxEaLGh+9i6sz7e7wLyfsVrYbFxYTuJ4qGFU0JZUIbCY
9eq5zdtY5IRE/2AUylcAWBWcCUY6HiWuUy2oi8DcM9/dqzLoyp0X+emFHe3ca5tPAJOuU+4ap3ng
PtDDHItrDKiBDOmG+ql12F0aXjlcCA3ODCQ4OslYoF41xOlLEzMFCUyft7cyv933WWMvGqml+7Dz
/7y/js98Hjq37FkiRwGFXMLxi8PrCw0gZgJ7qYXVlUEfwDIMkIL+k1EU3xXMscEpfTzKSHAhbJ9T
IOicamvX9HUAuC4/PquJamwxJ8vYlU7jaUySysS0TbkH2yEWaPeKbZgpbWlIT154oDMfiKEoTs47
ICfpyWujsoEz3KjkPvfM4mdY1j+goOAMHKKbXL3/7s4NRcTO+enynYjajt9dk1NA0YKILgMq+D8t
vMw2AH+ja3rizQtb5PwZjrcmYihyZSSw5rS3nLeuVxdLRC+Fa9GntU+ralwkKs6eIhKtRG1aka4o
stG3giflqq8jv7zwmNa8770Z3OUuxDEO1OYvS+bV4KAfYklDBtJyOtYh/eOGgcR5Eup73HRIaIw0
tL4jMEq/jYVlYR3fxtrvPFcFTZ1SJ6fHpHjSHVWARhRhQkMqRgvdJqrj8odTiRmQWQ8IEwDu+xhP
jVl13biiw4AnEtpszYmSb2H4ov9VgVkB5t9T61vUkoWBjlipl2ZKJ3s1Iqa/DnOa4ZccEQH4+dYN
gHEQDK6KUtWPdNfNymnP9W/59wMMRCS7xLpsCv2xGQoxYp4X29/LujY/R0FNO0uOiSzay7Kgd/j9
ufM2OCKTZM4cLvLVXO1O5k5ZVDgZAE7Ym7l6SYocS6sRp55Mu8f/5l4Lmqv3xzuzmyB6UahYUE8w
i07ONtpF4kDHhmjvFASW3Sj7PY5K4YWs7rlRuEmSfEdzSuQ3//NXMwXa1uji8yL3PVLbFX0HsxIr
da/ff5Yz6467sgsNhas59L6TUcRgZz4eOXIP/s7daZbZ38MDxMWM3ul/8JnY78ka/X11xslQRVUV
Tt/1cp82E0bT8PdvSXJAtDScOtySFLU3eV38o9dI6OxyZJKNd08mh4z8ytMS9jAvljmq5aBeVOHQ
XfhYb8OdWVsyH8xc/3mN82t+9bEwHAjMqdXlXmIht4xr1W7GsWh3RV919/6U0yiJyA+ZqhTbpqWb
8f2veOauT0WUO77SbZe7yOktpMoAZVZDpvZNl8EYILdMq7iP/SIcxKUzjTSbY2y4ivp0XbR1eAfU
F97H+z/i3IS1MJthPimD+8pJdNK0mPm4mK3siftyFKB11X+L7T74eNQATX6ul1GspgJxsvqSJvew
MLEYZirVQuuKdFrEbmheu5qlLvCdz31W21B/7yIArPWTz2onAqr8ZALGygGP0tzfP3TUjX+3A3BG
02y8m6JtfwRFIu5wp3B+fviFUgIl28vdY66Bni4YaKaJ1WvafoAFIBZ5gejaHyL7UnnlzIdzgKSZ
NKghOmOZHE9eWjRL24xdbV8V1Xirt7q7IoiyHz/+NBTD9bnKOQsaTo7dUCBhrpTy9iIqioPTJDiN
tOjS/8Eo6FeIwtjUOOWPnwVnLpoIwYjtoUjJVSumapV1g71+f5Qzp/hfRRFiHDrmqJUcj4JBI303
rePus5BofMJK6ndYSXVfZnXwXJvFxZLimW2aiiUpAGsG4JG3Ox4w01O39bEv3UMppCRDamvftwVO
fI52qR59ZjYgNWKBQTokb/YXRv5qK+sML8A4t5R72tatLWUVueM+eylLe+aBsBkgyzSXmN+urMAX
o0hHG8iNjZ8fRDHntmwCBV4BO+b3P9aZ8EDpXGS4wzMh3pQrx67129bl3ckJTEFSSn0VRdV4D6XU
3XZdaDxDwi8vzEPz7ANKJJbAD2dCvzj+YklHmZ6Up7tX8Jn2OKZrN7OI6U9eC+M6lqXb77oGSoXb
GpA2bbiqitjTGw46fbXmohqE84XyPmpLbUSYROdKP30dQF5QTLaB1C2bNtE/mXhhFLC6W7rvk9hr
OFfJCwDkbfDCBZ/n284VlwN5rUYDk+mia0NnYcSZ89UcsuJeBtnwCUZ4/EWwjWIj1vl4Ilo53Vzd
4OPJ8/6XOBN5c0RSW6X0zmXsr2rm1dQKYKt5lTnKfQO36kpKCVXaEukuCyoNq3Vl7OOoQQKB+5x9
8/7QZ2Y1QxOrKYR0NgDY48+RA7sqy9yQ+zGbdPApscS8Fxjs+6Oc++joWBEKU+lwHX3+Fa8eMHY5
VsHzEYnaM1CqhTEVDbR5NVZ/KZo6N9S8xVGFU4rU4+lGB4y5gGzPFtQOiPuNuF0biOKXduXaF2LE
c+8O7x2cXVzunco62bkBf+sy81p3L2Fg33WlsAErusXHo2oeg3c2KyaIeU9OIUvLsyjmkrP326Ha
VlWkgI3VHzId4dOjYkd1zgSYteLcaU8+UA1IsI98d5/TK732jAj+RSnSq3gQxsP7c+GtCnYeizIp
81wZJIVOdgC2Z0LCgQ5DKELjMquZAmjbrkPHL5bBUIuFP9L+XlnZNqWLdZrGA5bcn/7Bj3Dw7CHD
gl6Q68TxAxepP/MzCLpRyXOLgBCzpjnFW+mOl6zInKlVq5xv5dCmN3xYbYdNBFbcwIf0C9HhufmK
FJiqAqly1t/J25BQ73sNJ9N9O1bhld2B56bHBn6XCYfm/Yc+czoTAZOBoeCIGPfNMwNwRs9NMG4y
X5cUWP2noE/VVicaOFiJE+7eH+/c+pi3eboZCNUY9PgdZ02XOiHoPAIBu9koNyro30HV+E9GgU9i
IV8k5Jif+tXeAvrPBQtpu3sun+626GxsTVJRXdjBzj3LvEUSaLDWKdwejxLaZhfkFLz2tdbpNKdB
1jQ6+1Kd6dyRrHDdpuhCivhNo4MW0fIZ6pq1xwjauBLCs5a1JSMQ+lyNoHFNa2xo6rv3X+DbGYie
h7s0K5F6EEfQ8aOhFTZCXDmcvVtj7dq5VUB3Vgyy1TUubc4nji3zPsNY7GQGRTu6Y9yT2a414LOl
iO19UHS5txDSV2IzeRUWAnSoh5zEePM8V3HnxAvDbRE3pyC1ru3W090F/ujk5oUeAP6zet2kA6OE
MiNjbBgWXY11wmICCEfjd1EaF248b9eOS6xEyn4u1kpqm8cvSTOlFiDdt/Y2fZnf0LQUN72VTmDZ
HNCyFWi/D09rBiSZQflsTs+6J/WKJGwLNF2ltR9nCWDTmv5u8G15YVqfuSC7FGcd0qbcGREanuyD
UT/1+Ea45r6RPvJxv7QrYAzQI5y5GzoScbADW6zWtkzdfYK7xx9awZMLv+Lt4uJHOCi6HRSVM336
+OUqL8rgcdB0b6ZSvxpK++dYY2zw/jQ/N8jcWEXMSYeVOt2NOl0vFcan9h7zSOiutpxW9JEHF0Y5
N0+IpTirCT6pfJ/seR6yH63zDWfv9z7xTe3YG3bIYpkSgm+4Tl4qGZ9bvFKnWYm8Isv3tPQRGI1R
m5ZHszIOqot6iDGsSjV5h/QhuRC6n3mBFKZJ0ZLaYx2fboFW6bSDXxAjUF1q8Z4vIcE1tH8ZH5/5
jDPf7dlgZovI49ng0dUZjJ3n7FPqMDe1hSwk0uLH92fD252WP5wmAmqB5KXs2X3v9amRjUnGxG+c
vVnU7jrHZH1re7pz3WByvWpsEezHqbIuhHJv0yZMCO5crGfWG60cx4O6BXxJ3SnVHsnFRANQp7ef
pqokUzJ0Cq4L//hO6+sxWOFYpr4loxDV/fvPfe4jzm0y1JV4dIpmxz/BkV5YqXpS+x6rzSfwierO
bi+eY2dm5bypEBITG1N1nd/+qzOZa2SujFaRi+qtJ4w8zTu9HPy13oz5hfV25nlo2mOxgSAkej3t
jaEUY9eplWHsTVi5pFEThl7mahc+3PlReG1znxgn2MmULETepHAavX3EdRRaSBcuqDKlFyLjc6Mg
7UOVqZOPxQHy+K0lGPxwk2B6AKrxMAxWKWY1UX7h1vL2sonKG4GpSwyOxuRUVm9YEX91jtwnAC62
VuzX0AJ7sFoqInfXlcN1X+liI7rC+nA8yMg0WAq6tWiAm/tlX8+KfpLYB6uYTBf89tvWLCDJ4N9T
XTo65z/nuJaEKwLrS8w9U9w55z361ewLqTin8IeLgwzD/IBriyUgZ84m8ToCYWym4xo0XQvI5MNr
i5mom8iRqKbSK3Q8rh07mWf5Xn5IMkOsAw2MWETb6oVtWJ17vNlTkx14ninOabxmNaPWDV50SKZx
0q4qvHeY+aT4sSKXRnHVpL0JXNM3xZ9KkxZQRhPTj7bvp0Nh0+G6HLsswXpEG2HrU98S5tLRS6yi
iMmaeOsnUxCvxmicvmlWjDV0WBa6uenapIeVEzvyGZ0EXF2DzhIPqDcgC7ylvcbYwGMAQ0CZWQTr
vg3Ep8mbBlwaAic3Fy3b4R8NqUqyEq6EW4a5d4gnlRZA8i6peMOISeDT7IbIq6IFAbbXLuPQkU9J
Dgl+UVZJ638Op8AFi10qL12pwNC/xSM9niuq43q71bUiznfN2IPEaDmk0OA7QdfACXBSd100NB8s
zaFsx7U71ICrBA4D33wbVzLwnU3ZLELPH76NTeF2PKjVGUsXgP2T19n4sOPVoN/ZhQ3CLxlqcxti
wp6BTq/Zshu9Uws/M6LPdVjBaojIT5MWT0XSrTmbnf7OcjP7SwQa1AKw4gdAyHDJCq+tpI6hD2Zp
8Scw5AOGbQcY63TTQTwxIMz9F2dnthynsm3RLyKCvnmFaiRhWZYlW9t+IdySNEkPCXz9HejeB6tU
oQrdlx1x9j6hLCCblWvNNceclSW+KCWU+cFoAjcauKrhLKNPxhE/0oBCaYqqM3SSsvxrSYlLc+ck
8w7tiAQPhC3009tT/DkUO1lbm6IL9YO/yTpO03e+SsGg5u4YT1NXfUYflNz6lW095GOvyzAV43Dt
rrm68jQo6S5GRAdr1NyPFkZ5WNWV2Pdb4GIeDL0cL4QNZ3+a43G8UpmgP+r0emuMNU79+HHFvXSK
T8s6mrHeTqsWaTWtmyigx6T/26ETWK71gv8R9rLAdBpnl4LZ7JXVz9p2jd+JNOoutIKp16K3X97r
/X1rndhOfq53yDu2//7PvmQpTrGaRtK4kIneRSNZ/o+O0+CM9vY4r09fxrGJb9D40Rl7mqnWxwY0
bW6N8dhW3nUPpOzeaEzzQBrJ/fr2UM8K/pfzgbFc0mzYGYD6PFWjN77oa3yN+hhj0cLaGW42PQZT
WvbhWpdNuQ+WoAO9JQYsAkyTerjqJ+eDxdz9Yvq1WMJsJWbdlbgefpyrsXbxiRmTFgdyDEMwTlzo
tp+cYN4vvS9u1jSvVIh4O7uzjAbLJ19CdAw3RqAdzXwzXBCrYv6uRhd7AKptaXfj9+sURGU5gUV6
++Ffb8RUATYNnLcVUem/efk93RU/W3cux1ixIWCrWFR/m2zIjmpdqoOiaSXyKjXv3x703MflGr3J
dji7XzVqWmaX5YQPY4ydmXnjbcg5dD3zAZcl7cKd98x8RVBFEpU2A2Rzp4kBu8rYLTcCClO6i/Ao
Sa6byZzeHRWQjUJV5W9aVALxk1Wx0qRHg7vR0fRi1DvVGA2enfml9tozr41mZQ6WLfah9eUk7h1t
o85yI+tiQJxmVC7+GI1DrfZ1Ji5dNM8ORSMtj4MFFDPk5bQoAey40Fox0KndFHstMGuzTmdiW2nd
hR3lTC6Vu+xmGUJARY7ttLaMh0WbuVuoQ/ugFc4lnAr4GFbUaGBG5sYZ7ilq9B/o2MzyEFUK7swN
yvN92lTN4e2J+fpyQ6mUjk3iHjTSNOK8fGyOW23Ig7ZDYKm1N07u+B81OlMFGZySTrF0absDTL/0
CjMlfa+P4BTe/wNoRN+Suex5r9Kb5lTTaBAYbdwpQx0q7BnnXV+YS7VLZDX+0DDvCxujDw4V6+og
kP1fEDu8Xi9bemiroxACUmE6uSVojQtclt6w2N9MvCvIj3ulWfLCez4zylbpxNkFf10aVE6mF4hW
re9M5NtmMBoIN3ApqlxgJW+/zHOjMLPo6CFv69CS9vJrwvSaTDDHZlzrI1xF8t5QFC/uoGdGQa1G
GQAJNzXP03ox/ReFyBfXinN7qDclKtACYWgXIuazo7CTUU9Fi8ol7uWzUIUk8S0KOxZtNlyvmaE+
50R2l47dc8NsJjWUaFj63qlDRDkEgwNUHFeGqujvIGCnt+ucexeytedGoYjPDOfjW0QSJw9TY+E/
ppoV42FHvckpAYhos/Hw9ud/PrtenuvBdm9HTLKV119JarFObrkLZnbc6FU+7m1dafemI4Jd5g06
ars++LTMcgQ+Kuc9xqTNb1vb8Buyzep9WpTyMI7S2Ft5M3GjGBfQPDnEp6qq9oSXWmRPqt6Xti0O
WLM1ezJx6tZULU7umyjI0FtxlINMd4AIswub5uv9mYo3d3gwioSJ3ukFePJgqHVeYcZUExY6WL0g
6oEyh4p80e7t13hmKNxVMEciuY6867Q9YayziW3IoO9JBf73IMfdsGEb/2KmWMa9PdTrYIRHITdN
/p504Ku2wHUmZT9z92H2QVsl5MUNnK61x6LdOHWpk/6tAqku7BLnng9FBNd6tjs6MLYz4Z+INimV
t9SZz6DNUl6tU+vcOjSy4ZI8GfqFvMVpfA+WkBoFDRAob6mUcUl8ORh2mfWsNwX6awEfHPPT4StZ
SuPW7rryk5I4sONL67VN6GXpuqvGZr6ipbX54ZHuiHwvce47Tg4qz5WzXIiUnuUz/yyX//ttdPRt
CWY2/5NNuZbTtGbuZN0UFsDddHKwkWxmDRvjoTC5+Bipc8DNt//INtQe26Ea7srGSOkSpaKh0/Rw
T43QxzursfZOb0By8cA25Daq7FQHvOfr65KGNKPheUnkv3977jwXxf/5+VvpkROTWoOF8QjuIyeb
itWYmiw7V8VSNO7vChuJ9Xosks2UbuzhDztakSJCr2BERImLed2+8DUP9/DVznbThtNDfGd9NwfD
zeM+wCsl6FYcVtH7dxDLzV6sEUqd5O8gCmjmhNVtDNxa08PGqft2r/SSe3VTmXTc5QuX5XA0R3wu
s6G1hp3shjTDnbLvgkhzJgtgVqeWz2+/g1f7KhfHbWqxWA2HJM5JvWXQqUJ4hTbHlpdkn1DbrNwZ
LlY6Xi0Yej5o7aZZ2aV/91VsmGh63lf0eMROi6kn9mnpbUtDCGAi+2Kf45YHOvmoZETJNSNZ4vQ7
TY0KTx/AedhZbAPLC5GgweMoQbplcFKyyB0b9Unv1HSdY6+41xzsowX+QgCqDedCYPS6f4nACFk+
lfbNve1VyV9ka1dtZilxq3v9PUkT04CTEgSxhDGSY3Dop9WxrnrnV+cb8xe/xg4HFHUDxHCBOxXJ
gbr2hdvbmU9BjeFZ9bD1cJ3e3gYxIlf2vSLuwFTuy2EyD+Vc5fuC1NGF7eHM3EJlxXegE46q0HNG
759tMptAVValz1DTOgE3XMAy2lZ24QQ4MwoqEUwKeNNblmH77/+MQu+gR5zrFNhPlF6I030R9dBU
L+wVr68cpB4x8yI8QNKqk2N4OQx6IXIB7ZLHhDt5tjcna7wd+iEnxYelLFT6oFw9WDNB+i1QeBaD
FvS1X0uxNA/0ZCz2e8Nhfg5SQyrXdA5YgL9f/pxCKoIlTStimOLBvlGDPM5De6lyc+7dbh9uk2lx
wbBPcq66lL3mJ00R452Oua9fY/Gq6vHCEbe9upMVy0XOCrg0ItJglzh5lgBnkhlSJfzZOdsFZEn2
9ET01zjfVBFAZ3P39p53ZgnQCI6GnjOLm9NpQn7JLL1bXQxLdLEY1wm2HvsOTs5HWzOb98bgtC9u
aQuqNJtJwGnuS63aCKdep13S9Oqwg7R+U+IIcmETPzc5ve02sRU3aNE5bQc2FVSaAQPDWGvGgHa6
3pZf0sKFJO8tQfrbhG53tHGB+O0Zi9eGIN2mPhyDDZNtqwLc79sv+FVQRq6UiUldHbkNp9pJfFTX
g1u25SyxEZ77/US7I9igoh6OrRHIDFCYKhCUWPalvMC5cTlhNicKpMv0+r2cSL4/oDcPtDLW+8a7
9q202Glq1KNmXGmuyYy1/WDgcn1pPlnb85xMYDwT2Bk2c7at1vly3GQt+tYcyypOcQDm+PcmBO9l
YhgPzGohw9zvh08TuWLta9qK8hdOHA1cBGG7v7A8rsq9U1RVbFTuSjNVh3ozsgpRfucpiu9rOY73
Bdbnx8QUM1gFivnIQ/AG9fARy4xvNE5kG9cZ3w0Kp+VOq/VCXuFvSWcWwIdV7mtzzjFttzfaDaFr
8auXPpnK1rdKcze1GPNPVZXgJu/TgxT6C3byhGXJtd4oY7pwCzmzo5An8EjPsjBIr528qtJIF7NT
qsL+AWCVR7p6X3v2pQn4+oPgusKxg1ieYqx9OhHKaUbzYFZ5nBW0j2W0WX1RIAMf+lra0GtmvRQh
TJ31dyFtN6Tftf369grYgvKXM4KAHUGTzTUIze3pDQGnh86oND/HOCflpDfdNgVvkKnqt++UA5AB
EdyIftiCW2DZFzad18uA3YZ4zqCxDGXjadu+YdV0kGGCv9mFAL0W+ZVt9riK0+gaimlh9mDt9+7v
yrRnLJKu+OugKn65BEqj5dB1OB6LYnA/WXlNA5kUiXh6+70+O72dvFhu54yBGJFc16lmBgjg2oyF
6OJ2yIK9n3dBhTPkNP5ObA/WcTfDzyFu10Gp+NO2nvR+sWQkKqX9bOuNj6DVS0Lgg0UjDCusXn/5
IhDjgYOiGuk7dnFtmDggfkw2yrN3nzxYKtLLjg4H9QUuKC/fUhKQLDAbykgAd9JDEvS/g8z6TExk
XggPXh9xDESI4LPSKAaf5n2tAaYWHD/S5XgcjGAWNt90q0pi2fj+e1MzRCF8DYwomHAEOCfHt9Pg
yi/xLonF5OuYxgv92sh0jOXf/vTbn3n55bFVIKZHWIGoEqHMy3cH7jYJrD6Qsci1EQsAug/DRJvz
fSPRrma5Zl1qfTjzErd6Gpoh+ltQQJ4cJ11ejk03OzIucpxjpsCZqOvM5n51AJW//XCvt0Ue7p+h
TgIttU5Os9S06esOdu+rTT/nMr7f0hMd57+jmC9f4SKGyrCEJ2PJJTTSV3/cedpFG8mzr42Nz8Wj
gvl3mmgCmKVcf+G1yXz4IrEQiyAD2qS0kvX4/3hrFDcwrkbKSTPRy+dBnEyMZzOSqVvttadJEO42
/KS3R3m9l/PW/hnl5NvYy1iOlCNk7I2efsgD2Cp106a7lqzCfWEGUKY8s79u8urdyhiiqE0ygtre
IVP8HHf8c7XJcpro5BTUsRf0zr40SndnLuLb24935nPxpbD5JQLf7ucnjydkV1hk63i8KdCjpezy
q34pJLQpM9+/PdSZWU6uiOgMc04cpk7zLdLptLlB/xIrM+1/lgT6sfLJPbx/FI8vTp2AOUGXx8tZ
AZqvT7qUUZZq5BRCFbPFVrX3+P5h2IhYtJvnIfrAl8N4kt5KkaSIVHXoH8rx1A7vyPL67VHOfJ0t
66dvNuX0NJ9640kAZo1vU2wtu1F8NaZgBdK2LA/4dL//Io07FMHz1t5PSuj0um6Bm+wdjUtEnfjm
cRx8YM94qFxYTWe2cTwFeSLup+hvT/MPDeGQwLCgiVVdOU+jP4IqyUwPxnaZP3hyHC60eJyZc9wp
iUhsEpTI/072vKnzwcsEbhPDirI/uNCFIjCW+YUr7NlRmG//WzrCYejlZBCVlg+luTSxZpnNQfQI
Xn1djRfe3evAjponc26b3Q4dtdtk+Wc/KF3QXt1M8OP3Mrsv1IpUQIxLlJfecNfzWo+TdtHf78zl
cmthRqDHVrp5FJyMujjpXLtrgK6MuXPjwiZtw0Q26c4YnekuddP02qA74NaY9PaYUle79VTbP+Zt
cklJcm7ubAbAND1gqcE28vL5vSXB7bBPmrhPDFrlalsc23zMvsvR7g7oV/xLMceZDB7fEtUPYxLP
kyx+OSIthFvUO9exXjaxpw3O3vTAsC6z2+wLDflGiGOedidGUI2ygPBkqSY/6v5sjtEs0wv753N8
+E8MROoJXxKfQItfhUThNOvjGq1mzl3qxC1WxOEMzaUPzRoNWa/Z6YcWhkzkYdz2kKez/eDC390V
LT6JsNfnRyR8bijWQHtf+Pf8mzh+Kfpv85LM2MtXBDVL8fknJzZ07jhFRhddb47a4V374PMoeNZh
vYwOG7XTySiNNHO38ww3LkkrbjYY/qHEdXKXDJZxYct97p49ecsUmdkHEddSWTrtQZC5bgzrktgx
ZgHiTo2VyTWNwLeLRGtnj9nQc1nG9dL/OVk9UvrW7qwcD6OpTaN5XLMDrBqRRZo2+woUpWx/1ZVe
iXCSmJyH86D8xwXkDxTaZAign0J9uNGcrvyzmJr+mHaGU0bLIGgFKJbKSSNUzQu8NSDjejRw6kGP
bszg2vdmLPSUZc4FvYV+AiTSp9YVEYCRZwYpRSGy6i2jiChk1d/l6ncgPpJ5hWO5VmoHftCInUl0
96Y99u5+GCwKkRlCm0uXw9N2C9LgbPdk9mzeEi/21HBHSj+3F4nDmw0NCz2qLIPbrjTTPOTuoPaT
V6XXbrOAG11YXZvHVg2CMbgk2zr7OxBtUdynWrhVfl7OVRKcKd4hgRFXnYluD1o1iA9l1I12wN+a
NYtQMxhDnS48oAbrih/jKmxsf73aMS5YRJ4cGc/vBMkIeUFOdfQbJzMa6wdRZyhKYrEo+1NhifbT
iCPGhRrE+VG4MlEeoznjVGqA6GUYck1H0DD7zcEz6ayd9Tq/EIif7pPPD8NnZfLxD4g4J2dEhS53
sqRpxho89+wY5MpwjpOy+l/IdLon3++NLwuTBCb00okfdJDCYh0XlT2xf1YP3IvbPHx7x6DKwtc8
WcebZflml0Idhnr+y68tsHv0ke+ucT9N/XeNj/CbfvD8QaElCch2JT1+zkEy7108OGVY1n66geCc
CgRmJSW4QjfN4IYKr1nJtfXWdCg09AHkFATS3jIl3RiZxaTVod6uOgU+zYab6drtylZhebN3NLpS
5TvdmYtrZ/HWr+so8QGeYB9eecWs7t1RoNTsCqzAI4cWmjtgyS1AMlPHM6Bgro6Rl82qgJIVZGLf
qTz5iGoNJE1n9f2d6MT63e3m1DhMdp4hhepbzN3oD9OwU1jXMd8tY9piCwyr7mFZ+bNhUdrUvJTV
+n8Sh5zNvutShEp9b/i/6kDhuiUTad5DjvPsvYU5Sh2iVUlyUBdBo3bdVnnb8SXzJ0gYzn9yTtmo
9NqtMLueG7XQnmbn//l+O24CSG/QuKX7wMV0RJN7pbnkvBonGB81qqpmyN1jOEgkLE0UCK2y9tnY
YWOUJVI+WMoTaieNjhfcDnY3Rha7YhfSZjHVuxp/IxZsNpDLcnQIJUEZGB97c05+GHX9R/Wm+UWI
jAKrqoX4qFuqP6yL3h7kTJkhzMALPdi5V31si256TJAPPLXu4FtHHGON63GUHbPDTbKrzu3Hv6CR
rPrgOoAPwyAoKewWwdDdpekIEgOgL4bfpe9zd7K1ojdu/Dmvr8vRMfNjJQXZRqXaZT4Kx5x++Qul
+2hu1/ZJn9bgSnh999tNN7RZh00AUuGh6n44/tIwG8HbPpTdNFwnptX/Fh2M3MgNSh/1p7Pqv6rV
0G67BkpwVM/dcjtQQ/w2gII+UhtlhyP1Xju7TY4vIqG39U8ECuQWtKz1YvLJajgirNY/lZaGe6R0
guGbXrf5zzZd1rt8bNYfClOGzwuMmDXscxux+MoLDp1FAIhLZTbts8ytrhu7MB7brB9qHFgS94vP
OljDodeHkulgOrG5LMqPlJrKW2iM9UMwWNDfBby/PGxtp2miYV6bO1Xkeh72o+09lHSOjXtNyxKN
ULpO7auhdMTXwKjUYyv15Afmd/6DVPQsHabAK9Zd7pva0zCM+hJWTVeryNQmq46YyKa6X6jtfJaO
64H/TLICTCqPVBz93hrn21SgA91VtRpvZdHZT2ttopyee1DCuDe22Z/ZTRH5NDSy9Vdp0RnyobSl
MdwqszZ/wmmYHh0kf0DWlxaHBs9I9TQ0pBDdp2mw9Qdss4dNM6QF//WUzxwo1BAjI3OaO6AZmVpF
tHh1AJ5V9kbDMa7KCsD5vLS3i7CHTyKX/L5xkuxSczF47CgVgOOl1Cus5DF0INhQmXTDwWlo1uF4
7SK6rtRed/JgxWmyXFusvdbuC95D5AS7wnlYXM39hUtzoXPkW95jMaX176K1mQfZPAIiMcpmpFyt
SLTeDCBTfxdTotLPad8Yj9DR7WzvpLSqhYWBj8aN0c8uMfjQyltMn1oizS7Xp3AZ/EJElBgH0Nt4
4vw0kYPDBp4VbHDmfHqfOYYs9slUD0G4aHaPFC6T5YfZQKr5abNn1o+G7GmK6Prey8ImT4u/CDIC
UMPSmcW+qHP/D4e9apmVEwzakctlpLvVmkQpG9lfY1LjfPCmUUOXRRda/WtOHJyfnUR9Kwwth76a
O20dBjwYFxszaX4M9O+j/KWlcofZQQAjvqAQIq1MAuhsZqXCZHB6JwxaQaPIgAW6DCG0Bu5Oayox
IYGpOQesTMNtycKY4Qp9ztCFTErmoxx168pyumagMaDy/xNrD+uSBpouUnqq3ZR+Nf1HR7T3pdfV
+hU1iuZ/XMxA+6brZZEf5tkcxMFCUjYAW2+DNazMblwRO7Vs9OlcJE/ragcIu0bJzjwkBfLwhVbn
Lwlphu95O6y3ZbpypvQq54AQ+CtyhZyHpHl0l0WWV61QRnVbZchQdmZezB/HbqbLZqy1/D/ah5Kv
GVL/2E6dnoaiFPRAiGDb+GZmMrhp4HVaodat2WdgOlq6z5bJgM3e6hbK/2G2d5gZ4okdTW3VZPEo
RKOuNNq+u1vWN9SfyRCz86HoxyUI6YzOQVvhWxKEmVb539Zy8ueotteWsHlNgFpnfno/VFYHpw4s
Qr13C3Qs+Ck0KTDgXroiGrTUNcOGfihWcNpV/g4lAdh1r5BucPTHfINkZBxP8LurPvvoGwIRTBpU
Y74feCaTD9kUc+Qv+fo5dehBIabv7TwSuQ7A2c2G5UMpLHCnBYrkfLdZJ+WwO43872gSz4a5VmW0
57WrQeDuD27A2kyap9Uruva4qESrDsh3OellB0YjgvSyXgUJJd2PFUWmEn58blgPIOe1lmijbLPr
oGn1K0lWGhKwK8SOf5vgijtQqj/2s9fqqI766XdttPltOoxJETopLUHRSEg8cE9Nma9ToQrw27WD
LyCEREcBn7bNp86e24DcX7Pe2uiXKw6jYHWP+MbWH2UPV/6z6ElH4dJswhwwkg5s98RngvO9Tqii
KAYUdyJQEGi8ydK46EzZ91ak+R1N1hYcXux3QF5I4ZbRJOzugS6aTt9RbBEBv9JYNRLFk+HTYmRO
V/im221ESdv6SxPwYO9HDxLGca6XBkS8Z9dXvVPzihsilA+VMVZPAalz4BiVvbLeUs+9DQo75y83
3It3HRzbn5bm2n9tYNgjezvKpM8Tn2re6MTasreIxAi2VihnUbMUkMYTNqYgrKftLdZJHVgRfVHT
nyqT09/Esbs+bLbSfIjqUlHpdf15l+ldfz/7OX39pL/L742tpfNeZrlHz3wdzMuVBGj4deGuuNHY
E0d8T9y+UrfeQkE3nIOS1YYHUUMOhctgmPqF/bgmWYJPh/J0EeIt3nR7OwBBuaOEJe5VERQ/F2Q/
tJiI6UONbvVHkdIUh1dr14XDmuWfk9VpRFRlyqJuksxjHSZT4/wn7AKBReIMmhlq5WB8GLMx7UKt
x7Bu1w/ZRlUolvGa7Eg34RiX1dZhFZubZEvI0od2NRUoCnSkfjsXGtvXsg+K4XqpquUXsVGR7yeA
iTdVnhrckTdFBtCmIb/DumIEHd+UVhHS+KwMesPq5Q96vywLNcq69S4bl5JAjUoDVOfeTR/Abooc
t6ZUO47ubPl7UolO7FQ9RyquXnMTzWDQr0u9g8uiuwXIlBFy8X6CC1VF9HB1cJ+TRH0s0mAp9vw1
9VXRodveB7kksIMBnPL1c43pbA8S116/nkEuq3LadICaU6Pt95Nvwg7MLKT5D/PMBHL1fT8G04d0
bjJw4/pEUoYjtbdDURsFRfhJ5n9wOpDdLu9M40aMCJYga1sJy2UZCBg0iNkT3Wz69B3dymBznder
T6Y98fcV/mE4FFUFC63KTJU9WJKSZgS1BLA5kpAO55h0VvKqKX0B/i7I/O+ulTleiBH9gnWGWrIf
hqvVPUKANoCtYgOYCu0Os//IsybZx460p0/FvHAfLzhKyK+kXfBQtuvaHUqufd0ei8TqdzVT8N5B
9g3qa5ykuqfFyOtmVwqYTT+XYa3to9ULDtG09csm6gSubmEw+1KFleZC68LigxJ0NXM9DzlyHZPt
t6/+SKsa77GZWpJ9KRrx6BD/NEdZTtr8MBhF8KMagvQPJq7FN8ORrLhlXgAIpKn3ReQq+eV2U3DM
Axqx9kL43NblzAe5nadiAQQmMN3e9a1rY+4qMvY5lE6JHs1Fv9KtVfGSd6s1KWef0vqGGoFsX7tv
8NhId1O5uM3daJLKjLgPTrdkPTfzzdFdvtgAxprrBCN29WFV03Q3KW+T+LQWS9jlpPvk+L2nwnnR
jBSxQSeSP7Zf8OS5vs4fIba3A7c6vAZDK8fhBRqEI76wg1OzZjWAF5qM0hpCdzbc32NiADkv/UTt
0mXRvnrK8vMPuN5AryjbfrwzE8U2qJG2+myK3guOPUJ9cdXYtfkFxJ790eoCp//joeUyd4XW4+lX
5Vn1pdJ6Zpeg49LaK5HkCSFS0vzRqprUpupq+stqBN78JHTQ7l7DTaq7xknCrXf49wnrU+lJ9xuW
CMsUNUTDScj1xwc0z2uHM27bX7269x6dPM11mOD+8iRSfzUiUVBYUMFckGzRVmJ+rU06ifeJ3v5A
Q6N/aHx9yHbrYug/vL5qfzWq6HCdNhfno9O59O4G5rJ1vhPPJVHrudVPn6vDRzQ+BIl0RE1p6FZt
kl6t9MJc9YPp91FtrsPfeYPJweSRSX6tDYmV7i1oIPrOweVkoBe3GqwLWduT+uGWG0H5RXcm4sRN
k7Fltf/J2mtAIuCzN1a88v+7qZqp2fLnC+kYJddi3gc2gHuitSHImDjZcsmdcMu9vEiDUEAkuYsR
J6lsgwrCy/FJwGBOCL4+dt2uiXK8myOZ6sNvBcL8nb4c27OSA0Iv+Kwoxm/k5VhpLyvoe7Ue651j
fcaAwsG4xnGvWFOXjD9PigHbUPjI81SIfEFivlINblmZEnFzPDTWp86cqw/kLrI94k3j+xhUF7Lc
Z0eju3Sr0TvkCU8yhzbS675JHSNOGvOunDe+10KetCH3cuya5ent3JXxejjMlpBDovffpJGnUKWh
Hdx2HrI5hlJsFjtnlKl2mNupONCKruc7bUhTytBaXxJMeO7YRRp77pMobes/gzBWhWPilvpt54sU
FV67qv8MF/hVKKo0udSD8XqCIQDZ5thGUkYsevJupL/MUN6mlY+O8QC4+CWak5kU9KSZ76uz8dHx
oCfNTzoPYQH1hpP55WuW2ApSMV6Jxn7W5nrn+KP16e3Xf1Jnex4FrIbLLOaRgJK8HEUkXl4vWrfE
Ls28NwtCubvJruvQ0czuEbaVsRt6dcm2+nWmFst7qDi0JCBvQm/wclBaCIxeNs0S94tuRIkxjVFA
2mP39qOdGwVZHElRh2oebW4vR/GTyl9JNS/x5Pk1IWRgX0mxvk9S8Pz+LB37pG3XQ4Jx8ijjZoJn
Z/0ScxjoMeYXYj/RNPEEu2M8vP08Z+YepTlY7JvpCiaSJ0O1i97nkltWjAmruHLqVT36Luii0aI6
eCGjfG6sza+JOUi9H8e4l+9uHVsvw69pjQdunDvgiqS4mrXaM1R+4bHOrH8aotjgaNeivfwUgp7U
njGmLvioljSBOQzke+FnJ5qRkB2yjQuT4tx8RwOCAJuVxYc7ebCOo7fyKszDODEXqE8znphodJOP
jZ6THV/7EjeLebowS85NxX9HPTkrdD/3uGpLwHHYbz1WZvsY9Gn78/3zg9oKk3Dj8L0q/1PzSgZC
eAM8zKKuTKeVx6TXku/LvI5/3x7q7PNs/lcBeJHXGKOlz6yKjIoRm5oxESY7TpQk03phBzw3M9Bn
oDLWXfTGp98KPXdRLR5Q1G7S5X4dnPQ6J/OdRRuLZApbc8HA/50PRtWZmisiF1pjqYqefCizSIhN
UhA7Rib7YzmQrgy61riw6b56fdsotFIjzUetQS/1y9XV27NARB1QdS2lOBhyaiMC+OJ9OtXnOvL2
iVjHBA/0f70cBXRRVRfbKEpALRJG04Wyy8f/zyi2j3CAkxHB57bg/gn5/NQfvKZ27Lg35nZflo0O
Vcetr9/9XTDPRvyGWQFyiFNHHIc4vrBWw4szVN07tyhkNJVBeeFZTvUf2ytDToz6CHGnjuzg5My1
pT8HFI28eKoc87PVSWClzRoQnNv10fGx6Bcr3RqVss19UGb+sYU6dFxyZOnvfF42XnT9KGipJFM3
PfkhSubd0GPlGRsuPPh2mL6aXp9c2AtfTcNtkC1U5vB/bl54+emKRNZtCjoybmEhRKRDtVB4gOff
fpRzRwnqJ2JlAieb1fxylKWqS8oghhFrrc4NmsLCjqgz3buZU184Ss5t7iDJ2JjANnMcnwxl2qRP
kauwAxomuU/U1dd6Yi03BZ1wdzypT2ZXLvN0YdPYzoyXtw7e3iZTeuYGEcS+fEKzZuvvFdxcvzBc
TOY6dSQ7GnDF6spkDB2VlV8rc63MqDK4Il0Y/cxDI9kl0AksjPKxank5OrRFkSW0c8ZGmvffUzy0
7YM5j+lBR0WRRV0n9TJqbLe9MO5zvHHy2IAXWDJsMiatWSdztOkMsBZGP8UAS8vHrBPYE2ZNkmX7
2bBa/ViNfftN4gYzcxMTBW0IwVjf206FQZW2bI3EuZvSkieCSl7h3ehQubfsBq8jJ1j+w8oGd7TJ
Nwax6227fyiRo37PM9P9iQcFtbSlWuo87PIpTW7bWuD9lfqUF3f2qJc4I7XL8tXU2vJmzElz7FZ6
WJfIkon9U0+Vo27RRjRpaMGuW0Jr0rsnUrhativ1SX1DRs8Flfywae+6dCEttqaC5uOkQJca6d0y
fJD1vMzoij3xDdsoUkOOL/CgriYLm0G7JZVYcj+dd9S00m+eUQ7lIVm7DuvNPre+iKkeyXDzuG44
KYUbpmX33/vJFle+3Bpm8J6rMFGbE2+3UgS/LZk4WoyniVnctpMW/Jq1xLpt8N/xoj7Rpi94gHTu
IVuJomljc5obAmJAawtGwxmohsb+L2gzckHmWBhPlinlcG1SpEsiVRnNvSx8mYc6gJqfRW958mjU
NkksX4f2EjaNob5wUvmfoc0M+a2/VI1BOl2qO7UUjbEfNRwE9lTILSscKBFeYnyc2aeIaRxupJi7
AGM6CXyzoaRMatGDnjMlDlmvuke19EyBtzeqcwuJdxlsqAY2kVPdlZ9qOMaxP8TNPJGeowngiP9W
+UnWU3erVx5iBszsL8Q4566/zGePLjIEX6ivT5avVRpUV8U0xyX9udeLCspDk3ftL0uZzb4f+yKi
uUbf+5213FLt9A8YTKZXgVU591UvFV5lDQYMvm78D2fn0du2sobhX0SAvWypYotyS+LESTZE4pOw
9zbkr7/PeBVRggVf4CBnESAjTv3KW2pEw5dqa9qj8t/7E/Mmabo66dwuYLMh29AJXMtNOWpU52bW
iCPorPqHqsz6wzxH0W9F79vNMiavqSGUTUjT48jWi3ZiMocHrwi9w4CzE20e16bHppabKKr0m/d/
nJyfs98GmZKfBe4VYN/p9dclDo92QgILeER7zKZa/xypulSZUPvvseHV3z88noQyYYFEwIMUzOrW
mwTINaXWCeXrHD9XvfQMcBtTeEcHfazAn0XRFZD3hQeUYhqBPTpcUqtjNSI3itWRLGtHM+z/yzK3
BL6WN9vCKdMPV350NiIIeUnlQjljNZeqXnQss2Ye9UFzoQllpGCVEEGxVL3vgJK5Mt45yJMgm8KP
rG6R0QJWO108a4hIamkfHC0dmEONlM6vulap/CpUfXyzU7R9rUWmQxsode5w/MsDtTbK33Ej2hdA
cxWdCeUqrV5Sk1ZbCjwkhDaUHqj4rkmzkwpkxBod80hRh8mO+2xn47T110s78cNwau2bAC1JR7os
HjEV6/E86CzgIpVRHtzJaB+acEmzj4dRrD7QQunICTRhNVXV2LT438XWMRtJWduSMrqjJcKnhXyN
AH5hw0kJZZStYIJhIy/v439Cer7cGHjjzGMTGq+qldu3g2e9mJ3orkT1F84uEp6yzMWn4SC9+iZP
RG6aIe56XJJF/57Wc3mv69kuAV27W3ItvHJ0L3zXGx5flu5kArb6rhoRdGOEQXd0BXW7uKD7hgLN
QidT7a5kEpeGYvewgyT8Evmj0ymMQrOAYFpOx2Gm5150wqJnNca7Tguv1U/krz7drQbRLqmCQZVY
Yv9Ph0oGOW8R9imoZ1rHlnbENmmG9so1e/44skoqmSRlLqima192MVopIl/JfASe4T2p1EmeI1i2
3yDSmj9iNEyfa3ek3fr+ZXtxVLiDttwhRPbypP6zE7WljI1IdaZjjlcCHn6L2n0bkHP+abVl8TN1
6vJ2mVMYyO8Pe2FKkc+FzM1pe3PMOB0WZ/bY6qZxoCTduTutr9EPKtpreNXz3Q88lzdfyg1I5ry+
GsWdsDMLe4QVIYzvGhrgtFRpFT9zm5ifpzC8JsJ+vikNBHO5Q6izsZpree9o1GYeEjEeHRBUN1Uv
vFuYIt3eE0X148MziIQZnC6UinhO1reVZw2WqbR6f+yWQr2xcPfZTMI2b98f5cIMUkRhGGC4b0bn
pzMoKpCSbZktxyXutM+WKbx9ro/JTWri7bssNVD1jw8oRaUkI4MywZrtP1cwUtLKnY94TsetT+lD
vQnNNtwqc24f6hhExPsDXtiJOFBTJ6fMJv9bHQCkuDQlQcf3WBdT9Kyl4xyMSe1euYcvgMWlVhaj
wLTguK15ZKKyBhrAxkyDaYInT1b0SR3gknlxqW0isZg3ehLre+k1HEQ6zK9ODT/o7ipvFQkOp+RB
L83haJwu5ojMpp0rYjmOXAeHGQHo7Vyg8x0DXf/4rJIvePgFaiYY7vXtbHiR5kygUo9hXymfy3H8
QmDaXnltzhSj5AdBQ0AQhksEMtEqmvKmJCJVs+dj1I3VzazWyZcc8ETQuW72ZLWA9haBOoDjCgW0
c2htRVXryKrkw62g+zz6MTKoQQ2yFrlhw/uu19l0Oxlq+yms6eTPaY7yijQGzys9ukIluxCZIa4B
oZBYFw1q6K2nq1HUyYJMcjZBdRF078u8naoNoOH0PxjksMzhEIHGqNJQnR7HFgzaDbQw7a/WRpF7
oOQTdsd6SoGO6O5kj1/ePxUXzr1l8xIRFZPYoMR3+uNGG2uVdDFnyLA26lR20twYI6CnxEGBMg0d
/UoEfiEBkg0XqZPI5mTI1YAINsNNNPL5WDTg0/CgQEUJJDudd6cW9Sc97QBct5nXPM1u4kRQkabq
xgizqbrr4lD7rYA0+UMHHjjlLCbve+9MlAI+PilEUzDhuRCRjl1dFUCpTN4sb0YSOfF8fYwSXxPz
8zxk7U6PtWrz4eFkR8PF44nqE+pwp2uAi5NqxyCfjvpiNrgAoFPeRGFyb3ip+lkr9enKeBceL6qI
aCEgMC+lzOTf/xMKRFM7AI9K56MmRLHRHTFvyyipNqAUr7kaXRhK0g6hUNJ6INhdfZqTKqbo4tk8
4jtZE4g6DYDpdjwo5RRf+aoL9zstfS52iE1wXtc0x0kN9boNdfPoNtmvbkEqgc6rp/9+f60ujvLG
e6bCjULVavvC4bLD2CTN0mp9uDUoZdz3bWs8vz/K+bTxT7uykSwxsObbIfpnhaAEFCkwWOOIwVIG
XCWCgyWxykaYu1eqJucfhBETWBPILm8aj6sPUuveGnCX049llcBioAmL1HvbXKEteWyp08iadqQ8
+FLIQpLxTrecPaujOQhXg91fv7hxfA+j9gEboI7aIAJf+ezUfq9fI6lf+DYiC4qDvPYy/lylDla5
KCJH+vpY5mG1bUU3b6fRVrfvL5b87atvsxEjJ/mWRDVewdNvM0FjJaVGyzoUZkotoQ4S25hQ19Jz
KjraLnXdj/bW6HNxdwIs4Unk4l4DZqaUoEHPMu9QJ950T9V32BbICV45UetFk6N41C8AlYCbYOFO
PywCop5qOs6ahcgW8JZ22v7SISY+lrreUVtWFvux0tPyYAK/pGjZX+NUnj2d/AK2vyPrB0g16OsF
xN3cLEslDw9OZacD2CwDXmo0F+YBbXuQr10kblx4U/f9MJXPGramGSVUzf4G1neCODI4jy18nysL
Tly8WvK330V0JwVybSouq3ikspUEMU8tPIT1oHyx4Hv1/kjOF/qptgzGxkFJpQ2cwkSAKceOEF5H
l+FG7w5DA2Ws1KB45l2E3ybQXzPe9r2ZoHMlhjrjle+tfhMpemFvS/RLfmVe7H1R0kl4Nwsix4GW
W3Q5B/DhtZ/GdAbgJnnKfSzRLxsLuGXjw+5Q4WYM9q/c0uwc5ffEtaEpmkN4SzyhHiCmmN5ejZxU
h5MKcOE2NBzlXnRRCLzWIXwCTTtXXzFo8HR/SJcQELAaQ3IZUaXaqkJBZ7Mo0iXfZKHrbDUj7aqt
oXgWvDR1rrVDkVr5bdIY8ee2GbRPtVkPD3puww0SZoZ4Z1Vnf2qNihVV+wUPiyRH/GcX1kpubnOv
qyxqVq0FwSIZPHAFdZJ9qc0QaOPS9JXnF3rC7QhzZpA1XuQ/HcSdM8xZNLwKIIE46rNdpMl45y6J
kWz0zpy+xkljZZuiNnWU9KM6+aF0yZD4Tq5rv1yrK++NCKYLEH8d17rRLVqNXLWxBcT5efljRblx
X8ZZjWwMRjN/G4gDYMYra7xv9EXLN5Vdl8cuV8oMmC3ONJs+7fE8w8DN3XjlnH4HOll/Xaw5/FmH
Qwx1L1LyvQ7hItznNfnIJuyMMsY8I3INP3MhvtVmpA2ogQNF2CKTPf9wFsP6DyOumesyHIW5sfMJ
dHLi6GLvjWU4+hAs4ArQTMk/5THgx6w3vKcuw2p+Jyxd+V2poTf68FwMiCBjnH/tesjevjH0c7cR
VaR1vgskLttqkJ8e275O/xPAIb6b3gBXzwin1toiLYsDeu8pQ7jvFxMBRXfom3GjDeryE/kbxDPB
d7e/NaiRqBzXifhaAARD40x2wLahcJafM7J0qe/lXV4QYRE6Y0TnUals4lGf9iScRk6RQomeiBUX
+pwa3p67tiryeDMYWXU/uFn1LExhwXUM5wWSRKgk40aJy+5XNAjIf1025k/N3C6wNlst/s+qBs3a
gQ43wo3RTu1/OfIp2taZTOMPOPNK3GiaUh5jjAXLXeJ17Z+sKKK/XZRJcwX8mCtfSxXtJTXD6qdV
e8WXktc53nRlrj+Iopy+wxTrn/uR5g/sxTSTdD0wSNwMWVoT4FsC4lvLmeDkiKL1k2qavvSmq9+l
ACha35o7+Kz17CjLzmElEOItotTYa12jLL4hKoCXCiyBb2aS5H+nzBTDDmi3+tB4xVxuOtesvkdh
UzY+BTK3PeDU7f52G8d9MM08/EIXENINZS8D3qcQQ7c1jCYbNlEtphRj8CaLaHkA87rDhxI/jwgk
8oOqTkLZqrWnP2J+wzWXxK3zwwmVedwVipY9Dq0WLrtqNMYMe7C4FltWE4q94pX2fUiP6McyGq8T
CPKaKSv9JbOkih376hc1J5FuZr2MOr/DPOEpUYvoK+n5CMRcrXTFxzSiivYK8Pnyzmqi5AnGQQTj
YAiLxgesTNW6QYb1e5ur+p9x9NJ214ZV9GVOJNenN4ohgts0Ry+QE8hn5ioGChWbimL6w+CxXQrN
TR+VWEHMMLH76KtVJ1YNvTQxAf7mbfQSmXH3pGVsmm2ZeLhLFt6Qfx/CxDv0XMD9biy41HzNhnZZ
2cKBiKIkdeXnVt58fT/OWKdqnAGiaOoKMleg8Lp6dFpoXgXux9BE3eVu9nL7W2fH1T429OFQarFz
pSK0DmvehsMxXiqkSu2E1esvhkk3ohBWqgbi9xFL7fAub83wOSND3yL7akJvT4xrpYt1yPY2Klxg
T7L+gdqscpNUmycyckMLnEXrgwaK136A6Hslwbs0Cto4xE6yRkMr9DSyEU1VdaqSa4FSh9CL05L9
oGX5ldB6HcXLbwH+ZMsEGznfN/r7P1F8mpsuCg6CBQPefIw9fdlwn4Kf7MG8fHRvcJhRzQUZQlqN
t8zpB8UxgoxS/eNgt9Z8Mynx8LNPivK1oSD/0MZZ+vf98c43By1CUCEEQrA96aadjjcV5gC1WUNO
Ak7p78LpuxsoCNW9BWXG8Oe+RZxxAlF8JY04XzeghhI1LEtOeKPqp8N6+rQgjdl7ByvldjCUVPyM
szm5kuOdrxujgJ7kbiZTYRVPRylC2FVCTZGyxMAL4oXj+fEIV1JN02up/8UP+meo1TzS/i2KjOL1
wa6WeZtLHI9m5Ndsk8/AWDJeRY5GChpQ1KDlevpFUZ1pRYKN18HOga/4Ksive8HEDT53n9RcrFUr
2VQzBSo/N1ueCTeDKrRB8998BC1eF1dSiwvf7QD65mxQkQWUtcqZeOPVyvUi75DA4D64s6t9yqtS
uXLM37bhv6kZ301bmZaANKMFFru6TSgaarXi9M7BW3rwLCE2Hck+nxPstpJGS7bCsqdPbV9CTLEK
G211okjj0VABs1IXyaLfFWjTcKOaFubb2H4b6KQ0qBEARIINc9ByU3x8h0tLY5Kut3LnW+bxz50B
ydiIMYRyD0pTmFttmp3t3MMAfP/4nk8/LWnSOnREyFjZ5qf7IaEcyuNbW4elSqYNFoDJJqn18Moi
n9XC5QXIw4GgJFQLIICrJwQZgtBy20wPckjbD4aqJMcGYNvXrHZIjZMoCiLPgnhF7H2rR2OzHdG8
vdIYPz/MFF1BIJGXG8C61pqWGTYzrSx/BkMJgyb15vC/LimizWQpxZUy9YV0FSQDTyXJsmw1rDUM
MzVFlnWe1cDKVM4QRr3zAz7Upj85IeipfgxvlTpJ97rmFEGG9vedsPVyg85J+eg1WfXgGJX75/2l
lkf79AhQd+FVYA6gCZylqqWYYiV2WjXQm0Ec1CYHZOS03tYLa2rROvzU98e7MN/QLKn5cXdy/KzV
ybZRHxwUmNwI1RZo6HuF6ffzku646K6Vac8AP+wseDk0MymVWTy0q9sTq5oB0wdPBJrSZkevaRBR
C3XvRhfsNJC0yWae02IHQGO+t0dQXqFST8hOdNNzhAfHtl0scuopSp+roTM3EBO9a0dAbvHV9HP7
wM+g+EnZcC3p26exksMH6QPyTbiqwtyNdf5FGbS/CnohLt43Viu+VjGcR6XX7hV8F3fvL8j5Wcc9
gb4vwu+4YAKSPj3rZQxMsI+tKahziP2OA+NPhCAq3x/lwjZ7q1Wi6UpR9IwMANZVpIvRiGAxw+HJ
NJb6E9GxtmlFleyzeRFXYqtLXyUrQzitmfIZWS09wLoInKMhgirNlGcd5iFM2+yjKmXy6uJ2BMJM
G4Tyk9zs/9zGi5bWtSVMqgv2Mhx6qxn3bd0NX96fuwvfgr4qbWSSX5Br6xUaUBDSBYqngeWV1hZu
pbOp4B5/fB8wikQ3gGOXhcPTb1EN7DDTkBUqKnvY2Flf7zut+ii2BoFuKnX0AR15JoGzno5SdZaS
YuY0BA3qOls0eNQbJzHLzUDN5MpNcz5tQIskT0h21fhjtbGLvEqlbIQehENUBjPsU78YrPjKRju/
zwBwgcyljUGd3FxDxlCPmZLMGYygJh69H7UmuhFmM9w0OJjdfHQfMBR+61Rdqf5Dcz2dOxxxOw95
EiPQx9jejnpVbpAAv4bIOD+pjKLrFOIlfAFxvNNRDFOE7jgzSt5qtkA8SCSPiaOVG7zxGn9oq+T+
/c+68CwyooP4NnJ/ss242nmm3sxdOLNQDlW4x2bq8mMZV/MhqoBfzRWqf2i8KPhiZMljg974n7GY
qRhC+v+pTkN2tKY8/XzlN8kI5/ReZpoRwoA2guT72bOYztyI89zpQVfG1lNJZ+8uVtv+xopkecyp
XXvXNo3YTnprf8Kzp96YpZ7G29ww0IZSe216qJW2/h6Nsf6QlEb2xTCE4yO5221bNb/Gxr34c4H1
WbILzkyuAjZHyTwhkGwMMiuKtkNvtD947dwn+JX2jZ5a9qZTJDZdqa5BJi9tF7AItN6BKlEIWG3K
zrSmqkefNCA+dlyfaC8N0lxvfRQ5zPu8GatP7y/N5QGl2zrdUJrEq91Suwug88TVgyma1EOuKIqv
8tC/ZFTO9gaScV/fH+/SNUKDiBIH8REOA6sPbOZCgQs66sGMguLjGHra3vSSa4fgwjXCLUX8SbjN
W7zOKZEGRC7JLowgjXmqir6N92ChKCVP3odfE3lVATWQ/wPfsQq6bewsCoR69QANojzIFQrnRTpe
w5temDVJJ2MYiNQwRFYb0qqLug9VdCmsxi72cVKlgYfS1O37a3NhL1BEACtAC5kL5IyQ4VVxWNJD
Cyg3mUdS2BzNkdq+LVGfQzmt6a/oHl5YpZPxVq/X1JRLZPWU2Kqi73dpZM4bTUHHYBiwyHj/0y5N
oKTi4WtBCoxY8+k1jLZ5ivtfrAUUGMUmdvVxAxngmqnDpQ8iPMZHC0w3YKvVMgmKpoSUhRaIokjA
kY8jsVk/3pRp/dFmKy8/XiYQucnriTHWwXiKNMecQFwKpr5vtyrCJX5aoTT2/rS9gRNWFzdnSJK4
2RBQuozTeWvhuGdup6qBiuu4vVWRov9Foa/rNlz0zd7u8T7ftEib/CiaOrOo69kKylsYquobitvq
AxU/SyrVTNHs61o+Iy4JI0BskOBzD0OUN822T9zi1VwK5VVyo5AbCWsJEZ4M/iG8WpUtCQ3dACzL
l+HjQY2MmoiiYM6Rt61uo6keYijSlhtk5uBu+3mMaf9M1wQXLpwrTozcdjIzoTB0OommWRuLmhle
oCgzqo70objevWYz1xa6inWYXgkBLmxDmIAk4NwItDLWKDG7Uswa8LcTCC6Vvdop481kx+pm6mzj
ypVxaSiJFSNuBzRMNH36aQn9/ckyEzeI287YT7QzfJMu3z60ir/vb8ULI7FOplQw4OGgxnE6EpwB
MU69ZwTocEEdGhDl5U1W7hbNHQ4fHwrlbtkGp/hJerUaKkrn2qP3F6hT2f8sO9XzQ4hRP9MqcT6+
Ad+EOKARSC2DNSkjUhxbVeLcCYYuT+mn6t6uJ02+AgO7cPu5RF107UAXwDhZneKxxziwjRo1KLvS
2dtoVyI0ifrdh6dNNkocGeXSpl/Lb/TdZC+m2qlBBqQrMDUl2+VJbd5E9dLv3h/qwonCPp76qix6
YLkpN8s/maKXw4eDpqwGfV5ktx49xZ2HRMKu1EZE3TP71/vDyYfo9BZ0yeKkgwVXBKdqFcT3eqEr
ldNVlBXKcQ/mIDtMuhrtKkWl+cslLZDlohLy/qjnOx7iDDAaYFZgauDtnH5kJk0fUvqLQWna1S5U
zeZbWRjFi4NU2ZWhzjeIdB0h7eIr6YCu83tv0jvagnUR9CStBLw1zdAOod33P+hsFAIYlBmkqDOv
Izvx9IMsfbG6YbaXoA6XATpY3h+trr1WEjsfhZCPThPaGXyTuz69ImtK2ptNGIQOREdo/iUqaLN5
ZQfKO+BkS0g1GwBjBJc4F/BRp99i6CkWwGnrBU0FhTDx5jbx3dS2thD/812LxmfuG2pZ3NuJYV9J
ks92P2MDuyNPBkNGlrKK2UOpWGhVRRjMCXptReS1vq21L7puPYte+/z+op3twreBIO44iF3woatF
m0XXDLMh3MBBRepRRVjsCbX1dI+CYnvl3bqwcijUEWSg20FFV9dP5xSnV9w/4a4FIchpv02UfmNC
ibuycpc+iECQBiHNd6kRcjoKws9cxaHlBVkWikPLTX+HpGa7naxyvBLgvr3sq10Cu8UECyQX7Kyr
Oy2pPY2I0AfaHIvbJkIIdJi1/K7X7egvguv2LUoNOWoKun2HNJmUefW8z048pBtXz4rHsPesQ2ll
cUB7cbF8BLfQIUTgOgbgULb7Dy81vUyKPLKWTLdxta/ADJX4XztOoLjKfGtpTR0Y/J7vbjst/8dQ
dGktdrAtWy+rJ1Z0LWp9bcMiQOPfRsXk3ALawe/Qja8xEWABnJ1V6X0lqw/UrQ13va9wFonBSJjc
CJMzYkDdVmoP0nmZ0JJUJfagFFaokeGABt/zjsIonuq2dVDuq/RXkbXTiy3G3PBrey7TmzQM43LT
Y1jo+YuSWJ/DtCvoYEHlnnwF3NBLjEzcHbx6oySmnMMw0GIlA1EexmG/RXrbWjZWz3ONuGzsfBVQ
4j7ZAlMuSVqsHrnXZgS+RVN80XuX4nlZxYkvANA/KHGkAWJSaxvIlF60hKvIfvwFiFd/D+s2abcU
fyxAXiLSH7R4LB/NRenvzMLLfvSDpmW+huQJssllY0VbJYnGb/ZECQBdw356oX9Uf7IVp/xZu61Z
cKtFzt8kKpp0N9HX0Z9rT6vKLdxitdrk6dzf0uvv/pSe23tgmj0Fny+ALflBlLPZB7IP8jhVVuds
c7QcIr/ACqPedE09MKA5lqoPZyCObgW4GDhSuCv8dRJDgTqQpwJwbJVQIZshPfjVNLrj3lbn9ta0
s05HHrkzjE2SCOXTooPX93VTsbbgWpNpbzSD9WKo+fAc06YCJxoZLwaKagkIp7Yv9naaaM02ai2U
mt1U72eo6556XwB8oSlcer3uexgfdL7XV4u7jVILuVG7jLLPSL+G3c4cOJCI4RkdsuVqh//z0GD6
ssFbJlzunMbIftj9Ag5QyZbq2U7N5GtKOvdnMuFigRgr9f8cZL6abazgDQgN2nb2jtH0DxWOgBKv
2Nhu0Bt1AwhwNLxmF5V27e1A7RrqJ8XKpdrFFKuvQlfYcJ4VIjeeESMYN02JKPbGKU1InVZuQMow
Yq0cP3yBUlhBYInUQmJk1kVnC4lSaHNaeUS3Gqlam22f+1ntYpanGxh/vH8pnXfTwTwQ9UMAg0FP
wLcKgwQwQmr5RXtc+lp/VudFE4hxhKHjKwTU/+lgxf7oC4/g1l2YcBBd5QwLM2td4EpVgRbDtR90
fp9I4iLSNLCoeRPXTyKQAUDpM0LKrZtZ9nagEzlvh9C1f1eenVUbV6jKURly6D9zZivhgaqvo96Z
EfqJyJ5rxujrxViKHe1BkmOny1ExUXlk073hJvqvROBhjExEGf9qsYtpb/TYHb4BJx1+Z/lkQFif
qyze6Umb/27GPkWZMeqiJ+REkdNCOD9zP5cVKujdgpg17+iiFcEIqPSlIeEMj3kUqikZlNX8KUyv
Aa8K8EK5SdTKSHfIh6rZbpxcsAlZW6Ax0ShZ5QZGmqVPDu6Eo08x0b4pxq5Lt3kYea8q9a7IHxan
+t7YWjHAJ260YZtZTvOUaGXzM49n2I8G/P8b1HjnepNjeYLwuWPk3m4xUJn15zzvMt8oVSW8sd2M
eZpSrxW3eBaYcKUbNEN9zS3cu64KMWtw+9m4QXgWbFtchSmSnhn5xoa4sk8PiPeW3+pBYDJNGIbE
6xDn6F2XWDw7IH27odogto/GNJVf5anVCjva1u5UiW01V268oVJkvo5UECPk5QVaFPx+pbyNBO+L
31l56/lNmDbVPZko9txFqwA5tVNPZDceIiJPQlpZbYTmlnCwjUb5KgSWlVuvV9yXnpX8iblBHG8i
O1k6lj1tn6PZ4eomVxoCKqdDcx9F7UjzOooa7BkM9XfmjdMceEkY9TelW9aDJFb15WHUlAUUbEZd
+kpif5byUD2lUkGMiQId2ver+LZPUNCfrKo6dn1kApiNum8EbOZtC553I3A42Bf8UV45W+cRIKPi
CuziZEXHZN2bE31Xj5lnVViUJOO+ZH98Rk+4vnKBncfPchSZxxENOKAyTiNA2g9GWFpdBU1eyoRQ
S1AfReIMe5Ax492g9dcQQRcuDKwpCa1IwA3VWvuS5+UgGluNmyNiavMRLHBxjIzFe+yyQb2ybheH
kopT5MYSG7GKoQ1VIB2B9vhxGi2HEhwmAUuq0onusRh9/yK8OBSdWs+TRS3LWg3VFjWyLvbSHKHy
YYtkVZtFrXDQnUECvD/ShW0B3ADuFC0t2lqG3Kz/pPuLAfc9F0l9bCxrPBT24mCPZCsfLfvw0Mim
hMzz30x5T0dByFc4kOXYFimSty3VS1/DjWWbQde9MnWXPki2whApMGzw/qvwV9PVNhxDtz7Og6YE
IjHd+0q1v78/a29lndPsAyqkRGwQhtFMWmuP9VVO88/s4mMZKl3hl1Uh4wJDW77YMTYJwPwp5vhi
sdJjk3Uh0r1GGz9nRq/VNOrKSb0VnleizFKZo7rDSA0ehY43Dritqc6DBltsRL+xizIIv+z0NQ/t
6acVqVEQF9QnaTbqWOa8/1EXzq4Fok42KGhznqmmtMhbdPo0x0ecavpXQ40N31ny4rMBrvkwJ4DK
3h/vwkohZSYtoJCppQq+2uRi8brFHq0YpYe09/tp0L57heddKTBdGgWdT4/yCOk8GdHp1nPxLJO8
kORYpkq8m6ccay0Vjer3v+XCnY5iDxxLbj/sxNZ1aK3v1TGLe0bBPCRYNMIC3c5MFLbnsd7rtKW/
0VK4JqN24dskawpMJC0lbqRV8RHL1UQRVASPmlO62CYZC+yKhLLelZ3xJvJyut3pw3mUr2RdhD2/
uiUGczbD1u2jI34GjelrYx8tt2bYDNMm0qw42lpZkppfJluPvodTFxm+i7QZ6t9LO3yrrHx8iTCC
wmxjmJZ75ORbd5NMkTD9ElGp+dbTcmKlsnHr5z6fQw+TD/py/jDaOEghoO4PaiFh6YsQrwhODPHG
nRb3B5LexveU/Grc6LE5faHFl97b0AD/VBrZqD+ghfSMUSi23BqNWOH3mdIDefTwsPW1rJ7quyju
ln5b9lH6c4lGu9ta5HsjoYjwioeotpJpWzUDvidm6drRxg6pG26EE/X5Nq2y8Xc1FIu9xSNBf2j1
xv0yx03nbtV5mJ+FmsEFFAQ1SP4LLSo2JixvLFzCDA8sA7ZMv2uAQZfbgvq7dz84TZ4Q/HnapypS
kpfJKrQndRo9e497QHqrYsp2l9VR7d16eKQ4ft8nVuKP6pAbu9Irl35jeBVfM5ha/qp2mNpDJXGt
9pjMWLz5hHTlhAPeED2Sa1a/h7lSYEF4ia75mCVglT6buc19UyZL7NtVOwwSWzg/2SKPHizRmw/8
pA6Dq9qD6F+WqckdFTP92KdkSKa8f6LObiNqatxFFBttJFnpIJ2e24b2AUbKIg0U00tvktio/anU
TawA5vBmzK9Bpc8hnlJxWnaBAbnpEo13Ol5cNZXaoVQXuOniHM3aa1/AVoyvYQPhqDByfWe0VYZl
Qagomc8KRL8oXBdXylrnJ5rWiAQoSDkOA3mt01+xxIu7pHWUHhEqHvbp2Cx3JG7XGMbn4QXFQEQz
JXIZ2dt1tTix4o6D1+iBV3vRrguxLupDcyKmd+yPLiMQHRPJIJ5JOKXncj5pFKFC1xlBF0fma+HM
6kNvccLgGxe4s9vTt/e3zRvKYXVVsVnQJCOJBAixbkenFTYXCkrVgUEkekuNn5IMlNqDWrNbrcKr
9nqnNTcN5hwPSmLPnz2rDLcFFiqPWmiSKWVF9ZwO1VWMp9ywpz9MdnkBKxNpgV1bR6ohVQNJaUyP
IjW0b0sY2hrPESG4nxumkW+GCcnBXbKkWGWm9mDuHGckzxaaMjxdmSP55q1+ChUGgG2ER5wvZ7XL
CvoIi9OU0dHIE5svjsP5Gz1x96/Vi+K1KEz9Bbx4eY9ZoTnCFZtwS3JUrDh8Rx2M32SYXAMezIXb
cHSW1zxF+G8LF2QetmMx4H1Tqlrvog62jM7r+7/9/IAA0lCpa0rME8rGq5cIp8KFCtwSBlmZsotU
u9nCfzGuPHgXRmF6TMn3hzN0liwhrV+gM1KGgRsWyP4V4asa2R+086VqDSaTth6QBsIub30KXdD7
CbYrbuDG2P/VRvg4dLA4l8R7ycvqSp/yzKKSmrPk4TMM5WdaDqu4OOPnqEhShIe5qHLy8bBNN1Vb
FI9pNKR/0bLNfZqc4a6iYHHoIdNvu8FSH3VvriI/x/cm239wJWkycssRB0OkZ4pXFy4c7FB482Ad
4lxAiDS5ddupDK/cP2cryffSNiUAlLwJ5F1OL9RBiUPbGwCtF/Dhdu2I3nYyKtdEgi+NAlZcKp5K
tY11IW1q6mjpmc3ACN0ZTbow2oSTNlxpTp0FmdwdEsJLbRDTjDNZ5droI3Vw64hv6fWbKXd1aSkT
8QYXzTaJ5nyXlGZ3pXP0tg1PLgs5KsmOLMpxh6urGRQxtVBLb6MgAZWu9+JrLLyNOdVPcHmD3kMG
qJ7uqnS6yUX934h2vxNlWMp0D/GwPLSWuVmM7NAP1h6hukPbRdOuyrBgrJ0r6YTcwKvfyQULaIef
yE9dU2S8Am8Wqx3TAD23JKbgNVo/a2HnvwXSCXsDwsDPnsgIwypcPa9M0tmDKufIAbyNRjjt1zXW
AASAPOwcHKoU3r5ekmxnKpS220oPP71/bC7ERZxkOF30k3QqHqsLsLPgQC1DGAVjjPCpg6kWLIy0
ANBrJt8SE2vBK/N6adchOobwBPk0GcDqsQhDnUZeSJ9sQFwRiJHp+eqs7uFrZz7eKkHR/I+z81hu
G9nC8BOhCjlswSSSkmXJcbxBOcygkWMjPf39oJUJsojS3XgW43ITjcbpE/4QvNfV4A1K8deSiyNn
Fwgl96gDn6Io+15nmr4bE0g9iRuupSfXHy6irsiYUt5QgwLDvwwPoyc5GPnAbk7adEyD4EfXlHKF
uXONG5510EmEyDO4VbhxL1eRVd2rrlUlp7gnxvqVKZjy9MKtCK+a/DfQvLTfMQ0Wtq+3Udz7UB5N
inwlbXQ/0gJEiUmF7Sc1BfC0vX+ebhxdjAFmSDhBhVRgsdetps5G1Hw2FBPhDgyK90RJx1yttdN/
7y91Y7MpwudL22DYwJ+X2zCa8KZSY4pPeZ6hxQbdftdW8VpH8OYqNkQhMBekf8tGJ+NIgy/eiU9W
k4xbsx/y59ButffS25CoRLOGDpNJ04z6+/JZ+tLWgszK4xMVGT7BTtMxUO+tlTzkxsfOjBu+Kzck
yYi6KIKI81LUip2chGlXT4FQ7Ud1CJWHQcfK1xeq2a9cMbcWnCsCF34F6y6ZvgxbYfqqSXYC6IYa
dKdaRGqUMEGeSzDLcbd/95Fg8sRYnJQEDvNy3tOg8+pFhS5OBed+E02I5Y1xYr5/G4GrzIQUGpDz
eOnyZZVFU2VjNF+cvRbtlUY/JqYudkFRvXQxc+P7z/SG3FzcRNaMXYECYRNWlgQV0SmdbSCOfRKl
noqHsO6rZzz/gq+hmLrTJGdxBDBO2m+rVlLpM3Dt/+A6j5CGl4cFIrJemuv7udeQnfNpRGgF29dG
e2Cl5mV2kkMLoLHVaMOgvcLCvquqTZCUkpmpNdP1Cgx8wNaP7XCQ6qCmZ8hlqrVhZj3YW6hN1dbA
9tLeNaPmSF/EQfajQ5T31dLTdFy5Pa4P1Nw1Ag0C/h096+XXyMg6amMn0E59Ip2N4jTgT3OwoNSE
KKijzb5yoK6pdFR/DC3JqmfdbjgGl+96ikSLa6Y3naJCKc1N29nZj6gKqmJThkY/+LrTl5bfKEWn
bSPDLE3MhBPd2MtWeiHQW+HMU0a9+qiXsRHsExWHVUePmXgngh7U/aNyHav4sXMxA5CFhrK9aE5G
iSwpTvmxNZ5aj9KNn5o8GN7bU5h3hBucDugMs1uWTLretujBKNMpoR29tQ2c3TXpDCvf2PU9MoN8
ZyYbLRsC1iJUBXqBYk1l6ackluYWh9PyAS3f7nmG4rzXK2qmUxAMSYRpLpB1L3KgSCuQFhmleepx
JPIjy862OnpBK09049qGPE9qgIQDUDACx+VRcoFDdMwtmxPp9iZTZHKIa7HtkvwEq8YvE7Gfp6my
sZ7oBj1OYXOM5o9r8rI1sPiNc0JfinIR1eAZ1LrY3FLRgP9GXgXMhgQbFXVEQzLjveYwbCvUyjlm
UZbNo6fL5yVnT7RR6jVCGbb7rSYT2gxh/G6aCqsQCgjHQB1ApOmXq6DMPtp1Ytcn2MvePlTqdgeZ
NXz/oWe6ig4sabmNvtgiDICtELWhBNXJdoWzz10tPxYVPYn73++NriG6r8yagOQCq+MbvnwYTxet
lSl5fWpDKzhif1A8YU9t43Sfph+UrIkO2iDt2EdlJ9xPlMNPSj8ED/d/xY1Pz6FnCHyAJIEkc3E6
nK4eK4wqqhPWENbG1kV2VGw7eNT0Ll4Z5F1DRvja5s8BgWISdNK4yweuDL3Q2dHqFFoj6ll5tgXN
Ym6MIP6ADasCVTwGo6loDCIqM4U2PZToq/Xtl/uPfP1BUOvN+L+5OePwpi9/BrlylRWjUYMTMcJD
Wstqq8CdXokA15fXm2jbDMRhysc3cbmKU+GL7dhc5FYdKrT9bXdvCF1FmkcXT+HURCuX162nYrhM
AYvAJOPfRcAxol5Rw64HUiKiaJsjd7IdOtPZvnvvCM9oxs/aNNA+FmeWwThdJ0XJTjJLg407lSid
taCl7q9yfSghbkHY5kOfBe+W/XutU5xMS/X8ZElEAaIp0nexjbmnwGt1pb66XgpUA5cctTcRksh1
+Zqi1JVIF6lElGEwFGBgkbVx2z7Y0QdYVSy8bjMQI2fji5kAR5WxWGwy3M4ywVef1CjoPoIX0bAe
w+rBLirOSdcan8ugAgfo1a798f6WXh8PBplza2OWMZy39vI5g9xBYkpUkuPRGRhqF9lLltvW4f4q
t3Zz1hMC6c1NwGV+uUpPBhUVqS1PXuu1T+VgTlvTHWHXOGa1Vt+88c4vU2WLEY9JssbUGTb3IpzQ
dEpNq8s6wKqlvk1xjTnLBDwE+sWq8zQbBBzpIruIbXVS+Oj0Id0GJ0D5EiIU9W+eDPhVWwkBtqWV
me9NhN9XYsCN7XjDF2OZRqjhy7zcjnGYhSuTrjvV7QDAxEyyQ2eDfsc6Kn29v/M33i8kOjp8YN5J
BpedFrOQxaAPqjwhVpnvysktfQeA8O7+KtdB7W0Mji2AQQClIXX5QBK3skkPCZ2Iqb4EGDzHeRP4
U23s0wxFt/uL3Xok2tvMtLguuB4Xi5mlK120veoTbmnmc6sE7qEU2VqcvrkKdhFwOebkYqkCk1YR
Gpa6Vp/caRxfJ7vAf9CU7Up0vnUSSCioZJCapDGz6KBH5jS1YJtYpfKGTeIM31BTjLe1M366v2nX
C9nEMoMWL/Qb8unFQvAfMUFH5u0ETj09xuPUHRB3Vvc4ta+RpK4PA0ea1BYZa1j0aL9eHgaFOeSM
C69P4RDme3QcB982EgBz2pTuPCnWUGi3Hu3v9RbJH4p5Ncrx7CE2svVXE+ELX1Zx8Lmz7Wxl4mHM
ac9lbMEiAiGx2UHYAiCxSItiWiSjPsQNfKlCrX8kIAA+2EZaeUeU/rwchDUu5CCRG1KURKTTnxwm
somY4RQkh4SiWuCSHmMELk1FneiDBKJloq4l8aNToGi94+Ab7sZQM8fci9Ycv4b0VGb7cum9aOgq
gWHPrPG7XuXilML0TP3Jtvt/gihXud1lmX/D2VkfZlcwob37w+P6danaZzsi4qpx+WIr0aQTc73s
xGt3D3kq+q0gbG3vn9Tr3jA4YFod9NmYrlwRgqpeD9NclPkp00bj00jb7eNs4R36QWerB+mq6e8S
dPfX+6veOLRQjTF8hLVIK3yp2YbbQmNMkZKfGC1jq94hADkB0e7ITf2mWGP43Uh5QSAwQ6IlhsAZ
l8DlVoapXnpVYedUtmH6SLWIMzGom4+Wp6QHmUKLi2pUP5UYqlzbCnlK8GmnN16k+cpLvfngFDQI
XTtUHEuiJrdD3lLM54wlKzX0EzMyXqlR851MReGA11XUldRqTikW35AxR1UGaDNEcBm/lQ4rDSsw
EropbG6U5P+gpvZS5xaAYPlPg8yHr3vmvjem9/fsZsQW6eM8qZ4bGJe7HqhtpFuTSE+21YlDPmFL
lyhavpUo8+0QgQ1X8tXrvI6yl8yCvGeGDiydVyjNmGzgn4C2h5bHm5ppB/KDo/0joI9cbLQ8ESgM
Y0z0OmhjunKiry8wFueCpIqjzCAYXz7sMMQBrEcjPRnIsnwLQbo/aln6brE08kaLLgI1N0U+4kaX
q+SKMwmzjrOT0unRtq6L8qk2+3GlhXzrWYg7JkYacIOuwCWlW6RuD6fn1ABY37WBZjxGwqwe3h8D
IAhAiCUXBj242LHQ7tyha2I641iBHVRzyI5aLbR9TJ/5wWsTbyXS3bi4OBgzcJq+k47QweXetUYz
CXzWgCO9icvYXVr6mQPWawxC+/P7nw0yBrPEWayJ1S7X6ouAywzKz6mqFBwXS1Ai+zAL8oHoZo1H
BNsQar2/5I2XNtMQKdhoQpJMLLbTo3vRTpBxT6Bnva1rNN5WoIH7/lVIOOnKMCGdj+KiwRQBT6ti
8PinJNIrH/Jd/7EzhLXS+rlxKb0laMC4ZgXRJQIodCa1j2tyTtVosmdhaMpRqu34NOEP9UGv1OhR
RerjeH8Db5wPDseMVzM5YdShl+8MC2Kuwa6oTsAsugdyd2sL563e5oH5/nKXTNrAkhqAM69sKQTY
OJGlt6pVnDpDDTaNmf/Gis+A4CaK9x/6uUSgU0ePi97g4lTE+pAi3B6WJwTIs12HTsAhhVd2yOJ2
jfl066Vx/FTyNeZpWBxc7t+QCzF6gwktUrT9Nmqd7tlBmQrSTVIkoT9pZbfPpFhrrN5aFg4pVlHs
J1fNYlnNC3Woc21xmr/5rVKn4SZy6o9tHzNk89Rxr2rFuxnhqLxx0/CkrIya6WJXiwEhZzUZi1Oh
Jy8pCq4bIUd35dXdSBW4zAD202ud7RwWMcQaW0TyEvZT6evsWEcjUyBXUR+x+Ur/TaJWrMxDb3RC
mWvPlkZ0p5FnXZrBweSmjC7q8mT3eTr6BG7txYg69RlyT5hulXJUooek7qGEEtD0Y+dGQ+HjRb4G
HrgRyt7QVJCQwYFcYXHgg1lD1NvlSVaG9ojau/OIzPy7qfCzGvLsujiLJcyUhsvzqhfxqHRYcvC9
N95DZcj8wa7bYnc/qtw6nn+vMj/rX+yMsSiNyCv18uSMoT36gIibna3G9EDy1DyKETJzD+F5rZ6+
FczIuSD5w+2dA9rlsh2j/0AHR3kK59ICkSew03nHiLs0B7E2A7t1Uh2ayrM/DH21ZVaiIturRipT
hyiGcj8YcLET0Ze+qDD9rEjsV5LoG+eDz4F5GEgdIuiyMqrhCuIwWfSnfPBMnm2stq4SrQ2BbzwV
vTqqFHYRPWtjcR/oRu3Uoiu7E4lS/RALQJ12JYNtrCrZpphWwYQ3XtnsG0gZT1MeGNp8kv46KVYL
GDsu644RN4l6h2PAQ2NG2d5tbWt//1BebeB80eEayC2ETAgl7eVSrtvFrZEp5jFF5y/lSzesvVCh
Ur83W1isszj8KRjrZqxdznlVJWc7AxYQxG2w8old5f2sMnPVqJJBjl0pY+ZGjo0qSeRRdfLMeiwT
W31p7aHB6VrLm8fObA1ww2FdfxmtJl45i7cWn1WSZ3kfxAGW7U/4Glk3dYl5dEM1/27JASPGqrZT
bSvjzvMeuljXHoZu8ORDVmey/PT+N8mJQetqVlKgMrh8kyqC0R3qScZRSIHGpToqvmWE/897hCZF
zkLdQVd5cTQrF8Y6YdQ4Uu+JjRkl1g6FUmPltFyFSr4zWIAzQg3eMNCV5bNYgeOVTnC0SlUcxjB2
ng13gOed1W92NWLTpbF8vb+BV1/dvOjclMfgCgbiEnOoh7oR0AgOjp4lhk9KwbeNWKM4QlBea8tf
A9sJxyQqNFnAjpM7Lx6wqY20NobcOXZ2afzESbA7gNRJvmi5pTwpYZh9COpEPKFyXxzSslYOsbDt
Q+pl5T7xVOVr12mRPPSR3ax8QdfxgB/GCeL30a5CRupy5wM5Rk5HxnYsMZnfpyIuP06jvSZ0eWOr
wdPMA/8ZzEuD9HKVXjcb6XaRcxR0hP4Rk9Y+Str//06J1FdymbfgfNH1eLv5UPdCv3rmECxOrNE5
7tSWOmsJ/MPtNCbMtQBH2k1f4qrr90qut74KwuRHEar1s4W5+bBBLiuwNjTTdYe/EYdP+L1U3RaH
avGVZbJnplglHOjRi37jKdJUG/5NdOUmpUaDzcv1AXe+io5hA2vISGKfo2sGm5zbwoIFqAff6PJA
rRJZJmsfAxD6QDGkAr8FzrHWGL7O59iDGa0HG4a8HNjBYr8tj5OSGPZxUiSazg69kS+yHcvYl5bR
7l0vyR641cwnTfTDr0nTqwmNUT3c3v/Cbh0uCgKwtTMQn0zr8mfEhoTklmEQJjABmrU0YhhuvVhZ
5RrqwdPOc1dkoXR0mpbX55BGsg/hax8nje+DbpQh/SKranxVonwv0mb4HMA6B05Ues8IRCcjvvU1
Bu+Trvs6hd4JlI/48/5nnxWQEAaeg+ey8Zimsar1Kc6uegRiXS9qfVf372/J8+guoYtaEl15gFOX
O9ylqYg8a8ShEyDsxpgqdPQqt93E0ltLmm8eKq46tGKY+DG8WzT1RmuCY5PjBlqnndP4WQFDcuxH
69R2Kl5eTWhttG7MYee4ni8TF40ERzrNw/19vRFKZqF8ck4IEbT6Fr9CAVFZVkHOHMCpzO/4B3Sv
zughdQAaLPp2f62rPHAm+8zKzqyIRcFyrTENcAVj1EOyVLfom7naDnlkM/FFa1gbc0q7d2vFseJs
1AIDCv02IDaX79PQ+7DxEIUEpITsTWhV8qFNgu/4FL1boZCVILwCGULEEuzJYiUEJEIXDzPl2A8t
fttIQShw1DtDwWFo0v6PlzZ3vgEuUKbzjV4+FtmQM06prhxRczOe2yDvd7nRmS8JWi0rF9qt8zHf
MFzsQN7xLr9cysxsoVSmF54GzB7PjmJGh54idhdgzL0SeG4sRfJHfKX7wNW+bPW188Q7y9LwFM/y
LoOCRJOOKui2LmS1kiDdWoqiGz8DEId0qOb//1eFYPQ9XGRvEid11MqH0Z3MR1dM3pMLgHQlrZ03
aHF/0t6bUyK4yUTVxcGIXKvUYzuMTrLDu9mthXNAZaTS/VJV+k+tWhQ/gYOKbhMMsvsihLfWYrnO
q2kLw/ax3iY2hLXLZ5WzZcIU2NFpnNpg78wEXmEiEIYI13ZUWI4MY0NCY+/e/bU7czMJPXJkbADX
XK5r5aTxUimCY5k28c84rM1HJdbSD2k6uR8NFAtWMpUb79QBhM6cD1MEZrXL59Q6qQStVI5Q4H7o
URVhS9oKctBYOdx/svm6X75SKoSZVslXiAbR5ZNRBYWw1OC2a407eVvTaL3qYfK8DBWc1NA/F149
wf7jZvzn/sJvicbVyoDr5v2cB36LRETUrRP05K6nwU70bQ9iejdpEgnAogu2aaz/TmXwQvxGHmp8
RoFh57jKDslIcDmayPeTFeX4bYbdPtTRX/ZyL1p5CbdOO81RbeZmcdTeLr2/PizKx8I0eoOA69Xa
KQ2F+TPvjfSbLTv1EHZe5bso3pxhagUvZYSIz/0NunHDAHliPAU+ZR6ELBLjjM/AUCvOXNOo5Yav
In3Fba95RLkm+VZYmfj67vUc5h983zT6OHSL6Ji5GGZR7AXHTMXfKUcGfAfTP3mO3T5fOXRzTF+8
+r+XWgIbG/xgE7QjgmOfYnTkliPyYej5vT8GswplOJUVPfUlrsMrBgJwzCqO1oYvQ6a620lRio/j
gOft/b27RqfTk8V/AxIQ74wEZHGYc5r3eavnwTGelPKoD0HxLxQ6bFXbqmrBP8Xogo/xdKDFX1Bg
1NVDkbnTASv6FjtT6YhjlOj6OSgT049BH391wtp7uf8jbwRPYBOIQdJFmu+/xYFShd3XqjIER37O
3ixANPRF8eIM/UnF1Yh5b/BctGJlaHMrksHbg69D7gIabHGqJHsVVmjpHkeBA6k0cvs1Ahbx6MS1
+f8sRb8FlDMFBa/jMpQ1tMk8qCzKkZnrF9tKIFoB5du3erB2Dd3KdwlZM8oKhU96/oukZerVrsWM
LCA+69Mu6rPpScuBJOZOBjnQDNtn1S3ah0BUw97t4/Gh6eHz3X+dtz6iWWZlJhFhL7Lkpg5eWJYV
ul/HykHNjms52EK+XzNyvhGFoHRBipo5bqAzFjeRWqTQLxPXO6bOCPCFaXf50DDk3BUG39EWAdBi
5TXeei6kxcFCzCkh19/la5RBF4Mlr+BcAoDe4k+IC5RQ1ji3t54LKdi5EEaLA4bS5SrQdvJxAuJ9
7AMY0Eydk0fV6ZLjkFXRp9julPenuVzjMMvwi2Yzl5IuqFgOcQkw7IiOYf89TOjyFBSZLz1CQSvR
9dYnB1eZrgO6WRr7ePloUVXUrmI7yrEyx+LRLpP8u4OVyBbniLWlbr0rbgsIhtwclJiL09GgVor2
ZxLC2o/skxRRc7LSfA2NdHMVrmGyW2heVLOXD4TnUGnkCECceox7NoU0xE/YNMnn+9/THKIXlxLc
QpZQydyRLVokt2qOGh8GEfbRzJ3psVE8b+fUUqCoX5j9S5si4kY+kK19YFdvi2qV+wkS6bz2FZEq
qFqRmNmAmkvcOduhCo2HWCndXW5n08rBuNrHuTDmXPCRwpwgdl3uI2VKHBRCqc9uOjhPhoeATVX2
a1TD6+A4+x4wrqA2BucI5P1yGbtHhTjpwvocpJqGky4CPOVmFHoVYR2VpQNTjNL4gFFu3NGA73TA
92YTbnPTVf575yvll5C7zUwsYvVV77ilNe9hnMwvsa1ebsmCB5yrtMR5jsdaDAcjdjyg+JGNtuD9
la9yR8b3MwMZqJ5DVrBEk3tFSQ4wqc0ZWDz6j1Gs6og8Or22c0ddf2jcJthbamb/ZyaN4uybzDVX
YJLXL5vhpQeDgphN7rps/5SRrIPaLPKzlpfebxD65qcEJsdKWLsGetNdm5tY9G7Re0AG5fJlR1zu
ZVgN+dko2vqjVwTGrlb76huQG8O3MxF7JDljR3pBD//naLsUh56Ge9QonXZvywIiQaLUj+DAM2hW
qbOyDTdOIyUGSTx5LWEKqYzLH2j0qdaoVlicBVxIRAwwjd9CCk8+lYJfYYE/+KdjjPlhwFfgcdRF
fwDI9e6E16F0nBEQs7gct+h8G/1VSiQuBvKuKItz27TTs5VI9yTryHovQuttlTd3uzdC4PJOQ0e9
GNu2OMeKU23rRsmeamHE2/tH+xo3OS/DLJJGypt3waJkpKMqtV70xTmxtPHVFbHYjF2knMqi51Oe
iu6Qdk34bHkILFWm2X/OQtk/dFSZ745ns9wRVStXOGwwexFo2lLTs7GzkjPNext9ZEQcf2hW2X67
/8A3viR4/oA6wKMBcrrmglFhoGmSnp20patvVx7SNKtepNf3AFnWGx4TbCTD48X1EwduUrpRnp6T
HHdVH9Kl9pwOowXtN0+HH/cf6dZiKF7yImfPRQLE5XlME7W1xgkxmnzUnS/gWpUnsjHvoS+nbuUD
vLV7RAYGIWSQEKcX318AVrsve684ewhuG2NbbRQXauD957nK5maBDgYJcAXmbsIS5Nm5eeIUdlae
G7rDv83Q1vbtkA//xdMUblWTI3l/vTcm6kWywILgoukJkYLTwXcuN3AMXQe7GJGeA9zHFLD8njYg
YUaWsklGI8l9lOoQwzSj3HksA93DvT2dsADK+r5BuEqIxsFNCdGa0ERT0J9GZoBwm5D83tR9Yv0Z
404ClWgr73tFx/1U1b310NV9G201raqR6gsDJ/HNaghOjFIqRAOaPn6WrmQ0mgqTtu1YTMbPuOhg
m2DuFdAaTNXqg54yXESjIfEQg1ayKNzWaEbGftJZsbkNW1kcq75qK5DeUQnZr53kuC36avhkN4Ye
Hoy+a34YszicL8CW1b4qezfBJVmo/VH2HuDWFOXWEpHtupe+26ml5g+ViKD+BH0VEnuz/FfWd0H2
0kinFMeVN8PGL14MxESsbdE6YOuW4pNmjYy7iJAJLbm0UISHNu84ScZYbVXJ7sZHRKN8ZsDPMr5g
hi7PgEJxIXpY52dVxs7OKyEdWK0KWdRc4w9ey5I6RB8GLMhnk21fQQMZHqr91LCURVm6beC/PnRD
au+CWqon1LzdU6VM4W9XCu3V8oJ6pxem+RqicfejdBttkxWd3qBCEIcPqMImz6h4ZZs8zhxfFm1K
cjuJR8gL8jShfLszncT4g9CB+fH+u7nxlTLAZxaFrzO7Zs+h4q9b0Mbc1stnCddQsQzSAi3ZjmWL
LHIQmJsyTr/fX+7W+wHez6thqO5wHi6Xq1NFg5KsEuR0dM4GI+38onLVvRIUa8T162amAyYNJTWo
ikQgON2XaxlUrZNV183ZLLn/fTd0xmTbtLn3Gk6T1uzcomyLo0sclH7pDe5B9cTY+1Sn6lavQHhi
eR4kzqZ1ZPDqocHzu4GhTidp0uqdtOJKrtziN94F8sAw7WcBEq7zxQ1QBJnTlW1dn+PCHf5jaGeg
UdMh3EfkUqenMHfW8obrlNgEk8IXScOCyciSODpxvpqxytVzONTaDvUhHAH6buz+1Qam39sMNPRj
inrYMRqd/qTZQVPt7x+IOSgvYsNMGeLS4zUxQlg8cwD3cpaxU89W62wNo1H3rmg+xmbyn5WnyR4E
wBpEBgfr6zW5juB0QIJkErSsXVFfrPPcZk0hUrwnqjYCT0XQ16fHMBVGtS1tDGkPCSfh4OQi4KCG
rhUgCW1gUpdVLYnNBIabr7cZesvvwLR5cFCs6A/ic8kxy6tx8E1bBB8UOx7ig5rb47cJ+6XUDwZ6
bJWNYwZtFHQU/FHN8hdC+vQaJpl8RUNdwtNqkAIwrKhkjoJ5HMegd5SOm8ptPptWNoI6G+afnup9
92J3XvenNMIJ7w84zZ8sQcfRr6ai/57qafzDiQMxvfa2EifcOkHyKQeX/n3sTfEBTpX7uWr09pcd
mmW8KZM+fsq1MFZ2tQy8X1NS2tHG6MIQffF86P6tQ6fp/QzNlNcxyYDh2GbwCe5/g/6/NZm/Qqi0
XLGqppzVOAp+ClXm0u/ECExVC8IMwf647zJ/SOlV+Yy+rS+lF5XZtqzD7rMhJFr5IDRSX0aCzYGV
AAiijmA8Addgq9ClrTG2mDSnwQ8p8+jmuozS9U1U19NzmznyX+pcB8B7nbfPjqqEwc62il4ekj4Q
zV7mgys3dZI1vLai8Xq/g7HWbh0RaAfuVVRHssFBxzKODSblVdNPm5gf1KOX0+MlEDRd/0fJOqZZ
XGNZ/WSFWTI8YzlQ1IdAIv+/kWqccvkGpjttqK1VnTtdevlBdEBKASZWIacK5exsA2cu/eH26I/7
RqI5H9KkR1cG7BnPrw12gzL/5Ea72Eq0H6Qn2Ug9Htvthlu8LTayKqNyo7llou2yzo2r7WB0VrZp
+zx7bFLDLrYBjgwo8eqt8h+FPQ/bRIFiQ64v9GgjgsH8DTMwy3wl0NXgUUy94m46/iP9vLGbXzMR
SPiljHW5A/mU6n4Qxbnt05NTnpwhGaM9omFdsI8VLfwFUN5uZ2bWqG54eSgJq0bAP44oTIsnnDtW
EaaBZvc1Rp6r30iyXQ6s1mEaERXo5ftBOQbxERhM+4p+dPojcZ3kTzf1VueTWMl0JT+9kQTTCSBX
QKYR7sdyblnNICdVk+q5huG2qTwRPwbFaoS9ceFBwTBRpIPIToSbY/5f9yu6mr03duZ0pvlT7Kh7
p22K2uW2dLRmJZTeXAocLE0eqh9gjpdLFYYxjc2UqWeXu+spKxBb8pJmfAg9/A/eH7VnpSxawSAA
rqTc0CsVDRn8dNb1rDqljBC2gat2uyBPu19O4sLhGq3q5/1Fbzwf2BlatczB7Bkodfl8ZUF/fyK4
nWNVLV9yBcivTwur+BaO9RpQ+hqk5NCQo001Nwi4JpbMfIc7os0adTxj8BM0vsmNQYjDdcPxpymr
xw2cKOV50qwIgWx3Cic/go31H14u2uh3XKqfWkLAf2ba5MrKe74+uCAhZ/gQwMSZEL/IobI2DJuJ
3JJLuyq+W+hnn9AitDv//nbP23l5M8PnmR+eEzXDIBddpNF10jAMXXluMIDfmCaT6KLIcr/k/W5L
QRC/v96Nx2I98miUpOb54CITUBOEMWpacmc14IqphCF2Mf6Iu/ur0Ni/9VxooNEfQ1KCtGNxjJBX
HJmp1ueSOfK40fVeOdGKxz9LU+K02I1c6ky8ey9unhJdhKfWGWJUEezAklurDqJsA0g4Lbee1Q7D
3ho0/WxaQxfvAaY6n3Mz07806JM6WzUtm8m34jhgcN+0erMNQYfindMUzhfHrEvkyMuICc6QaIO6
DdUqKDeRZxa/7bAqVb/rpZvsqkIRv4Kgo0vXGG75WXfGQN8oaumN+8pxFM0vWzmUGxuDz2aTDIo7
7FrMsH/IJFQFqUSmZ34c2eAYh7zDL6HVrPrVSbX+NafEpcwcpWHs83poYp4yMT5kXLUDTjgAs7e6
ItOfbhg1P1JdNMlOThgl+V1suvgBmV6SblsGNeOmJUvJfWtw7dcKO6tk02ZR357DUaHBF6SRm/gd
vyyC1okn6XPiTbX+iU2H6KAkdvtnEJ6uHBohqt9j1kY/w7KWhW/XYc1If8hacrCgclQfhAIizs5c
t6OtEvYYoBlFsUG5JX/pSxA+G0YiMt0kWKMguCJL5Sw0c/yigIT51WtW/2CWYxj63Ebyn4F8Sd8L
iSOgzFsl3XuRxSsQ9YRWmtKrqkTK2kMnWJtaT90JDpRziPquRfknVLTpPCTJXDy0SDNvezCMv4NU
jxqUmyeEJe0sbR5UQ8p6C3iz+JNbddT5qd1SjMjITF+5V2W9U9G9+lxGtvGTU1XpW2Q6FH0DvzjJ
N7YxUSxraGfzZ9J5yKwoHRnR/W9iDhjLL52BB1N50NyzRsHlFyHNQWs1T/TnWkTDVtA2OVJNxZUf
dmGxFWkwfeyDOsLv8v9owgLUA2yqwYDhxSzFtmon7TU8iPpzn1eaD+Q13KhVuwb9vxHKYPeT68+h
7Lrf1aGY7yW6255zI4geoSbUL8bcA4mzMd2Cc25XrscboYwOHqADbnxw8su+oTq5vSaSSEKkiK0P
U98rmR+5Qfnu3jKtBVADAClAh/Bol+9NScKuK41YnqcxSM+TMcMWTPSd75+ON826xfGY529Mw+b7
HpDy5TKV69RNUwh5RsF+MDYedIkPyAGatY/Cr1P7MI6Hs6vI+oda5DVZ56CTAPAFZKGvOKn9T5M6
wXfwWqb0TaWqYQeMwvyqZaS0m8lCWMafqEjyjakWTgSzfop/60EtmqOJteKPXK/iaIfrxpRu+1ah
Gm6CkXok72Uf+DE+CfE2aEB30x6TtdylTo97RBtXiKUrXfgcmpn73KtJ+1umU/CfKatkz0GsGh92
cTTuRYcLjB9GkZduXRW9WF+XEwZAXHHSw0GCdsCGFFJioAELbY2me12LzjgY8Apv3CWymsXmYrrV
pEJtz6LyGqw8pNJgVBPFx0bo+g5Fqey/3KzdT/ff6XUqxaqgvMlvZhDVUqawrvK06mqDD8JMgs9i
dJpHfOStJ5iUw0q2cvMBZwIyw1QmAsupG/5Gie1NQ3umzLTjvU5p/2Ii8veChrRHi9Mr5qpmrTt3
6wHh04E5Zl8B7S063HFi9EkQKO25pE0z+IFaBk+TbqRflNDSD/c381ZGQcFGCxD+M/WtufwOwzpl
jMtt5xqlNWwGNzD9jj7/RtqZsqnCfCx9xZCNH6thtef6UD+245A8STLojR6r3j6ouuohkZH6g3aW
Qi8izZ4xAhgenET3fpmpDJ8q7PleHFtkj3wb2qkqzWzlTd3YM3pAszgmRGTEBBYJmGF3kSuntjub
OMecqUuTB0qy4VQXoXi4v2U3DsWMwp3BxSTY9AMvT71a4wjZ67I761rZfKUJkaZbykG6A+r/2Duv
5citbE2/SofuoQNvJk53xABIw0x6smjqBkFSLGDDA3vDPv18Wa2eFqs04vRcT0ihCCqZhN1m/es3
4HVukWhxZRt4m//1Yf9kHQDuwZQWq0JILD+S/LPAVUuupvE46PAWnR4owE9kdXQbffxSTI3/yWX+
LG7hHQ6Cf07P8NB+RPQU3Qfhl/Z4TBupv5q5szLXaY2bR0Yz2ec9vP8XYSt5W7brGk2kso5L4b+d
AAdAjgb/qJDYz/q5sIPxy5AImW5QRQwPvTu2l0S7kzrdwf19qLJkaDdz4naHaTWaKyU07b5XMrlU
RqYesK8s34Tr9WZo9NqDK0AKqHiNqtkuNXrK6K9v88/LH3PiqXF28i+kTPlhTvO9OSvttZiOjRZ4
xK/WGf1l87NApp8f5onNDYHnxBqHV3P6/A+VdeoOSrcqvziW1bilt98ibJjkQ6oc86yhDfHJRf38
yuJDRYMJUjeUIcwbfjhcXbYOfPv8OCTZzPIyb3M9aWHGlmWYJ8YXiAOf0VD+pAhlG4H//AmnRHT0
Y+MkLUi1alyvPLaYQ5eRO2Rzflp0ERCi5FiLrUlN/NKlU/XeURR2oY358BN6KizPzXpCQ0XcpTZs
aJYM/3H2GzohOPQov+nEn+J8Pt4Pv4BwB4CuyDgcwTQQZZ0gx89G7M93/eNRfuhrGyUhS/rC1Moi
7u+GSltyarC0OJrUCzD9hnE7BUO1++sX+E8YFKxU9NJhBvDQmSs+XhzJ1GLsXaGOw4Chbs6e/cbo
3TUetaY682m2n7t2VsMczaczS3nGvvPF8qgPhhuNo652Uh+cYxkUwXXSivKTs/t5nj6dHHU5hKjv
kpCPJxdwvbPnZepYwFOCcG86eAzrwyYo+//Ysp+HzBNm83yCAQj5+XgoT5urdfFadWzYGJEzpmZg
3uFTH+nTdP9xh8lhaBF/p8CeBtjHw9S1Zcq0Zn9uU3jGoJHJY02n80qMc4NHRI43bhKoDV0Rk87a
mG80Oc1feukWO7hu3f/D/SXoj2cP+gNQcLr/f5hYZKopalmD4jVbtSOatPGaQMV+O+NP/cmS+/NM
SYcc8i8qBtJM2CN9PFTfU/2TJcIgkpYK+S0Zec2cb/76df55pkRJAGGURuVpv/djl8f0875KDBZ2
8G6xp8wfQgs8K+5hJW46ucpP6snPjvfDoG2wU8oGapPj4pTqAaHNENvLgH1sq13M5vKZycCfkF94
dSDlg1exItD+/3gXR1KEZesFwxE5DtYpZOQ1oZeZ1b6VbfaQ1HIG+shmbycntz4fZq8+4kLeR7oa
hs9kd38yOKFU01E7OSL/7Ogp00QYXuOAmtH6CVOtXM+xU8Vhcug/C8L5WaXMFgr6thMg1nRQap3e
rj+8qKoPxkb5iTomWufdF8jpRSRlT0S71yuXxlYulju/IpA80oaletA8f3zAngTnycICVormlvls
s1DzEMMH2P9ZDtdpmvxhXOOghpkWmn8azD+Ku+rKm61hBUJ0U8c7N8sld8IODeChsroxMkqj3xGl
1EfOaKx3f/3O/8nIIn8JmQYxc8Rcf5/h/3BvbFyvDVbE8ahVVJZpUlk7s1OfFTd/ehRaCIg66dci
Ofz4BNymWgpDJuMxwz0hLvux2TlzUnwyfv/knYINTZv2xI1EYfLDcyaFr6yT03hySow2rTR/tpfe
ix1aP59scv7kejgSJQy+UQjlfrQrTrzUmGwaaMdpJSKqntoxVqRWf3KUnxd1H9iC6pP/EHLy4wS7
cOK6XzPrMf0xC822ESMdIDHKWtaIRoraiVX7zCP5zw6KqJ2bSI0GLvPDfkUB0edtTh2qwX7aymHJ
oJo2bSzmZTpYU+Xe9oWmf8Kb//nJodrB7wKOCPMSa8rH9wOSXZcjZSIxWZvvVItRW2c2T2RDiE8O
9FMjn8mPg6CC4+rwz/9hCmzaZVnKynSIfujH50S1Fu5RFX4yZim1e0HQfLFtq9K7zLFKOc+k1sV/
Pd5+ulLEvScgAQoixIWfugWdBoCKgLw7yq7ww76w1rg3pRXlbKg/eX1+ekk5lHmiSVhwijjmD9ea
6FowaF7aHVUwlVE6e0a0TiS1/8cXBB8BUx4MpBAUf4/q+sMEMtGwnAKtFkdPV+4WadmtR7r6RmXp
/V8f6GeeCq1Bnhnowakbienlx5dkrMgESuw8PZoFrCHiVTOvJc1qxvagmZemjsgVLYHP16VIt4vl
L1fB0i0PeHeJK2GNY0k8e0NwnN1VXkXaxpD+5jTjcpJgNp6Nlh2DjP1fn/NPg+n0WtOxhFjDGEa+
9PGUC6IehZ362mGBkfCCB5XUSDF1xTGz1XRFop1wo1bvxv80+ospHY7ySfbCoenZfjysG0zYkjSp
OJaWU+OS1A9RK+puQ153+Rkv6idU58SIQUwErMPceyJ6fTzYnKRzNtmrxb4lL18EUoubtZ6pyM3U
Ics9KI0y3y/rkh4SdEVjBL92rZ7kuHa3huxN7cbCU8e+HkQqzgqhVW2om4tbx45dORMOOFpnAZUG
WhDl+H0qbFV1T4VJoct3nC+Tq8nJYQPoFcK8MNeWBYpihaEYVAGZO/R/vJRg36LK9Xhtx9Y9V0Fj
nHgLPZWYl9htcVBOWtykvefVUTE2CVkrbm71W4mrLg7+zTrGczp1zjFY5PIQsJs2Yq1zk29yNJdb
AreJ3zUUZY5UC/lqQWLMWB4RHvi1bkdNP8sq7E8YELndR55InTIcjUEMUWa6pRMRCt/sp0RPiM5J
u5hxY71Wdl6dfD2K/jwxy9SM0rJqkwhJkDNjvUg41nZEwURizSrgcFTz6B9I6kxfacUEzjZ1p1ZQ
0qLvikq5OMm+WDW4GgKo6LL2BM029hudjDtnda+cpFvVPrBXtUaODaNg44ohf/SbopV7eNiuvl2M
siUNUg6qvrWHvJUbSHDpg6YPsBN78gi4pEIf9Fi36IVxz3spoK5kzmsSTAkDDAEwrgmlnRuhL5um
Y3E2s7cSJQGpQ+Sm4OelrcR6JpWansuqkkSaBJI0nmV2tEerKvytuUrjqcNaZNouRAJf6b1WadtS
VOUdMWlyuwjH3xZLpWfxhBHtNXfa/moIaR66ofPOzGAKNuNg9DfBNNVfqJLtbSDz6qZWM6R6z/uy
rG3N6eEa87C45igjjPd4dZDV4Oy+2O+YHTHR6Kt69rAd+9p6UJB7wvuKLanpgJGNWQ/Ptelm61bz
J7LT20xkj1Wm8jeA8zkIzZwJLq5br0ekPLTgFLhoQxLKfGuOFrPPbPJLKxjaHTYVTWzW0q8IMLRc
GRaT2b93J4gKPa361jLAqRXWonle/Sx7pAXb8OUCsdHGapJEhBqh9tcy6Eci3NbumZ6q+WKTmPfM
DUsLWvOrc2flwq83hdlM8GHLyqpiODq5G2WdYR/HNU+DSCSmuTOW1GiwOennmoc1LUloy4C2Nq78
Kr9pAVjYQhe2rsLWR6/VyaXdu16rl5sKa/qXKmhPj71pihkFQz/4oZtrHc+6gYIflb5fL2cJKjk4
P4Pev2huVz72a6CamIKPCmXRADx3FhLF61KJsg+7BQZN1PWJpKW75tUc5cZ8ut+zGvKzGkaeGfm1
n76JQhhqsxJgnEbsd8YvBpNJRUBrMl6mml0/O0PX11t0UemdEGvtRylsxeCyhR18GaTdcjQry5jC
DL6SSXhjMLthHRCpHvpOvswbh9z7I6UkdhkySYuLiZ3Rihp4oi8+2g2cns4ei4dsxp+SrB6higNV
rBQ5m3sHawVnsexNyyAcImWUw1lhSjdHQTWbt72PA3mkSlO9kQfoDDiaZVj4pD17oq3kkoJdoKlu
3lAzlSo2Wi+7YyAO+n6lVX0pXVExJ6YYGoTEgQ/X9pIsU1xxUUEo5SLtqFsSP5zzbBq3LdVRFjpd
7nebOXfILmkRnYRNMbXzxlPW2oVqmnPMnBM/NUMfora7WZgdsdNW0rexBsqMEepT3jIMBmbf0A96
iICIldP7qc0LM8wH6DHROjPBRvpa+c0mrSxYx1mOmVqVFYYdBZrrvKZ27t91rALJxTjm49vEK3Rj
r9qKCbJDDzRKrLy/LNqF8By7F/Ol3nsNz1RZ7l3RjqqLMQApwKtdrVx2Zg9rNvYWLxku2hLTmQuV
L5DKtcRg5YUE314GtVE/TUZLZHou2vZZaSY0dHAArAN6mHMyVGRBoK5BHI2AIpGkrCfGUkVWlbeK
fn7vHe3CSrKNYn6OU3NNs2gwAzjxHnlrT6NvwODVZgcsrD110NwKbfeuKoV+6zKtHi3iyOpYgZZe
wq+3K3zuwVoOzWLqBfON3T25ydqcCUY7DXZyGspQy5qFeIkSl60I0hjjfTDT5Mr2CYIJdeXpO31h
2xFl02Iw0ORk3TR1w2PJyjZTMcGppRvCtVO3XVtYw5Z9tikJtO+dd5bv9hoMd7X3BnNPH3Jrpt+g
G+X9dkiASq/sIWjt0A1ylcZBmTCee99bm7jXpfxG893lQ23221PeKpQAMazlxHILMfbcHzy65Y5D
5n0MGb/xd3nukX7qLbP2zUsW/reZ888Wq1Cji+uVvHfapqXIrrMc/8ztlJAftFtqY81PYSbDO3Z4
er7thqBxInwPlbNHO8ZylI6d7m1IvKv7Tc/e/mvv6MWtGOzpm6FBK9muMDOWyBIajARPoazv0rl9
GcyyeUN4kRN3XaO3RwJvFtvKZLnj3qWWuzGcbKk3ZtXkIs6Nlpov6GzNCnXct2C+tvN8ZeupWDbg
EImxt8j5pQItu35HQMPCFEmvogtHrCvssG1aPLWNtbjSXGugs2NV3ptc8+Apx2vrazOtnRsbtKHq
rUKWcE/aFqSpqsVGItO7CSkk5u+bgPSCbWuNwBmFlsIWLfOFGNRhrRItIiDAUjGt2+oaeWZuRquA
Z2vKbrEjYhwtGU0wBrPIbS0MtUqntxzMj1rvyTJr+xKOTp7f9PBjirhjF4izp62tc1w5XQIhwM1b
2Lno/i+RhLC0EfXEVNi2RgfXI6OVG61Jh1RfdMzrzuSPNUqPLrjWMRB9UirQvjildLqw1aQxwwqy
zTzUDLf9NuCG9KhLv7SgxLrTuXAMbu4slXbZDTo262WwaC9GYepXhlUZU2zNw5JEOM2sR7dfiztz
MbG4kIMFHzZQ7WrGtCTTb8XYG/froBevmi78YGP1xPaFyu+bby6QqhU2FIRl2HuFvoTQe0khysrR
eheQdEpmM7GIsE6GLo1IfW2PcEyXakN+iG/FtUNlEk2DxQtuNcZpk1cyFceyEsmMrL4EQRsXs3iq
R6O505Z+SCOvPHlVpo2hvVZpCRmnHBN3LxNPvla56z0vLDK8/3KgT2oDAXTR0DtGwohY+jbEs8pF
oAjyBSIK1v6ejX1T7SdaaN8QkZS8vIkazX0vApIinCVQEBGguN5p1bRsSEDgb6y6qNvIq1KYAMFU
N+hbKwsfdqNtbDY7ZS+uAiQHtM+mtIDzlc/jekD+gn0JEGl1PmaW8eRri4kb8jo6Z/rSKS8CzdTu
ax3WXSjVVL5VyUS6cqMHVbPrqYRuHSV1K2rLmkUwUR40oSkn92lfdnK4sQdzsKJBFtmTo5pJhYQt
tH1YYB94oFOav9XDmnmxwNrjOc/88dg7eQE2tgLrhR5iVOe6HidyDuakdYowxcj1qy+t6maGyKuF
80wjMZJm2mmR9Nie58uikRhGMKCxx7xWi3LHnO3Y9mVu7lzixF4bD5ePzYBO4mtBknwQsfwmx2ps
3OKmS2zmgEyuSkY6OsGvM/jD/ZJVg/+1dIX81tS1EpGRYMoImRWCTbSUOI2FHm+nwHxIOA/9GHjP
pvLKbp8lE6Uo/Hln3dhlIS9l7i8+/rqsnHCpVvmKJAKfBk8FGXIt2GXX3uJrUL3G1mnCiUSAezMV
uQZLOM9vy4Ek09Ae83bkWevGPSC79duAEUi77UwvdTZetiALBxAPfrcw+a+3+X+k7831P/FL+Y//
5uc3cJNepJn64cd/XIi3vpHNN/Xfp6/971/7+KV/XLXv9Z3q39/VxUv7429++CJ///fjxy/q5cMP
G26jWm6G9365fZdDqb4fhDM9/eb/7Yd/e//+V+6X9v3vv7w1YDGnv5aKpv7l94/Ofvv7Lycj8P/6
45///bPLl4qvhZBn6t/Ej194f5GKr+q/gk3y7+mOmih8AG2m99MnZvCrjuMLrltkVsKjPfFI66ZX
2d9/0cxfkR7xDbpsJ3E//KJf/iab4ftn9q/AZdCI8Bg9uVqdeJr/OrUPz+jfz+xv9VBdN3i6yL//
wtREuf5vLPpkdMKJnZog/JcE8e9g+h/wnLwfhKZb7QOia/1Gds6mCjSsdDBEPszS36NQsA+Zq3I2
Bk3YTc+Wv6saxdw7E1daICK4G627mWUo94tYLWUQmWKJ1oAvjOzLtVu13sGW2ELsPzTVsVPJeTOM
Q+gy/h4xLLLMW0N7KZW7Z0FlhnZVPAyj9tAYv7XEo6r12Jn72rMiR75CkjqyzhVnNRNs7Bl9FzW5
rrboFhDNKVyX2C+6SWy5/nvSg4SwmfcHSaXtW00eDwmjvScupEuvMK0MNrYczihSw6CCuJhfzn5/
66y3gl1C2LrpXZbWbCymQzdqB/Za6BUCIPkOskDRaLg2q7gb4CbpxmqHfY6sEaOMBLscTQ273qxi
T5aEMOowfCDxj19HD4+QdJLIHwKNJJz0N3x1YuDBi8m+aHQzqvsz9pVhn6KNKANs4FdrOMiR85fD
Js/wJazTOJuofHIvyjRtOwk/HmQZAaBsJvVNa7LYr74NmbWx12bX9F/84DdqG9irHTP6Gtwi6oD5
gAKT0j7byeTUCB8uCsf9ss6uu7eMCvdr0mZZnLkrtRM6tgitIXtHsRlC5mcnMDE1e/lDPnXbDkon
MtI9M1YbGktbhJrpdRe6EC0uAulBg5NjvxSz8+QSYxpCZH1eq9c8oJXpXSAvOxunwtpYraLIM8zX
ZFjrXYmy7wi1Xl5CNqMGcx6G05YWg3rcS8PMoRxEy5Gljn7fTW7spcmDUZPxiFnRJnMeXbHuGjld
VsMINdT25AG/x+tArdlO+Me6MQQ3/6xMNfZoqXOEFmiIEJThAhu/zTJOW3uy49mYN+zajo0xhGk+
vLP54Y0mzGF2azC19gwpRtxl/TcD5VBA0W4HVZQMYmt0bNlb2+gjzZnnMF1pKCb+Beat4M/Ietok
9pKC4rDAGlfzhqiyvRxibrozxiXScAFXtb/3Bii10xRhrbExyime+5mSVIsnP4/X4mYIKPWyAKe+
tYp8f9mdHDhMW1yRuLzxCiIKRuMGX1X2x3e2mEK9nwCU+gBDiwtoR2f6VEe97+xZETuY+wcx2lFu
xaUmtrVEyncvvU2mP1CfhKY9n0Gh3DR2ElwbgazPQCHpka0Ra+gRixiQniCqh69zC4G5vhkcVIAE
VBm1vlkmYt0sQJSwzpb9rE+3w+zsjLW5slts0aB7W7boQ60ektDXb6fmMUGXb8gGWoET03mLA1HJ
rT5f5mxkfH2gjtDh3FOhTt+09RFChzkZYUnS4c1UFXHbUKcj8N2a2nk9nymHVCIqs6qyh60abgya
u7pebU11mO3pjv7D2SpvGgY/jAYVu3l9ns/Vnq1WmHhX5phuhJtQ16VRt2IJvxSvWMCF2eSeDAPT
0BS0ZTKGe+6eWexW2kK7bopnOODfklREJWzJYbyfE/GUoFaDIVDzVr3W3hQRfhC2FuUTnIFlflUt
4lY6Y1XGSMNYPSI1K0zMLxUbIXJKQItRRyMLmtf3RPtWFyjcABFb53Z0zR1wDCR6pojL0REBTFfj
yRHUFWyGqMRfjaUYwlJ+aVB6xZDEN45WnFdsH9f8AEgZIXUGzluyg29P131fRAmvC4hcQ8FZe7SK
8/1o29tymUbiWGBAZgkT4JqEw1xQJXNrihu1Pgb+S6AN4YQ8SsfsDk3mhvcu2KT6uOswhePksf6J
tK4A0qzGb16/HlZfO1/nOz07y9ROH2z/xrbae4lkPEv755Y4nYyI+cJI0MGSL3lWNh1zfJoG67lv
9HZsItLrHaEu2Th12PSL8lU62bUGPBJ6QXftVcHXkVHLqnijG3Ya0gJ/lqw1ZEnNX/uJoHetDozz
tJCbbkx3AfB5SHsF5KPJrqrKuTEhjdQ0JhYuTBz7vLjsk2r5SuYaTGzjLKnkxQSG0Dq9uwXXHy8b
xFoh9LX8UJjDFoxV33e2MWxYmQHgUnnbVSSsLb3i3oGgIl2HlBDlcnTOrTabH126frs0KPsvVm1Q
qbLI6q4m38cpMB8NXRb7Hu0bsjHAHIfYjqe+JhDTrtpDAjs1TusEUKG0N6OUCR19PP64QLzTxr3d
+W9Va6SwKfr0DKZmG+VTICAJD8MBE9zhS+L4Kvb7VRQAokvUCGck/4QaLBv9xwx7Z4F6PEwD8SAJ
z6ArRPnmTTdOGTAis4tuNr4kWrJBmZPmYZPCOfaNh2Dh3vX2rYSlvyv69XqE/31WUpzluv1YZ3qC
VBHf4i3NxzRtv9n67Ideo9evRtd6h1Qm1DG+S7ipTIJ8xQyHn4tGTxlPmfHFdJIDTizHxc6ISVkf
EQjHyTq/Abv5MVdgb00Bzuq4Z4HXnqEiF7GEMx3ixBl3tdhgj1dElqOpyFWl2KawMVSXPer19NQ4
5iPEuQ01k8DSYgTS764rqC5aIx97b9plPSHcrjn38UlOu01rPPLSq1lVMbYbO+mtp+WFzT6lq4uo
D8d5TdufasosV9xMTIf2K+Fp4zoc1ez63zBQ7I9lW8tYb1T90Caav12WZAYaltbGgPxM3htFMOuq
EpbC9kWqG6VZLXRQaV+VHgGl20Jkjoh1lQyIbZpsA3s4/UqdmznMsn1vRNToKGQlTt5uw66hJYGz
pL3ApN0Kb4qddvHg0rXmNYFBbIgEQp96Krxdby/2jQ9/ogJzzYaHpIXldeYqu71JHKtZQmnlLP7L
aJGuIoWKClwYi7UretqsqVcyhfoZxHSR5JDRtSY4eBqmZjwJPBgQ4hTVoegYR0DjmndkVEt0ML5H
N18jw1ZW6tyuiLBmCpPO11onZi4u/VW8Qn/sty4t1qeGlwG0Xyk9zkhHTLdgViOiGNbXgz+q8twe
QCObvFBnzInOxh7TZVusGWCFMj1W0WLZVVqxHsFp0htzYuFQxlJfaGoFZbHf+uC+8Kajw/biYaiL
5UzZU7uF44DjSeZa59acTHeazOZnKNzyEjZyEU/Im+Igh+npS+neNOviXyCham44leRM5DNao2SM
UUIwS+X9Q7HguJYHpR861YAnNSewvg2TKXalga994pRxUFH/sRjrW5pQMs5nK2E/qB+L1tIuB6Op
X2uh1w+Z1zTnzqRchl5uhgT7cLyajlzcyHYAycw2lp1nXzCCBGtpu11gtHEZWJtCK6ttbnlaiENR
d9DR9sWaU3xJy/5xMbRkFxA0xpDU0ijvN9LJja9euzYH4gnFhkC+5V4DtXyp6Bo+CFsmG5oA017q
7JRLI5MxNv3J1lx894tXBxlKosbcB25iRF03gQ33FXsrqttsGxTpTZAbTghJJrlA7jAcG/htt3bp
vokmOSBifpxGZLb+zdrJZ3rPXbNOG4D+4qLI2rMpFw1bOMPb43lylqRJhltzUGzsabxHcJKGXS8R
rZVBdm7P9r2m1BStenehJRMFUOJTwANn16MQ7x0xTFEtFp0GI1wdzEVoQUf2aUPC3hAiOje3NXp5
LlI27KV4SwX6yzZ3n3DEf8ghqEb9rLZj7lwn9iQP7mif58U3MhHIbSvFbZJLda3nrMRJDi7cC63Y
5On66GjmY+3MbG3zND+qrItSUwnqkeC29HGW09PjEqx1WFrTDQYGj/WorpUl5UGhxaSnA9Bk1OYu
6OQXdLbPOMSadKT0MPWKA0b5yFMWLSIKtLgY3ZkyJEAZDtNuRujk8aK4wcGXXnnHZMqmuDfWLcES
gJHz4Gx7zXxIxdxfVMI2z4ibDPJrL0AUt/LevudO1sVWlqCD0zRvMxmafzEnSy22mtN0ZyyyjghJ
eJu2DHqkhOUwXBZC5LthrPA/r7qmYGRUAQyUro5p0xKt2aANDssuRTnjZlhFdwG2qMjhVuoovzLP
sVhusLzTZf/bOM3aFJVto8cV73c89U32KhVtgcXKDiRASXmuxlKEa22nGOxP/b7V+mTYtoXuiKMr
cShY947Vrk8kriIz1Maduxjvud7uejqLcZE1wLqG+0xRDH65zi9pU47RpKXB2Xcc4f8jKr9AUPg/
Ayr/s+aGvfwRT+HX/wmnmPavBL26FumUoCp4tfLJP+EUw/jV9U5hhc4pmARqEZ/8C06xfwUzx+wk
MCGU4nB9sif+F5xi+L9i5nCCWr47r6Eg/k/glO/y53+jKT7q3BP/4iTCtiDJwpT4SI5oMl1ZUCe2
Xm4qfdeXawDaVuFZPZQ73yr16yoZnbtTT9Bh+l7V2awFNHXMLlh+SzHCHPAP9asXsGkLvxtZzE/9
mk1XizNqXxWjjTYxdmaPfU5qQCRVPl3aMBr9IwQ4jBNQQ9CNMapeexttjawKAhwDFKsVVXrUaSdh
UZ8vZRuVZJ7d5c48oN0mJ3GOfLtZxs1IvJO1SyY/DR51wm3RdKPvum+cQu+3NlG+39JCT6u4SKt5
oTZl/Y50WYqHZUGsuBGa4AieaPN7z6knjw6fQ+WBEgCT5jkZhjwee33O49khViGCutl0kd92+sgK
aKgHexLpfGinoq42ksUJEUfaOIEK8f2d0gut6Mudp+PiOsfQkNqVlrRmooGrEPvV3/7wyv0OlP0R
GPtIpuJBOkg+ufTgFIl6Ms79+CCnlibC4rpnrKfeVaF702MCKaX9hLL1kR3GX8eJ0Ad6Q3VN5Ywy
8uNRgrJWw2gaV9NYWFasNVCV9tjuy2w/pqsQn3F3vgss//B6GjpUarBDdKXwqRxgxI/Hq6sV9ZcY
XgGE+zLukL881YFXvYggkM2ePOMmOwQNu+SNJ12zjmA30FeZl5UEeNwh22OTzlQDq8qm55xYrCzO
eGidfGfb6xvNE/aJOHq0pZFez/BchlClytd3vqL5fLQWQ6H+pR0NsuAmvHvpTNs0tDoLFxTRz/PB
gnNgwAohwIfkmbTF6SPT1LWljObRtxeBEJBW2oQnmOfT6MebBmuXbg7iYUXvGKaTMPz7ZLJaVose
A9TNehIDbXVo6rE9fCfCYCTU7nEwm5aDJ5ALkQpI03/r5M3wG6QiDwOYxS/wEvHzNawXe8z2Uuju
flh7eA6dcDR/5zil804PHVqh0xIEMxVDseKFrYkROn4n53VesEpq53YcosZc8jrKM8O56j0CCMN+
NWcJYgAWVnQr2GGK0w4EtdnVxpgyGEJ2oFfO9VzXMjgIV1hTaK3cgjAn/vVVoT6ucQF2hR+tJq2r
GLoWTgQODASMWHTLfDGydMFJpKhwEnFJ9rFDmWlJRSVfYFCDyZMdRARzeFM4t81wSbNEOueuqiDB
6OMEoOAkaUADdCiCI91UnzZiYA8UgkHFNr+HqRw1Pud5sFtrzSOH0X++TnBKzvJeG+770hFIXFNk
Q9u1LKzHdTSxCcQATMNXAFaM2mSV9E79jAo3KZo6VAqz7CZ1UJrPrUD5M99hlHhyY0lb2iY6miY7
XCCFzLvZsIUDuJwnMur8bqLf2C+pd7Dw1TvHIayq48yyZg1kocizOF2xg9nlnZvR+KLohCgFX4i4
aiPXIWY0wnhAL9y9T+lSvGc2Sj8E+aCjjEZg00ObnqIrUfs7gMiydeHMzOteId479wMBnWft9TKS
q3NJH7uuD63oc2PrW6QCr91s65HEuvnR8tf5Cy4ypJjqk9rAXJneZ88cHgV30YzxPEDLgaWaaACI
LegT5VqxUW/hRUpyBMb+2qVE8aOpXOt6M9UL23qDKKosVkiTrxQI9JvLPX4sNYScR78NAhGZvVH4
IHXLqO3W/8XemW3HjVxZ9Ff8A+iFeXjNOSkOoCQO0gsWJZEYA3Ng+vrekN0uFqxkLudzv7hcsoxE
IoGLiHvP2SesI4LVKsnsLYhDfg2W7C4ohpi4zFWNKerLqDaCVZDhimhlwrCR6zjEDBHQU6uR7Yxx
umt7xz229lS9ZRQY5HdF3mubCk3EAw2dQSMNRa+/YvEeXi3ZA1vqETMdIUEodFgsp7bWI+/DV37F
1IExTy8cEZMSlYBmu8LcVKMd3BeQphDFoN0jx0VMSrMuxmyYViG2o3rT6YX7w9VldoPyb9CYBpTu
20D2DU7msHyNpqKstygIrXyj1lmGZbSqY3hQzAeRUBtG+hBNsr5h1zK8ScQeBXknInguRVexH82h
8W1CraRMTVqvf/HMpvw8liN/jYfIoO3HfG3cjHHp3DEjJ2gqC3ui3bLWUfKdi0v/J27u8smI0jFa
tc4EnoHFcuZtJtdgi2F1Afff5Ir4AFun03aFWnifoQcAcEKnR9u/7wYkPNloqsghArV6CHg90ldP
zeDVnogdXyHr1wGfeZk6rs2sc69b3Shc+TMfctDqyP5I5gy4Xfk7Pajea1SHxb3azB3aqBqq+uBl
6IYMemkTIW1Gkaf69CnQpxb5iGyLgrmhpXRXldSYL0JcqGiVs5/TV5QHEr5M4TmfUlLFlNUEqeNe
H0v6ySB2EnqEuR7fTch2gG4USngz0IBwtiUS0u9ICoR7UBDsv9INIqzRDqPxoa6UwEbjQpTZOnLr
+NDmDfwqw06TfFMgX3Drfd4YiHbGTjobu2F7y7h+HLV9loZ0TvuqIGQ1YrEuNkGUFuGmD2KaLhIk
xWPftNprHVTuL0tYXNV2DKM7HL7KM1ASnZs8UOK3JByNiflCVkl69MKz1g6inBnBxSR/rbtosSAS
RvItZ3gGdFKJZbFzBaiElTkOA79VoA/VNjMZZa/cOCa5qpsCrENQsX6bEtnvrBjzB9BvPI/qH8My
/RqVofKzTjzzmze17R3sEOepqGv1Zx4EAT0PfDuseozJRd2hu3m8yRoN16JWq521KQGijCuX644r
qg6Sp8RRFHNtE6Adb8yu64u1oSaButILhBvb2DSNH5EtdH1lIedjCTfSBasUtb0LKL+YQLKWNZaJ
XhXanCisx1Bt4y8t93u9DkYrRRCiU/fLTA1ocSF323gtI/mVEg+KtonSrP9Whh0+TKlMxD+PKECj
DX1JccUQBJmf60VmuOElmPp90kheOuMs34kR1vmIYVhPEiqCasDIaaRrLJPeqk7mz2kXBr/cVEUv
ZCeh++x2kh9fyxXV3kSBCNuVDkf1F6pTUuzIuR7NleG1ub7N0sH+OtWZ/dKGMvwmWh66Vd60RDir
aVO1O0tNAMDo4YRhFUOwagCh8FjLdF3ePYs8sJ8ZE0/Wzosgj6Lwy9IKom7a9yWt8TgOC5YHnVq8
CW1EY5+ajX478JR9L0rH+Gk5fTutIt63zPztKQo3Ca6edCOy1OmuS+hBpMzafVT7jeslz4QT0REs
4zQ5CG0Cu2H26FePThfloF2qLmt2iNlSZD+piyu+AbyYb9HlpeU6sKpMrvSSnKtryxgmZ++0GdZ+
b2rK8mkMDUiVg4Li6fMQ5V63DhHCfrEUI9Bve6UZqkOtTC13ZG7SyJzpmlNAgmBnma1Gyq6N9ORH
HlRhlyDQDkdwZLitVBZmdoU5GnBcleiIryX8QrPkNFSaFmnMkvKqskqBapTxcQg3MQ97q9/JvGO7
sBL0geMfsRVF5gFYBULYAv2qdZ2xoSbBJRcIPggiCdGc+IqNMomxGMsIfW1klkXsXJaladKvBatW
xVjbWawr/jjJKUVrhnIlXA9qM0W/9NrKlJ0AoOD4aR1Z9i8m/3wfN8jj2NyiyxfuUXU7FQ25FmFg
hJXc556+xgRUxDsouHW5KaqBb2HFGB6cNSEII0Y5R1bxQ0OCFd24hAxf+TiN2HsfYslAZZc1qRp8
lYnAO75iTBbbO5Yieg1qrEkQSVmidvX7mJEs2k4idGsCRiY2HwR+RwNr71WfOLxFFSQk9WZIJ1pZ
SBdp1j4wNpBetW4iW6U+hsrkbDU1NJsbpIFRfp1XddffNE7ltAXyKpcJ7Soa2PgeA5pn6p2sTCsl
R9CiWVSWXaB/0ZvStW8EykAd+cnYPXrKRE3T0sC0IR8Jljduz4BRCxLTeOqjYXxr6HKJNTyqjjZ9
XOnZIQ+N/rnRShlsrcEjNtYeY3DQKaEmK82oeRvmLjYbhbU14c2JOtnbOBCog22r1cNrNE+NSqEc
J3VdeGm/FxqArzV2Ev05mvRy5oJLExNxZILndoGclUdYUp5+pfVVpDIqi+ti6xhcfO6vwKZGtU7D
ptUcadtOYijkXdVmtDvbIOnS7VizJN/ExAaXZJ2JEISgV4ZvBRpIfRW5OZqFIm/qz6ol4ukwNpbQ
tzRbWdojiG/9gcR4go0/JZ0ITV7d6P1QPnYx2wT8EGywA/TBuM8gGPWaJX/qiWf8mtj3hnSSqviZ
QNTwPiyY9qEB61KETkZTE9nZDf0vXe30xCe9gYJt6dEs8s89OfLVC7kVtsbbO+fWfgVESh69pgzx
gXHN1K1SRrlsJiAmsvN2rXo4dhEDnYFwrEeLtyCjS9IUY/RCcA5WRdz090izIVqZAzb2fdQYmYtq
sOSC9Wpu3WnJjDFTvTD8qta2+DaxXLLR1HmtsiEVxMh2VaREPEJROP2YnATQJDOBrFoVjGuoHipy
q6NuJe7PCtfcPflnA4HTJWGVQKvSuYtH/jYvJXi+AY+IRmv0/5tm7TjLkIiFetfDmGVOf9MhrYv6
9eUfv16zf9wW9a/37bPf/8d/NtB4e/4P5s/ZdYqN3/BmOsS/Gmj01rDnztkIND0czO3/bqCZBlIl
/JVIhBAI0TvgPP7VPzMc2m42cSfUYHw4/Od/0z77e9NFmc1rpssKbGGbopMfl304hJ/pRSQHkA3a
PnIn9UxG2qmjL3pyjh2oahNUyn2eWKwGZpdJNv3zrvub9u10u+ivM+eivbcaQ76fw1NF+DnIkzti
jt1NY/2X6Ul/HXzuHr2TZhn4xSqhd8F9Dq22xG52pHPabd/dJGcbXX8dfNHgMrqGXTrLqM9N7+qU
Dv0TUtxzgdh/72/9dfBZdPbuzD2QtyXcuPCzqWjBVvZK8ZLlqrcJMfUdLzt/errvP6LnE5Rp4iO0
UQ6fij7dOSxQzxjrTt0yiz4Z++d0CBM3uJ8yO9wEpvk4tOrLxyd+6tosDLe4opNphKp173SFSv1O
1bWlzbTMSD1zU86PzV/dvn9f/SVaqi2GYcrhs9+H7HNvMnqZh9qCrD4wWr0beMMjjJNIop10//FX
OnG5lsC1zKXfQuPFvUdQcDuFvIqygD3UZQdfPL50MfM8Jzn4Xg3t70rWZRRC6+njY/++JH+6VIvn
N3XrUqLM7VA+altSf7Y9qjMmenr76E4PRT0h2kIjd8dil2WZzdLrkMmfzLYIhOE/C+8nTr4zX1Sf
P/RPJ7N43qtCa8zJbrp7yR6QzcZuQrIhPoOetkE+WcaPAVrkwIak04+d++yg+s95ZLOqugrUa0E8
0L/+UXVQnPWjQLgUdc4OOsxWKd6M4CxK/tSZLoqH6qKFGRjE3RtKdDSMH6NboaLYBcbwCYOVhsFM
sGNUalIMq50iy7WOvNzJhrWae1dpWp1po/+OA/zTFVvUGYaoiVLro7hXmU22vbfquXKuaPeazRWa
1lyE3n0O0CmEOw21O9enGNcOisKkZnNrsklp2wN/OU13gQ5f/Ky7/sRTPit435cnMTpwDpUyvq8E
Gyi9dggoVp9dpjYpYgm8POqaySTLzrL8osHrQafV5cgpksfOra8btXqLS4/hvHj2jPizPio3tJ6e
hyZ8QAvyWqNhGbXhqm/0dR2Nn1wN8LSsQ3AezbENjAe7r3+kQqUdYkfrXBu+V53YskzbeFH0aW7D
xkFwoMV9FU3Trd0OX1gXXKlqsJfS+aSQXBbh+Z+vWKzBVIrG26aT+8nU7hOl+Y61+CYvNSbienXw
unofxdl9bHuSroK7s7KYwXb22Cv9jvyGLXJ91BTIRfVsuEIMd+Xoxb7pKuwsMy8x/5xlJT5yqJ6j
DPyxsi+sgosaroFZrHAeVb7e8YKLBgSZ9iijvcx0caM2uXkX4VhaBfIcNvRUFVwW9mHi1T8mfIe6
RHtU75JKbD+uUycOvTR4J6hA0JjqpW/23BBTC/i+LL9dduzF4oupQepiB6r8qtKJcbGDW9eNP398
7BNPwRKR2cF5T0rHqnxNRQQzu3uj+wTD4h39eO+/AyX/+3W3BJ4ZuTE6Jj5Lf+y9e2lmV4manpmc
nbrui4oM4BPVa+VUvoLKaDVlxWcEr+bmsoszf+i7RRISYVdJjLDxO8/tUQynykqjgbBPW1W/8L5Z
1MeBjNOysrXab5XRJ1B2HrzB6/74/E9dnEWJkwxOc8aUtd87vG88K6wPOGKjy9YU6uLxHdwhwWqa
NX42ZN8ctqe2Hb5eduKLB1V40RirkayRNNNSC8bJN1Xj3Gj3z1cFLs3ff1WCnzN4e5SdLJg9rpz5
Gt7PRc/qf3B1EkPJC9NrKz8dvJ+IjTx29OqZtdCpE1+sszK9HhMIq60vGnef1325abTqHEvz1MEX
6ywjH2f+CQcnuXdXNoAK+qAZN5f8nqQb/f2SB9ZQy9RwqTJAdA8d0FUsu2exUvMP959rDHOpBBCd
SK0+RqTlSZMW3lTsuiz9UqXJJy2b3nozvsrbrPOtJA/vLvs+i6e2sQEFqOl8scr0jftpbcyo/cuO
vXhovcIJU1BGtU+Hk2oPSHJF/NLh44OfWI+ZS+JYy0wxjEul9LvWyV9yYeH4gElO9ylgXl8N6i7l
NltneaXfgsaqA8z98DcI5/vMkqG6yzsr2E3OSANrso3bDAzdKi8ZFio2YkCJEv26HuWvFA30yu7w
o3x83qfuzkVBaOlLMalQW7903ddwQHIvu/bMsf+8GTOXxN1AiqD2WsGP6aRogK250244j6rZbe0+
q6+liGAzl2pzvOi7LCOJp7YH7KVUtCsR3TAwSlewSqLL7h53USMc3Qxypvi8ahnVrpUaMEuDEvfM
0efn9Q9PmrsoEpqhVFMmx9a33ChmcG+JT2aPprqRmnbRCx003t9LhUysBjJiWvuRgm4Z7bW5dWxG
w5dd+/n+evdGx/yME2BwG99pR30VWs0vewzPbXYWWL//W+fQKPv70d1BGUUc15XvQaU8qm2hfWr7
+Keje6zEq3Ka3brK0XWj9GZsdI9EIYPBZOR4F367RekoHPQghl3X/iSaz8zZP8nce7vswi1e9gXp
ODW4ldYHzPSzVM1fatP9+vjQv3M5/nRXLR7uPoB9g6K39pNikEciHOxVAtuD/aqio6etw24D/8zc
pInzRLiuCU5Gq1aM/NQr5N9ybUdZvvcmPDoOSNUvjsgVhK9uAGBVFOxukNEqQYBYQ7S8joO03k+A
frZ5qXp7hpNfK2ZZG23qq40iXH3bKbNhBe0Q5jbmVZ3WikObNc3GG3pj5xK9uGb4X927sy4/ysZs
1doyvmUKNg/Gg2Yj9Ml9Tj2lYOcXRDtjTPUvxTi0z0GKpklj+LbpZ8f36Ko/5dgka7UnvWdMG+zf
PfmN6CvVfW97zw6om22vu/iBaiTL8dD9GGKlWlcCX9/HF/9EYXUWD0TTA+UYh6LyWzEQoDcySlFa
cabSnXgxLyHSCHpccCtd6Q8h2SNjTEokar1Xx3boOcDRC1dJiZ1SS9h5AK4PzyxMT1QpZz6ddw95
B7enCVW79Cnl0bEJyEhTPFEdB0gVl121xY4MdUuWzi4dP6iDa0VoLqyhWjvzk8zF9A+Pg7Mo4ane
F0GnmqVPKx4mlVf3a+zo+OQjZTxqo5Ke+XVO/fSLYj5MqShVR2v8pqzuyHf+rubF14+vz6lfYFHE
B+hepGb1ld8zcPvm1ob4nKtTsYXUpW4+/ohTZ7+odczMUgQ5Y+mrkXrNFPpXkrpPHx/61Nkval0N
WyDpQ9ZINdPrTy1+m9UobfXGYnN85jc+9RGLkicNPXXUsbV9PVa967JRuoPh1BC9Rne4qEP+HwRH
qUhnrEfd9m0m96uBJJnEO5fOfuLiL5Hik2ODmS45tpLVEotpfVM2l3X2TXt5+4+9DBGS236SrWsL
I9eZS37qnBe3O0NTZbTM1Pazrj0Kr38JDe+yNcsycksfBruqG9UGceYpawfyFOkeWMo/vh1Pnfj8
5+/KWc3cPxjRfftVpKkbrxjAUWjRGQznqYMvlixGP3SVlQnbtxT893XW3gYjlJ2Pz3z+yf5QyZZB
XPVQtbpEkukjIC9vewiB69BDRCY9DNhEixCW5fTK5uMPO/FI2YunFilF7TSdYfkuuq61l2D0dt1a
ubW7Id99/BGnLtbiqVU8sngsU7P8mebX29WjonuvFx3aWryzwrgf9bIe+ZErfFah2mi7wYK4dNnR
F+8r9LxRmnSSEx8RPWlu/qWLtMteI9byeY1IpDFiu/aJq0Yc5kR0zM3nj89bn6/sH+6gJcrSthwS
4Yn28YfkOm+dvYrwOxt2ev41IEqgKW+G2Nqo2n4Qr7rxIzOeVAILDfvooJ+Y/626gtK1m4Iz+UW/
52V/Op/55nv3LJrRUIwpygjfDRDKD9gyZv8X7IYRqD9JlAwqTHnn4F1Pu1vMeesioD5W5n6oaDbP
Q4yKsLGPL86Ju9Ga//zdufRJgv7ZzgqfxcGuyABijTUe+ssOvqgLudnGJVvJwg9c68YpSOfQlXOV
+MQYzZzdPu/PnFxauwf3JHxXtv1PK0rkUZThC815lF2TQQ+0ssYjboYfUdB9NbXyscxV9zMyJLRH
s1AUPBIIxhR9EHYasEidFm+MUu/vOpzk90XD32ta1zng+P4WN2qHK07/zrDhxqiw3V12hRb1ZmD4
b0kYJr6iRm+6HiEKRf935uAn1oDWotJMorArVdOEj67xphhbFBFs7MjxFS962F/25C4zEnomSOjj
+8x3wuFFyvCH3T9edG2WuUKT0xQGtjzh48gBV5P4SQBn7+Nj6ycK/TICinD4qYqmIfMlM8tjNEza
F3ANyY2OWBINbBwePYG+cu25Vb1pQ2W4zUGpfZ4k4PwG3t+uT6EYuH1i/4jiort2jVzdhTGtw5ad
IFoI7Su8KX0XzBaA2gBg2BeATITFrkXEl03kTXOxHAlJ9GpnySWdCA15f4Re+sJm2ZJSHk9TbmRE
jfg8RXvbyR+t9lwa+omaYy5qDvo1dq5Zm/qpm7+Sqvas2WdK66kjLwqO2g+ao8oi8cPaCuH+2PU2
Upr9x/fMqYMvCg7GBpjQUx/7QvZiq4WVthllde5hnVVWf3pL/f7zd5XYyBWrnLSBwztggDG/4tUP
p/tcYsHfCQsNSdKBpXmZ8Zph/Oo52l6YHjv74zw2SbWJqEIL0DAuIvsRz9bOErBpwCAFgAkK7QvP
KYSzr2lAb6B8QtjAGhlpnv4l6KptQ3eST2rd55nvYbW7f36sFjqXdZV+W9befbtexcKnmVnmD5P6
Iy0orapy7mE+8cMsA82ZRmuJkRapTwABs/JhV8TnQs5OHXqx5olxqJPghqQdhfR1oTd3pbysbi6T
74ywx+Y1iblu0vJxFXsbDtnDRXeqsSgLGQUmgoghfKgYgekjSb7suIuFS0HwudbbQ+obXaZvPGRl
R4I9nN1lR59/g3e3SBpgCGXDydGL6iYM5DN9uafLDr2oC3lRiRR0t/CxelvrUKblXsnSc5Fcp26S
RWGIrMK1h05P/ckj/7Ep0lsz0L3NZae+WCGUhW7DTpaJP2bhk2ZHzboZzsa2nDrzxQohmHrX6Kch
98cyT3chACbDKS77OfXFZgRyNPo3VrW+lnjNtushqwkv0A8XXZallnSi6xTaWix8szKfRAISo2Sr
//GxSSn/cy1ehiQHYZmm0s5jXyWVl0J8zWNv2Y/UWqvCUQDILBbHZjjONRpnxzZqn2x6sfBJ12M4
bfB1AfFQ7sNu2hrS2M8h833zy0i/coSMxjA2B/Jg6pXddlRreaD3uzLFeDQ0+BIYrw1u0uKpYPdp
U9uNVF210LFg61DAy9w6FPLYqbu5VDe4O0s12fMnE7eF0qtH3h+VER1z+/tQFM66bm/4H/UUeB3S
p9YdsUf8Ut0HDV27ad6x2b3mZYAJ6ReqchIWN1R/hR/LLaBxJ9H8WihkhX/C3PPpWA++WCFmYb5I
XH5OxBECDCCp1wBqjfB+NtL6/TkcUqMXrARI1JIb/ho2/y3nYWkDyi1auOKflxFSqlob+9Zk/TIc
S3KNBZgrdZcEr7Ird1wQ3madCv0oMzckREJ7gNhRV1etugNTwr/u5nccDp2V6LI7WG6f6Bg8BR5K
y/JJt45pH15LtjWaiLehbj9xDiH9FdD7B117rhsdopn1LTbFpyBvt6IidViNtlOorZr2RrevHQZI
UQiQgg7qDOELVW07TDqqN3mYLyHR1Ws2ZVLdoaDfcOZt+y0Bqaf246dcbTZZhHyw3KQlMBnySOSz
m9o3NAFW6qQCKLrwYVtU/AiOaz+TfP0mCcFJB9b3sLHPPA4nGjC/l9Dv6nIYNZ1QS7YRTtt/dVq9
ZwIlW4j0/JRxDQcuHjvrzGedKEj6/OfvPsstahvfyZD4aRRed1bxYIb2f5VO/O+52u/Ai3eHrlKg
2DmsBZ8cQfPoFgEuxwFS28c149SJL94BpRw8O5y3ukxsnkU/3KStONODXeQh/nXmi1dAxdDasnoj
9vOZTQfGXKv7Kx6wCMQR9/+84mnS+55bDxc7OJxbIAsff6tTP/3i/ZANbZ4NSZD4QC3emHkpfgAA
5qvApvxmQIG4dQnWOrO4OPU1l3rmesSTBK899uGsVp964mnu84bs+ByUwUpKZbjJ3SReh1is1mYg
vYlnEpZSaTTuGuSjPMbkN515vZz44kupM9yPDJyvyEH2FOUNfojsFiR+9hwT4k3VHMOtTLLmsnvn
d0LOuzvTTRXTnjBO+tbQv1SZ+yzG8OXjH/DEi0xb1IUMyr+oEbH4pMla1GcnxIrdwaNrjfiIx8s7
KF4GxEDTi8u2YMvkMYxtQCCGNPP1POmgLaVMG/F2fvx1TjxlS4qtS/6SsBiW+qTVfsvz8kWo+vfL
Dm38vfIYUd0orikzv0rHR83uvtPvPHMznTrrRW0YpZK2CRR0v3UAbjbJU1UDOL3stBe1oUiamrhT
LfO9Tn0KUm+X4Xz9+NC/K+Mf+pTa4unXCPaRmWfGfu3o4moYVTJ8LGF+bcYRdmiiz/SH3GW6XCgV
ftx+vHdMB3edN2eSRzLW9kURATlIAHFDPe22/VDE2zj0KoB3o3aoMdhBsQ7tXcqX2PS6lqd4fqvg
zBc4taVe6mnrBtSrVnqRL8k4Sa10l1NJEmblOSFdQ37PemZEUME/gCIQxs08gaVWbz9ZjrFNLH9e
UU0YiXirN5Ovp18xOyeDwjdK9/wZm+rWFtvUEVtWa1FtAvSOoOsE63m1FRvfRfpZNt3GwDg7Neah
7X6p8rmTZ94LJ24rdX7m35UNWxAaZyV8Oxa+8bjXzj1k+m+a0p96EUtBb+0VdU93NPEzrYy+jHEJ
MYLZ64Np9+6hizN7S8Z0vU01oW61Pgv3uaJDi4uIn95rrtqDyU0CVjg1bmKrDfQ1MgvxmOoR/Qql
gdOZNxqJGE1f3/Z1TNO7sO1V5yTdHgrxRJ3qu9sBHtG1QaQd3gyrPeQwIQAT2q22a2EHfeqBCKzr
UOhXal2yEmmSvNtFaA75hUzlwYW4oGbqBirFXdTCdzQGAxe/hSCjxX8NpB8XuhMRNLMOcqcAcAwj
Btewca1EIPL0cSx2qhTGA6TgaTfqebo1YOe+KbJPXlyvt1+7ooNEUSbN3WQU6SpOAc9Baut2SLjJ
eZSafAqgq295QpxVReomzWUQKxAB1WuoOOHOLofsaCQKGEvDuHc160cSGeM20BQFSEhWH5I2Gq7Q
2TnVOteTa8xEADar6iV2625V9p0J6Fe8moYePkZT9M0ryuypEqb1ydRhg/ZARfDAg09QRYLwIyea
4y5Xs3bft4M8jLa04SuCm560GMRL0xgbtBWsVPuJ+JEifsziuryFTkxaVhZUj+yJAH56bmm/mJVm
3sHrved1vW7xiR7Gygy3HBuftdrCXBylxl9gKt2DaV4nZZFuoVeGdwHgyLu47Aw24a2yknHyvR9K
QjhTysgovOnQiVHf1AredKLAmi9K4vCcluYbwiFz7+phfsdhUXrUyoPMEFSn4YBKsAsll4okhyOe
YJgIMrGVH0nr6Rsjl+UmBFcJ9roCFAJsexcLaCxgg7tDmObaMTE1fp2BoPeVDj3iqOaZs7cNMXxT
ewu4Y2VCbMSXu2+BgkHtACfZFbG3xTlr+Yor8x8RFmn4pQiCdoUsk6sAlMEKfTerMmccv2Z5BkhB
VSL6+4Y3mtUqs91mVVNbkY+V9lq2HgqkBvr/WmoOuWeeZxDuZ2XJdO3xDr2vWzN8be2g2HZBZvww
QxPispEGxQ/YqMkOAle9JQVZ3ReBDgLPU6pb4oKBQ0+q8SSgi6brRgnaF3jozpFgy3DbjHBzkwgY
HpuSrnkjFJM7tFDTKxe/3Utcu93aHNldyi4dmRUr6V4S0bTr7DBZx4aSbengQom0SuCenRxaIoqa
8ljnhXwJrNoC8OXkcDOzcuCJaM2r3oEEXndseCVbKqPSYHI+W4Sxenp0rGv4SmKwe9BLzoRVxvPu
xyzKr3JvMr41amzckNzjipU2evGV5MFk6ZmFR1Kk2nswGmCIeZvsVfL4qm3SOuJR63Lj2lLMel+A
vmZilo3OynMy4xUqmbBhYatyh8Ck+VRL2jU0TmPtNoq8NDh0Wm6P7KqHFNayBQIFL49G7rWe37lg
WrytDmR/JS1LPPa5lewFjpqHtunMBvdWVXiAPdxhS748WISiinHQTAUGqikiwmFV1WL6AtLRBvvQ
T78aa8Kx4mblaG9aa1DHXZEUmBBcV2iIX11oo/C5i+besMsQjmE8tD8TxQnmA1nyUXopTa207t/K
WqF4JFIbUJvphrx3p8bedroupi2U+WYjTeibTCdyA0ibIPMlmrAOBrK8rXTR7UErGlurhPW2Mp1G
bKZQz6+SWJ+YWfBt8kgDyQKkZaX1Lm6fMTKuxdS0UO81ZSuKmiZmQVLPFtyMsrGdIdx6eS/vVRqE
OMptddu0qNpSMMdQ4IzZHF+jykid4jVp2+mlQRtHmgnUaXKm1rKq1kEBEWrKr0vM+ERgTIjKcm74
YUXqiHOAMAJQSQn7zWh7BbAjqzeh70Mz2+jM0n64XYWTqVct3wg1G7iHC/EdbwFeurLVd4bVkLYR
Eh456Ea9lZY0twoR1VsAptNa60LWrw1AdXKVMngvXgRYLGla+xZyub62+K/f276VTz1EsusQKe6h
cuRQQiBw0y9d5QX3URt3dE1qVV1ZZQbAX/dAM4kAVxYZL+qwEgkzm1KpwPZ6WbsiuUp7MUar/QGV
geZFrlW3rVsFLNVDcQWwMz8a0UAHQcuddVXwHJGxU8LNNew7eAzwLFO7YHkzMpfPAz28iggV26c6
wHsSWvIHQhXyA+k98S0hW+ItiWxsesQaEdbHuiVujDu+lbGOxNC/BsE43neInNdt6XWk1pjuboIv
9QQzRDn2sjS+SaFl3F0y3AwG5CV85TagVPW7Fic/VeHcRYmAN99oxn1WmBMQnQ50mQa3Pc6CL73O
C0CANSI2MCdWnhiCje2SLmA68H+ltF5gO5grXXBCrj5kuyxnhuFGyrTBwClukMm1d43oG5ISWVZ2
HRRFOBysuTQhtplBbJ+BdYK0osgiVpe1XZUq+oosGrGJ2sBaS8dZK6xaV6Pgz0PjpYScqIDiAqoH
bohXxj3rmZ9qbqurxCps/p6n3OCcr48CdeyGJDVSCesBrYu+86rsOEZ1vBf1/I3CNtzVkabt3bAr
v5ENku9ds3Vua1AxEG9LIPh2pm0Z3KVbeE8Gql41NfZxL3M+v065Q3O1/JqXnmHsikbLWGdJJT44
hqNHm0p26jGYwIOQ3Et2l7R7WGuePSejfqs7SfoJFK5x1INtVgB1tlm7bw0RK5vMcGGFlwMUZlJh
2Dw7Q7DVdcgMDnlyOOQKk4x53fJ2XR6+knkzrkMnzgggrCHkruFpZALnZFx/taEyUqyEuYk0L1ir
pZ3uG68Y9xQjenhmAxKT7M91MnszY02Zrgytc9x12eMahY7hHbusMq7Rrn02Y0DIgN4qaB5KsDIw
MKN0qF7nle0tRl0S8gK9J3PDaUNr5ZrsJAo9bDdNVANlVUmEi63S2kO7MY9lHsHdL3imhYRALXiT
XAmyRVdBbiufMsWDNgLHP49N5VqU/UMIjGMN8pHTqTTjG9FnQHzM9K0eO+eQtsWjU8ICM1nI0TpN
0YfUk6U8mEqivNABVdd1SYJXznLuSYxxsrPIXkiicRdZrvxGyCVzYlPLb2PF0g5uUQUPNoS164nX
52b2d3r5+IVi0m9aZegeqkmNfrpxmh5Ha5iOehUSpulStXligZc5gI/meMZ4b2SNt89jCC2Y7BXo
TIOhX+eEru2q3Am3g9HhFPbqdu0Z2v8ydiZLrjNHln6X3kMFBIAIwKxaCxIgmSSTOY8bWE4X8wwE
hqfvLyVVdf3qTZtpk9K9qbxMIML9+PHzPZDqQaHosxvb9Eqe61LFJyKLc/THyj5m1CbVZugqb0P5
MP+Q2UZI9tQvhPURoMOc0HDmiGU1Nskbp5hAapk+PZQBYW2c3OLS9qI/y3am+o0tPd6u3uw9km8F
3S0Wqf2VCNMiwbCLwU42N9SM4jHT+ln3MBAnbP/BssZmsBiivM/ymkoDv0iYTbZ/0xEi+GM6+XQk
jP4PWCMztJtUPK0EjhGGEjmwVWNhHRK5Njj7M3VdQH8lmsVEea/HZDlHRIbJbVUk7e+d3cIvBErF
WRnxwRikxhEOaIA2VNVbXg2r3so8zwPTSUHdENJEgLvv7UiSvCxtrE7rUqfvjqyzPUvOcFbKEixN
msC7gMOChk9/Q5jnKefcPY1smBB1L80giqqfwlXDFhsGUaZukVwWW/DmW1R8zW/an5lYy67L3HXb
SttnAYKARMeSxQEIMMeikzhMbaeR8PRx/UqidSGz38tIuzdSPw1zd+AYJSen2/mdCf0qceZ0ZeA9
kLDevJZm5J2zyqI6pIhhNTf/qlsNU26p21Dkcc0TZa44ubSzsllekXRdd744TUlcbjKvJBf/d7e3
huIXGmn+45iTvLPtbglHBNrdXKl22IyQZB/9xilZgShR1vm5v0di9q7SKDY2QP/Ubu4auScporxq
C+VT747VDrYxNvdhat5aWdvvDZDXra3IB+L6lKRGp/OB3bo+MPQ07oFG9ucpteJDptfqepyt+tAN
Oie0aAGUgCd+m8nRv4zadp46WG9nd+j0tscKQKINj1TMQgUsAY43c2gLmoEkIbKc6yYD2MYpVceX
fCQj30sjb8vUQV1Ju6mevan5rRukeTb5EcICwAH2cypiuXTJdq6K7kIC50AHy+ysdfohdGbQPECL
QA+pMX8Ajgi3sSHWnRWaJOV3Z/gv0O7oY2ddvZU94WvkHcXeM3g1gvLnxWLH2zWH6y6a1ptfqCMJ
18r5s6IrAF5Oumqmj436R73AESLQV37HUW4daqG6bS5NByeZSrAmJPMudeVrPU6Qbk3yJxzf+OPY
prkjEMbeiTlyOFN9Rdg+W9OPfsytBwixPMXOKE9LbVqAVvzsNAHmPfDPW3dTXP4OiQZ5NCsLW0tT
ic96zl66ipUvIooY4xgZCbdr7xNA6VTDwYWShsXgw81dDe51KpKwXf3vKUqI8rWIvCqENR76nht7
aBo+qLE3L3TCKzZ4VirzrnWJ3ueEAu203BAMGIdLM9cw5eLlnlbKv1+EQXJolszhaExpUJn8gth6
kAHs1JUp1Cp2XaTYwHC8+rr67Ulckh1DwmfNKwNmV2gbaXeswVxuIDC6D4VHS88pRJO3GBrwOE/f
fdPDWIhYcMDxoxVvgrQfKrsFO0DLaW7trmZjTZTG1sOUtxssy9npiMdK+Hb7nM0zvg0OcoCH6R9i
c4etHmAoJJNnBWwpFTvLF9U+q0a9r7W0wiljM7gSRArGem4uWnQpLMe++ZPUQGaKPI1PXJTqqW6H
/MpwxW+73pIFTawA4Z9RBIHiN8dpHeurRHjLhQBJAIrF6uxt310uEd91P5t6PVAbtIHlYYOM1mHZ
NiPICFaNpjtmtHz4dWIcei3W76W1ZWCYjNgAVK636cL4R1flF6BT404W2gibrpZPHljKQ0P5fWpR
fwHh0EzMJWmI3rxSddheugOkSFFPoOhj2RTx9Vo40Z3uQA9ol/2HkvKEKr9I0uuxtux7kIbRjjyw
6Cpu1451QFc/sdNMV0GncaUd3YWynV4nR7JW11eITR2hpTUpHwfCZReiNAFMRYwUSGJU6iInJqxj
W3nXvTlW52F2JxZu/IVgvTLWh8XCclAB2eC5qKq91SFZyVinr6LkY6qUq25RP0CNFON7lDrs9jWE
ZjXS7XdVV9532oEltPj7eUmKwBtSUL2s40E5mcStTNrb2itNuXGN2TkCayfpvo1Nwr9mBQSBzPpn
WZMwuKr01RvrrTCzAb7H+kMH9lok0VveF+UfjyCzbTdCSFSzGYzzKIjaautkW8j53YS6fOWxBh7m
7ZJubVF624F77pFpdBwMCDm7Pm3ysE5mzVKQTs8LCYE7z+BVjuXQhrzsH4tIcjIAMUhw+/1EShEG
CuQ1tAb62NHu0yNC112OCw+tZK3CNFcd7+og501BVRSOCVEW8C7dx0504gghkYz9ajosczveW+v8
i/X+bEz6UaLJmn3uLLe0R+pA46236jeeaCzqlyyJb5xS8yR3/UR3JueXoTfVd96jgfHONd59zuT5
JDJD3ENTYr/SHsvnroud22joTPI0W3iXTZeFMIZwueeWPCKcWJfUpUGuyXPDe+S/9uN6sRPnFDnM
8b2oqIN8BsCe13I5kTGaBhMxLU8lcsO1SWn6nQFID2KD4Co9LP5mSGAa1NkTnxmxnU7zXQBcQ07y
x3AqJQPpenheBg9knr4lS4C22RLkbxePQ1llV5h5FejoqYJ55nq0uRFXzTyhQiz2hV5l2PCyXJec
L9GUVeE6rcVV1/N+gnRU2TUsv/5ssNOD3lDNtwOxve9qtn+LjM7aDhlkvghoTVu7u7T3z/6YOZu8
MtQx0xE8DNtdNuu4kFooVzOMkxSx2x+TZ8tPAjMjarYQdjgM8lW67pPjuPOzzeN6SK26O8sykY9I
/WAeKphOckjFpgOlwa/TBfwx7mvw5t9jPAJcA6FT8xiaNWTBAspvBSvJqW25pRloN/ECGxC0JfYT
EhOxZE+NfWfYBsxdzwvtKu32BgEpR4P4vAOU2TaoyzTeIWA1gZn4zqHsGnJJutLdOd4v7hTwUlhQ
BwUSIAXAPWfZWu1cvrSJL4+jYN47Jm6ATpxdVtEDrlcZTYMZH80G9ERHGjsXz7Sr2MY7j6R8362i
zZ7sjE+d37R/8kTVhqMPpJyS9UZ5Fp2i6/J6eTA++t/sfaqBL+CmKNu102+p8G84t2TQcnlet6tz
GqP6rKzUOjdxi7mi0h2Rg6VxE9nLh15yMGYNRYqrSMqvf2nShpNrKoD1S/6qULj9HlQ3+lugOmC7
vM4OmCulxG10X1bXvhrJry3RTC96xurHuGNFJbXu5qI8CTsinyC2n1dgGcHS+BCZ1LmdWBYS/Xju
ui6DmEhESt+LM9D5bJP7ug9zbX3ZXG3t3Gzp90gTNDUIUkhwGjXFpga15ujOcX2a9rVcDmbZpS+S
mFocEVVy09BQXE1LLU6EyrnbQXmS+FqfTbQmOapVHKFwXFfC2hPkvLdQPZXVPiWt8G69iizmWpje
sfWHeGsI+rzZoOMThuZa9swgl3LcmdK/SpMajF9C0K/KeZpNd+rvMJhmX9ZI2m1jPvFEcAUaaUqS
6kAepzAP00BKFpk11HoHqYszkKaP3o6ObVFf2pL05dKYT+l610P+Uua8T5MUuLOacHu4Rhx4roST
4IhDK4jOVIa/IXvxt+57xR78YKeVH+iFk34p7wkJPnqekR9U4jeoECN6SL6Gre2f4G7hFQEAhTc4
rlYdrjzzm6TsbshfPHeEJR9VOT4xPL0lW+dkRfNd3/PbrxwgzVbuOtuyWKcDQcC3MVaoDejqMVjc
tLrNc7/eTfOqH+AZo4in62tciWaXGh9dk30Qld9cHNIOttJlMNLmE3uji0p3nurkp1uuQMq1PiRJ
BDUv41FJKNOA/vpF8wzc4bFg5tUN6qlwqqDtIYHNRvWm8vYn7guc1FwWUVVYv1uZ55SL3lCpdW1U
8T0jlu1arneiM8srIbqSVHOGaWu7xFiCkufZGP9k2j7YEvdrAz5SO909ckG+z+TkBcD1ElAC+kxP
dy4mcwAkboEE+83mzaOEQGc/vyYN1biohB/fmkDtZuapxcnM0QNc160S/2EdzAQfEZ+Zxfxhjsjt
WAdQjS1IVKKNHtxxqbZjGhEb5ZNY3KEkTUlzSPMYd6wogcXlFYwrQBwvZEcvoQMBZ9P2yTlvzYMy
11e2qkxoOJRJ1HjjYY57f6tJj96Uy3zdNJh3rfmzc4YDhaSxETTya5F9yc7XR3gLIzpYd/Dmal81
6VvWpmf685O7cPdHQ9I8RpZ9atW364qX2uyOthkH3XxDaRDkKWKI9PP0lGUDrmCkefqayZwIRK/6
9KWS1VcPMIlSN991dvo6gWg+ObOnj96A5gcn0r4uRX2PlutusKw/5ijsm25aj/3QDThUWYM2rAmK
iZreUsHp0trDdd4wDnWHW5Bjx76O39A+CU/2P/yqRgBrtgm2+XbTWeXZbGmpu9SyrpJODNvJvs6j
Lg50ynKLHsWNIJ4UgKUF+pN04Kt2ZFfDX19K3+w3ztTsF4wt4KSYkDBL2yqngYJQCecIH2IXxw+E
mpws49aa6Gtn753j/jqyf6a+gNK0Aogly3q4nhUICqeYf2LHH/cJLN7N4hh/cts4WEKSxwy5iJan
usLplTFqGYvPKaoL46itxXP3rMdkCNlrrLoAX1jBRLtwcwp5Gy7iWDw1xi8MT3k2zMRZzT5eNtW9
92L67g1GU0w57btE6CcQUPyifVjeo6to36zGoVgxNM6exkeg1VH6k7PAbrTjZelo0cuWCoJ2P39E
3/8xCqM5GGyVQjsQQZE3d+ZM+yugk+cpa5qJabqhreUb0rgMRGP96Qv/HoL6rVURDhcnxQBaULah
HdXlvo0+U/juizHWgTF3v6zXHAwY2AmnKK8r/4x/HBii1mHe884auo83anHvDUZcumh+Ruo/U5Bx
RlBuSyVb4ZFboN7VprMzsKwbg2o22pXAa8j/jWmufhkSrOiUJ81HpJdxq8z0lI/mSU38UbZ79SEr
zIff60y082k0u+pmlvM9qzJhAhZPAalQfqoI0x/8b5I+96bkwotohJiJf8WlpYJpWn4yaLQQNhCk
PbK8u56FtYUoNKO49br43mxpuRsb7kuUz0Dfo5326ixcIiK6GyMizqdKrt1UZHtfDM9T36ntIqtr
Zpwwt2bGJLYm2CSioEad+awLzHAjd+vK1GKMOw8tOntD6kIbk0lOMh6DtnFsg96w4fLpKpQyATc7
lA/GnD+ars3n019sF4NE1LwPPJ9bQswfwZW7YQIbnW3T9b21/M8izd+F338yY1xDwxMNHNa5Crhg
5JYI5odxFefM/LacTiGTutnBwVV9Hqe8AE8JF8KofOcJ/EAT2n1ytEjHCyqPoUZm2O390rokzw81
FMOB1ilJNaNndHGQfvbGsNriO53hOxAS/9JoYwgMGI/bdilLgKGY01qbC0qJqrkfCTcO4iEiUrte
uhe6wPuIFKk9DDssnmoGew515eBFRrdNlW62pmPlBznqZ7c2+osZpVG4ehZWVLcadumczw+E7+fP
ic4Qhp2kf/AUUlySxNM1kz8ZGrMnH9So1R2skzeypBfqD88i8CCp19u5HqJrWhvnoQR5/chNYN+r
uKZIU/NdxLCAxJ/O2wkxUqIQ0/9qrrrdq7Kv+Kw5yyNzsu/bpprCf5SqfpvHNhxJPZ4brsCzlQJR
cvqlfrSX2gldN7sH1kB0CoG0G7qSKlit0b+b5OqdRFtxkpBEtUmd9INV1mpfUiRv5ToRZWAxxsKB
IIBKiYXRsxsf1rZ8XNp04OS29V3RueCwoUBsCI6+9EmN+B0X5C0Y/bWmNDjJRkE/Zm/hUBtRHuTW
GLGF1MyHdap3KxTlzZJkRig7O37lxIaZOvbv00r25qYeGKn4rO4GAJ1EaMq4PVl541wZsxBhOpbL
liCGU1GKfltlwr8UsS9QAqORpRNW5x4Ty6nOQqwp+SSkUqp8uROjwgWQmyzc2VZGSqObcVFGZOYV
mX2DMWG+S1rwAbk2/9gDv6+8cu1Hx4b2DLSTwWM3rsFcGi/tzGxgAiJNN8GQfvKjByUdZDvNwdls
eT3sllcwWwL0BeOJ1AyEpZkdZx6gjOqwd4vDKMb2YGk0A9RF6Qap562nOeFD1IvbXcXRxJOMTSYW
gcMVH/S9kz5Web8ca9cAnkjE/e2kfiUHh7D4PioqCikjfZ5GkjHXpfeBSk6PqAtAKRmjO5zn0XhY
depf5tWLz2IYyl00F/gJpqnb67Rd7zwxiZbCjZwsGDjR9TzM2ZWcU/ujTZ01WCNfnNNMYM4fHCZZ
jfN7KZCsvx9SWpGcGdueqS+oYeL4nVPqRCkybOQBcZfld9Q7RAPp0qJAxEcicIivZvQ5tVF+BWQN
rF/br1eTGJ0zcdKrSzBgVn5NvFY3/OHGgTBors9SD6Q3FUN9vcjevFfgd96dXNjHeYJTsyZR8+J4
k/3JkEzigQFBlDHJ22Lv4q5AMXWCdF2Sa5RPkvvjWFwqr/M3rm2WKMgSMTVlA/YsqnneMwVLwiZV
rM/lfX/VjQVy3qKh0bue/dKVpnWr+aVciaEaTh3VzWNOJX/vt1n3HWsB2pTZuB2YJbx4hm348S0s
LumAdcaagJysxpgArZraP5DTSkDVyK3bOaonvdUR7OGsiHygJFleEBfTGij5wxjRz3HMYK/OdtmI
LQEoT62Oq86ByTdq/bbXauAd6Ujz1M340Zkt/UVd+Yd8MTkZ87Tex3Hk/PDUj2cdO+UO/6J3v+qh
33o2DzxTphIkdYbP9y0WSXLddV61yzVArsCqidvdMKF1WNOqhznZLyrhZ5gS2Qcg5rrzZM/J7VDF
1ln1sRGUqarDzBl2kI8Y2SGGevuWfyfeHFvhf2tn72N0ZHmweoTrdISosFXlahkI1EK8SzlDJfGq
evmJCryhTAsZlsZV/KENNV2Zpq0eVVtkPREzzhQI0c/Mazh4GUij8aEGSFPzAECk82qv/ZPx5FpZ
1V8yxS8TW5zjfbjMWu8YilYfAkjGn9qHNQDiGoFNeO7t0CkO+naO/8zSye/ToVSBGm3GflE0HX0Y
xduiq5nkWHa2Kx3KXJgXy7lwejZwlulUSLu7KqSDdWLOZfuy1lw+fvGZxCoGuJr0xQHgzbSd2o54
Vt+JDrnKwwmXexjNS42qZLA3UE8em+5ecmEu9pw33Jx+7vCUmNFD4WfNE6CwmDUNVI06LPtSfjnx
hLRk8N3jaS6OvuAcBkXb7YSVW+fKHcytmBgHwYOtwwi1+8M0/PjSKM2YKU+7LWNfdTPaDhEnbfdm
DF3bbTI6FM7EZHV/nLLQrLehs2TZLzXJS9XdZFGjxVMMbbphanJbY8vbjb1IHvq+wSKQGpgFfP40
zRpH/a9xe9fP5bqzNT+OMcb1VcO+KnhNV4RG3tKqq9o+VV6UfGQ5Q0gzKV6AGRjg3ZmYwX7poc+0
VtW+q1jWLxOfSajcmduB/WKC1bAALRpbzQauYL6Hcv4x5V3MKLR7B0Q179md7m/zFrw0Jbg4AM1r
LoUj7WeVD/3BSZeSKZyNNDU3VPq9u9DfdNbOrKMhVLrA6eEWgEHWBrdanDAPB9mAHWJ5F+4i94s5
RTumOB6ts6dClS12UGUWtNiBefHqT/PO9wzmxZM/XPdrLhmYMBuKIyKYrcmGxc7g5ruJ8NdNRetv
R4w/m7Rgp2X1vWRvRzNClxnn17FyNVBh2473wnZ4KNPKDWTvP8MR4U3gfi7eErvrburZ+5KD2Z3F
FHMo9JXJzSKKJ858HSYSzXN4NAmBenCWBqmgq+2raFQFnB6VnxY0snMlmJoPlTa2CD1/ylKWBFEN
5XmaspbyNiOTc5qGhwl/JnN1d3p25yhjwGky3yAinIXkHKHGrur+ehX5EliRoBOMePVlQQyfIJnq
xnW6Nx5/dbU2yxzQsZWHuezNN6i3+rgkMIlwjqdsxMTmE+w3nJx5c0851myXSQDkixLjZnL7ORAK
2hgONYvGr8gZM2KGTSOAtgRa0lfHPf/8DEtn56zvYzytGIKkzWvRVaFK6jocPDhlTdP4F0z/2W5Q
VNMG0+0t6KbvxGu8vfYRrZLELA+2qXFFyLE/Sa6hmknbJE4aMvu5mR1xn4rFuZrrOdrbRvQaRYPY
z0lunEFbi4+o7fiyHZYzuB73KmFNe++YaXKVd3W3b2od3+czusBGT65xSVs9bR1t66+hzJaaf5vz
4M8C1G6iV/w1SdrsQXMzxu/0l2ePmIjp9m/jIltgZOUe4J5YZUDKmUi1tuUcHcw+QL37sfvI62jm
VzjSRxS+/5WPVnUqekfektOJMT83Xsd4Kc5Dy1hSOKIM2wjByVB6OIIpnfaofstlzYwRZF1VbYd1
WF/tOFFBUip7aztL/1B2fvfYTmW3mzrbuSKSUwQTd8NbOlU7HG8b3dUa6QR+eYrLwjDHe4R0ZPDe
djaj0bU30WzlYSqkiDcMtPnedd1thzLhOLTEDQOgbxjqLbztVO+apMUJXF4xCA8mbwHAtfYA81YC
kIBY60ddLG1o6CV9TFdMYyoW4xfYOVy/xtod26VxQ7VEfBmnTCCoIeqNOzvP/NX+6HLnHkh2/kpw
UfJ5Dnovo7T4WMnFe5qcfNhxMETnbtTJqcL+SeCE7YdyZe1hsfLhw8JX8W44vSd5c/ooKLX5PPKv
2vPpOvdRXHcPvvTaZNN0YxoCm26DaO6DeDbacKnK6GRposbEIJYHFiUXMuQcO1Dgzu46q8EKlTd4
4gXAoJvY99wDcWjU3p01HjEuzPer29bgYJch0JBgr3uGUi+0ynSYCRDLL2NOWLmLGvqgBvDrwR/F
cM4svdzQQT8pu1z2hKm6xAfHY3uOrekJKDedZbu2W217Hzp1xakjDxsXDMIyg8ecUSSuSLYN78nQ
eQd++QUVO0MKSNFXCWtAtpDN9McUK6OfvBwXDtVqCOhVKw58egzS+sxPoSJ7DzEsu3Iav2G1jZFh
tBFxbLfbtBdzRww8/3VR1MZhceP84NlSXYykejemBQ8oSHTzIP20PpcpTDesjcuVavqMyXJTMX91
7+xcprdWVDPhUml3t/Tr/JgqQuoapnWs3DExh7U+7fPMeC9mL9vixHIPbsPoJP/NjtyTmhifCs+F
5wj7N7BjDgdCR3V7wb/8tICk3ndOU1xV5GZudbWyyL26by7WlVNaavvV9bCjZIlOdv4cPcti/kwJ
7wvysnRCDBEsA9Y8Ul1kR/d17h1M9zKtGC5k2rwbskwvrddV924nuSi9LsC8YkFZZW8wWcmox/Ue
M7vYyMK4WQsYP6VjfzYcyFtu9z+ZJ3eDu4/bO9Puh4sY6v4i2U5cRxmHkcKd6MWJf20Wy2dvWVVg
NRqxt8887q6x4rZFt4ObTYtTlbb35bcksQElxE2VrI4MF9vsd3MKmmxBpwgHFxNo7+PGY9PqVfd1
saX6J3THjJQRYPqVD5Ij8Eb0eXLb4oB4g7G+/hFLXT0KEyOGGkbrHmMHyOxorNDbDQUDVGcvrtHb
OOqzcqU8NpYA0z0uTUMcotFojoZPBxhWrijuhmLGS4Rm2zL2i1T76Qv2Y7HrNGGDCetgMYLFp50S
ll07Mfbgwtrig+X6mGpnv7CbyojLaG4TpLmr2RfpYakjHufE6s/kglNSAiSI+qk8FcUkZkZdEWP3
OJ4eRox3e8xevwjZIgp9XImPrVnD+BqX5dBEWby10NrPSWrGW2wTKD6aBkcyT9n8I6QWlGAUxn7u
I9Hanx7IOQ4rC47oJl8N/2aaKcSnOPP3Pma775YZK+040MJFwKXqdVo9t9IBijd2aCHb0fSzwJWt
2LNFYHqnX0AqpFt6i+t86QFAsHCZ4raR7l2qBu5KMh4Guok/PTL+ZXSyNAtiqb0/qvKwqI34diIm
ovuoXOXFZBOHeiqtHqZfJiD7cqiSQ7Z8+jhTj7XBOmGTIx9ql3UcuFnZk8Y4hSClp9PQNRghIr+W
O9ERsGUBB+IfggPYWPzuuse5ihSfYTeIC3WvzBJLiaHFJptx81GpmPtGtK+Ij8ke9ZRvCoyQ7An9
TaZI+emb83ChB4+eSnQt0PVrfazXfOY+S2lKGh7QLpXLgY5IbC277I7+CBtxpDF6XtMVfEOvB+4h
izDNRMZHWef9UXcTywAqw8sxC1fvvbyML1VU+R9ao+p1so9CVc7dIcmpZmpdz8ArmHAc10mLAysb
muJVUs/4tGjJgodyzuMVrJbjtW+d66zhzFkIojCdzyplUZGKSCYHl/IBYALTTdtKcRol7vAzCGNO
t05f16/I1eX93GP7qFMjOrXEH4UKjCXc0Rj2YjVO53nETEmoKDszJT2JPWifGVgh75WVPCRmG+3N
CgB9XlpvGGnGbJtzGXp2Fx1wzNb7aoqsq6FROLic2IZsFkvnwY699rzgmOPZ7/Jty3uEtuP6vOpM
tBJQcyEh8XIzESH8wkueXSIH8ylNcvk8+CQObMQkF/Qbr09Cf7SnG9FG8XvM/77NPE1XnHF51k1E
jAcE2aNVehkob28NGz9uArIn423homrEJLORaMWZi17/4GJtD8jPZI4Yp+1nDzKDfiCbDjHG7a1l
LONJWyvb6+mUX1W+1+/S1Z//KDfiXfC5QfdcPw2gWCtnuDpB0zB6zU5Kn61xyDoO53KfFkg18fLS
e6y+ow9/reY4htrGWWna8ZJsyW03Do5s3xPRMrbEYBRi3AGJgCllYkcE/gY6KSseqp2/J3dtNnHO
+HME1RhkU5rsW97Ai5mtbBuN5vDKyLgI65yN0JVm9cpcPHksGi/DSRBV73levGnLROhMOEMcxVJH
VC9vBtRhVmMcF294b2wb/Lz3ORsMrNAXvMqLq9wc9wiwGhmPvA5O6/1z1/Q//oKy6v/+n3z9VTcL
i0bJ8G9f/v2xLvnPf/7+nf/+M3/9G3/f/9SXj/Kn//c/9Je/w/f91//vL63sL1+EFSrUcgeqZLn/
6cdi+Mf3j3/q3z/5//s//ot/9rg0P//7f2FgBovId4vTuvoL/uw3w+k//uf3/ws37Tz2/U/5yWJV
/f/8rX9C0+TfQJI50oSYRpdiY4P4L2ia+zdlOy4h/74vbGUyrP5vaJpr/s3ySItXyGMuUrDPD/Ev
aJrj/41EJr6XDxqTjRAyuv/rp7v953rlP38hfBr/+vp/osds93dX9/+uYSrTwmrhuLa0hadIRDf/
bR2TwjiJ7THGF98PA6rtvIRDGbOSVRfdV0vPtJ2bqTxwA1t3ix9Bmm4NnB1mhundYuFDEzcT9uyk
sbXvib20fO+Zy/XT7ddhz4hsYkEttjd+PHykpfxoVPTMWsfbOuMNbG2189z0jy3ko7lUeCCJSyYT
AqVIdEAVBjxViesf1RLfK8P7dhys2z0zuqt5bdWvER+urzfLLZvUxqnyF6Z8SfTZzv70Nlhkxc9r
kj7ME86VJiZ/DmOwuh4str+lXJitx6CTgYoRUjRQ8s5N32yWql93XkyaZVKXzo0Zmf4hktN8xheD
upD0WdAP1V7Zy5NXRe9xScdE33qXRDaZwSY/JbuJiPyZu+THESWG4ZmS23K03uHq3Ykkm/e6ar9U
8ivmDAWugL4OZys6eQklbxTb3q6qy083nXDvDz6SeIdggiweEfYh15252vTNNdDEtgG5vtYxlPjf
ICcpvY9poPfXUzoEmUyG4zyX8Ym0ufemRy2ZVYe70sxmcMedcg+0fd0pyX4T9k0GbfGknljk05vK
KJfrYhk4QTCNsdIkMMUaHcV/wbzIM3DNEgFZtF17mTg1capQ4aTLAtpXVMhcNJ796vdBU8lyI1Jx
Xbgsx651R4OeJpKtRcbTbtM92wsk06hdoLu3w8h8t/0/1J1Zc9xIlqX/y7wjDe4Ox/IwLxGIhaS4
iDv1AiMlCjvg2JdfP18o23okZray06wfZsqsysoqS0JEAHC/fu8530EXA7OaPJZlaw/60R3qexv6
/9ZHvg7zYnw0pu/3uVguEWQItD3zcCUjZBRtT8A5vzT6z2ShuWItR7TC6Ow5qWwSMT71tEZDRzZ3
5FJEm6UbL3uHAgs5Wb2zW8ro1Cy4UdVenz5B5hevkYk2fcQhu2FmlQkCnZsmuVpxyoVdJN/shfHQ
0NCwLEy9N479MrioTHNcIqJMypCV4AIvG9nj6DM3VSDe2pFjHFHi17Q9H1bqc1RhHPtmdFmdfiqI
s973kTvvF+03u35kGlKbud2Sry53pRra+8nYHIISDymz8y1G+r0lQv2JOANMEbVNZn2H6avwsw45
4/DCJObeJHN0p61mPKZxpnYqSQ6+Ynq7OPJcdj6KcL8iJNa4Z3XjUdTyLcU+rftqFxROu+nM3OFb
FAEi5val87BtTIxggDl60ZHqNgYDM57b4zAjX1NnqLz8Y7CoAxaG7DDyfD3ZffuGaj0PBQ6+sD7d
hDhR0961mmWfjv4Xe4i/osJ6GFUpN7MbL6Ff2BVDEMZwDF8CFDwcXxOPz0l62xUCDgo/5yTn7YgS
HyA1jNKstF9ic46Wbw2rwMUxofHL0b8eN7VIv7AmJESEc1+TWdqhcPOn1m+LferkIvS66U7p7CVN
p12/mjX0sREx/WoLQsER1TKjL85YG+WB2svb1hr3CcTuZAxdyD+IHfsr3a4A06VDm4REU1RjCpny
kO4bQ6M89oiIxtzm3C4Mi+49Um3DnIMC2qaCKLGV1T8UKLRL1Z91mWx51Vz8CsVJmo06ETVR+tmW
6kJWE6uKlYpt9epAV7pt4uIsYjxG7YFwgOocCMNqe5tJ9ldBvLyh9s4PwK5cf6uj6FsSp4olg3+n
3kMQZMM2biYevzjqmW+tD0PlvXGu/1SMaOUbCj6kP40ip655KujHhniljlUexMBs7LeV4PNDAWp5
i6KBZkTG29n28waP4XJBorhmUj4iZ4z4PKKf42OUeu95O6DHJg8bHtR4Ocv5W70QKpSlBWqYrj5T
tGZ2XjT5f0IM/qeLksv0a1t39ff+Y1XySyHz/1HpIk/Egv+6dHn42r6mFcSP9x/V1Ckk9sef+LNs
cew/JG1VG+8xtQuNCkBbf2a9SvkHEx0XqnOAe9cRNuCJqm775H//Ly3/4J8IigjP5R/+UrY4fyjf
9U/ljBJ4zPj7/kXZ8iucwLO1lChbsSvbyhceibS/QgpIPSE/fGCMleUyOKcL6pzncffv6Bf/cRXH
4/tIbQdCfyiNvNT4ZWrWCd5UuqAgZexynPtyefvpZ/+bGuxXisrpMoqZEjLFU66uCj6GvCCBNEq5
pwXFq0nBS2z60mVsIUL10nNvqLoHi6Lkos4FJczvL/2Dm/Jz9Xe6tg/tIED1iGnQ+0B7KKOmK+yi
HsM61sJ/K5r6lMiCeBwXLWYFVNU9nIb5kCEDmsPTDPuRwkq8VLJsmO9gNqGTjstl3saWJ1kcWruu
roRWCUeN33/Wv95zBwyOtrkIdkF1qpZ/BlM4/sjKNNhjKFDr3MpVZPGZS3S1+gfwxa9wntPt0DY1
sau54x6X+fBsZZ30JyQVc9gXDI82iZKzvpY9x+hLH9gqUHkzjGv2nAQxo/J/+yV9rXzpevQ+hMvS
/4GsM/R9JhqV+WxLlhuuyeJdqIZh3+9/ytNP9ctdR0sqSGsmjpl3Mgg+XKVRBA3GAtJo5mXdy0hv
GimVMoyZ1uffX+nj6YKFwzvpJRzpKVxo8sNN00tgSg/DXpg2YqaX6EJuYzLohT74qYsi15j2f3/F
vzwmLFU8y0ranpAeHopfHxMGz84g3YwsdZosWPmYscz4+/6BQ/SXh+THVZSnqao9x/1IctIVsy0n
4yrKNtFthgN8X3hw5DIUFmfSbh4VQr6b33+zf7rmhwezTCvsyyvXlBi4cZhEK4Ld5qspXfep93OF
Sdjz/oG9/9drsiTxXQPb44Qa2B/4RdCX277LRsk1reic8OH+Rqh1Ps9p/hQbncErRq6XTtHu99/1
r88NvjJX2yxNPKBYoH+9i3E1WX7W9DJs5qa4xcuTvOLaISuCqT3CTrfM/yEu7S+vBCsg/xLKpQCW
8iP3m/Z71BUnmZrofXMtSD404cAcFJ29n1lnv/92QgcfFn3pOD4bmJSBg7RBa/Xhh8UZZBavycew
c6MCsV+3ZoyzshOcFARKkRxivmS0j8sVJ5fsC7fYyGjBEFdQ3x41ynzxOhezzcEvzmEMnXfgAOJz
KvPFwg3N8Xhbq8XgCZxxMG/aAiXrjjZ05O6qsa5A4sgZ/So16ayOw+DVYju2KR106Q+IBsp2Kc11
25X4CzAui+p8WhOlnvx1RoHXx8UWkPlZUCSBwAcuENs2VbzKY5YEc//mpM2MIMxfppp+lNu4x9Ee
AnGOHNLCVFBOdpimlnmuK+npMxcDJjI0nXjehl4kFrmor+sfAxoNDHnMedpHlMyHtGiXdROVBl2C
KsyQX2Z2MHQbhTRWHmILUOHUAPnZrETVjzdWPiVqj+zXPJslt6x9tmbaoL1pHP+T450CnIrW9lE6
tnZyDUlSqKMb290jZ37f2/rAzVoUXpVZ4q+sjs7s7IyMJd2+KOoaflomwznStnb1nIfenhk7mnpZ
+Qn7KuOAAqEItZsPXWa70n16XOayig9BkUuxmSGY1PiZvaK9WG3pH+U8DNbOyT00VqvCxBaYfrIP
9iKCL5HPeMRs0M837oWNxItBHHJjX9xNbBfis9MAWTiUy1LKw9o4gIzQY9V1vLOCvJ+O8xowIcaj
NXJ0T2aMCJZVjvLeq0tMMjVtSUQ3rh9Puxp7jrVDUEcTNMKCld9I1DwIADgCQxGwObyeRa3rZOEw
xd688zECP2WwhgiPnnJ90XXcdxR5q2W6T8iRg3vOvhhdaOoPGMjN2Dz6USsxiVKS0ljCX59faZNx
9PYxk0AVZgPc0N4uihDHrXvXtlFC8LLKm/qCdZ1iA78gZ8Sq7WS5ddtKv8IEoGBqGP8xazTAkJ6b
vkcUVSV0fcplHZF5wBhIt7K0G7T52dw8cli17qVs5nyv8LNN8GQiNIILzhQL6E9GjHcJ+pLZOo/N
d558RohujTR1o7ooesyHsUEO7g4I2HGSpSZkDM1rQceBGciqoUrMGDKBbIu42lkDnCMEzp6AToEd
Rh28qo6f6qJClDDnVoL/rJPoVzk7NW8qHkVwlWY1/exSuijPyO1m3J0NY+ls1jWBLTnRnf8WWENb
bh3jLzOPl1Jqy3UwCpHwZW99r2Az6hxOYadR+1KHJaTHbMO9y+mMAFhw9h1scHMCPNDi045ch2tD
YTUh+S0Qjtv0ZkAyWlMc37IJZul+cMdk2LK/NVdLdBL/CCRUL8gt7GdrbLJrXwjtHIZ0RjAeZ12e
nrV2Mc1AhyzpP0il7HNeXfuln0ba2q2x5F3VxWvwJZeLH+/R1mor2SJraIMvSA3K5EZ1NrpOTuDV
yt9T2jm9fQRJuqFdPjrMTSp7ap+EU7bdDRq0trtICzHcjSrWCbL4Vha4//soWfKtnbMp72kByPhM
ycKet1A7EzQdBVXevpVk3t00nD+7W4BC0mm2ft8SfFSu5IdsdJXmLSFOuZjvrSbNqiPvZlXsJqdz
/PcYmG60B5HPFEUOUQImimMtI4HphLyqK9NVt95Jwri0wEn2s1v1MwPpuDysqWejX7LQsCw0JfjM
8GM++9YkW/Q0Jr+liLaBcDk9+gzf6DDwyvYkwimac98V9ktdott3Sbb8XlEFqINuG/xRs5+am9Iu
m7fMqswXXavpM8oaWolO3PgP9tDrR7vtNbY/L7Z3TPTAlQnL82+zIrC+maBen7sJXDYDRjwTO0Rq
nXeOoKQ5CBbPEfMSBeSmhdrnQTmJUbYvGTM2ZQpzZVUe4qg1I6QVkfk07tulq1Hw5PjCNyYNOn7C
WWJdNn5kPuUgcO69PGbFwuJRoD6eUb7EdjJhU/hBQrInltWCOWV06EvpdaFfazCHuhiH9ymgEYkl
GulQ3OTyprIGZPCorYs47Fol3+c8A6Yhm1r15xnT0iMz7yFGSI83AgG1X2BYxpRz1g29i6LMh3wh
k3l4Bo+CprXEftqj11xmpqJm/YxVH1n5gN7Phzfgwt2hsW2vO5AIKR6uqpA1tzur38tCZ68qzxa6
ikGX4ctNDJ+80OAutuMqWxulNsrDPdGF/mclaKXe4zwKmBMPanw93dqvoLwQIet+ghWjEJaB33XT
KT0sOh8uJ+xjWHGL2TmUAKkArGRdfGM7JZtPVi3JM7pffHw+rcBqxy5sJ1v0FI0Mk7xV0xaiLFRx
ogTJoOhonB5hfrAoR4HTsIN7ZsnCHqHBGy78yWwnqw5EOCYoQ3f5oqovPcqN4GqZixyjv8MeQu9+
dHASBmNxCZ1JCKwFvtlVdqaio9dV6XtSuAY+ooWSlDxabb66VRB0+3zIrODQ8YuiV0ABFkIIyidW
1srhjqp23Gm3j6PDXMBVYPNdriN/0vOh8SBdISlfEr2pS7d4wtqeYpqOaL2HOppAh/h5la7bDLsm
zdtV6GQv9AS1Dq8RBjQvqNMbEBIq2aq0Fq9k8sHNxuUIQUnnRMBs5Gr5r0VRRc+13WMiRlqLJyJy
ZvVAECK0pTQQxHKs/VC/Wlbloiu3pZNv5hbL9oYgT0RNbtvNX3xZRKB7grS9jZkjJyFnFzNsfdx0
E3NWv7O3KNO8GXE8Gfe73HfsvdXJftjyhjSYGVHo7FqRYOtxKHneyIyJbn025yosnahdN6M/ud0e
nAK0nZ7qq6eN6bNsipOcagPVz1P7zlnt/gxrBUSGgV7kS+GPkPnyYY1gHMYyGxjhLOCjkZuhb+UD
2ugEctkdZzSO9+hVM/hA+NN8xIasnmGQrsa+muKmskIs4NzVvO8TpsstamjStAzjFAnyJjRDiiWk
Fdrdr4Ue3xj0omOL6zTut5abuQG0ckBNoLZcq9o6yRqQxliCjtu0bR5fZcr3p2Mv4OKGCIGVguhj
xFlaMZo4XRj+RRJV80uRAFJBzYN47Di5Xo/qClrEuePYmh1ocpJH6IAUZf7s0Na3ZKKuGzNUDmw3
F0+Dp+Bm7VTWUACnAl/bBMLktZVT5u8qTEteiAjN+w7gjLY0ns4k2Y4s099HXQV3bjEE5/Zk3BOC
h7HGCHnpsZcxXgxJntCEYqYUB0Y5GqdS4EHAiU+ylK0zLO3j1FQDe7w3mDcwH/VdlY7jA0qMFcRG
a8wRVTxfuoVlgipf+y0D3ClG4LGQ7x2upYM9DzVy9bmax6zbkiGbIDctRfPU4amQaNxstFCWexrQ
D8I+NXWM92glOTJetcR+C5oMAetOliOfiNMetammvYFxpJON2TktnSnetEDUoVe5Ewwex/cuZMkB
CVW/UJdrjgwqpL/Vept1FnrZjh5HYTCEWD03fW9DavT1aILzJcIAuhOR695V3uzkByN0dan9aH1u
qfCynZpLykS7CyjoZJo5cDDWZjrz+qR6ArqAU7esy/KK24lGcsx8xNPSS+Rnt++WL8laYYghtaa8
68fMvpNyqR7Ygcp+q6Y+eh9ThJlEnCzDTRDNK/AudDGoX8vFv/KjviOXrZ3jx2Bt0obWeFEHpHn5
89cxKbFjqPl05uDGjlh60o7kgdmCEOLHsx6oFROfVau3qzO0Y7iBJT4XXGAu3idOWLN8spwBGNWg
W2CQas348cesrs401KR4y/Cr/7yyQrY8EshK9kGQRneLM7CJkF+PyJBxTbNLxWC+C/5nkC/x3Lw5
rgTX5qIHvp6yiCPB7AUlBo1unTJ+98DcCVmavVefqCzFsFKBpHOn2hA/OU7uFCziSxyTDrMJqkZf
IqpTVTh2U32XDbHF4mxSRkBObE1MVZGBlOeRQm5M1mdRP4wmg4YXAP46FmXkkL29FskFS2T50i2q
rA/9NPt3RcQ2BkyqHr70UC35rzFTzambkcU5dR09+jwI+Zkj6/IpsMeJIIEoE/3G7oFpmWZhDS2z
KbgtYMXVoeOm+IUpbDXnQeppqqY8Y8CQzieJyuSmQE2Iu/EoTYpYPLtd0p3pwmO5T6CJ9Nu2OIFT
Fw6L71nLSQt/IQfX3RzbwbxjwOd2x1XUhprGaopDjzi/DkeLoywm7bScyVTDurgV3lzaUDVs7+AU
rLlb0AQIcyY8l8mhxW5JkIAU6l44NYuznnz9Qt3iMOTRmbmuT6iSTTv2vWIylGHNllQCF81obHar
DkPcJgUREX0eMMNBAoDu9TKqoMKPohg8sndVV0Mr3OaKtmDAAtPa1B6tkSUV1Vwjdhs4op6kMB0Z
QiAQB/wScd18SeVMMG9sBdPJDd4Py27Mpr7davCX9yI2zr092BYwtN5Xd0kegzIWGeRTTlYUjZzO
u8CFtzekr0jI3Qb0T7G+lmvA8cwHs0DRq3nSN2kUIOIcIpl9d4kk5c6lQ7LHo5d/aXQ6vhsJNHk/
E25F8ETRIpqfuzRbaD863FXYvChGp952v7uZvdTX1YLUmIbhChujBqONCpxDqxdmZGKU+9M3fU9w
gzLdy5LiIDRkaJhTFLUdHSS1LThf5NvUWbL31GJWvSkrSuBNKeS6wGl0UOp7HbX9Rk6IoVXv1M/D
UKhPCMo9aLW24cCZ+K58lfAUPo3t3L+MsY0E02OWy7RLZf1t0/vaIfvITrL9KEUGREDrgh9yweCw
d3sTvVEeoDel2F84y1ounyOr4wUqSsv7sHGF5195Xu7dYUoEP+sVzWsUFSs7u0rj+6E8nWayCOoS
memRezdTRCWMINMmuiyrIlCHYAz4eygO6FosHEq+yc5Jng2U3ofIkyn9/AK1PBgR6RP50a3CnM5P
HfI63137Mw6plJetbMFL+zlVx8Egfr3PudEIs0qtj2C9nOZ8dIKk3tp9jEVqjYcwsefqgqGENju5
2CmQVT9fJxKmbCwdsTTqdnJzxEZpX4yojyrd3Ob5VFLOM79lTQH9QCGN0XrFh+PUqOLQUcujleft
5ypag2DLoQ2AUNSzDuNJrVOETNao48OgO3PtWJZ8gcQlQRUai+KRddll/DoMtJeI6nM+4SysrQPI
Gbx+g5MIsNtOhWG2bD2nPUZBlPqvFXMu+YMzYYNKqZ0nVOt4vV3wdsN2ErDUNhPj4WsEdfrE6RBr
sYMeMeMRKUs4EUvPOL3FSzaEXjGPj72X0apx+lG8ov5MADh1C5TewfBsnldYduLjiGa528jRyvfD
zIO3xcWNy1bmZW8uCN9u+X9oTqioiexnOMb4gVBOj+pMo9podpWyktdmzblMlY9lcNFCSbSObT0n
6F0DlwfLGQeuMC0GUWtSJa4+qmjlpx2WoALw2wZ9uudE2F2mtkBTPwUdA/VuKNnj+qyH49EbxIo4
hWHJYq7v62DnxNqXYYncM4y5fScrVmMVmFN4VnZ4a3zzbNOswjlVJazMszX3wNBLDZROcYrEjd2I
7kCcNkhut8GVxaJ1ggpLUi0eeINXvUenbD4n9YC5uOUI5e6RxmPoa7UB/d1qd37PRa2eOWxgh691
v351elefS+HO0Ly72H3WoIWfWobouLWdIN/CugtAiM2Tfqd7XFCOIBHEZE+1suy9SQ7fJm/WPwr1
5iWoXHHt9yaeKT5i/4Fdq8Z+m/OcHkbknp+ZcSAf8lF8P/SqZGwORya4Kbwqf6avgSkW7lJPId0A
1Ag70YFlxvfDvo+JuK1PbOIWiJlJ0SH7nC6+guehJZMljDE7k0EZi0jw1KHs7djgGo+dN7gA0V3n
D3gZCaix9eXqI60mxUZA5lGLXWxFX9BtstpRTce8BWF0A5MaNHW7JoRGKa/z5DHtG4snmmU27CcQ
dBr3J4DJkJZldSNXebKQ5675jnR8GI8oxagi2FKLdDvWSZpsM3sdywcrz+qHpWGWs0nXfr43be/g
pVIeVUOvOYQeRzwc0Keg13jhPGfmUz13LOcOSgBWhZEJA30/Y/i5dSOpgOh+npTVVkHbJDERGKQ5
9jnrp+nn1qVzjn0xXscNeq38NYF1MexHXsJlb6W6HlFruf6TXQaAiS1pAiyfdTxy4TpbKAlwzl0v
q+87RyhKgL1bVG5PgUVzZwuTDHonPT1abl3qOd+YNbQiLFgNEP60xmnDqi4QhDRJSoGJJD4JxSxQ
y9ZyRaXP0jw++2Xlxnt70RX1t03raROXOhKbYq6GaKOjxjzVTV2/O5Et7rIKTfeOgJiJm0n7ajvI
rnlgxRyv5OjpnpN8UaFzZoH+Dokzf5OLqikECuwHh6Xk2LNDUy4wOcdzth2G1u+2iLyGS934SMph
xDfubspPrROr1il/H0NLxG+2E0VnmhYw3a6ytuJjuuT43xas3c9KVc1NUFglAiM1RZ+XvFJEEok5
uwnmTMJnDSp5jFU+BntHjOWVlS9lt88sAethcSL/wctI7N20nUJFSng6p08bxJO/r90IfW+txUpF
4w2Lv+dUFX1K7ArHv47jvjvPSlM/IxoBGRlFMvluY40u9pWEv7eZAcLcO8xcuWmZtr5EvY6q7cqP
gMqK1l+8Q+6KC1zVQXXTrJn/dQrUiDPMj5EbudYShVgZ8od0rFvARbJiXtTNY+lte2yLD+OcA0mi
++bMQJ9E/pVhM02kDAiUtW3bQq+f6jzXgP60rL5Uy0Iyp05t1byNxlmjXd94NJpZKYP4ph61XZzV
kzW9Kz3030TjzDmkv6QdztOeqcymsyYr2NdJIa4d5QGXzMXU2Ts91PkcNk2gOejQtbhsWScs1sVh
OYKhUP0nh/35yRbSwiFGuXKmpuGkTjet87U46bDRokX0bS3Xr54y8mqjMEIjfJ25Rt8udHq+2rTC
6CfBgntL8PfqraO91D/gzkamo4VnvncJY9GQUUB8NbNhqI3ulDwy1C7MuWxc/yImh7Kj4W6oUnta
t+9BsKLskYNVfrIshJzbsivgyLr9mr/FUwtCtENdS3d/qBnowCjX3gacE5X2lCmW2YUScdxOPWQx
LB3SpwT0Rd0fgXd555ZbNN8yjeuNdZTZAavmlDq70ucu7Z0l1xXcVSK6KHkjkV4s9M+wGUC3exF+
w8PCiQ0uGEU8b7EXdf21o+XyBatvwFFPBby+lKL4wejid80BfJCNUM9e2vvESOddVms6hpnp5isg
wuiy7EhN4BbTWoEqyi1xqxKcM5vIWTvyx5ZkpOUR81iAQYygxY2MMxdoJ+6anTFl09fYPjHgBpM6
IR0nOougEXw6BIqWjdxRO2BtGiX7Jh8lmfCFDGtwDycgJuYDez1lITWje2EwVemQVKIYPX7nYxCq
jX0jTs82JRYbbtj0RtCSLRSN55ih8MRoyOhPeIV7RkYViK9rZZUy2aExiSow5wtvNEZnae8Ephem
ZyCk/QPeR6X3wYDeaztUWNl3pitojQc1PRkY7HWbHXCyKPPJ5ZWljJRsj5c5fVErhNiZAnR3T/RR
34XTZYKc1GOMfu1n6hGr3lFuUn15y1g8FA3ngl22aGDtfCQP2hdvSn3o1tUrbibozNPOL1EebT2a
wTAzI0MDJCpo7ewRfQCAxtoQQ9qPW4C/iH/J/Ti9KGRxWIiPtlW1gicecDSvW/5U8D0IFtc/9J5V
MgatWw/R3Omkjo7TvRRkesowQmPE6oXeHYiIHFVxqBiBgJAMovFiyI0LpCmR1jW9k5KOWnLSu7Y2
mJtt0KTJu7O2ZUfsCHK/vd9yrt5z8kR1ZyPoFVuM9vig+rZd7nlvS/DAONQpxVZWhb3x7Og6LZRz
ZdeqfhsZBqwwxGxg7E6WG052EaFHm2KlFNqKInPhMfDORZuiYSZFVJ2xFta4JbrVEAZaXC9JflrF
sxrTFEY6GDpjYB+phmdvTynDKdourNU6pwwm6RUCt53c2zS0+6+pTTm2N2pJeL5B71n0d7hqfl2j
420PFPs06cmnECUsX5vpp5aOD1VcQmLfQP8t572ZuvbC75PxiT2zlwwEGvbbKnXxijHNL7Kjqovh
Wrh6GK44JkTNrZ0nHIdq1i1A77E3PiMJoIu8MgYbOBsXviDUIcvTBEqG1Tr7lJmDv8N6r/aU+7PY
ujbckI2prP4W1VL6patTNOIAJlE0YwqfWM1TqtVBB+VdSdLGJZKXJb4k6sJglQ1UYu07pgLJviSe
Id9aTRVAu58bzu7wjYc8nDnC9dsuA3nKYiQJ6hLFOM5HlZSRu59JwnqxPA8Hcj1IiyH6CiEJo9Nw
Ij2kUCAImAng0GRl355x5eIlwMl0MTZAUnYmt7PvwVLnzzMicbj9azF8DfRg2m+cYhBj7fF3aOel
ZrUqG5SdNJDBtPSQoneFG7BFwDsFHYezUGAdyup2Oac3Vg84kwYGiJFXEZKF+60nlQbrO6OEgmni
BlCXP36HbJiwuHVA4WjfVnF0zygi6TlTTe3r5HisHxa8nXgjs8h1DhgWbVqBI1Z3zP/RqrcFooJj
jN1f0EkOUh8hNeKlHfQV545QNepfuk4DZjqvIoUBa/DjCqWUKAUV1B1I4oQ8pGAVDcpqNgjyK1Kh
5oOT+Lz2USQQlTqrZS/07F3QfqfwILCIFEEJvVucAmFrkZuxz4tBWWdm0sGNT7FX7jyrEyjP3SSL
9JG+zIhzWMaUWK9BAK/r0cQibc/QXpv1ZFKmcUqdLg3H98gvr9MmG8qN7fFunNrUBQb1oI3ouI5r
SScM3pOSvLdD3SMNc9lWdFVb615A2k9OLSZ3Op+mAcLMWJKbFZmTZdLETh+zjbgcGmZIEeBVraCG
jmRN63DGf1TMk6Hmei3QSpoi/HCLgP7VJU59WqbHdT3n5zLZphAx0RF2zdCchCGGBRtj3O5bzzZ1
Z61TxJmQwI5xKyAdONticfSZE009hOG+GegvVhHqf1A1xBTFji2hGHeiX7BN0sgnngdQ14WuWn+6
sPTI+gbQwOA1JVAnOBcMuS/XpQfJlXmF2FcNHgN86GUTHGRGZNoWhkwsWR/xDnCOzGi/D61MD0ju
XP5yJ6/XBxPnaXbEkazg5Ynm5LqPeS7JPM0L92vt1cFX0fTTiolsldCwRs+q3UvODgNrKNoFkuyN
7ZUPmh5/coOHqjDf/Yo4lhwKXXkF6bcsz8AkyoK2IDOBXe94yTUtJjja9FGseCMs+nXo8OnaV48L
x9eTEXztvDMiz7v5NpIzNjGU2b1zYDe33X3aIh/AoeHT9O8HzWTXSQNbfhKxopRf6W/ZB8VEMbme
25To7MTxGvMs2RSrG2UFjbXVM9KPLa0LuoAqdZs/dWH/St/83xMvX5v36q5v39/7y1fzUeZ8ut5/
Grb+HzFfuUhu/2sF8+XrQPMhHbqfNczi9Gf+w3ql/tAnUaunmKl5wg7QCv6pYda4smCPSJsKgzmd
7cr/1DBbwv5DKc/zsGXxR3/xXjEFxc3FIC5gBuuwFQX636iYxSlG7//qMMHe0MfBySUgLHAhVGK/
qtxW9sQqz2EaVbknzq3Gmx/ojbTQ3gcemLWfhj2SGjdECdfDBanX7HWyJ+87RpTlHyRpv+rRfnwU
ocXpWyGBgzL6QaiJd4qgQo9+r6zj7qilS1POSoejZwov5uVN+s+5H0dfm5nclZ9u2t/on3/V+rFl
0lLAGidPNwLVq/NBCuc2jBhoQNVhYCWPfi+QeFXzezb7e5xP6h8u9qs89MfFdKC5cXjnkKUGHy5G
jedqK8ccW1jOEi7J8KqgZx5+/43+/iIouxCH8oz5Hy6SjHi2ihPaS+KnObPqbAxX9LF3v7/K6en4
+elxPP5+7lRw+iqB/1EjafAr15WAJ0b5/Flb6LbnuLkPPBDfYn3JV3Pmj+VN0Qb/oM10eDk+Xhhj
AIZBxIsC1frpn/8UEVi7KC7i3h1QNNQWOJsmrQhnm/zmiaAFCFGRXGFMp7X9SttxvZwRENwnToRC
tRlrwnKGjCRH+iAn40cz+Q/LYgVqa+jlPKVqZCDlSMKWNlZJyAuQSjk6IdEyPa3UWd1zCuJva5N0
w5F4rbdt7ubRWVMtK5IE7ckzibFGogLp6PLUrSW9zTjEfnAWdK1HUdcyijt1z63HKlOPjPya+Kja
wYWg2g+e2GmCMxjSodqhz+GeTsu/v2t/eTa40VA/g0DYntTix5rw84+nTW3lBMuFZdURmWIzgWpJ
yPuHq/zlnfJwWNCRxWghVBB8fKfQH3Sl6EUfoitpwqBv5QZC27x1ZhImkaBU299/q191wrxWnsLZ
qRWSeRZcNN+/PhKuxXl2SNo+ZJjBnRvgOk5u44SxyWwKnxpd7cIY6fcX/Zsv6SpHsXpDaaNPw8L/
83MYBInneNRUIVFDN8zM8yO1VU+/PriplvSfctv/5sb5yGk9R2hWbGmfPs1PN27l4Rhb4dPnTzBP
le1E1kKAZfP330mc1oZf3urAtbHWaNZgWkLC/bB29MJIrJ9OEE46r774TJ80JE2TU6nXqX/vj+aT
NbRufIpSYz6z0I8igNTBliC9/8PeeexGjm1r+l3unAV6M2UwrLw3E0JKSfTe8+n7o+p0XwVDiECe
caMKqMxKs7n92mv9RjbuUTnWroIK2MS/M/z/o4z/MY4GGUsE8NNgjyY1/YF/IwzZ/EeG7QR0XNcU
SE8S6/4/LCnpH8NQwWLzy1SQJJUL9/+ypKx/dAgYHNmGxBUhGfL/I3drBhGLxexOF7IF5Nj4q/hi
f8lSZzNkQh/a575WIJPPNsgo5zJ6KaFEPCHKZ8ZYPZM5qdaCNGrn+JVaO5zN0jOLA2RtSrhTKqC+
SdNQgcwBrRiWo2Vus0tTL3w4vsr3d+73h5kscD7Mmi4Qc/Zh1OSFsItxVSr6vDhLa4qctlyxo9Ko
dBeaQA7veIOHI4ENDbtJNDSJ+oM6C29UgKKkC2LM/ZDOXIjQP3elItSPx1vZD6KAPUIeonOEltz7
0POZ2J9HhNrA2zJzdGICpRHPkQFH+y0uAjQaBEV+SGXZe/CaQr7OB4o2x5uenRtT27oM0wYqgfwd
Rs166JoKl+tkkKiMegQvPYvhw053qaoBEynRn14ntd6tLKQ4Ubgw05oaSCOvE6Ljy9io9KtaSc2X
E181tfq/p9m/X8W1wMVgEiqo8uw0M3LVsxTXIz3dK8JKY2o2hZRxSKdCihmmNfq3Yd/x6EZvDUIE
HjYoa250vRWfItimDpHcDaqOru+UCuDXE6tCmibk4PN0AjSLnSLJ37/+40w3R8McPWCOTo+y1oqk
PhqfoVq+UfvrNwYmH09qImRoLBHMrCUphHlPJWntwig6yysK4ceHa74tmEMNRhaBsDFd3t9z/ONz
QGlh9VKVPkHIBGcP/aRZ5qVvLo1cFJ59zRpOsF5+WzWaQTgimTxAiPtnqwbUehwGfhEsrYLC4tg3
iKNFWSmCvB86aseU/0BSdOSKUCjzeUVfIhiB44ssIb6EPt+DiCPAiVnZjyW+1wxLmdhWRjkDItfs
m/qqoj4YQ4J2YX7iUev2y1KUW0f13H4DPq5CiIyy9/Ghnx8QikScTkDGqcT+4cDc37pykyMy7Qbh
MjNcD5L85HykxdmJ8f6lFXU69wghiKBhj+23gmMgQNDIjZZ9VDGgeh3qKDMpye3xzhyMoITYCHoe
mDfyitXnHDjCAU2LQrhLkT7EF5nsq1uYd5A6IuDw67EJdJjkiX59vFV9/0HCxNEs9x1dgyqjKOqs
d7WaWlohBqqTJaPgbgRfwx4M2l+6yoaCDGsnAf8d0I3DlR1SQrl0UbrAbnvswHDgZ0HFWuBubG0J
q8G7SCiQKwC8DhVnyEJtUWkyhPUSScvb0sAnzjZUaPBhqHnnLCVUn7tQuik0pdKArBOm2sWAshjW
zFK/CIEngZACqn3hm9i9rhs6s67EUM7A3kDQstsWPF+dKvmqEGSU68teBpLiWcAiSCVK9aOf9+hf
CQnqhq0vZzvWCbq0gO7QBYlUn1IQZgn4DSJNHVPnDWLRNlEGlGHON3m7jeUWmCYObd4m17PYXCuY
g6EvP7bxa61plBYtZYgfJ+UxyhrwTiC6hv5URhFBG2A10hnvghyWJdl5MbT1pthWOWrVXYCLdqyG
Bl6acGGc43P620riOFKIQ4lWOJz2F2yMCJLsTiGoIScUerBZXWsiHmeUKpG4GOP20o/NdHm80YNL
Y1pHMvhFYnuIR8rs0uhc16O6B98hUUp9OQI2XRYABxwZINXfnjWcfSJHHz3kH6Ai+/2rKmruOiZm
TsKuOJOGUlwB7o0WEInUHet8WOk6AIXj/ftlUCHJKzq8LtTKTHE+qJ7XgkCNdESYEYyNhv7K9Y3Y
USW3dDCSwnADocy/H1OSO9Q8dSJBCPizQzVTqXR4pIPRcQ5UvBslzCID1KAVnCg3x7t3cItJnN7T
00VHdJQkxdT9H7dYFapJhmoHpkg6yWZurRINEWTMIOuNF1KS9Cfam4Ls/VscLjPvSp0rHN42Ykb7
DcagorIGuBolyJoAJzGtL3PsYsQWx+C+iRL5GSunpltDCULrLimL8RZdwj5fi5GmGIsxR/FMx4cv
c9hfIjwgKfcdNa2GbYUtaX1iS/2yuk3ORpQ6TfJe5P72v9atLLTo6gwvKWpN500TJIsidwFcU3z+
L5oiHjUtCRYtV+lsdYNaqix4mQaUeWB3VKGDbSigUBRzKp+YhN/mgPIqOxa+N2f/LKIffLkykfvD
HGLU3HN4BRUJB8jRtlkFSMIhdHTGU7490eovY0kKFetE1CYg7IuzsUSXmiy/MBpOY0TpMkKmELkc
TLgar5fXf7uqeUEohoosF2oNB9k2v6c8jWwQuvGKqeLoi3J0MTblWsVUBB52HZ+QIZg+fS80lRS0
uQySo9Dm+PFsUbu+EiWWnugO/FltVeFIf47ffXpihRzuVf5mEr60NKV/ZXN/MeL/IOTUEfEs0Afg
JFLQrBXUNS5Jm2fUdgrzRHv8lYf94mSAGTDNl0y0u99iHFkW7zAEq2u9FRQH5cO0XqSSCioBpRgM
XNNM8V0Hv2AEffqCXFyDqhU54Uoa8ME28/AWjqxVLpHbFWPKszpydEEbplj+YgC/wDuHEmnVE0Zg
CogIuxe2j0TtRWq7Qx7/CVDKW/uB0n1VSZBdeQ2gpRU4PW5uMBRk3NF4aAobrIUH1CgqAjwWkvK1
D8kNOYKhJtdZXiLrlVKIfynCHsFDVfRglYUiAq1wboISn0AvJj8JXP7dpcwHWtfNDOqFJPzPeKSJ
f9Qy7/sFU588VNi3PETM9hcQKveS+hNg3BaHLzhMZS1iPlEIqChG5Hl8NpOEixrg0Oxdy3Ag21kG
7kEMojtca0IA8FLV49hdwb4EBjokfnmJdWcPrk0gfYVm94gikVAHqEo0ESwp0HP9pwymife+pydv
eo5I97Jvcvmex0L7FEcDIk9R3EneOcBo6maQrvp3ty3ho1e5iYpyoY/ghlsE6598MPn5qh4V3nF9
BiR9FQXQEShGDmO0DnoDMl7bK0Df+SgOpL6Mkz/4Wwi3pLfC0MHOmg8h78UQNuWgqys39vg/hITa
nwQq8BeUh45+YVjagEvtvNt4iJGkQ3Yfsrou5I+EbjCI0WsBwRXg62vaFQlkTKUSAdOILgIUZQeQ
M9ArAdXGuIw459pt3SuprSupaJzHY+8220Y364cYbhkA2kbHUFEphnRXyylMg2g0rVsL/Jy1LiBR
nIlSDKQzkVScd3JobQwrDBG4f2HqnjGDoBSIPqkzDmMSpfbgYXgwzS2/0ciliaXmKs1lY2Zwviyh
NO5DEWYu7hCRaV50ZpJhyZr6H3ImW5iWZfCkqQzpwzLCDm8b4Cs1CTWL3k2rj/I9DQEL7asye+z6
dLxlXQdAqP28/Swy2MfrCBX5FPUILjkb7k1xBcLIiE9EG4cvAQIIC/UG2GrUKOalCTjAUkzqG/kG
X9TWRQpuhStYvmh0oVsSdgBChsfuIPY00QDU7fGj+vBVSzBnGeibkJlD4sSY6m4/IhD4F0UhY9KO
BB160bYEjdfB+QZtrwGcRFKjAgCjE5IonDMnr0rrylIz4wooS4INH/KpuQTD7/hHHV5VbGedZy1R
ylRmm11VtZCYHRWNSU+C14UKHupaMAuyukCUb443Jf1ydxB2TZ23JCqZ8xDDijKlAb8BA1TWO9Tq
Wypd8I3OUTJBzkHvqzdfMyD7hODypTIQljxAssVgTl5L+mR6BxP9rDXVdHX8ww6DBFwbqZ7y/BUJ
geaFoyDWuwrTDsMR4eOci01n4fCj58IKemdtu/DYHgWUgk8sxsMsj4RCC6UJcypsoh40u+TgW4Gi
gVLsJBBRLvOAA580YL5NJ0EB3cXycQQzYetCZFwb8Le28djgieOKQfUqILT8fHwUKMHM70ASxmhr
GRpPZnLA8/e5VCJ+o0BTJ4Jom53qx6DfQWDDYCwUQOELsR8CvJoMYFKeF04+XznLB3KmqOw81vBH
O5AzXVhjamz7SBJZ07GPzYwCTFZcFiXxJY4WUZlveTJz1qUw3nZebuKoWUpFnKOGqWjIGIjiRtaj
DtCcVLQWSpRSuZGxysVECoVlxK9DiWuUcl6Fsx6eo0++5qX6QhwGVJI1rHqAgNZNcBnLMkBC2C/Q
2yYyEEzzRND/5CmwJHtSTuq3ig40xja0snswQcMrYIhrPBFztfO21DCDZyVX8NxQOuyznLKYvD4M
vL6TPwXck3iZDA22nTGkY+61QDAl+HpGL4E9WykI+l+hz1E94HU11isJx6arhnNXQUdElzwsogdx
dMDllfeVQSoBilSfSJi/ysKkfC1e4E2op9ctZwrwnN7AZiLzxfgRNIuy8HvV1Nd1n5Lw8vMK9FIh
mKoCEq4GVtSjuaEtlKaor3tAth9hZqbCmnsxTj4T7NRr3AjImzzAk9LkTTFkUDS8ocTuT0nBEO24
uKstsJ3iEuao3p4XBq6+i4iyKcLqcZ+pODrVRbke/DoKVoZGAQoqv9msBLT9CwckuOjaPRzfACIX
kjWLLK78qwAuvW7j59qB7euh3aEVP/kgh54Op78pEZyESyMVDtLrIm7maLn/wXCyu+Gi9v7g16Qi
VhwF2jtBr450K5azMvQrBFsADnNRpr5YvfCexNUsDksXh9oMMtIWonmAlnXVteTqkohMATwTzD6j
SkDuvvDr+6rSp6O/H6DXDZlZLXHQNO4z8OE5hH1cw/MgyMJFZihNAw/UjaJlLfSNuBrB5nWg+hH4
sH21Na7g1psyhNgwAc2Gh2UHELGuHokaKtEWQgsiQVYGyeBAhTakVRkHCaSNTEiWbteBr6rAcn52
g5X5m1zNoVYl+M9jB6tHMXDLBhzXuoh97Twcy4lBAh9EPrfSqR30dapN2qt+YyNehV22qlb6OseN
xMfYuoMHxCLs8/O+csUHX0pZgNRBhHe9CyFApFZSGbAzKi3aZGrkP3ta322ExDI9HPosPLgNKVae
x3TQXxpYeoKNUZSuQg6imIAvU0lYWPdBAAMxB6K5GAZxmEyP0/61E0gkOgqiQM9w+2VIrOjhkigS
1WxdlP0U2Xjms5AhI243VYQfFYCZAjGlvBIfGkxYKphySrGDRhB+auiP3XiVCJc9j4P2HbuBydXI
iHFvKSzhvgWwGExRpXCDzVynwAmRId4iCkfJGfPblyg09edWtpp7TQqjr67V24uSarBM7QE3GMQV
qvFBtnLvPa4NQ7AbsYEegMKe2i9Qe4L5yT5rEvwxugywYyGZxM95XwwLHtbAGU2979HJcwdDsyHx
xMAyKTQtZRU1JEd2Ywm/8gbYfUxQjQ8rzNFkjSSM8tomfoTTE47mO7PtoEg3mhfKWwGRVMQ26zSi
EmUG5h9IqijioG+FjSOEZrVdjbwsr1HB6J572B8IJuup+RA1nrarikJClitue6CE/uhdYOgRKrYE
qgcCZdyZgEG7CoFQKcL5nbrMoGiAchN4PR1m7unWQ8kp2OaNUQjYI+P8kIB0h/QEuYzUnwkMdknJ
F8n/VNLdmzzPskcJxDa+V5YajEtZbqsPRRA4z0wvFK4wQ4nwtIda3i5qBrZZFGX4DalHT6SrBcu0
FXYleOGRBOciwPnwEfivEnOllKm1yPp8WGeBiARIJ0aUrzysLqMrQ61T3TFhvw1r6HnelzKAadx0
WSM8MdNYtWSygtp44XeE2ZoX6+3Cb6UAlCVSdM8NbwQ7LzxMHlB7IDUArVdHCT5q9IfWBcG78JoM
K0gJ3XLynUb0VIv4VxQihQZHatL0HBf6EaCIO8KhrRq1dxe1qkIYENUaCfxOSdGHKc2sf/d0OWtt
mbj5GfvQ8b30BbcFdphyi9bItuOcKONQ3atFRo3J0MjV1pkwGEuXOkNngI+diLBEZ03WSM9JWedI
/KcKVXcRprzrhG7QqQivCi4ZYASk838zhP+/2P4/IJV+REuTXvuenvrjZ/o5Np/xXr39+8/8W3AX
NOsfUySzqBPcKyKqgsS+/1bcBUP5hyL3BOqiskINdoL7/afkLmn/EHrz91CUpVavTNX4/+ipi//o
3OD8GYuqDzlEoHh/U3P/rk79b95GQzfSIKqepN3AigBln+U3REQyKBnCQnq8Arxkf7wG9nVgX3n2
pW9fXn+uH3Zfzx+7ux+DdP3vX/9Txv07vXas1Sny/vHiGRPX1ZK2c53Xwn68yex7zk/7mZ+8f56z
RKeff66XL09vl2ePl+dvD193D2cfN5196jv2AtvDzs8ibTFBzXqM6Px0QIlsuxMvm29lymP9nB6e
P/op92ota1M/M/v58Qa+q/36+Px49v4Z8MNn/n1N7NG+f7+63V693m89e3trX29vb7fnl7e354vL
5fn6dru+vd1NP1rudsuz17vL88Xubrd4ubtc3N2dXd0sdl9nd5e7G+fs7OvE93+XEY98/4RV/fn9
pKwyQ2j4/ovXi+eb3ebi9er17Pl5vb4/u3j27OX57flyvTtf3t5e3V6trqZP3N3c3ZzdLS93m+Nr
xtp/pB9Mlj69Un6MZUaCIa/g/jGW79OyYSzf3+8/rz37HuQcw3j7eR8wlmQy+CH+2/bt+vP+k+G9
76fV/MTvfMrt6xff/np7ufz6eHm78e3d2w2r6+X6i9V1c/f1+PWBzh3/PN58PUK9t59vzs9f3j7O
vu58++bjxPgq+y/Mwz5N2ccffcKrS9Y1jT45qwtnc+FM/13Z9nK7Wq0X9sJeLviJvXE2zvHBVKbB
Ojaxs3Rt7mU9JPse86/vZXjz8XX2fpXQ33c8J+zbS8Yqtc9fdo9v12+XJ2Zy2lXH2p7SAT86XXcE
PQTfriPom0J/CsRXL7oOSHzUeWNn4uPxrkq/rRudcouhUUkCOzEbYzTJENiKQhfVu+Ii6M6bStmQ
3LBb9YskJddw9Dr2bwEuEWl7SxJRVXFZUHfC+DZED11/7zX3nhJcHv+qX89dYFUaBSfTAvM0W80R
HCnR6Mgcc/i985C2bwP7/f367fz67eX68uNOtB8/Tm1nadqu85H/2ehsKCBZFyayeKSrYRPW2pNh
wKWQzvrhziRFDHQB6N6ZVJ9AEeynkljkE16aqgc5jelKm2fXBkFGoKUpRhKmXsWDIUBNwUw6zxnq
dvxzfFznbRkG8hXkrRDvBpBofqeafqytskUkJKs90wEP1l5UiMS8tWon35Yovp3AD/zaFKkx7meY
J4DO9pdxFiiBaCHr48RFPd6Bwq0RYBSgu+jxmDwc79a0JX5O3NQtBLkYSIDTwEenb/nRLYS200Yt
DXSd6ky7QprJXVKrjU8syt9a0dknOvBYAot5Dacty94HeGI4cLrGtdsZxjo1RuvE2XOwCqfOkGU1
VFUHZAVPc78zuRYokYFeoyNXkA/JDCjoV8UkL1LNcHfAAmSYoG4dOkVkwt9FcPdPmGrIKf39mFLW
VEn6gntkke5/htH4BRyfAXUWYZKbsloZxxJg23/ZCiBcEwIGCAFRR2Z+FulUmg/4AzlRp6nKYB2Z
I6mJLvfXf9sK0mBkCoE9oM0L3ne/L14XtujdocrWF6K4KOHCYwpveSdm7mDFA4KUKJWbE3KUmvss
XNIrvQq1Vu+BiEjWzi8kwPQ1zChsvPwTk/OdW91b8bO2ZrvLsmIroRrXO1NSQPGjW6xsF0VVb5rG
3YZGtUQL4CnjlV20xsIb8w3rbCkU+krqm42kdxvkTZYwpd6oJqIAKa9ChTw2WPcHJAOOD/6vwzJh
4SyiaaSTZ58qYtATdjKfqqCmuEKQ6FkxUVsMQgS+jrd0sEGnQQGRNWWjJ9ztbDFFtZnESqb0jqsk
+kVE9vRcmCABx1uZQv750LNYeRDQFwto9/5iylwKWj3aABjDt8YSLdVuFXetfKkPyFug0aJtj7d3
MNfmtPvoFHhUkswU5fcbpKiL0DX+R450Xl5rV81jelE+Wx/qJamf+qk8Cx+H6/HSfxu/gmtr5y5L
pzsRksjzeGj+CbM+d8h2C3HHJ2SPyp14a1ypl9mXvvZ2yg3yZN21ic3ag3iN9BM4po1ypdyrJw7f
+ajPv2B2Kra+Qo4OmxnHK0Je8+mm9HAC17odVjer4wM+X0YADyiig7XD3IrIQ5wtWAEJJLGu0M5F
KANVAXMs70ovFZ9PtPJLMxPpjEOJlTrBafen1cOEVsIYfnBURHvMIu8Qx5aezR69L+p7dlpKCyEi
S/2gSN0an2G7sR6MpFggrkLazUTR0TzDl/F57FYNoi+SfxaX3YZMnJMIFzI2OxKqj6YlwLh+szCO
H6r3unuRpBf02mzqJdJA3kf8oKRgi8KTgT5ppNdLY5IXCT7Qa37lBl1pZSSfOLt+6TeSpzp+3QB9
KOvNjskM13fke+huko3WOw6K6msGA/rE6M42KXNITKUqOGJQO1O1WSOhpDe1LGNipQ4JFJmyvTHi
rD8hp/9LT2iE+3pCAE3Zhv0Z7HUkBgS16hytBv5sRSZiWNhn/RddYbykKacB7nr+sEO7SkP3K+yc
KK6Uc9DwwwLlNvPEKTN/ak0DBq6IE2aiGclzcJHS0bBftB3+xBF24F1s3VkIol2A2WjWGW5DC5Bt
8glUzDQLP4/S70YN2BQcb+wBY7ap3QnXnsQshRYrxp1Rlm9FKivBYowFQbSrwoLGheswaj6N9Per
EJQZUbfFhY0g9mzuNCUBhxGljKqmRPjQCq4zdLq8+ftl+A3IAfwDyEicJQgUPKvFEelpTII9YxVq
MT6Y3Lon0M7fuMb5OKpTOozXkkZ9fjaOApYvmCElHUAmWbGRu9AWk9ziddsN5i5ysWTzoz5ZUa+R
+S2KtEQXsnoBubNRkWlkOSGUGsbJfd4Zy0CVTrhrzCq23PmsLUBCxOdE6DIOP/v7xEMlMGq4LR1J
QZ2WOl6ZvmsUE6/KIJvOosi9hSOQoteomDysJa+6qfpEKxeijnLzgvJH+uf4vEwDMhswqMBgzQi0
Lb5qdsRj9qHnptTA/uoaFcFrBa8CxfBXcdOd2r6/NYUmGq9rnWQlWMr9ziPO3jVeXWMjKnhVvjCz
rL8JVSShNmLmVu3yeMemD9/vGOcQRWgk30mCwj3Yb03LTS8HfdU4iI9IeEzgAlcDHtqgEYARA9o/
56MibjBOu81FROmON37QVdhR0AVhsfGfaVvtN16Xbmk2YghDMUlHb2GoMbdQabSxjNxEXEon+joP
CbiaJRmzNJCQHIy8aPebA6ijK/Eg5qAhiqtYqJ9zBWF51xhe46oQT5wXB0eVRG1fA4MBYZADcl7k
R1gp7UvTwBohNJDIG4T2AmPiZotabXtbGcgNJVkXT6I65olw5OBk/m55in8YXnbSLKpFW6JpEQWM
HH0APSULOdb1OSYUuf9aWvkmzVLvxDwe3Gu0SMAOmtX6Jr3NBjZQqp68us6xWFAmxDAjphaKA/bx
1TKbPvDSnAeEAGxBsKLqd8z549GeaI1EsXDMnQzRSeU8AWNf3QKR7JVF7/GOWGd+H+UnbpzZEqVR
GJ+smKlNMLTz2A6xcg/5tjKBOZZXfwIsHdcJNxzgCM1X3o53cDaMU1uaSGLCnMJ2UNqzQ6blEYLX
hZQ4dR1IN26Yu+AHkv8Ul5Bv+N3z9bdWvpGlQN/BZ39b0/wYRhcNDy2vOmrFyC5j0eqHb6Wi+H87
bqwHcLlEF1DuODNnWxu1ZU/PUEZytLxJzFWiVOmTLILAXFEorE7E+vPnBkkP2JcWOFZWGXh+c7YA
hxHR/6LFkzYwTMXcwjsjE5J6qI8tzFKL1RtxCDSUfdJiGPWrvCvTl6mA3tqF1gwhItgpAsFyYBj+
a0Lx/13wojT8BMxRXmA1nnYo2gc17BOVWiky366pV2fQqCvsLMPIuvnLZUBnAK2RNVKpJEnzIKdA
7V8YczqDVDTFWPwwkUHO3BORxsFuUjiaePMCFDPYuAdR4mAV7SBgc2lZhYzZpgrIxel4wOAsgFPK
q8Tto/1d/Ms0YQLCLQMVFc+7g57VgtnWo5YmDim5YtmF1mBrAXX84+M3w/9p382A+CJGo3+88Gf7
CJG9xkUTN3GKfsQ63vS9y84McQFpi3EndWZ+V8SjjJtv4K2qpveXNdICtiQV/dpASHQzWoP0dPyb
DjYdPdc1gn5gbxzJc8ZrYtZqkEDocywkvTdBqHVoKZbKiZ7/2gpRI4yd6VKd0y17cGMJ3qSJE5Za
cIdijX/dhSh5/X1fqLNOyQw0gggb9q9RyKNCio4CoIZAHs+CRmjWcoBF1H/RyiTSAoYcYLo629II
g2lCnFsxUXYbrsy+k6nUn4Rl/jZinBeQ5CBpw76cxduj0A4FUSRAcleKvzJgqWhHo6J2YshmV/L3
ijQZK2aG/M8B/5h7sxLqqZm4yoQbAW03G3+KwpFqv16Tl4u2RhCdekscXF2sOa4t0gWEd3RtNoJj
UCNgxZ3pmKbbwFHoxY0KsWwxhmVy/7eTNXFIUYAA2Qhza57iQvIadh7evA7ZVB5GEtwWsFNxlDvH
2znsEmsBGCcOkgziAR+tqwZVrDISsakX6c85UKMUMFcVyPoSZUtZ+Tze3OG04cVI9MbrFstJ7uT9
lR5LpV5xXdNc1ho7dFd7bTUAG8PpK3XVdTR00UZkatd/2+x0WqjSVAsh2T2XmggHpEmEIRZQt0uL
bqlLlVCstULIrmoQbpotcWaFjpck5YnM6+wxwDKdlgyrUYEhJhK37vcXvUKg8CKq1SI19jM/M5Jt
ZHjhegToCBF4QDgzjoRL0E7YECVpd6Lfh1cSGR5UlaDGTgWuedYdVAdcBUA1C0MMAvA70MOTVZIg
RA+XQSEhnOPrJp1YUtMc/ngAffeZ15YFz8biJfzNLvsRDpmtiNE7opYgZk0Bty78ibsQeeTjU3q4
cOkabUHqJlnCktofWST4QnTHZHfRl+3YnZdBSn6u9oGKOFHIwjpxERw0R9Qli3C/kEXhXJsUK37W
t7ymV7UGlekFVtHiuknCx1gR1Y1cgHg+3rGD4WOdKBxpJCQpqIG4329JqNAjLn082sUaFUVzpB7j
SlF3YvgONuLUClUuFiahK5fbfiseFgZIDSmYomCYcjt5FL6CD2xfpAAAGCzdAfoG59L98b4djCKt
csN9P03ZEfNRpCJpIQ0km4vI7dMdJj/QSdAWvunK0jvxZpu9FnUy9ZOmDOuPVxtaWNMw/1iFesD/
GiEhLHzZKB9hrPbtDc5eSMPbYQS744IXraGukWf3EqzNobb0fxuw8+iYskEklvmb0K3a/4K4Uktq
VTFw5o6rVsiVFOccMakfs8JU//ahM7U1KalN7zi2w3QQ/OjtICABlZlAp5HSyXcNbqIXshqcei/+
Mn0G+5m8LuxQlOBmSzMcMDAWyCMibChGxVJQBStZemR1xUUhefCh/na1TDsc0BeyTpNS0CyT0qsl
NWtuR8jmenuGM3WFRGMvXRmJmiz/i6amZA3Vf9J3xuw08SIlnVQW6RkSmIPTaoX6MhQCvJYCFdIT
D4XDHU6/fjQ2W5oSNksuYH114XVtt8oxorfrtEhOnP2HkzXRhg3iFQrzbLvp138sCQ5hwNRyi7xv
ggANzl2lcev5hnmulAB+/4vxA8ePRgsn8VSu3m9sDGKq0w3j5yuutlLrWFyiWyCcy4M+nujXwZ2G
ANdUq0EgiLaoAs6acocqlEOakoymuvFHBdsmKBK7JogHpwSRemIb/zJbZCsm7o+M+BX6gvvtNVYL
ejVDJhmGgnHfJqK3wTYwc44vwF9bgWrNgUXu7iBBW2GQm3VhpC5gk4dXaRjL26QJw799CE9jR7af
Ujw5cZ73+33pERHGMCtmmRtZb0dV6q+lbhxOLIZfZkhF3UCVOHzheMwfwvzVY6WmorIQas/4YAYx
0dE9gDxFRb1UTqv2xOBNU7AXcWgsbxKfIvkXnh7f9KAfSz13vVKgmAA+A2P3dCGiPqoClSjET9Lq
FEaPT9Xh1Qn9iazIpArEWTGvKATtxI/3aE3rFWuhh34d2mnbWRdel4dOqVtXbSd6JxIyPOun426v
lzArSCxwp6BsCWBj+q4fvawxi8YvQW5JYBf1fS65BUZuSlCfA+dRKkfOYe3D2qiEFwW/hQtRTyAi
QdE1l4kwhsYKhkJp2EZWBxjnKRgAVbDWAZuFCHs3pWZ2mE94yV2Uu4Vi6yFmE4taL5V4RYha54u2
UP07l62g2VpdZ2dmLsTlwjM94Oy5rqNb32BE+SCjHf+S1OEYLHBByttFU2fyyjMwm175oMv/qPzh
iwjtf9OJFAMp7xgpHeQBvBxh7qgx6nblQym+T9pW2qLVQ5SaaV62E7Gm+rQES9qmieLWa1yMw3Mt
GDzyh4qL16NfYSsDlCXB6bjo4k0pdID260LU32E8FWiYN6SKbWii2Tm2cgV63FCBjdVQGnJhh2Ho
vRSumDeOBk8jsNEyUeD2iUO861xMnRyM5PA2xswxe4r8FqC6jgvvPY/d6KVpaze2sY5EZMgTJAmW
KDaXTjRw3dsEecEzyjwVYomyng0Qqvrqw5OQsbS1roruLST5h22a1uZTKYzpDYgmjA9RVFTvWyUL
nnAIrIOzJtcR/w5bo8Xqp6J4EePFZNmylCcjEvd1Dz87L4RrDefrZ08igsO2IjObZaEjyL0wQq2H
yGvit4MQpNBdjJWeFGsDO0i8TGJlkgjuERO21TGHQCPnJUZUvqp0S0/3g5cBwsqLIhSCjmJzL2tb
ND/Zxw1oi88K7BcaehOvAUJNdiFqRV/C9hu9c/yY8FpVQsN8C0UVGckIUfJkUfO2ntykAojNtRrX
70beaT5djlT8ggbUsodKu8B+V39FfVs3zrI2hyrUtEZxHclNJ9tQ+VvJFs26uvVcTHUXsuoW+MVW
Q94vR93AOiTLcbNw0MhPzGVb5dj9BKMvODWvAyr3olJqCwyphxKtblPBsjRP3iO5j6+trs0+Gj+2
nvy4gew3kuA98/IyeZVytXqibic8BIWk/kHICQaSO2ZmuNCJo4ulYbTi1g9UAjE9aNVhqWKJSHFf
aRRIg34rXtXW2Oko7yjSvVkjLYijgFVfV22QGwsCPFNfTXJePId9PT5TWEBf+HEBDe1xkBNtvXMn
L6VI8e5aTvj7drCGZ8EUYcujqzM0NoS+Dh6IataITRkF/J0h1JIVL2MvXGXUYnMG0R+fETsXu9Uw
CtXakgdhwppGkN0VlHVgJqrq+JjEbXHm8VIOloKSqx84TcAkMzDAiDa61RbLUuk1F3UIzmbeCy4U
JN0rrVvBt8ZmJ5IqeyJTBg8ToyXhAjEs/VXAJKfegpRIz3B4zQNn0JX6JjBRGV9Vbu1toxEjI4fC
o1kvehxdo5UAlqjddjIRxWqsxviiMlq8h3Szv9WLFM9SNDKQ4oS211Q2Dsal6MjyGOMqbPqP6EOr
VzI8ITblkLRYWdUotmEOE5ivo9QXl0nIfrSHOPGsJRXSTFslpZTsWgXS4iJHIsJaBorMQaUYvYEH
oO6W2BVkbRo6EokSwI7EIYyd1mrv7eh1JYpeY//IJaQb66bCw8ruJSHtV5Igw5+XZbxdV9hPh9eY
npuINjWadt9IbTU6OT4BFVrmZXNZjUi6MCFVimyOjKvaIooEuO0qm15adDhZQrxPCkl0zKIuzwzR
9z6CWjMT25jU5puqqq5HJfdusjQVXmWSDF+jHhacGn3ckF2Ukthh4cAFFOOqHCCpuelnEBSQMMsM
18GrQgQNS71pGO7CJAF9Uueh9yfvguQrZ2kNTk9Q3m6kwYfH3/uo19p+3T7KdVPtPE1AKjys+vBe
LSr9jQC+CFZKk3SXYA2kL+TS0yv4hBpej8OQvXUFmxq7pEp5t5IM90Oon9iSRV0Uv/pxgfNY8n+o
O6/luJE1z7/KvAAmkPC4rQKqikYS5ShRNwg5IuF9wjz9/MDujSOCtazQRuzF3Jzo6D5SVibSfOZv
NN89xhMlBVQAYZ1d9xgS/MTpPM3Q99emHyCjJh2njW5+Y6eVj5ehVbBrHdDUB6ewhB5GCInXOxHD
Ed55OPZlR3SE1Xv07LX3dGW17/BZx7drvv1trCLFG1GY4r5UXjHQSE0GOhnOIs3DlEyri4ONosTe
WvA0jDAstK6hSQ0/Cab6T+M0sNnwkFEfdfw2f0pp8iJM49hyQHPRfI8dNXM1phEviS0Kg6e5RNlC
8zpZ7pU+2GJPfhzdN4vul/rNUia8w8e+z4r3po5nTFjN2IwHNTLt6T5L/eyutbr+lzLL6Gqaemin
bQY9byj5cOw3Nu+ubo3+Ew+b88OXpj1wfYvpPsa89aFeLTIPJi9RiYGPXTxqU+t8wzU6V4c4q1tE
GmD1Y9dtauqbyBITKw1Nd0LOFXaf4B3y28xN43gn3RGTybkaW1bHHTuPnCPLPqPrwH3j9xqk1Qiw
bbTTG26+PfJpw30uJ5zXa4yzcL5AnEMe7HzC7afGCq+5HuXc2DssMsolmAlmjcPixBV6He5iKbi0
glH9RBnyYDl1gQl0V9v3kbfY88nRhuEjese+F8aarPR9BJ5vAcpfxc0uGqPYRHuiU99Mr2EWrYfC
yLGZCxeOtZr8ikvX8r50XeSxDWLpt8GAcwEGkGBkcdRLFP6nFvGITuvLHz5P2eL+6ugLIyMWe8Jk
WTof69N09H7mY2l8aZrJvbHUnH6j6ta+QzVj+YkvXv1TkyJu99RcVLUD8R6JI+9++gbfAASr6rTO
tF07S/k2shJCIMMYkvkQZSrxD0bi4Iq41HX2KaNDqweq1XC/McSYpTvNqrQfqwbLj7oXFb5pWZvi
xdJMHpdObn3RQRXjo9Tn0Xx0Mgibe7uLIwCUeTbJHagwESG3ScCHEwONgj75iUqG5aJsgmvPAU2n
qnrwyb8StFt4mwMdxO3HxDZjf7fgJMEfksLOcIFm7Y99qeLfo6e3oFsXrFgOSE8WXwk7YTSRIOTL
seszToxYaNvdulGVRKdJLShh+816H8IWlHM4mVatsZu99meKQ9RwoMeYL3uepSHHezPF0jBJCi29
VlSXrWAagdwRnXGNuhQmsHe5pkjaMek81dOboYuTIgHcN6YSgrI21P4Hr66EFlpjX7pfp6aIP7nZ
1EIXnQHfxQH6NE58Rf9GW+4R1WtQ9qSfuFzVZbPk11iCgDrNVi8kuU/ghec3Wu5UWjhgaSGP6EPP
2XtpSnUNk3Tug9jUNf0af6jYuLYL3MR+WZIgE5G+VsvyfUFVMA+HqhjmPXoK6XwcBy8Bb0gD0I9C
DUvtOJCqVsm1lcFSecDwsUbHkSZSUyPtYmI7fQ3Yp+huWzET+HGdWMPHnPhmuJmUnK33Zs87qe8S
oD1tyN9tpoe5ikf/81LkQNtGW3n+aeSKsD6YhDwRrql42n+s6rgtPnujkc3Y27t6Fn9xB2+C6YkR
lv41LacObWqrHDC6qzublIH/p+1ddVajml1ZyF4nJQCftMvqoscUm3cUvxkja+0dQVqhkyAOyj5g
pKMh1lBwT38SDR8O9atCOtdu0rUKvZY+0oO5SVz1WYhsWe4sSQWwXim/NfC/EUx+guVs6Ur124ui
ctilSY3GYINrkw4wvJfavWt0Sf6uAcqMu0kbD/YSYPQV6dckw6Z/QN+8S771Nf1v2MIjaYvYu9bQ
y709x+19NVpYiMcD4INPXmxqwx5bc1M7yhZvpjeJ8msL274YNSY8+arqazeg2UiUgGHmASWClkjP
sdeEDKXk1Rscw9xrLs0GwnI9aIRTeFo3YocyUd+9rfVSrQ6+hp03B1UVarnpI2oIj77uz3loTqlp
fHdKPEbeVE7Rqw+1h4LREZnifI0au0bdw6Vw1+d/LPL5yyx6BW3YdYeofVcsGCWszHCcbnADk/g1
9Zhp9r/0zMsI1Xpa/VQkbPm2SsEJ7pGSwp9NIQR0ZaSajeq5Eh2iABKbn/yQIPSX3vqdTDqILamr
7gTCSi1xkzU8YNZWze/MlqbAzmxbffgFkcMuQ6ys1RcM8riiPXe0GnRt2gL3v3zxP9AAE2VozolT
7eUM/Dhs9HQsj0MjBYR2q3fJKHzLRmRwmWDk9zuRTB5mWC1+gYR0qIHgMV65IkIOAie/g5oX83M0
qWTcY4g6z4cBGYj4Q2EUrhn0qOxrNxTcoVjohakXO1+zUuzcm1QZn3o+YnkYCSRFEOEarP8Qfm7h
dN7Eo9lDTerd6rg0U5W/nztPtLvZ7vriDbT9KHmzNBHooVk3MoUAw7jUH+lTTM3DoJl2dmNj/tx/
Hq2qTJ0dolULtjSyacXRB6SWXMVDxj2XIAqgHXASqh8je+q+CndZ0CHS2sG9cmY7xmInNnD6VDEq
Tii5o7cSWzQm941ujvkNFsxZtU/qGBbbQM37mnazifouzvDsNJdtd9eVNKV2Ai0PWOVeMnHllGPk
BINDdMS/YYpXeV9xWvM5Tnjp/RRXINoladLCcJ/VjwnTQ/8uA2MY/UgWUcrrlMzSu+nU7GVfpoyi
xk2CD3F5K83OsN8qfvjyVrOMcUQzBAkHrIHydihDYlor31sSjOip1if2fzfWlnMnC9tNMeZOJ9Ml
tlvi4h6VfK3+hhDY9DtZrTLLUxkxzgdP77m5UCTzirAQhX7teu3CxUUM5M2fB2lWzeMc62aGiyNW
8uJuNb66R2egctHr0qM7qy7J1ZOhjMKhTuFtsGDpY8yR8sO0Sj3zIMupxgcKj9IkYOreTa6nXn/j
tzrpe2761nU0pam/yyZ7uHXs1uYodCXqng3mmXIHDMV47EcBrIsCAy8DahzNT1vFHolY5053qQuS
jtOTzxiFYcpgU7GrYnng7wNlZ2ix/ZUUt1qOyzDln1HjlAu6Lp5V7D2cuqKdZffW7ZzGlRlWqjK6
Y7fynXYkIPlw7DQOD4AYFye7VmXu44IhnZqNqj4OTq1u4ekjGl77cvjG21yMu0WMURfOVFK03ZSl
2Y1bJm0SDImPt11i1E0oGqX/MLsEn8sKqyhv1+pNS8yWun5yoPs6BwmUrU98EaoIhA3Rh17m1Ouk
PRrtPm1m9dMZhfNrcuMSE181LR/qvkBGj1/dvHFb02XDYq/6pW+RnyVdBvzXoDyz4ERpJN+biDLt
oUnU5B3JKcv6bavpNR6DiT7pOA3myfwLYzHQtUQnkZNi9mhn3+2lsG8NPxqXvT8NPl6Seqo+UiHB
aNlKRfsx98zFCgpjSab9KOrhftHMHIjvCJQ4GAHQPbSej6WLM1qtsZ9RZ2l2wqz1x2YqZyucBD0L
XKT1fjlh9knZVWvT+jcfLncxotdwXoVqFn/z7FyjMGC1o9pBuk+/iqQw6r1r9DyesV+X36pOZOah
VjhyIpWhtIexXFJN7tGdE+LU24MhwtmMiUJSksRhj7aOEDs1KcEST51FBbus6h+umaLKFaEBEfq4
4vzujKQjh62Gr2KUA6q35Ov8YFMjMJekDJ/h8aERh1KebQUdft94lk1O8klPEJDb9b3lYeo6q0dZ
UuDZz3W21Ec/ja1frRmXGHOxd96Z0QSC0SEypnrp4eS5oxg53CCfKn5pdoqn+ui7wyeBhP37KZtN
4ouGct8pH5A43dtDUYtrA2PeMvDRM/pV9plbrd6DydcS7b2MfIegP9BSfUGwj7pLFcrWVw+4p4gG
/RGfeAMJnijz0OcacsO9WczWrHcTisNocZiC2hkXS08CXPjVw2SIttpbkYbjF10FDMs0s1ckpUWB
iw9iUFy2YiKq3XGO0QGKrdGmmInAd7uHAIXxcLLM0a9pwNBrp6LVMDOTKZbBaJSbdwRDRLO5h2Lt
juCw+90kEyNbVREX+1V5KAcUhyAimEURZ1eZNWoIDhVJ6oQ4PCePWjEYGFh7qf11yhDGC6JiaDjs
2TBqwVAJCsRNo1r5VqkoycKIK218gxVvzu2D+ee4z9raIO7K6vqWWLFBkK9ATgRX4m75gl4NnVh3
bhE6Sbj0SDL7oRmCGAoZVsLz5P6OhwixfUAEBeamNr3UG6ttobYlcdV9n5cO/2BXIcOHlEgviSp6
bKh3Gc21EToM4uZ7SaWFioxt5R9rPZ9xwtWkl4WG9JNvbMZ8xpemwWPBISk6mpi0DVeqcXot9Cj0
l1wcxBDgUwVK0G5VF/Fx9Kt6wfjWi9rD0FkJ6Q52c3YQIxvU7VKzKSVPnKu4ikqfksUwtZUkgq3E
W78tDPxU4r61dlDd8ykYaKWVoaZhlBW4fo9cU4UYdXvSotLyr4ZKs38PSa+RuUsKVQE6Q/GHsTem
j35RIHA8NHXAXw+msUGKCpqo3+YC42V7NgJdiaINa8NHPs4YqjYKjMZC/ASXd0cPlT0nj4XCcxHD
ysWUVzl0vtgJyFbU9BGdom7YK2B+lI06030beWQweyCP+m+vwEJ5VxMu3iDIPXVHc+mjYeeSfYmg
Nw31oR9c8zPHo+33LV3i26ythI33ez68hdZKHUMrMkWDS9PDyk4R8hNjwvGh6vUZQW/DYC94+kME
Owph+2qmJCQxkaz3nZ/m+TERE38aezaXnsiSUgkXlWuj+C3xhA28PKK0S7VE+9iursA87pX+U0SJ
46ErObXyakHNdjpibut6O0OV9buppAqAtiEFETKGYUbuwFD+TbrA0b4pRgLyPcmvXp7q3i5QQC8r
7qrY67zPXu1rPH/EU0mwgEbs4w80NmRx15JtvE1cov/AtTQqRdFc/ayRH8WLq2/yR79plk82Xapl
h22dKaitJfltkilUvQQWXVDtbfmVih7E5mxoyxOaqXbCg8YiU1OaOwzth8XccecTIOmTzG7aPm98
LC4dwl57cq+5OZevjQ1zbrfENVRpYrxRHSmpaif0Mge5qya/pXClja38B/v3/0P/Rv1uAT39/i8c
7br/Ogzlr+89JsP/C8ztVo+k/7u33SEp8+/lr43xDH/kHx0cU2BgB6wHqRt4XsAjQXL9azyDRR2N
ZsSKyWnpzq64yX9VcFz9v+kKg/oFOg+f311xsf+q4CCrQxKH5QyCneCTwOn+jQjO8wYnqCNQcyZm
JDT9aIz4WyMA08RTwi+x+XWmZODZyb3xundi+dmvzP7qj2W5+6eh+Kf0zXPgzDqWiwLDah63Qmsp
WT1vM6L+T7uPGmsIptr6gYhY5yAsBUd5LAQBmK2V1R5rYdzR7DLPLjTbzw4OUclmmZHINzcNat1C
o6CMBYmepSU3pZbVx9ZvzIBrsgqQuK14YKPiGu23SzZiT1i4/7RX/503jhVgxD2LX7Bpr5qdoruF
VHJYm7j2Eaol4dzOGgWHenxLV8VF0HKyypsVzYqJPMc1zlZ3tCpzKHeOqMa9/h02Zob//iCfJjO5
PSIAW9qSJlqdOueazpaRus2tSl4vqd2DjzSWQ7Q01WPhG623W3sfOAlk2cGwgc6v/MVL9LF12Tdr
Q6+b9hOFfYzBnthvf7Sel0i0xYISc9jPWvomLUvH3+Ny4l85uiQ3HTRuWDwHPXnQUAB78PNheaQ1
HTvIDse+pNs2t7eYPuh+QM2aKs2FpVqhVNvf92SeZwGa5cRtoFYTUgDd7MA7aLwx+WDpih5gscx7
LMLtsC1ld8y7ub0x87Y8dI2WBIhgXqJMnPteoKPEyvsCjs5l8fzgYEluE7FAPpVWO71rktoivWrz
t/htaldYQLkBaTo6kpSQsttMwsfbTSghf3eBwf0VIOJp6yB/AFEd5Q92zhZQDo118EusGMISrMwv
BIGzwwRp6tjHbXR8fe2fgz1eDLX1jKsjGcWNTaBpUNwHVooa03WjRdE3u5jnOxQD/44b/jTgurpc
1U9qFVuNh0T4KTD2Lg1N6ev7jujuxrJK88ItuJ72zY7ioADxwF3Q4WpfL6o/dnxpF7QQep0dNdZR
0GdmzaVnI06JcuEOMY3vLkXxC19NvLzmQemiqoj/JFcQUJ3ng1Ie1hIExNPQKfLiQA9lvks7LsMC
at03pCXpkdQUoTgA6Fp4C8K2I8UCVLh19y5Dnvko8L9BbnHw7c+Lmrrqwjl7+fu4AECgQKkSpg+4
8vnve6pBJkgKhl3VG0c8lr0AkabxaDb0dv52Wz3hlUmIeAgM3dkAyrCnodRFGM1XttVeQ8cUFKyr
f4qbfPX+dOO/kgBad9XKI4euDlR6ZY2tU//jexdThYQoxt4hfpsSK2bHPkaDPl05tX7J7vPcKq5A
TebGQ0vg8HyoIWu5Ras4Dz3luyHK9XlgpnjXTyNd59dXUbzcxqu6i2Wu3lfIZG8xQ5kFL1KXDacz
8ycb21ltvq7UONkU2oAYUygANOChy/tW4HV+O2RW/SbWCJKjLvIxqRLDl2Sw/LsmmceveQeSq9L6
yQmtYjAv0FPO/VQKOTZ0HpC7XF7Pl8UdDXDsEVZOtKCqw9g7LrD8OD9wvWEi5vT6oS+xNXp9gc4P
ygJhSaPz6Qng/vzsS1ZEoirnLEy6Cj17urXee5tDBXhoKR8xUJNvMwgYP14f9dwOgKD7f0bdcpca
z1ggmg5ZKHGguIGW/T6XuXPSlumSo+fLh5sLBTgwuwyaPQyj5/Mj98hExP+EJqIPPIK+9Qa4l3eJ
/X52Qn8Ms1nG0a6TVnhtFmZRk6O7Q5c8NuPkJGJdhJ6Z0kFvkIhCER1lUxotq5nANBXkqEj2Xusy
a95rE65xFfiTW3uc3bvXF/zlI7Ve5qBTOXHoD22RxIoG1axklYWK4PZkDrj61b3nfBykX30BnX2J
CvhCMH69ThzEdky42CbiFJvNXOk1FhulyMLFbtwfPXYrv2fl1sZeTb3t7MfOH7/2SpZ3lBG993DZ
hukKbypr3uU+BbSdNCL9+0gnFMxPYtndhZfm3HoA7geIv14NxCvPt8UY+2w1qYrQHvrx47yMmob4
cqPdc9lmN6UzV3/9nK7eAS4K9SwIti/rPv3jeh3G3nRHdyrCNBYp1u2C9yMxVkVal3/qU3xfgbaV
l4if6757/oqjqLFyRMCiGise9fmwmRRinAsQaBmbbk3To7DBhuygI2r7zhaJt1sMke+FGU+7CgD7
6fVtd+ZYMDy5xNO1Zm2DCKOZm6IrqiI0vFIGQK7aoKBwsQfu93fE/6f3C+069hyuWzAVt+IhdkVc
nKMZEnZupQVdpbobuofurqjHPr7wNp+5NOGCwqdlX1Pd3VIr6Bw6Ff7OeehHK0iwFN4hy3HCWsgc
AoFo43EYRvvCTX1mLZGw44kGzQ5MejuoMrslUjXlI9kO8kMXuVGQ0K29AXbYHl7/bOvu3+wauEus
Jdx7VDOsDe8ATbdYjAZuNSA+zKtJAPGKcgNcqJTYj5LloH3fF1fIojz+/cCIERLwrIpsUKhebFf6
bcLUAsOJp6+5kN3XUhryCJl81WceDHSevezzGv1eSqHO3AgrxQIJyjUQgsPxfOjcsloLDfsYUocv
3+VN/LjgM3Wg9lbusEi5ZCFxbjhGo6jBbUAov1li0mxylEhoQZz78k0sZvcLrfz6vpFl/kFEkXFh
Zc+Ohz2SDkd6JSlsIuvG0RrT0CiQ14CkbhF2gnhkEV3GapEhIN0LaO2XOwilNY4HfsHu+j3Xn/PH
dZe6dqwkQMtwwfZhzX776z7r8nAB1HjUZHuXSf1jKe0mfH0DPTlvPN+6DIw+AHwm9BEhhT8fOEFP
Z21iyRBbEJS3nbwY3mVT7cDDTif/PWjKsgynmFON85OWVHtUy+fspnad6QosNmjAztbljaFPMUgx
qbe/8irCRnI0U//eTU3/3RAv9WolYY2gfeOejrFsSt2mJWjrd/Po4yNh4d+jBQlAFxCzUertGzl7
oaj92LpwE53JmLD2hgXIFWujXb3lnaze80a5jEnY9Lj05PVUh/CX6gAoWRpknoj2aulVWOo4W4HB
Mvl3GoZN4MEPBhr4yHsV843UBKA2Q2svXFlnKgL8NvY4jEEP4vxWdQffcaTpfJmE9SKNfW8vxgeM
/PR9BsD/pAvp0G13wJXmeFTQAx+O8zBp+zJz/AtltZeXJywMrGJ0rOR8H9bM820BmnFG1t2OYb7i
/gmYEmx4tcRXhaqtC2/euU8CT35NmQk4EfjbHO3O7/NeKBGH4F+1bidmswVRW7uAyhJb7HyjTz/b
3aTj1NPE6ifNH+ATI6CtwHEW79pp+maPPimSYa6NYBMCVZcYli/fLwq8VFNd9IAwq9iSvdRS57IG
2xfmKZ+laowsUDJpb2sbrgRtdUmnr70UC5wddF0VwmSXKtrmZMadp3QL9GE4TJxNSma1PGU65rW7
FhDO19HjMC6Fe+nLv0wA1mL2f4bd3OuOpo+TJjMuOdxcr+hlr05g5Xx4/d45NznTEsR2iGwBB9g8
XLFlVHi5cO0klelc2UvW7odsVKEXSXvfoo0aTpNeXzr8667dXHZsZxOJHJcMB8mB57vaWOSSiwpU
kCjzCgxWDOwwHvLAsbXlg68Scsc1tM+A4Ae4dFU7KhqXvDk30hhr4OXzIyjPm+7qZ7illvtg78po
/RFVUpjvLGuKT26ct2+dvO/f82nVF7cd5bXNTXPVJ3FxVeV2dTtmpXbtIFr1xrbnsruwMi/D3lW5
ZdXFI/czsRB+vjDCIcNsXQpHBOJ12E1teQOIejwAjnJ3QEv72x5k27FPRi8cKMsGr++GM6V0xge+
xZ3HI0jt+vn4IKUAv0WM3zlNB2iN/VYg43nrt3LcL5ox3VTzCGk0Fnn6o/Mc800JZasNlkhaFBhq
88JzfO76A0pAnAEbf6VtPf892BA1qoFUHfZxMp+EGsbDFHv3Xoxo4+tTP7vybIhVR5f63TYMJ8Mr
zJnuX0g53j7NrWU9KCppx9qfEUTptSza68NonrCxAdmrJuPh9fHPBB50ifxVcYAJG0+yPn8EHsJM
akfmBB65RfVvbqLf2NkNnwCzDie3lumV4STpfqVbf3994HP3DAR5eierTRwpz/MlLpYVzr2wxLle
j8ey9PMbN6IC/vooL8M4dEXWx4W3FGnQrWSgU9GuwqpKgsgq9TABn7ayvtrAr9z4k9mWxYXCxrl7
Dd0oAmKkMlGCXv/7H8upLZ0A8M14S2LM1/bS6gB/IkCIuxrTns/ENvlBL1KgFa/P89y4mNs5JjR2
KKHb1QReteip1JJQVHNyVIb7Q2qz/s4Zk0dTSwSi9Obj6yOe2zi8EuhAUi5k3M0NLjX62TEhf9ha
ehL4CwZcmZxdVOzoBn0RsJlocuX+XVcghHNhtueOp7MGzNRE0STYvscoTIFC9bMk9FKUjIaiMrG7
aOUJrfG/07D957b+c6jNc1iW+VSooYDT5GFt4zlwwFabsn1flP2hg5Z7YcOe/ZCkMgj7EHG4W/Iw
RRYt8UWThFFOHNwuGFCiHWvuh6np90mG2Vgx55dUP86tJ0OtNxD5HIXG57vWggA0RjBcwsWK6WS2
WrKPsR04kKOPFz7duWPPtcqdiksMxnub9cwGxLoIm2gMUmI7GDGdybmOLwk4PvV0ti+96621YTSB
KeBtdieeUQ1ozjwN3SJpr2ejjQ50rmmgaUlTn3IvvlV62j6gWlB/cK1KHPym7h/7VTjV6JrmRBA4
BqaqzTDTBP0pI0oCyyzG0DXs+sIVfO6T0wekU4/QJnXsTaDn4kmKeXGThounJ3uA0XZQt7YZtnqC
2kYNXNMqHPPj68f3SVZps0JAA1ZZASpenKNNhA8wqyqzFvRIYfjlLWyRL2afLPdzpEGUmNnhYmig
xAq8D72lv1KOMV5oEp+ZN61qQAMoUDyJkT3fdRqUkrgv6Z8bSTmElj4tgQXv6uSbmhWgQZIc9aWa
Liz2uRSLIg1K4HCyUUzCa+jZDQ0lDtJJS7ZRK689ypo2WKBc6e4pv/Z0p1R2WIRVvBF9r95qohxn
oEhJClY9iswLh+HMueO3rLpGq0bUi8xnsOD3FbEVh6UT6weLu/udq2IzMM1ZXWhXrRt++7lt8BkU
wggzwDM/n3Yc54b/5Ekm+kxY1wWOfQ+IHRYCtq8ujmUss9+p6XZHGft+sR/Ltr16fced+9yUAPlw
hHhowm0e/Am7134aKhnSerJuyqEyr0ZnSK7yWDwinAH1QarhQppx5vmnKsa0CbgNfGc2Hxvh/EnD
vZNuDR5oRzON1ZWWoMPsolJ7GupM3r8+xzOPImKjCAusMhr09LdHebLQa7VLxgO/EKL9VR6cXmh7
GXQ/BxQRbzOc1S68GGc2EW8FB4iyGEH01o4BZ0PQ7SWtFB5jvO6Alh5RGoJCOdnZ+9en92I5SVh0
Hnw63DaiAtuhGvpsC1k87nGaNawZWnfEoa45lZamBVqkNxem9vKwslV5mBDEon5rMuTzXSv03Cga
9K4CCIDdFbUIO4w0P4ftjJzMxyQT81WPGCWMcyUO2VBWn2SKwkxTFPmF83Nm6jSyDZ3n0UIm6EWR
YrQbpfdUqSp9qfeW3gHKzw8jzaqqLQ6vL/OLN3KdtWEjDb22gxAEej7rtOHWinGgDgo9UvpOOMXs
gJOuzUuWFGcnBX7paSAEONb//ke0GsMSJSnrtSDNgAzPcdTstdLGb1bgRStnJ9u/PrGXzzIZDluV
TYpCIhpLm0en0kU/zPRsA2to66PdejXo6DZ5AzJO/m4gQe9QarFuJn2aHsCN9e8s3F8fCr22D3Gn
MA0u/WlXx0l8ahqvfGhKt73NKq36rVQ7XNjsL87y+lsJiGiH0wkytveVH2NpiRWwFkQJ0lOGZsof
C/jSB4EiwbKv7bZ9qOayDmEfaRfW6cWRXoc2dTqP3NYkSZttbxcNbu54QQd6389XKm2MT53m24fW
Ty+9h2f2GmhDIjKktfHh8TZbYFr8zBktBAOrcY6vhxz5Aqrsyf3rH/7cKHSznnp5yL9uxcOWaKxA
3KRgeyOjuiJZGFCnqC/15s+MQpOJBgxigRygrXhvCuS8osAMi62wzJumKRG7UPalAs65UZ6qVmTt
Oi/35iVNcLbl2+D15ce9dyqhwh08VbZ/W4FYcVicFQuFWJrQW8dsDUlPaljYVyWw6K9i2ZsHZeNi
2tbD36lmkeJQDge/uHY5bBANW3MHp3a9gpoQ8Pd5asPJMhPkSuBFAL6Of76+D16cKURwqPlxjZJq
0DLbrN1o1XqXxyNDtam4boWF8wkwaQJyAZVF4pw8R/anAnh88PrAL07UmhfDqiHUXZEtW5uZth+y
PgUWGYyQPd/BvowDqx68EIWcS64MZ4ZCRhpNIZaVUuMWblbHOhI3ncDVVJ8AzPSqqmkEzu7N4KfZ
JeWkMwtKf4/GH9A9BNa2sAHlOE2MsbofeFPZQ91LvemmjcDwYPLbud9BptdfbKzi9oOVx/nfXlMO
UBFSuVV/apUT3nzNLMJCuxBZFLS99w2mlryGkTJzxsGnvP75zk0TSVMKezzCiI9uXsTFTC1semfA
oJPhDJDRJ5x1/F5+sAYslffFhKiCVfjlF7Rp0gsZw7nv6VBsBOiFg/2LsRNboT6hHD/ICxKAonXd
0FS9HZhCXsLzvbhaWFDAZMjGY4VKFcF8/h5HAE/NMo/8oBtRLZr0RV0PmtNdmNCLV39tMQE7RZ2Z
vMPeuoR5k4jHArBHQKBfXkMWXF3UzfItaC3jFE+d8/fbBDVDpob2PzjxLTLPBlEA88rwgiKpQfZK
kJh0y7UTJBz7wjtzbmqrHpq3YkZeIuWyMTGkrg1eoFFrvu5heZxSmrX5rjKI2QP4+io5vb41X9bz
WU6f+IDPxhPKPz//aENJcWwFCQZuTzlop+aqWCA+5QLpjVh9KIQz2jh1zOhSNKaHlgf63teavwhc
5jMr9B3Ylg76UZ9f/11nti0/y39SvkNJdnvVKqStO+bv8bDL8pvOE6+COFbzcfam5e6vxwIDsK47
tWSkazdhnV1ZqPmUsU/HDrGvrjLdoCiLCM5PYRxeH+rMTQBQiuCRDIRPBkviWcjaShdVmB7FibZT
xUGmArY+kJxq7+mo30izVffesLzv0Ib5/frIZxaUkXm1DC6B9a59PvJQGWntzUxySXuBR1vUnGpA
vzs7U82lPbUu2LNsnRocfhwgARiPOGAzSzjglm3EDke0AGTZWB3CZlYxHrPREleO1xSH2VTRscFU
aGe46XyIfau8kK+fmy9p84qB4FbCE+H5fFNsCWh6Ci+YZ2BPahmt6xx+aGCXyvr6+tKe+6jAZ6jT
kec5gLWfDxWP/tjPSeMFCCrinZ7M6MHQfT4g2YPfd5ra5LZGuUPAJ/trhDIrjTA39J1VsV3fEmVa
owdo5rcepMj6d7G44xFnVHj/k7FcKHedW09ieaqsAIWAjq6X/x/JVmOhUBIPvUfg4ec79EuiEwoH
P5xx9C98uZe3ICgAhEmJdeh9ON4mfRgB5k00yrwgLQAQVolbBvYIX9HD2+UWDbH8wngvZ8Z4q14t
TzMBzxa1NjhVNtet5gb92P1uIy8/qSF5t/rtHV/fJ+cGorACyh4MB7SSzVVbke+hEmI7gQAJc9Lh
3gUlSI2gcS89JGdHIvd6Ouw6nYbnH6ucfXMac+EAiBFwFxPbPsVNAZ+7bC9JjZ8bijeLlB9ZDQzD
Nps/FQj/ibzFr1PlJHuA+IE3Kpi9vT/89UtMm48EiZ3Oe0wR5/msIGWtddHaCcwolUHWWRJ9Jq0D
zIB6+19/KkgFZGMI8pLFbLOkGj01gXKgE9gN/QSUFCNxQri2ejfM9vjj9bHO7Pe16EZHf50WkLTn
00J7we7gCDlBrdyvQGendyoWQ4CzQElD27Qv3M4vozTQoWD9mNfautxKJ+duGTelGJ3Ad7soTHWF
vIObJ39bcOLi51P9g8ziZG0m5ZPCzpSgHcoPNC2LLloxJ213FaV9dQIOSC/j9VV8UZ/dDLjZ8lBi
Or4j+1BkM/RnS/NCihzNTusX620ymknY+WV9YS3XE/v8oePa5XmBncPbCjXy+adbpghCr89aDiX2
n74/aWFvzfnJm2RyyCmm7ptlcq9gIVlXRTmP96/P+dzOgahJ3YNQAluqzZ1MGgjlPkEoTpsWVIsE
ckqV1aN4z1c9gfkVfwurYo1ND74OhQOyYGd7M1eKk2fOHEC9tR/SqEfXQmtG+9orPJR9Xp/cukNe
rK0PEdSBG0E1YbODGhLUzETBI5gQnNojeTld5W41n4BRpn/b9mZenAnEy8H4rgTX55+xdIexkEvj
BKOe9LCPTGMNGLpAz732Aw94epc31f/DM7fSb9aHh3eHcunzQftYU//D2Xntxq00W/iJCDCHWw4n
SJZlOYcbwmkz58ynP1/7Bw40VGMIe2PDNwZc083u6gqr1upgc7SDZukQgVirPvAgW+GPVjuMfar+
vfck+6NKQkORssw2yjVdfLOesEg4RurTaDsN2EdTufPUKn57+9O9LHyLDRWDUxSAqc5sfUxpNEi3
JhwUG8r0GdKkAQ5mdAvCe/j1okfHaZSPc0tgpALbuMxa2x/bxDbPCxnGzrJl7o7Dw88B/OYSVFxv
M/lqFo6jwbJhsqVja01B5cTGTnQk8z4Wd0LgHklbvM3NUJouBi0xWkHuIHVORgXjR2yMsIMt48kO
rTGAJsbZiSdexp0C40h3mFYNwecWw2A2bgvM3yaXr+fibKY6CPUJ2ao1pWfTL4hcRtk43nkxPEO3
P7DM8YhMwgFpBypx2/OFE2rN28awAsuNizdZWjYmmWNC3YYu89j7NlXGPQUc2YckRaXpS64Gw9nG
2VXmohSdsVgBiKPoBHGPcnDyXt2ZypJ5nedWNl4nBJkNy89Kia9Uh+OidKPfj3CyJNG4B+6RmaI8
D5CAQEOnv3d9MiejUd010SzK5AZYMDWEKoTewLFEj/14+3u9bJezX0w0k3Xi3xhNEef3WfS+oooS
ub1qBa0dD2oA8aTuQkkSul8yIynTuzSL9XMxQPF1CE2qwaE9gdyY3GhPxkT2FWmEMW8viAIIEa5/
SFIaULZolFAtg5GJse+d13Hhrp9vr1f2LosQkeYpMGlC02srbRGGkadGdoCosG76+WiHrxizQ39t
6icohMwmHn7MZZOXh3QNu/sZvqFqJwISNrbvF3GBGOpnxP6FECvvYg43UGYHuaeUQdnP68l2xqkN
AF7V5w6S7P8suzSKf7ia4IT+R2kAHnmzwUZqVX0EZzzfeEV4nsbSQYthvfGd0ZgRXwiVPSYBmTMA
miYEHHk/gYBcb3ZZ6XNiJ4ONxpFqP3WwPfpThR+PzCE8whxZ7c3jyM6QgBUzRWbhfP4c9meHWVHG
cICuxg5Ic9PDYkbV4+TN4bfbZ0h2PYWyAxk2+GW+4fWymjwyncXgvQTUCHe3GcGqncOP6FaZ9+G2
KdkOUrFE105jZIjA+dqUoVeFMU44ciiAmMiFUpg5XAXR8RoEfzsXy86b+BKwijt4bnDzXFV6rKFt
wiHpm2x8pbmNFxgDPGr24OawKTXewYQD66Rqnfu6qbNv7tTaR9sLYf2C/O18e/WyX8P7TCEeJA3V
SHtzW+1WaUvPJtlam7L5loCShSe2rZUJtlKr+F1NxpofYzvKGLlC3FLhFCfFA7QVCoWIUoFEeVn7
7q/RLTR4QPcQ1YsYVDO3e9QZMMLNxPYLo43HGaZJ6Lbth2WGMO/2BkjO85WlzQVqkFAO7RZLmqJ9
rtusPM+rYu+kKpLjjBFCFNEOZkGb10ZbwhUC2pmEDI7Li9nCv8dI9BTADrsXcklNgW/UGTImi9Y3
Nwd9xmocBpXvWaZQYdFlua+z5sNqzPVO2CW5ODh4WivoROARtvkX+o8Vk/NUBJzW7E/5pDsnFdjb
xXVL82hYabpjT+LTgePQ4sDP0Vo3N19qSBW3NuBUDyaHoZukgwBq0UrUjVMXXrG8ggQaKkeQ97cP
iHSZTI6h00NqzIDntX/QJq93IFqiGlGt6NkY9vJEeYLkMlvDRxPVoJ0bKXk+aTfSuhcVHSbzNh8Q
ZsIW3ruV1EtLJ2os1Xq02gEiHm5EeXDLoTi30eK+nhKzO8Swn+zYl27zM/vigD1z8Ok49PWKQwwm
mPkveqZkxy7X3fu+BdRvgCWHlxaS59ubLImmaesyVUF0QtthGzO4ajSX5pw7QVp19SV2HB2mQQSr
w8aLL13Y5XeGBgVYNZT6zv2XLZeYiDgeV8MDIP7+2XKXtG5zB7cSMBwen3mJQojIE+OQLFX7uGZD
cxmK5q9xV7g3whMKZvQ/+dgb9waAI+OR5pKmLoVBkgVEg/MyfcCR7jGYyPwBJRIGRjjCSDBvPmex
tLkxLtQ94TRnAnm0+sMCf89ppIuws5Wym/Lc1MbLLaOtjVbuEPitbKULrd4l19DGWGrT8C0CodPt
Q/Ny+kvAANisP88pVdBNBciJYoioS5v0MgyV381km/de1npHpwmpxoToD9YHte2c4YCa2PiqMhTm
vrIliYIxndqjkpjt5yyyEE0b0vW9MSnOl9u/UPK4cKxUg1owBRvmFK8Pl2ssTQ79goPaYzg8EBn/
nKKmubttRPKFeVZ4wv9UoajZXxsx1WaonWlwgnBivi+0lPSMkPbo14mzN6z8kmqAQulzW5u6SbL0
szeEsAvZCNlUB69dHQ22+3L5CaNi9ztp5l57w9CAUxzB2Gdf7amD9K6OoHM/ZLENUsyhveAci3lw
/b5W7PavX1rBQ0QziDq10GrdXGfHU9QhBBUT2KnS309KOx/yNtGO8dS4O9nqy49LdsGLxMgTVR1i
/ut9V4Y1U900t4IRcurHKbUhaffW/q89I1VmogaR7YtAZROeKnZvxKuSkqgSpJ3cua7uiMao62T5
vDD2WJcfumkyAp2Ow9/iiEifyOAIv2jN0krcXK+2Z06FTp4VhD0vQafpNdxEzXxa+jwL/vYMY4pm
Ge6frI3k4novwyaE7zhvLFgwy/w1BKbqZQ0HtHsS5dM/WCKjECNLrjB6bUngsWf4V/hqntIDnh4E
4VJHWDtre3rOL58W/n3iI2IGIpYXgwRqVQEjz0MzcBCeuMDy/hV/1p8ceJqJ+LPJz5tsb3rhpQ++
smluvlmzKHB6dNicLGUMVDdKDsDvm0My1/EpyabicHs7ZZfg2Rq3x3OdvX6il4M9+OyOEDw3pyg2
vJ1bLV0Vr7SotJN3btnpYLFfER2BElgbp+wweY3L+PVow5a6IkZgu9H59qqk9qjVMNtGXMuE3fUh
maZcSBNDQxirKRQBcKyfXB0eo6agghlZ0J3ftidc9HW5gq9GW5KaDDEmaOxre0Nf5Al1Uk5K5hYn
1eogoIqX+Q0z5vFB1wf3oCh2ftZbI915PGQrFeObxFx0wF5kJnbbpVOXemaANkR0adOZPFTpy0s7
q+2dtihfby9UUgtjdpWWOU82HoVk6HqlTTvqDRBzK9BjJbwDblPdh1a/oog2wUwFy/UxhPMQnatY
+eEa5RctU/dKf7IlA1oVAzO2YD/b+G1e0qXVnJn8u3Yy6NFTRAkSV7FQ5Vqiu0XJ9mA+Lx9o1ow4
IedWyHlvs7+h9qaYjrYVDB03H0UlmKztejm2YfX99vZKl4YxqkGCfmibIjV5Yg9NTS0DYrH6qI5J
6Y/w6h4Ge85fwdYc7ZweSa8Ba+TpLpVNxLe20bOht8jLQKOC3xbQrGhUUXyGyDmOBh0F6KS+y5XI
PmjLZL6B8Kw7F16sHgw783YeEJmv5aWiY8wsFAAt4aeehfE64NCebqNFRO2EpKARf/SqFoyNAPg0
THVfmN5R+h2z8vMsirvoBopgdHOYctQSskgf+LZtj3zP2nb6u8ky8rueMslPY1CUX9YCz0LuJOaT
7oTDeZ6Uca8oJz1hoBvEaByMC9tJXDvpjBmaX+qOXjZciiqLv4b58B5dC+10+4RJLYnyAkAql2mG
jadiQpVqQEg4UvSu8S5cBu9hMJXubqXAsbO3MlME9eKGUm6kW379SRsVgmRFxZS+mMslgU7g4Axp
e1qSfO+llpoS3heQKIH6dq4+qhWzmxK8UkoWhpZdrX9ZsywNQntMft7eQHEQt65eAFCIPQC+QPV7
vao875GGQMYuYFaq/Y7QEu8LojI7eydxBNDqgHYFDiowSpu9a1et1wZ68kE6xe3RHlrnq4t2+YNi
6+/6IVp2FiXZP+igBJKXgTQqthtzsOVD/K+YZpAvNQNhme0EXEP3u1INMLfc3kCpLYZAAPRi8gUh
FAOnKOKUCceCORBmlnXnvrfMH4a3Zh9vW5K8yrzHpG8k6AKZuPlUfUn/0HGIpfKhNszTgO7UWxua
fCCaw9oacBS7kHJnnnLPbO+08wVlnsUEni2qsnxGmrnXBwWBEr3uFmKCSXXS05Sa7esu6c1AcZX+
A7JpUCo4aZci16BZ92U61pClw3F2ewtkmy0uBacI3iT6q9c/Yq7CxW3RKgx6xURRqdGT+j51GTIB
hVB3O75FdmgF1+r/qnvUSa+N0ZjWJzUsSHUyjzArpbfgT9bUn9phHLPAWhtl+YfD9NykOALPno05
XkaUMTsr8Myxv+u0Yj72Wuy+CbVkjx5TepqY8IMq1yHY2+IyjblS0RgkXZyrEjJV0q3mPDOndLQy
11F8Ct0ZakFO+0mxJ20n7JLZhsnAFQ0i8WBvlkmHY6oaHEZQFYn24CE6eozQWTl4SO4eqW1OxyEq
vidRne98Utn54fDwNNFnpbrmbfZ37deR+qwZoAasnp0kzv0xN8wzCj7r8e+PKoPljIb9GUneCkGX
Jqwnq0052kZSqnQy66mw8+7M4Iu1syjZOUWtSwWyzbQ9wfP1ohRq2zDgVXZQ4FyDsRvNp3FumWJc
VMG44/y4vTBZkAVChkY/c960brcFnhnocJoLhIzbhPH3HLd3Fzep9WoO9fKHR7H2w8KUXqAgqRAk
ymS9LRZax1mVdDtdVUn5h+lb3KEo+YvFb9xBInTX7Zb4EsGuCG0ZZXmo0fgm7NG+1vVaU5q3k1eN
2UZ3ZQio01MLlUNm10KqBYawKKchahl72EThGDZvKi6SaQSGkADXbQfRwsqy0Anh+c4U2FYAiTiB
qiK92EXEDOPMcBoUlHsU3JKH/MroxlvVObSHITVeMauDnIWD5FEI8nznGZCdNYHiQe6er09F6/qs
FaEXJtOUIEda658GJ7HOaw9OAN2gBy1Uy7e3j5q4jtuNpF4hKuEYpLxzbW1R9IkROc0O1LDSfDWJ
ULst7Okx0cbiEqmoHUfppPpGTO1vCovk6bZ5mbewLA4AmCFmPbZgYMtLRwf8DKisBArLsENcZWj1
6GAlcXn+F1PAIICME7ds8wXEvKrOFCDdGlHLC2Tq5ZGMv3mTauZecC79hEyVUHHy/sxlXm+qFaJA
COcovewJKThmHfQ3zTBpAUR90EfVyNP8w9Ke2dscTOgb626CoT7wEE0/rUyfHEjh1qOH8OuOKenS
6JwL2iU6jtvsx3WXZO4o6AURJCCvqFPks582dR75edmMry0TGau/XxzFNCbxcEOMzIgj9OzBtgsK
dnFPyZ/ZbudQDInuN6G9+l4a/vUoNbQKz02JxT8z1XReMrAkkA7rZPuJhuhT15TjThVZduUoMNF9
p4pMVWRzwbtu1NqUCxUYitcJmnl38LNQ8+5zPVLPVkwAmNde+KpK1vo7GoXduvMNpT9AgCFFnRcm
0s1r1oXh0kFubwcQibiTn2YALoxx9H4XlakgB8F9t41ROSlKlAeam+wRA8guPRIcNMN4SuHk2bwp
lQkvMgGe8HBDuSCfhcSu78au8X5ekzTcOT/S1YpJI3YbNostOJLR0by0QqzpnTb7TjgNb1aoNYO4
h7TKRtkVqkYlenBqzX69WvNer0YWiNEpoNRN34qC0OZM0Q7USjTJQRt4aMn66lR+HdRUea9ZYX9C
PXz1sxFRdEQpux2HJ80nBN0/lS+SJ/Dn18d5drpBbWeQQp42rD9Hc+5PFOKri1uN3qWBRe3BUdDP
FKUOsKmMfFBNqfe6GbJHU4gc8KX55vZ2MMhQOgbjF5rL1LDeNDlSUD56wLtyJjK/RMsTzldBasF4
6fVa8xSuEASo6Nmr3X9m3mmnuK5Tf87N/kilYm/mXrqqPw8J8Eh6NdsjXOYI2/agI1HUSw8Ie/b3
9rrslV5kR1dEANTaGOwmGLxelBJ1XjYPJL6NHs3GQenb5XWbw3N5WiBDS/yu06P6yEWHb5UUWYuC
wcnnf0Az8jyDd6dJAwUQlB7XPwNSYGRPNCptobZGX1ReGn+cpvJeqZw8qKLZQWhkqE+qW6EzV+TV
xaiHcAcLL/u+z3/D1mmqaYP0IejNBNHqs7LG7QPSsPolG7TMVwHEX26/OrIPjIdyGGljTunFtLI9
zKbtRJSMzaqaLpXV6xcPkYL3t63IPCGlBrh8GbPBzuaGTjFVSxqOVjChtvEz7Buz8N0iHxEqHUOE
u29bk7kiF8U2eBsostHVvf6O2uD0S7kSvypGiopYann6fZ1MeXxwEUy1/V5LGCso7T6N/B4C6b2K
rXS1xA3Qk+IM4DC8tm+205grXUtpwZrcU110y2UFs8Q4wzzt5C1i47ZhLcdSjBPBiwGi7NpUNi12
udK7CVZLLSJfy3rv4ChLGfRgOY8JzKxBthR7MxRSq386wzr9lReHpikhLUIonKzEzqs7NFU/VEyd
nVVIGV4pE/SBZcRNvf1RZZtKEY5C8B+Aybb9XZkko3+KY3E1D6/bSF0/amPSX5g43XWyskshAlrK
7oZGHW77AXXG3CIhfZi3aXWqoNV5jb5stHP1ZMdUZGxgoQS57HZFY96aA4TCVhBXuvGfVXblFLSQ
z5+XpDQD5gqT+x7uNeBC+bQzmSLdTFjgiY55SChCXx8bc4j02GLwLZiHeLzrYvSfQ3bjPmqjPfoR
uSlGGIiA4Njakk15WgNuL6IMDJdccVyc/ns3h+MRYoR+JwCSWCKfRDYK7n5e4q2TaacZTakMvKcz
JOYBrpjwfpzQg/VNezDOf30a4V2n+80kMMXDrYvpIm2c0QKxgx4N56A3kb3vbHd5HWdkl7dNSV4E
TIFx4ojQZ9vO4tomA1FGSo0kqgbld4rag2/oevxtaBsHUG2xB1CVPMa0u4T/hPOWsEoc22fJgaNN
WaLauBStckvlzVQo6oc6hCbNz6eunu6Rgc/d0+y2JlOLq5P7yjwtX26vWXIB/0gjUQkHHUIGdv0b
XNQ0CZap/AymnX4cvWE9doxp/r5tRXZgKOwz3klhhZbC5r1vV7JXOBAJbpDRfFX2U/KzGRTUwAlD
dnIhmSnmhKg7kCvjwzabmldeh/jgbAauhwiq4Tb2UxkR2djqLrub1BQvggt7Ll2sbSVrUakuzwyI
Bc6InGvkhfEdSpsuIVOU7AQrks8k+hQelPFcBNBT15/JttuBcVJ0hUYjmU9xkjvnxKGqcfszSS4A
wRiunw6WYP3ZpHHm4AIpEa8NKXJ/1PSh/uyOU/HTU7ofrp70P26bk+yf4OTA78OFz6I2n6p1nTys
KK3CbNLVb9BKgofXG6ajrk17gYps/6AcEa0sNLO0LQyJx6e3tJXmUtLq2sVtxuHYRJm5s39yKyaT
uR4xCfno9VcKm6yvaeGaRAJVeSEk0R9cJucu/7BtdP2AeDByQBp4bSXzetTWGvopESprJyUZV7L7
UX09Oun3v7fE4AtOnucZcvzNekq1rXpYZ6i8d6b5qJaLfpmXODlkNh3O26YkvhAuH6Zw6QszdrjV
IizKkl5ORyRZasgPG1Ft+FqoxBcldr4YSh6bPnoq6qUdZuiFrY549rZ92VmEXZABS3yxaE1fbyox
FoNXJdE5c8DqmRHOj5VZUbqMjXX5dNuU7JRgAwlWBoWoHm4KpGpYossNZUBgNm0nyOYXqCUaT893
liTb0ud29OslZbU+NQzCcZuXbvjqIG95ty5uw4Rjmp8aZ+3PY1Fbx1ipQn+euj1pD+mOilwHhDJ1
560z6dPanvoOn79OZf6go2Px3lHXxbdC7cPtDZVZQkJThJHMnrygq5vXla5JotOAG7LsghSu9y7u
yNIhzbV39lQSj7MeaEKIJQX0T3zbZ0/27M1ulXf0+mCcyH95g6neW72afY8ANNzDblY8WrMx/sOF
pylB/xYycSbyN0FyB0wiT6HTDBbEy/24pykylmF/Qct6D1QuXO4myxHvi6isQPzIEd2sz9AQsjaY
lGz6mWQmC4f+nFRV/io2nPDU9lb9BGO88p+nZntlHdnjw+tGYwhQFaPHG9OtrtejEsf0NjOdUcaK
hk/prJnPG2EcO7VsdwJL2VIJ86hliCE0pouvl6okdr/YBOeA9nXrDv15x9fnsA1KI+pEb1H3q75s
j0ncD8fb51XmABhupAsieNrg3722PDKP0KxcvQB7zcGb57jwVa9sdry3zAyxrKjVUXB7webVFGaa
FLXou2eF+b1CX+Fc59qyE5nIbgQhg+BkpTvBiq4X08YMkkQhfGSr2TxVRWad665Qzk6tlKC1rfqQ
hkq1cyGkK+M54pxC1vNCWquvjU43E1ZGVzAPJp3p83H1ft3+SrKF8RjB9wbHO/W47VeqlNijkwSr
jK7Scqmm3oekszsQn3d+khe1P1TJsONfJCsTj59A+zJ4/4LAF+JrtOYXhfEHaxhG30nV+lU7J/MO
KltuRsCJCflBFG7WlsQR0tE59Xq0CZTf9WLlH7Xa2eumS63QNQb3jTsBs3B9NOLCoCmRMbnv1LZy
sSNlSf1mGMydEyh+7MZnweMt1PqoqgEn2yzGLMZKTQfacJaTmo+lpvwI4fKFtt64z0Fkvenb8Zs6
o++gj+5efUby9MDpSC9J0NZDRbhZolYDiijCSJCvRd6rsmtglDUze/ZbbTadncMhNQYdr5jr4g3a
dlYb2KpbMxFtnmLxntSwd466VdAuVoe6mo+3j7/UGLvJ12NSlwjw+uONXRQtYCydoGrq3zjH5j3a
o4gdrMnedJHsmDDNynoIaAEKbSyZnVJCjRDSzyia9gQnybT6C5pdez1NCVMeEFqKTGJQF8exHbbI
J5XaXcPHUlsYK+tFjx/GuuyOyeKMl7xifi/Ip9UIGjtBY3EeI/1phKD/lFCbjw7tlDcMQ9qweAe3
t1p6gMESU0hB6oWSwvVWazD+K+vAhI/O0/ota+PhnhS5HvxmHsIT++F6UNPARec3hpolBzsr6mYn
/pZ9bkqMoGxEJZdx9+vfUKUN4+5ZC9yCROA1o/3DQ9ra86md9N1YW+JZweHDmwIuk7rYNtbWEisc
DAoaVG1j967qK+W8WEN7sDlyn2ELnA96lHT/cJ7J0QUIjUj+BdeGmtqdoxSACrPOXj7pE8q1npYP
3woSmn+4p9SjqcC5aLcBlbreyxaQcw57NE5Bh53bD/XQ+S/T86I8D02rmqfbp0d2fSDoZaBVCOgA
Rri2NiKZkUYRpycGnJ095W4NW7XZOMs/jGmQcMLFAICIA7L1CAP0LwoZFDNia/3GaTX3ZwO9z3+3
VyN+7daZw30g5pv/1J83q4l622vDEB+nUgt+BZW99hQyDniIE31AOHxO9rIk2cE3qSuK+gO1mi3P
FfrNkQdoEPIDr7VPRgGMLs364TSU4R79uNQUJRwCaxqg1AeuvxSt6VFDSYMJbgXRsa43sks7NuOx
cuM9NJPMpdCg/n9Tm+tstKZTtY0HqZvBfEJv06ew5/5rj5omjM6z50+rth5js+39InXqnV6J7EgC
1oMLDTwgDneTTFd9aukW7a7A7EzrbcbEyamYin4nCpRtJ7kYoRKlSz6hcDPPc7GcHHpKwVZkS9Re
lnBBdh2I4gN04tPp9qmUPh0MFYshuj8p7ebTpVEFZr6JQBU1WmjdtTlZ7EFXx9bzFUg5oV1tIvzz
HFE+frTXCOUUpDWqxrcXW/sKon8+62Uz/Zp6U6l2fpxst5lpBwzAXBMZ1OZbdwwx5Zoh6v5mUX9c
KjAegHz/ATSDyDwlNKBOIj80rnc7iuvQzTQm54dWC4+O2X2v1Ea5RNr6L+5TjEQSOIJAojx+bYmI
fLYmHWgk/MNIWdhFC8FBrmoIk2bUkHYYAaSniFKdpkGsRVYm/v7ZKdLHcq61TNDOWU38zaNMeElz
Vf+Qhbm9U5qWvXuC7oTKAQQEUKtem1KZq4j7QqBkmCQ96mS8QelO1Kf1JfInZ5rvFTtWPt4+uuIf
3TpUQfOEIogQ+9vWJLWljE0GabiLbR8/zFbt+LjWuvQbr1ODuhv3UHFSg0QjJE5/ICKbDQ0RWHCL
aobTDjF1CEA070fjMNgzdkb8Oa6MvQaRdFf/MB9zMoTd612FIEfxFpUOW4SA4WNu9NZHTSmG07ga
OZwnTaIeekjv9qJJ6a17ZnbjESwmW3s0m/Cwk6of2iSvaYTVe0N98s3kbQLuQlNjW/cvDFvRY0Hk
UJJokHFaGvq1FhzTB0ZbkDgjN4T//PaJkd0IwZat/cnZ8CjXG5q1WTeC8qFlGZv2Y7cUxjGaTOd1
5rrJTtQp20SwoIwFECjRm92YilQERmbaT4E1JFnsFyo4Lh+uhN08TXZIqGshukT8yjDQxtBCt6nU
Cubbu7FC5aOy+/UUalNTH2e9RGg999yjNzT9l9tbKXuGHTCwDuAEJEe2k04DmJ4oI7cKYkZZzqnb
99/XNgWLESfGK8tQ7JMNbuIAp3zL3Kvp7TgcGeqbrjO+jblM6iUvMvAq16YVBA4dxgZaOwZsqicr
RqrPR2Vda4N2HaeH3qxRRTeHCeDlBDR+8uvBNaEJcZtqr0ct+w6A0HFHIshDZu76bMGUzcfNRbRV
5cYDeO7oRMqcBV6vlqm/Oo0WwApU7eyD1CrYDf7DAwIyvbbKlP04DT1BZWqooqJYGb/TbE5fQeC4
PlYJ5TfGK/eoRaWbz7siqO5UMdi4cUx0olCVglMviEF8nWBp6w5d2cZPsL84hxjs8FcPjN5DyWOH
DoRqEyuEyWe3g37r9imU3TIxfsRJAHJlbgME3YntEZUdNn2MwzO5AhR1qrGXQcqtMHoPhzDl1O2k
kzLnQHcH0nh7WtM7Q5/yBzu1lB3nJNzq9jkThDacIRrmYDquP+WcKobRivzAm/KOqottn9M5m89T
qq93/eBUfhVCfW+ntXq+vYsSlivRImeIitwEiN42bXUGDSbaOnOxmg1PuquohzAvlk/wwU/DUWHa
ezhnmaHX/mi50wPKphkcbuKDF7P1ZDZauge7lW4GHQ9IzlSoMbcEhFXYQOvQOQ6xS7j8MGZVTwB7
uSi06DXUtvemFsGB0xrmA5SkexxDsqeJPJDSKFVsevubq4xSsGZEq9A6CIshfVTqLg/iUlfeRGbW
jF/VODL31iu7xyKr0FUqOEIu8vrjE1slVjex3ikMPeu13jvOWx29QvWtPjf6U7b07bGzGmMnnZGs
FIA/DgvQrRjQFSf/WYiIe1xSZspgTne09E2uc321tSh+da3yebXGcsec5NFAzYB0FH0MTTADX5tb
siprKEBxzgbDfsqXFkEhBku/2WFpLIdl9MxXMNZoH7xSaMSvyh6/tGy5lGb+DBpwzLc8nUveRoqe
m65oxYa1r4zQFvgZBdRvazt4IqRy1187d0tkhJtrTfYNxYWgN7Ne3K22WCBcaXsnmLs6/tQ1o352
pix6YvrG/pVkQ+Evdl9XfmIpP4zF6AOo+fUdNym5TfwGwDiQ+YLu3na7OztFXWFeqHg65Xpu7Rpu
AebRLuHqFL5tM3rHNLpTnLK2SHe8miTkIn2jp8/cDEnWlgFjKCwboDSmlyJZ3jV97X5ictW901bP
/W9nq8VpfbHVYKfpaIh+zRYgUxiUPGLITYLRq9NHwgDvt4P26nzwYh2J2TDV9IpoIGsfnSlSan9R
S1U/JRG/zy/VtKuOCU0lCBW7IsbVtXq99yHkv5CTQOmAh3PbObaVIS6GLIGGN3SWHMmbvnigemxc
bu+EzAzlMoEI4X+0Cq7vWWNVhVolnDktjOMqWJIKtFyTr/n723Zk94ndBuEFuoA0cxN9WEOV9p4B
Lxlwryw6aEPafFA7PfR7khV4XaJ3t+1J18VoCwwOyFrjL6/XpRlZubguQXXiLuUX0AbqL8ce9rAu
0lUJ4BNgY9a0Zb/u6tJUFwcWp2Jdp0ezSul5QMEdNIrTv4WuYu+KSHw/3AQm95IyB7CJje+vXHp+
aTo7QT0NSn5Q4dwoT4YV99EhXociOlca4PUjYtDx59v7KbVMnZp81hF/bB46u3atxevIHVwlSz8s
Zhh94K3gYOq1zbtfaFQMK2UJbluVvQL0eQR1DH3AF8XCsSEIV1KC9nr0jAFg1Nq9rjM9esMAH1O3
WmoozSlJjPh33CZefKD1uvxDJQZaamAHgoYXfNtmz+1VKyH6pmZudlpDs0kto69emXmLb87N3lSN
7EBRxgICBFIWEYXNNek8ayCII7zq8zg7obeZ+aG9NA9lFP5YSeh39lf2VWH3otBM6ET3afPKusY0
6TR1XWZcjYc1NNpLOahvrKVszt4CaL0dmj28p9wkuS50AOQD28GVMFfsggIh2kHQi4Fvmhqm4Xt3
gaVx9b5Vdlq8QiHJ2kEgy6wKViAgFWwrd/XaHei5i+xbrNJdMihPFEqsHBUr6u+iNfV+2KiZHNCF
2iV1kX3NZ1a3wbINpTBkZnQllKVTnzwYwE5zoS7fltKs1QOhz6T7w6BTx7AT+1HRB/PUwNsYaP20
2hAzgXK0Y9X4yDZ276O0Wh4REeifbt8xmaeEW0soHSEHyJt/vTWGskRdBQg+iOdoPVdeGT52w1yf
b1uRPe7wdovL7PLUbBOjdgnVzKIHFKCAAIK5KM2DmtlqQAzXn/7eFNMYVBhpr1EXF1/lWaSqqag0
eT2RquaNiEkrqemnVMDOkE8lO/dHtndAFATSEULTF8oZhU2QVmYukN40z07IUSmnXHfGncMr2zsx
gPUHuAmCQPyKZwua0wxBbENU2YrlN4C86KK36zdqwXuQEpkh0kmiKl1IDG8V/mpVG+q8Aa2mtDTO
wsyYDmYJn1MWEe3/9UdCpIhpBFp2pE3bPlq5Zmk+CqhjxVDoKxjxs6MO7vzAqGK7E9JKVkWMR3jD
FpK5bPkMTD0zmWEHPL8mSQgv/ZCdKkrrP1b44//BFBk5mDiaELQJNl8qGmENmBjkJcpx6jOF/fjo
JLAadKm2V/GVdWPI/8QcjsCuQIRzfSrIg2ItS2snyFO1Omt6oxwS5CWPyxgNfkmN+TBnTnPs3HHx
wyVinK7QmnO8zqUfq8Ny15VWvoOokfg7Gl6omAoKcJq/m+dkccu81UuWrw5JE/T2yARWpREf63Zy
sKZhj3JWag8OEGZ0bIajt8ErTzYCaQ3wjHhSFPCjmrUel3Y2Pi1GaFzCuNV3oljZUfKoMZiomTOl
vRXIGDoD2sORKEiZ6ul3mlbR3UQkcJwKr9kB9Pzp8GxSFIpIpigKayIT3mxmNuUhoD2eLEWrRvtQ
9Wzto6K1HSxc9NbfIhdt/5foXTsECu409Fcia9he4KxqmBdM59FfLBLGAL0URo+nzqnfEQtrzjFe
20L1O8tbn+oJjOOhXvXxY8oUROmvUc6EO/M6cevnxPLxoTCV8jHNBeOIqg697kcRMiG/Km1WLR9F
+8E+xQT1EQO3zUhNr2nat/laD7/1uc0Vv69taMyWpVSbg9r21XIw4iZ7O63VUJ+h0jPUY1p3uhLY
bdG+T1Pd+rk2lf0uLiLvXRuH7Rp00I3t9RReRpaih4cSF7oK9L2301DmAPmIpY3AE1y9/tI1C4o5
idWfG8sqz54DL2ftEd32aajxHKofbnu/lwdXWOd1IgQSRCubJ2pA8iisM3F3uzB6jW5D3/mko9Zr
2xo78zDFuvvrHyyCLEIEDPZiXuBrb5EtnBvNYWjZxSE/2qBADottVE+aE9fHru7dHU/4MuCizkqi
AnssK6WocW2v8qxYX0bafD36bnCYxP3J0N3+UKENQAatLaeUuamdbX15PTFKhwiGccZ7gWlcG/Wy
NCoMvF5gd3b+qV8TnVrkaD2GIId33mThya9vJ6bg/6HwSDEZ5Oe1qSgdlGkJyS9jLuOhSJTwTZSq
1k7NXnZOnlsRv+LZy58sxpyUNtXzelWc+7wphwcnM/JDPKpW6hvwH/3LZ6MHBZyPQRuezWuDoavl
yoSHJ4Pt+2Olr/kBYPl8ztMWvCdTrncpSpR/HQuwlwKEKcBvokd0bZTpTcNipIe+VB9372wzCf0h
HIunqdkdTpGdEKjAmLGAkpRqxCaZq5qh7xSLaz+YJWwl5tgc4JK0/4+z79qRG+e6fSIByuFWoaqr
g9vt7LkRHKlEiRRJUdTTnyUf/IBLLZTgbwaYufBgWKTIzc29V0ihDnOkarx3AuCUvAqjQEkJV/X1
rPCyWIUvAPAiEp7J/RQkGZpy5UdItLOncNFBGsb0iNq+t2H+sMpRNUV3YJtW1Qv3xsXFUtYAD+rz
7NTjy9TFbgGtAC4z7vXQI7gdWXbnuaqI4FaEIle8/vlfe9SGnocUMQCFnNfuBQ6wUw6uIn+kBqQf
DwYcZ+gSDOf/ZVA8yVeCLmqlm+Pny7iGBhJgL6KzB5D35X8qQd5dWZbMLNPqrO2do4lu1xas55UY
g9QOTG+E7c3egcgMGIptuxSoxPa5aAnsy8u+yhhlc+7SZDkozW2vqD/jIWkFFQDxE7nr9cKWrUhs
M9VLoVs5vqw9p3PTavVfWxp+D+xgfGYNsV8SPpSZ63Bo/Nxe4735Ysq4HVfFnVfRNGIKnYxwxnyj
6r+oGeeXGrTyNPT1hXqV/nV7tL3ZosgDP0zEb4CJN6vL8DRdKjSXClK68DoyvLpvWG/3JyYMf29b
DFw8x4xfSzV3j3KO3f9uj787W/SIwa8FNQ4Z/PVqw/rPmkYxLQUKFDGkJ4I29yvZPYXKcVLLqCOK
5isZkfXzQhAQemQo5KEtv/6gv86Nhs3iVPrgTLayd+4WvUQ/10fZWSjpFL6hOreY5RbKcPvBd9rq
fQXM2kFWsA2H+A04OxEAAZC5BQx1c2HO6GoIfOSl8LvE5BowiqwJmi5rwFEqbq/v7lDYSXgfAKGF
uv31dBdNqDugaVJAG0W98avOPsneZh+nuT/iOe4MheOCQ4r3JTrOWzTjIusgFgJ2H4A1hu9Cj+Jp
oNvmgbbWwfptYx/WDxUTKFLhLgGuaGsbO5HGAnyD2IXbhVVu2Qv0/2ZjfSdI6980kJr00t6n4iAr
2JtfiEc6UlP8hWvzeik9VEDdHnZjRSTsKCuhQpOW6IJeeHPoO7i3S4EowrkAegKcxO0MS4kpBo61
FFOysj3maDYoDDThHUXj46vx2u7HEpsIYryBe3IWFtsQw4Ei40Es2lnoVQ91peUCI/OKqwHnDxWP
0rIL2epPFvGt+wA1NIiy9uZULRMaNBKcrYNBd9YZ+etaRIIQIvgo65//dUIXGnSu3RGnwPPEOTuE
WKcqmOt3M16+B/fZTvTDYwp9BEAGUPvdUupoj8q7E7ZOUTo8LmL84xw7EJ2uqWsK7jH1mMSQSIQR
R58Pam4PHu6vZ7oKa4A1CEfzNQ5sDqdnDbNtBb1TjPA2yWdKqi8k6cbckGW53I4Dr+PsynbGo2t1
lUDdYhP2ajo2IzxEnIICjpRFtFP3ynaXe8YSlnqjkB9vj/d6ZR0bBgXAhCMerByV648YxyPYhBBK
L2bwwNLR1tOdiOQPT7H2beAM7MESiXNv40unC+u7/PboOwu7ylsi2wQXH+Xuza3mll1JBn/SBZTh
+werrn7TgJO3kWjt0+2RduaJ7ARqVKhywPJrq0plQmViEyMUzaM7F0Pitu8gvm8uJOhR8DZSPAwE
zpaW2wy53+jkoFzxh5/x94MIDTDEWoizYKcCs7rFpCiOzrzoJ1OErVt5Zy8sWzvFi8+FaHlIqieB
YkSSwabL/REzR+jT2hJsstqWzUuHpxN9HuHG2aSVSxKWyaCGn8/KNjEPErk6e1AhlahhQayqvnSi
KceU8xiVrjZS5bmjumcHn+51yEFzAh1itLEwN3QrrjcOuuPcIXLA6S/j4eyP8Vw4zF4XD3WTjrAa
0bAcwl+3P+P+qDiB7iqn+MrQiI4dNK1tjFpT5Z7BstNnadT8JjG9/D3OeLbTqa++3R50Z5cCaxyv
mp9Q0kZh4nqqobb6xMBNoQi6UqYw1PAuUdDPxSzi8GCb7g4VoZUWQ3bQRuXyeijg+7wxlJFd1IL5
ZwYEdIYYbGXQkaQHH3ANWtsdiewZbxKMA2zOZigILdN+qFq7oGHcZl7dmHNYxnVqW3H4nJSJVYT1
+ID6/Vj8+3Iin0N2B5wd0AWbrErDRc0w4P4KewadMHTxNZ0qgqmbE5CDY7dzP+O04YJeryj0b7Ye
DAwRHeCZBhkISDUXwOu+miUZT7RHr6O1Z34nRznezx5Q8Wk/NjwD3lIezHcnpOPE4/UOTDzeRdsQ
W0ckBI1yxPax4XHdKKru66mpfoyAhD0OHOIuBxfzzoCrisoq5AuAEEDy15vIiwlxPc5Nofx5+ECG
BhVuQvpLDSe4wsIT9GC814dyZTaioYTMBb3SrddGG6Ieh867XcRhTR6sPlaAs3kl5BiqUJyGbp4+
GBG5H25vo9f7F8nOapYXIe9B53KN+H+lH76SXlwNWFYFwFG2FrbgQG/1n6p+7B9AKvneDyvwLLAO
GoKvjyhiAbpMWFx8Tjw/r8f1WiR1ZsSN6QYieWlliwZtW3f3ddtVB0d0Z2GvhtocUTIrv2kHRIMk
bigAbVCp7EgQP9ujp09LyVjmeIs8yEB25weYkQ229iootoGG2AP8UCuGr+kMfvMFyGv6Mwpwn+iK
Jgcn4/VQeE8iyK26cOAyb7NnzUISSGHGQiHvywwKRU+LW73zWWT9c1wFPgLbBchuHEMoG15/NAho
1KEYF0D/yrHLKJQ5T4OI/TSqLevd7X35OtNYoRiINTjzq6zF5rZgNSQRwVvDUJGrLkxPMrWikZ6c
uUExBPsxNT3M8aCZA/K7+XejVWgN2T40a1H5AQwGbLzrqWpFlwGW1qKwl5pfZD+Hn6op8lIUi5w3
gyv7DEmSuOs7pl5wiS4nCSJlPgFu0GVkRsfjIDrsfWRg2501r11h3ZtoFEPYeSyhkF5QtmgItlD7
I5oj6Ho58ZEp2+vzEju4N/GkRVBAyXSzdUM4QFNvKfuCBF6fQcjypw5Zct9MUhTD5C3vKiOP0Oqv
w9A6JjLLNX9d88vr5ba7qOQdkruitUqy2kC7aWhN5sm0ncrr1QmQG+OeElEdOcq+DvPQwYDMPr42
qG1o4F6PvADjSGjvDsXQVQEyV8e5sCaez5aCF+KCROnl9sbeW108LxHrkTKsONfr8bqmLwfp+EMR
UB0XtR21GaTA6iJehH/XjO1nVDOPWu57c0RREeTyVRITgfd6zBZJO1I+eyjKYXazJuIVcEYVDpM9
NxkZ4vCfgx9Ozl/jbeKEDiKRDLUzFLPP6tTlLHoajOzPdszCg9xkd2oocsGjARcn3gbXUxusVrBS
6KHwuT+lEP1EEaFn1nMLsQyoEyf/XsHD1PD8gSgvEhHQha7HM4PoKrxRsJRzS+7idvg1tQNciEdI
U44qSA5Wcu9c/EEVwAoCefM24go3HL02Vn0BobPgE0HHP0uius4HeH/lgjvRUyDGNmsbjx7cKutE
rhNbNOmg0Y/JQOANrYXrifrgOXcdKDtFVVbiGdx08xjSqT2oMr0CGCDO/jUMECHXwxDGPOOYoC/Q
1q+h5ixJ7vmjeIxL8lLCmvi+imhVVABJZyMBL6tqsNq+VvoRPnISaf3sH9AU93YU+kNI/dB7g7T+
5guPMcNbW0ZQmF+MLngjebEImJnbfNGnuJJHNcvd8RKkCCBGr6XSzQ4WKoSVKUg5xejG7U9qT9EX
5rraziYjaJtW9TD9uB2C9kfEowU3+FpY3ISgsBESz3R82pkLPx1R2ytUXfKT4xsCKHp8RGffubsg
MhSsZTXIhuCZe/2NpfGB/w39vnBo7OYwQY6zeEn6C2NcHuynvei6lklxmaBZBL7V9VCxGmYIkcT4
eHGVPPna6Jz3Q/S+FFQ/Qv4LMc8ogN9uL+jOqNDdQlsKyqqrmNNmQScUI6N58oYCKrniMsyTdUcn
wGUHJPyZGkIna9CtOhh0PYCbA7rqWECn8E+Haqv02ACd2yxJxwvpRBMqGn751Pb+z2DyVA4bFX1f
BS75Y1TzILTTHZySnSlDyAkFJ9wmeNFv1SwF1IgW7UHKzNGlynoO3oBOCATR3an9EIWjk9W+e2T0
+IrohVsaKkQoAnmrhu2rhe57VNZCj8U5gMIsLNBJWSALzKfgO3Jj/0KkV5qCwjrumc7ADT+YRpZf
koHULJ9Dyzq4e7ZrsP6aNTpCXgoQQBi5XW8246PdSVs3Xj0mzaURShXLyJsikKNAPw0qpuVAj2hZ
27iMQZF7wxEVlRtAArbyIVCDtYKq7co8qqr+E1a7/2zGQ2b4dnP9GQUAJCB2UUJ9BdJzygQ1sImW
EMCh3qNrWf5XmiQiLz2iLvM4dSfhsSCVdT089FN8EKC2AWMdHRXNtUbsr7oD68L/9Sj1lApgDe8n
OVFseax6794j9nTPNIrVt0/u3kjIiFC3ARBhJcRcjzSPg6chSgHsN149Og16lKRS0DH5V7tf+gM4
x+5gwOKs5Ok/JKfNYDwJ9LK4gLcHSysyvwzHTKMz2mSeu5gPt2e2t09W+u3/Dba5v0WyKGMpIMpH
yRggz/F4jgCTOf8Po6yvQTRHkBZtWwp9aDynnFbELZg1J7cWwV0Vy+jd7VF2Fw6AEHSocU9g/18v
XKQZ/FWBm88hc0hfSk0+Ag+nTgaOvAfzeVXqWrfeKo4JbA8eoK9aUVC6iNyGeSCwAqWKgqjX/cf9
PslwiagHNlZOxkuoZkOGVpy9cYrfIlH6V/T6n9/wB88BbBNqppuMQDNO61gAnw+9yPp+dlsntR0e
XiBsbXKHWMu9JX19cHNukwIMiuwLhA8A2BHStwRqGTZ+ZdcNglnIVE7tUeis6RFJy9IdzxaetAcf
dW9ApNBrcxGFU6g0XH9U0FrKuoXqEzrQJfhOHNRSLLebx0to3TvNoefozibCaIBRQQgUqdZWnmEi
HWuUn0A0WDrDXcTodF/5JjxFyNoP1nJ3KNxQqP4gtMB583pqfTl1Sa/jOC9d3eeOx+yUoxx94j5Y
fv98NFAPXQW7V54ZoJrXQ4k5xCugmzCrhutLxch3BjLAiyPwELo90s6VAGIzlG6gJgUrlG2SIxtr
cuD9AgWBsQtfzOSOn9EPrkFmC/oPeMaGD325kMwmukTNW5OD4ffWFBbPuI8AaQSaexMDytFwwLaB
VKWorJ0cMfKzjluRj2b+fnuiO5ETxTSUYFF3gob9FiRSwZsommfEtISC38x9K/nqtgk7uAz2tj+g
aDhzoPSu6KLrD8fCPgxGSLLkctT0vRxpdalJM2W+UPGdg9ZddntWe58PKNC1SwFeNdQ7rsdTMBiN
lgCN105M6mwYsX5SE3YvttP7DRx8KnEOp7h/KkPFP/eRIEe2K6+eemuEWfUxV74rDuCrUnOtkxCF
3iQHBd8mJx2MZVZy1X0HtNz+OFasPzUO0SKXLPRnGNoIWcDsMHmPdi6F+09SR5/qhEz/w8aK8LSG
ccD6HnollFCiwSf7JYHm6+KdwJ8xaexBeYijI3hwWHcSxlXUC8y6Vff7FdjJJ3bcQJUiyRcO7QFE
Opa8mErFThqQQL1hjfAKxYOjDb278oA7Aee8tv6B6Lj+9oizXixAus67oao/Ntyt7iBaxZ55RcIz
XkaDTr3ZXb3SmU1SYgf9x1rCrR2o/2lBeddWw3c7oOURhmZnPXDQUNQEPgi3z7a60RG/U6rkSR6P
zpBKrNvdIjBgZVDoZI4c6nSEq+vp9knYiSSIzXAYWQucaxXnejUCxlvSopufg1W54LXgyUIHwQQj
4XnJbw+1c+hQPAG6I4RPDPb/+lP+SmR1ALS6Q3HH6doaC9hsA/cQCgZydSsziWfCJez6jz6nXUEX
aFneHn0nkGGbgUaJOIaH6baDNRAhmzCpkhyARe9uhIc73oq6Oggse8sJE0+IfazqMngXXM/Rn8LF
K1vcq6DOf+uDnnwk2IMPsEk9IkLthEwArlaY4KqBi0TteiReczL3FGs4AbmWDRwKNgPUVbNoEauX
N2/ubq/f3nggyuMCx1MTdNTN3WrXnI62JxJgVSQFV739IOB2f7b40Ges645ayX86fH+/6LFBYPe6
dgAh04/C02Z+YiItPtKY5Kqv+lNd1RMkmSORcddl90ZYy13F4ykdYSeZrja/aQ3R3KfOw7ZNtAjv
VBD+hMCem80hiujw3tMHC7L3qRE+IpwdfAH0Za4/gKuATU2SLgGtsvawnUn4MlK/SwFcLIvba380
1GYtOtyagvYYSnc2vTRORNG08+q3AaQoDg7pzjFBro+UF7RB9Hu3UagilWo0lD9y7rfk7C89Wr6L
NRwck53NhDcSlCMhPwC1rq2iBgHkVzIYhELl1cJ37ZeYpBERTsF8Dd6SjMPft1dwWzpeww3wD38K
bjagEJsHIDqvSxmG0Kwq4bT70YlRj4rK7slitfliUP57A7EFmfZL3R3MdOfTIUtDme8PQge0os0u
GULqJjrATFcHgxhaB2mCZvobn3B6UIXaneOqt4QBV4PAddH/iq+VMSiduqTMJ4ju/AIBA2prlWX3
HCrSvPliAuK+iUarvIxcjqfb67s7TRgKr9Q4oEy2ZJfV3MaLoBGCJL9xP3EDnJGJg7JLk2E6IhLt
jYW4t4IvoH0MLO/1PIcm8kw4h4gMMXVTOKHG903b3scL6E3/PisUXtaXIHrKSNWuR4Ixw4y3Jish
g1Zzq0C5B9BENdFBZVU71ebgitp7bwP0sPqEQPFnVXC6Hs8OahgRx1WZ62lAuTKhgfwauo2C41ds
p9bSgtJThp8WyTuYsVA/63vBDjbsTgDAb1ghF6Cor4X4699QlcQHEazHnOGZ8xnKz/wjx/viYKo7
yQ6q+2gPo3j3h9t3PQouTmsIhwiFu4naTRHTagCzDgwbrpzch7hQcLIc4fyrLyrCAIom2KMoaSDj
3Kou2u7QtrVvl/nijMHXwNbhh0aTD/+8a64G2XzFpKn6hTkYZPZECcoJDps7VOREuda/bw+1l8xi
rJVjC+V2CB9uwksraNlGniohQm7ofUvmZExVJLuPrtsu3xwrrO+NNbdnrr3mE3GbOQPEjlX3Ih4H
mkobYPhpMsPRJlqnuLm8kSigeoJCMDDh2yaHpStP+YtT5qpymjNKuPMJJnmr8VLJ044fSars7aZV
YQxv1LVTv321xMaZAlgMYDiXVGWbjqAcqRRlsmW6oGMWv50nVKveAEIhjvKUnWAEAB8Sd5wXVG5e
dZN7f07A1LDyuPQBTIL0/fuadxymWa3x/z3j+NMnh4T4ijvZVv4sK+q09iTc2jtnyETLbZSDa15o
h9aX2xtr7wOuLfn/G2oTBRyQ6+NBaAvSWtTLuzlRJ8iTTqfEUjLr8Ug7GG9vGQMonAFnAnEM4A+v
44GT8FLzwFiQw+HolJeO/9Ot58/UUeGn2zPbPTJrKR2iurj2X2HMp6gi0nHxxUwymG+LB33Q1LPH
b4pDmnh2Q/f9+myHpm9XpRDOiC7QPPFTbgMdK1BJQh3S5/nt37S32ivgFbU4DzTVrXm4V0qriyzb
ykWUgMIF5uH0zOHOlvbQd7iAtqv+1Zt9DYTRiunBaxPv/S3Qw3SMW7YZLBTEW4lMOhLffTWxAm5Y
b5YkoP9DSES1AypEKOKimrT5vLUq0VBwGqx53NO7hir4ycTgv9Sr//XttdzbSRFYPjiTQBG/anoi
JW9b3SAigjRefuya4QsALMnJicj/smeBwQQ5Al045Fub2OskzULrcLbyZXajL2aqXkZ/1Hldu0fk
5fX/tA2nQFcATA9UELCn65z/yuxMVLXMJNgf7eyKnLW+SEtrPlq5vV2IUjCoSVi4+JV+PJ6YC6o8
OIN+aMZzLLT+DHhgmVqdbE+kBWH69pfanRVqwqBgADQcbV/klh0po1epRtUOdj5HDX9RpgEg/fYw
rzcEHjJAEwDSBDLXq7qKvUCtsIekURFU4fC5GwEgzlhvhpe2Wpg4yJ52BkPWBCIULiP8a7snZunO
sN0cSLE4dMk8mSRnOyijbIpcfZDur8nn9aaARBncFwDOWPXWt2ARBrkBMDB8nCntRd/BXiPnnmlb
pPCNVJcKON47hwcqSJfAT+a09Iw+ONWvPyB+wUqeAYflD6vtelvC8sStNE+s3Jl19zBL6tw3PUTz
b3+/19tyHWWl2K7c9le8dm+SRjRjR4C9IRCgsmr6FbKiXVNUnFkfLKev3fz2iLsfEXkp5I9XTMi2
UFUaBlumVhKUocbk0ix1CS0I7hcVehz/fKVjcn8NtU7+r5OtDNFD4o+kGIe2y2XQy0dW4tnkkrB8
d3tWu18rhGQ9No2LPGJTRIDFgBs3lSKFmGMYTztCvLdJQv+HCaGztMb6tSiy5TUp7id9WEHqdajH
5FwF7AehZDrVEQyhb89n7yuhgIw265r7vgJdjKW3eN5cEvA1a3IJndJ+17OaDqldo4T772MB6b9S
cnFr4g67/kxOXDf2LC0r56Gt8gqgujthxFyEQPb9c7sMyirroxPfCHIAWzlIn3qsMpas1lIIvVuI
R+5Gh8NuKpiPQDN7OwIXMkC9fwoUWwMYO9TEGZRbFaCkykKK2VnV7Pjp39dulTdY6/wATG9pqD7p
I7+seVXosY1A+w9lGsLT4OJxchR9d0LFCiNFiRk15pUpev2ZpjmpNDr8dYF2P3mUcNU5eZaOCk5p
dwYqKXx7e2o7CwgiCCpZaAKCi7EF6gKA3johDyqAXHz9DBsd8gZezt5BAHz9ulm5SbC0AJVuBXJt
Co2+ZRHujUldDE7pZWr0piwEaBiE+8Z66zakLmqkzwe3y85SXg26iRakpZxMVVQX4TgMABf009t2
bseHiC76e8xmecCH3FlK6CuDd4HrDO3orXeH0q5wXYKoToXwMnzJ5AJxxyPLo50Ky6q6t1p3QJUO
236zQ5phlZ2ABnex2ItVlEkssjkay2JANMnCxnIvU9+TswQ79B4fHK7ZbquL27tmJ3CB/I23RwTd
1dXf9HqXJv/fHo+0hQlYlXfLMJ1jaZXoOPbJl38fCq9rxGLcz4AzbL5iJ9B+Az+gKUqbjhc2W3W6
OGzJxBjHB7s0xq/epCOrZRdqnWCZonO4/vlfNxlIfS4dqg7GGVNs7rFNxhcYkbRnidv0mdtr6WEa
uhp5HoV6wu1p7mxWjA1wEP6G8dH2q0I8N3JIQNvCIlZYeMs8pJCVdzKP4xJ3mT4SBd37gn+Pt57Y
v+bKSUlN4GM8EIZFFjd6yGLijw+u8rqDh/HO4Ud1Z4WhANqIdM69HirWVNqdlzSFu1T2t5miyT/7
XfPCaz/q0w6VwP/wuqPn2wu6O0E8ENEWRNB5RaJVOPNBA+mNggfATuK/6+4AGHHuE66qgwnuDYXw
uWoWoeOMZ9T1BG2xPkZ4gm+na52XpKk/uRbwDCPklw+G2ltL5D5gXaM4DpzWGoP++mzDSLtRoNtY
wOihB1OWDydiwxKlMpP/vOh2OIcgKxykXXt78+9B1/n/NWgkA8+CIwjORWSz+1ASJ2N1N9wPStX3
8SSPRHDWuwf/y+1RRJcV9PVV8BNV1ushxaQFacsZQsZwGpi8FJHIgdMLg7dMKiqHQrqltMsqK73Z
iAw1hoTnivDBz625cXMCZ4w59eQyhylvLP7eQXWihKKjx4dUa+1fKLB0POvBUmFpBFzv79EKwfrs
jU++mwiI4yxK5oSmYkg4jH8TKJanzI8kTMngb6UzUxveQ8ClqjFOXc36DtDGnmG3Se+/qWs5vcxT
GevclcqTmWL4LzFQC8W5igK3lOqRtXd20FKRUUbcLzVEPMdcysq8AcOUNGdFlPVfYILkrg9JK1Jn
ruv4TDDrwlU18PNymJWbITetROEnsoIXBPy3cmY1AlQJMTpoIGIJL7YYCE3Be4ZEkk7AoE4FNESe
RF35vxtosI2ZbCDkDCj+xPilh813lcbcspq0q+3lYaorywPnvmnsi4XOGro/E+J/agY8ZM6libv3
E3GgiVQTEp1bX8L9S8Qs+em7lviBlmu7Pg1kd68aGfkPjMd1lWo3nHRW+tZ0aZnHnTexCe3HNrS1
91DNC/mE2OC+TEutv/W07r5CwHL8hsYam1JLxHaC2ovXPiYDKlxFKQI0cMvACr85EUJMNkaxJid7
RLQRjm2egbIa2Zmbun6xBfhIWVtO/M6HKgWkKmUddtnkTpTnE4duZWqDIFmlCx2tH9zqGwXbYFa6
6Pjr5cKZ141pAqIjyywoELyVHjqNd8tSdjqTnfKiYvaiHvUA2GtB3NifAQIQUBKIU/Dq5SenEuUb
x7Syzkfmyy9NZc0rEqaNSBbPU/fEEbV+uU3imrRmwAzeTQB7fLeVrtqMD7PnPbmKNDDiIB1kvIK4
7VXu1AP9DD+tcshMskz3oyCS5WAoDpfJ60M/tewStB22qP5jNxHIbAhezjIrJceXIB2HbwnaKP4v
5LkdOohgFo1pqMj8OYQve3lPMdgPoGo9mkEtGm1H3JxlkKIPZ75riD08tD0Pf0JsA0CYNikXVlAK
zaGihYZCW3iRGt6KxLOiVNjJaKcklNVJ4NEbpU0ZqN8u3kA/KzvR9zoo2+5sW4v7QUYUBgzW0IcC
a1LaGRtgrALHExjmYllJbbKIdQmBEq5VixOppnnMNaVOfTL21A8QIHRbmkHwZDAvS90sYdFpElKI
fwzh49hpFafISu1vRNs9qu0A21y057ZD6rK2/TFxOHalhlIL9s0T+Q7et3kfSBcZlt/Mxsk6PPQf
hUBDIAOfp/Z/2FGdRG9NCy0ghhf5lPsRlyD2+Wzm2VIuXtPDnnlg1ck00EnE18AFnPVkQkNMqRDO
kWibJV99Zjn+S+nOHkTBhQRmIJWR1t1lch0GNR9L8EqmwK4G36iCicOJRWE3/EYDEUCfEbRXu2CD
mzwrp1F2n/ldVfoZfkQ53BPIQLZpHclKvyGts0wpemT6MRpby4fg4gDAgbbGsfkSWD7aLbPT9xpH
yYouYNmPU6ocW4gs6spSfJhm3zPnYSSqTbW1BL/g/kWeoM8TVh6kHh3zlrSQSMi4FhZJY6ZnwtOo
o+23BBDzMYW6pGqeJWSx4zEdeFQ579oYiUG2hE39kSnHStLIr6cWfj/OhD4IdAagbsAsDbiEmOWQ
V6TzvDQ2lanPiTepz0FAyjCNWhK7d/NiJUPach1VJ2rq2TktC7i2JwP1W/fRgNVPf02LQ8r33lj1
4t1QDv77BWA1yDwnvhzeBI3r1k8yhnLWz84qnf4BdMekehPZc+d+gbyNGz/FE2udHPm29Y6xinUI
CMQPAfMQ0Nrzwtn1Mt+0TX0Wdtj+SrpIPQa61fKOOwg3p4hBUe4uiQZOz7xWFYdwBR+WrA+bEB+x
tgR0rkMtz15V6uYUtAx8VFpG6lfl1Lb3pENKf8+wcl4AuA0lR1DrlfvU0KX7yKxZlvchAfMpZ2Ed
v4uU7dAClTU6noyvht+hivoQ7djKfLSkmrpMEW3Vj5Ws5/CU4Pd4+aISuNH4xmHk3g7LKU7njlv1
XWf5EN9VMfj7EGAQ4sHz64B8M3Iamnzsg2XJ/a5jLLWlaN13gtd99RYbkLdZKL3O4hm1sd3eRO0U
QoK2jgA87UznJueQtSFPm9H3JFhMJIreocth2TwLhaLlaZC1NecTdOEgSSLa0YhTh8nwJyYI8DF2
rVpJM7BatZfWowof8Hia6F0yLVFyqm0KW9zOmhVy6hJ+O34RE17Ln7W3kK/SCxqRkZ7HUTGowPvY
RbYeHxvixrDNTGDn8B6Ar7DJez+EcDxEDZUHNGPsVmqZIV6QiAXZSVzhNn2aIkYtAA/hwJkQSPNU
c/Lb8brKfu46x54+O6VFqqLpFjC0ZhQfA+8U9nSJT6MIdbdCVcKxgFAbKLNCQigqOmnqGP7FJpD7
stIKjcn2ZAlrgsBH78N89iybpmWpD/Rd8wuuBlBCw/2MNy6HvQ4/ozSt5YfQskeTCcYrREUIiDm5
jvoBmLlqaXHneUYlOPLO4J2aWEUcjftxZOmA7qxOoyVi9n9JHTdDuqpXeNAanVmCVwNIZxmiV69T
yDHOLJuhjoznKNwnosx2W0QAacOhA/5kiTSPAMWCsG+msnpWU0hNUanSVE/uzIaH0eq6Jq9H3j06
SWvROwqlTztzdEe+Tw2+IURf4rYD0g7t0aypuVsXspMqSQEHCUxeKZrM99JHkEsXl+glm7tZfDEg
OD9PvUmAnxqjucxUXys7LYFqvsyEaB+SfLVEcJtc+VlNVaIgLh4SL21maZ77SQbWGcwdl2QGIfVT
oke4NUBlv3uGBipCLkW3tModhII2DZTv1m+hTWPbiPuwfE5bIusEVuuOCjhimHT9bPTdhZ6ksIc2
l5bu3ZMpOwV3ZCiKdLnnGfMs5n70MgfJdZ0OVTj7kD6V3ZThBRq62IzLRN4QAGern4I2cu6yYSpb
INiQo/dZ0MVIiJ0GSlspDkTcnLphDswjrBiEfxF+5bl3XQ9f9LtAOJKdiVVK/HY0mqiBkPZIk/AD
ZybkLVIgJcoEkDUekdRvgj554v7QySfWVL7Cb2Mgu6RutBg/To0fWfwL0lXOPkecDeVzSROCGGgj
j9cktYJWsYdJuwsetu4s5Z1ThvQNQSOH5BFvK3nxy1iQMcc/rBq+2YQGeAf3YsonCEz1RWjBjylt
mhjZGYID9VMyOiingyIs6tQkFLo+8//j7DyWI1eyNP0qbbVHNbQY66oFEAhBFVQpNzAykxfKId0h
n36+uF09fRmkJSdrSQuSHnC4OOIX4+A3e4uarbZBidea7jFUtD8Z/Ld1t9KpScNZM/s+rtgH7dbU
F/+pcdc2CfHnbLx9J1MUi5U1Y6JsBUkyXk52IB+9laQntr3JA1Nbp+ggF45U/bFVQtPD2fX+xO4p
lOk9DogsLIQjOYk0NDyvZ8JnBIq4WsaN0Sf5D2f2/IX9UjjfzSlxumjygvROEpOYG3oy9l5zdbRJ
FhFQhiO9yRQa5EZiYnpiyyvWX6LtrAJOSxhQrjhKK2jmXS35rPYzu9yUIKj+QCkdR6uWyul9bk/z
NzVVxU0nLJLGvIRJd1W2wib+6JLUCZtgGrp9pssUaGkDT8VMsmTcuEZpZTEaJbaIg3Y0Pjll5vWh
shf621DG6iPC3bBKNGH3QQSc0bztZvCOIbjrQO1Iwbqf66qqy2Dw/XY/V2L6imZQcF0sAfL6wwii
jejB4C/cMVjkPi+9rSwt7Vjb9cARnFn+YcCd7GeJv1t950+DeWRhWj2JQ6o90P3wMkI8UV7QAEk+
2ZVWybAkm7hPyiTVN3beN488lp1delmdMkzu68dZWwIjqjVDXQfurJsEvHJNLt1mtr9InSiWR0kW
tS8Wt7E20nKg7pK9rV/Qz2bHW8Gw2DvZYy516PxOeOFc8X42fpP0x2Lpei8shyKFQ9mMzLbOXXep
T6b+o7bTknsWdaZnHDrMn1qTIhG1qKC4nlXHzeYPo56HYuT4idkK9tcC2/Q67qDK4YmrHEdEORmP
Ey55AeLf9tUaGmluHPzeTJvInPwU+RNLyCiY9dGMLFsNXlxao3HV5KxRRDidpAoLKdYq6kcvqffB
ZNs1zEN0NGPHLLQL8gkt3bpN7/7IBo2u3zr2VU4+vYqSG6blDlmtOpA3RGK4Sqe1dIyt5AaAcUdJ
4kUtzYzv0Igswq50yuRZrUNBrjAUlhOD3nPdsDFpXFrkuSm438w8pVOauzxY0jeIN6HeXram5H/T
A9cFSoh17UbluojdOiTTHNZ5ZRX3w2joP7Bococo7byy3lbOzP7vSaUL9i+yJtwLrvGj9AKRbhrH
IMgvE7c2SOgdeitN3QRzpFxhik2Bv2YZGkDppzCb69GORAPqKPTkWGJDPE3A1bTaBpTbSfdpzIZ+
jrm2U8nFLDojNAK9s3cNzs1lXM9dMcaD48GGzhsVRFo9JgsvGPWVfVa4TREafT/4kWunWX8zJ6K9
qVDLUCHM+cC/Tkh296OorC+0aJMhbCbZSPTVA+uhyMA6xY6Wr5tMnO4GazBxNdP1nrDeLEAiR/Pg
DfeuLc0sHNzMLi7qjnJjCBXMfsSjSS572RbBF2g3Fh71qfFdl6IWV2uOFgl36tq10VQL686scU+9
LWq3fSpsTdTblaj2ZV65jCPBV/yjAV7LSYIT/fVUUX8KiRJVvl/MZmA+LS1vQiBOpoLL2+RBKP0T
cdHMbSKWenW/t/U8phdC1pg6uZNvjxGoe4fSme1UHioPs2SZYgHKFeZKEdwM9bR4lHMotxwRcyuH
EOChvDPTKlm3kz43L1U5Y2LtO3NANDUnDjUhw86eTxkJlxsn9rQl3R1/chEYOfJHdY7gjBiYENef
863TzfiLUg9YN1XaaMGlrTLzCBTKeKjbQM8ifVyGA/XNjKzJ84q72naWMWxNRE1CFxVJO/QdIT8Z
iZ0/m1Zvv6hZBVSqk7bZzQpFkoiUjVTcJvt12IJBd1H66yhDVfvoa+VNKxLOc2N54ez3G6wHh+m7
1eiaYO6HlBKwKv1jdVKaorGaVT8ae1LTDs8S2W2YU/TR3dQ175O1MTHTnlerCrUGFdidJYgFQua4
f2r1oh7CYnSHOaRJ0zx6fqOuHOCDTVizEo59U4gvOcIsL3nmJHsiWW1Cr64qiD2keyintfs6jcBG
w7YLKBLUVlclYYovGnVcT2kVAWNpXKhc5PnOqsyU2lq/Jtz+lTEjqhGkHHPF1E/5wcXLtI06eeqq
NUonE9CrxrxRlbcg/58NY8+D28aeyahTxPwtu435H+MD3jYON2xldeUmXaaGVR9k/UwYoNpnCi6e
TiySzvcFwXuNyQBaBWExufpPh0J3GmZtIXzwy0I+V+DD3bDte3LWuZ/9m77vG5TlqsJ4sDTd+B6I
bDKiWfXmDyWC5q5gwa+R05njBc7lrRdpigjk4A7oE1KbdJoLHGsCP9IKZW+zhbwWCzjdm8LS8Gc3
9tpk0gjQpmrhcGrzr/D5xZcuMMqvstApPUh9SZ2tStrpWY5Zcx8UmEGHMnCluXFax/2WZDNmyR3F
ppUys6U/53ZpXU00xadIzzRMM1ZvTH/6U0M8OJA7cQ6Yjv7NtbKWklY6poROUyevXMRcNBL1cr3C
k3HNojFY6dKaQeM+GrKwD2Y5ll9rB4mOOJOO+0K4tbAbtc59kLiMt5tMX8ovtDKKZ0M4ywA2vBmf
DDgvJmWFlRjIxZ02A5450PPF17R5XgzwWqFSwfwZOEelIpjaLqsUVwEzTtvGIHpKKnK3Vs7jrkpw
1kPDx7H3nZeneijKZqEm4g9atimT/nRi46x37IQxp9TKHP/HnHXyZQQnLsPa91GBt1SfA5JHt+Ae
SosnokV23Q9dcurGLCvnZeFY/gxorPmcO9Kk+pA7RBCJ1nCACtG1feTlpTbFq2XgJdF4Bd+67KXu
U4QANoq6UDBqmzlwu9NV6LeHdpw4CqbByo+BlqJs5Xpq2pQjOlLRaOdcQhMJ0YuhCKLgeNTOoRoq
XABJc+zPqqCNd+OUJIYRF7by2B6qQk9VZWJGyg29qoOe57N5W9sea2gdsZ+KsmlyjlKtKFNYQ5b7
+55qL9ld49rZhUWRUcQqK8RFa83juK10TQWhUenOHA3u2BqRj0p2Gbez7Y6hKV3viVZMz2tZksGk
ZFMjimNQYt4FhTFZUZqsM7T6MisvBXYp2rVVkOVvRivQ2tBXFnWbIHVseh+lZRCVj35DTVwW3cM0
6mW+GRp7VqGqgiE7UrtPvysT7U7wtKW6VZVj0Fhfa/dY1a1ID4Jb/r5pshHsYkbwH0N0a4ZQgmmX
cNtmwtXaaOw+QkzY2Ck5FCLulrF66JVHqjrMHsF8QtTR07dzg+sGPUzUxZSaboD3UycKYB+toTm4
3GuOcLyO4NnC5riSU9eGBtXGB7OetGwfyKL4RjxEHqglrYe8aEBRBr5HJTmQaArfpbXVfMt9O/k0
LPPknqrIyMQq+hJ+NBVkNNEqpXPh1WU7RlXaDcTU6Gc24UyAVu3myvHnQ0Ol7huuCfZdqnllHnXc
9kEIi88RG30yjAF3yWS4Tq3ZQwuD4osRwkCmwlb7jvZtJr04ZqujHrtxKW+bsiW4qv3Gf2Rb8ZJa
Pykvmykhuwcv7Zv3eqBp+QFnPAu0jmrrU17hjvyONl7KlH7LYgiIm1LZ5IQ2SUQxEsUtDlnlJvFH
+vd4BrZFFIjC2dnpaGL5UJd2wxXpNnecHvVtU4u54FYATr3pE8eILaerLepYo3FN+DaylYBXO/5V
31IjverJ2VAIQuBj70zzeOdMxvJ9qAeVXwRKcgymgzT3snIzL5pOQuhRkzj+i9Y5xjHlqGELt6kq
Y+HNwSdo9wZ12Lz2vi1JB+RgCpTPAksG76GUfV2gSe2C16+rvvXCPIC9Hvpl62W7fDIHY6v71AO4
3boU+EUtqoR6npOWodV7gzyFsf5ONJTvNnPRGY+DbYtPTjrYN5jTLfhs9DqV3yadF9zLKQyG2CgU
LdpgWoDORpBlX3s1JHIPOiZFIz8QP5YciGTYrR4JEchCvdr6fSL02K0D51irgc2RzQVNHDe1Zwqb
xJr6ZnSz9s6jLfaHbXZjgR4hgRAnO3XW0E+rIYjEmjrPwlbFM7Y2XYpgcTHsUxydyqumHsg0Ta4A
UhfXmy8ovaG72aeezO9q6wR3d+q++X3IyYl1Dn/BoxgFUeR1b0+ZRlNlHaZTEH3qK7LH5rGzqvwD
9Me7nVJQGIAyPcgg56h2O8MXpEwyEaP2eV1VE8CgIduB4XJ3CULHURP4H4GR3hsSjAuc3BPuBEjo
6wcbzUV3u2DK4wXJolPNKzA3nXKSDWLOxCwNOIZd3vu/T9jE7dWgQcOkQtE6hw7Qtkw1GkbUw2o5
xGOPM7wWeOpKDc7P3++po+RiA3E5Gb96ZzAeraC1UCR6HqO97ewL3HCjfLYGmjOa3P0bQyHgAgYK
aOYbIRdzSMhQCQ9jwR1+dOhMHRzdWfbLaH3EH36L2wGEijYNwK6TEIJ79toGtif3p1fEqFrUt+jn
NFe2orn76wd620Rn1iyoAShy2CfS9uvFgUj9mAwnFUaqUxsUxYet67M700Z/pjNpfTDaCc33un8O
6xQ7ZnCMBCKYAb8eTRprHeQtck5endFfWIW/RSHg6AxktF42TnsZKEHvTyU7y54/YoG93QhscJg8
WI2dlFrPKT3ZMFWDMSMvWSY0CkUwLhcY2jcPdkClM3E7srMm6O9+PcFvIQMY25ng5hE5wj7nnG3r
l4Vn134gY3CUY1SWUlK5LTXue/gIvz0UinIgKRkPkbBzl545CbJRC8YqRll1GElVUzyJU1nTdDJd
r/hAluotLCk4EZB0UOb0zAB9nL3LU2vf7UtM+hKru5jQrtiQU1Hw8Wi4Vn59XyWWdYDt/sFTvjcu
G+9kLY6SJgn463HrHkFYUm4RW0XlXY+6KI6Tu7obOkUPWWWqXV3gd20uLOXfn14fyqIZ4NQDI+xs
4Fzv15Nzr4jTvp8OxliuB9MbBlQtfEFt/deDvfuUPuhsD6dMMMWnnfQXcAu13s4d5CxiyR0M5Wkw
JJWfSt+Ww3Kkhdg91gGdWppVHwlovLNgIYafANqg7Lmozt6rPY8mHB6N4NvRAZVVo7XrCK9BYOjV
B0vo3aFQd0NdjvOLLXL2kIXDKZrL04z6FnQ6BCgdrU+PdtfWH2zD9+YThQLqWdztkJXPT56uIBzU
GhGXPoKraJHKXauNDRLDpvF5tFpzt5jOsEFXbvxgvb49YQOCihP5isHZJ2cwrETv+g7hcNbrYFPS
CTJ92+rSwMIycx6LVM6ffr1y3kFiMqCNTYR/EvNE4ez1rEqhkDbA7AO7znq5sRI5R6UkJUsl3l2J
UdKmo1h5qIScNpk2BtuhKj6ScH5HQo8vAQLzBIs/ybud3V4E0QoVgawCQ570lyux58MQqPJnvrae
ilFvp0KVpWhxh+OakdfCKuvSjYPM3wW6LXR+fz0p76w0+NsoUZ44JOhKn8/JYkuQEGsV6ylScuCU
JkJ+17lM6zX7IER4e29zacPyt7lXqXudv+8MOFQn0qCOAzEG4ZC10yW4Bv2DrfPOXXZipaJPwD2K
9eJp1f3lfGgqtVr+XPFAsifqrzzx0qxd/+gkLkzUFV+7Xuvmh9+fRSANjgHI9+RFcJrlvwxKB3oi
5PGreM26KWr82drbQZNsZdbUHyAK313Ff55AARPJAjp7QA1DtBUEfR3bWfq5HYDyWuMoI7A79RVG
HMneRDBxi+il/NxYax8JYTYfKYq+9yr/+h3OFnFqaqk1qYDnnREPooAi6qtME+bvn00nL3bUmoEW
IqJydkLoHpbIC92PmLFoREi9eKYzjOnsOtrPwC8oABTlmH3jOvxIQvm9w4kJPin4YfyMEO3rNwop
cuWkKOq4FvZwlXsdGMol68ERouanNCBjv15B746HDI8Lbhp5FfN0TP9lBeUt3HxN9KjQ6mKJ6c1P
kaOV7nZ0gN8MJ1neX4/3DieVdA5NmpM3qseheHrFfxkQhmaqL46o46QSbXYoF0aKGtNJrpbJLW76
2VL3UgLIqfG2wbd5AidmldrqhqY9+nHaVM5FNZTml19/r3dXFupmyHoiRu6ey+ANtWPlCTqTMQbL
5XdtgFKuIfX8QRDx7mxjsg16mzuPKvzrh8+GWVHzNQkIV6r+eaA1x9KYwKJR173uqSN8cMq+cyjh
9MJBi8gTLeFzUHzmdp0zUgSMMUUNDuYwqC1AJoc+GeGanijnbvX6ZvzdpyQGhf7CEnbQUTbPpUrX
rjRs6lR1LOs2efGcovwMKWq5aY15PSw2hNwPHvPt2fTniHCqcUMipj9njWYVYgD5kjWx56gCIV7H
frRFQLPMX70oB+Md1YLlvSyKRp3hAZqsQMD+egW9CWhO3wHFVJfEl5TmHHKt+tEuikVjYeuei5TV
6l+U9onpNtJhr0Vqbn299aOiE8PvSsoxMgwNphydB77A2aoCOGOppJBok+O6vR9Ul8ZAT2XYLhPe
UKP9kUT4m1V8Gg/CFrb0nFNv4hlu0CVd1qrB+8YsnvzMbcXGo3D6vKK32kXm2n/kqvFmHTPiiXp8
skgBwX0usjBXAbAfCjTQWEb86DxXHscMOGqODc8lYEbvBsSk98GR8CZEOQ0KDN5Dl4kU+dyPOx/G
2kcMromH1q/DIFjhRoJVIsQXH4Uo7z3f6fpmlBNC8a3oumba4CLqOPd00YWOVnXVHtkwww+tVVc7
SoXl95rJ3f16zf65MV7l/zwjksJUv9ioyAadLZ1mBDoKALiNNShj94rCNV2wAEdwUUwWImno1X6m
u1fEXZv6Xygl1OBLxiS9ykBfA0IAyh1nZKMPWWYkfihMIE7/xmkCVeoUI1LieUP+peRnjZmbNLHf
NvVeo30WUzJod35Atydbl/H46zl5b3XTQaVMRjh3uoZfn9Fp0KnKpq4ft1O3RM4isu2sZfYlmnUl
2lfFR7zYPxfv+TvgNjwR3nREl89V+lq3AvtUqTZOJptGs56stwQX6XyZYGB19BZ3VXG/ZNY3pZne
TaHX1a1rjn0SVv1q37WSetXvTzlKmxzf3FSUDM8vw1G13SjrpI1xwa3iQDbtnk5LFiPMZWw98I0f
nN/v7DQD+Q1MKjAEgtV0Fm/Rn7DqVJ+Y8sLK90Ovnp3FTWMfxZztr1/um2uecA5ePAkQwm5U8c5G
Wu0ks1MTfERBsCxDV8+tF5TyPhI4fHsXnNYPKly80lNl4iy7SSd8W/D+6uKybvUtmF7EpS1Lu/BX
geSiAyKzSzzrQMbwkTrV2zzvVOElr+YkgR6G7Ofr5YsDetB4k9XFFtgjEtsSFKbnZRuFntUYt4Pt
HlQzDbGZEefYKmiPWTfIr2RIH5nuvn2rmCNa1KIMx2AnnWtslxPVex0EJgIBfrLX5mn+I6DYfjsp
pxs+WLHvjkVcSXpNix+Fx9dPDcrIp3TBWH6nq1DMFqK7RrGG87KU8a+X0HtDQaoMMBM3IB2d66vV
g9M2q+90sb5Ie8MSEwczqT6VRld8cDq/XaynXQj1Ei1hBCvPTyLAERbMloBXOZerDOkDQwLJZNqm
H8zemyowawZNeYPpww2M++D17MEW6yZ7KHCS6pfPUrmPGoXLzToWMnZc/KdXi4aTd0IbdlpXfrAl
35tPHpGixEmDhwv39eCy0a0lW3nKSRPBtgeTcQB+nO/Lfm0/GOrtNfunKyDO5ex/Yomz56RgaLTg
YfvYKxy1Fa3u3i5ETrHuJS1IWnIkB3BN0H/QYnp3T3ogZf5n3LMKnul2mV5isQpmnDNh6sb0UFW+
sTXrVm5r3Cg3CB32h6oIAm4Y1T+sdu8/1XhWf3SyvzPZJHrUbogJKYacF79XO0VwuKx7LEAGN4KD
pl94FdTcrg8+6nK9s3pZsixfdJtdXu3ZZFeYI2Tk5328AKPa0ORTlw0N7e+/vRtP6gsn4igDUXd5
vXrQIDW4H7s+xrOr3rXjksU415nhXBvzB7fU28AAcjEZDdkbzR+O2NdDNSjnpX5nsks60ce+wKMz
lVb9MrOpQn9GIeeDbfnugFhA6zwDDZpz1ZjMnw0QoF4PrgQ5xwk29UaUzk/wg/ANnVJ8sDveWxsc
nqiKIR8DkensbsSNOcMDppFoJKRWlNeOHiJrqEcLk/rBjnhvbTjYuNIk5HZAA/j1VEKQ8mYR4JbR
M9t3xoQD2CZwC/oxv14d741DVE3egGqLi5bY63Hwh2uzskyR4FW+HweJuoH6+ZFv2nvz9qdLJtvK
ozd4NshAQqulydTHUxYgFws8YJt6w7pxavb5r5/nnQMMK6+TZwWhBQ92dpBIw1FjP7e4wdnWyfYX
qb0kl6Bax3y+RnvejYZ8/G1pSJY9LQHqi6cKrHfuXIbVVtaOxSRjoyJzD/qp30NMvW0XaXxw4b0z
k5wDun+yUiZ+OpcLMGgI1lNQy9gvsP2YSizuCmjD0eQDs/n1TL6zMphGlIG8kzYBvcDXK0OeKN/E
TzIWmLncgjvxQls54wfr/J0dzLVmEJgg3xk4596ebo3o17zarHNRLnGRNdm+bs0erwWAPpSS/40w
iF4u5WBUZTkMz5vHZiItQyyDipsMxveARWzY1YSBRZXN/110+M8f8/9JX5rb/05Q5D//i59/NO1C
3ydTZz/+8zr/0Tey+UP91+nP/t+vvf6jfx7bl/pB9S8v6vqpPf/NV3/I///X+Jsn9fTqh7hWuVru
hpd+uX+RFB7/HIRvevrN/98P/+Plz//yuLQv//jbj2ao1em/0WCo//avjw4///G3k0D9f/713//r
s5unij8LG4hhT/XT+V+8PEn1j7+Zwd9JX07sfiL/AFlBDtHp5fSJEfydbUuCR0fYOEEI+KRuepX9
42+a4f2d/jBYaI4PGjF/1tZlM/z5men+HQmNkywrqmiIDKHM+j/f7dVL+t+X9h/1UN02ea0ko3Ke
s7L/N910Tk6hnFan6hxHL1/z7LiafMhivcKx1+nXedz0Vi/LZy0rPYD7woDEYLtlKsFYIhF01Bad
wk4YOECzb6e2wILO6bTF2DRGWogN2NJAv84hycPATKc02ULWCJyYtq8YrtIhLYML6H0gaWEtS/UJ
uJWrH+gOpF9yOv9y764EYNfBlIonHdQwnLMxM4Kw0kb/ycKDCEZMMNzCTrefvAKWSZnI8msOj2br
ToBH4QOV3+wR9fENlIXnAFBNtM45PlGeKG60NMi/Jigshp6h9I0jAuuLRonsOx1O2hhg6257kcPg
NwwV2zqKE6GNYWJo9UV268M/yyFKB3AtFjykIt4a7Dn9hDuGTGw/Qkfrjn2lJdVGdE16N8ypf1kF
ubNb2fQ3sObGSK4F8IkCCwZMmkfrxpiUBH7eze5PvZPfAhOJBE+vATtMvXEr0wn2hTclzbZBjpo+
ftE0QPm6ebeqshoj1SW4yTsDRLTWbfyj9JL82aC2S0lMPDptnR3qbE4fA0gC9KjBJe4tcPPUPXP/
U46UGKzYSmJU5Sd/4Hf3Dc59CWFtnUAlF8OFxHk1mpZ5xHo4cA7wIsSuStvyk4thrjZBpgVNLqlI
pca20QSKmW7tbJtk6C5RIqp2vDAUAi0pP5WqM45ZYlznTfkpt5wyVIuPwLk55+nnFUrMJQRx2wyb
ZKx+9mMG1B6jyr1hVTMu8lgtXmMbPg+gJCjdeoUnQP+5Nl58htsepRznC+nxtmYBXxd+WZAdwAFp
cHJN7QFSdRYF0rA3Bv6/cVuDGQdGt267bOiiYdGdi0SYsMP9cdlapRmLMQ8YT964KUKDgwWXei6L
Xeq1xkFaC7ZNo3Vd96u2cbEfugo69+YETrzUIT9B4Vq0KJO9uVPCTK8xfmkf68KrbnD7LH6uNoyw
cIGWehAqH3ezBfwqsbPus1sL/X6tYVJ0gZ/9kBJdAQn7e1fjvbNRtQ4NyzVYgJp52TNttzlWDgdZ
mV6UaWt3US9lvu2r6motq3Zfp0YX2v5QQJufgFMXJoyJrjRJ7jE16ULSLgkXbRlit19Qlggy+YiK
uHHfaZO5AwLf7cx8+WTCFqTxa7lQQZps2Qi/vhhA216uWtZuatP4Pll2cVCVld5TZ5igp9nCiZrW
LdFrb+ejX88ZwCWr2Oja6EQi0HfrqldHRQqwHbvCuk6gbB8lXd6bWuvSKLUceQnPZIXpXgX2zya1
sTLW5XSQ3ZxfIjzgbQ1PfjUA0MdQgyEQekt9DQVbRXizofPru/MlMEaQuQTIyt/OvPqLVNesPAy6
pT0sqf2IfAfcF+D/3jZBr+CrWpskXHMs407mMlgtJuK7P5siSqg/haqve9YOygfNmrK3ZqPcJLpz
9LO5ghWXTRu0L9IogdTkhycm/CHp3W6D9r74MrmDddFNhn1ZzloZ4ediXaBlRYbZ/8Sz7Tk3Wu+2
WwZgmRp9L9mCFAWo3MjPc1Wsy86jZJJsU2zgSj3k1e6hfmI+HioilOFZGmU27tDnTedu01Mh9KY6
MTb0tm+CYRr6sEsdY6/GuXkq8XSMAB4EUVfY7nUyjkLfoGsLKTnLYb55MvDasGUO+zIuR8+4wiSG
08e0YAiGOOPO2d0s09mHOiZgs01Gs6mxf7Oa4Xoesz1pe7s3+/YgRHnU1gEANctvb6YgrA10dMt8
+dym40VnmJHLGFd6PhKAe8+23V5gOYUggb0tlG5GHUVPXWQ3qQlyFt2kB2WpGTbJGjWi2+joC/Pp
DoGObTUl/NzsBWIZvrf8sPMHHZ0XzXe+dSsEjFTfGv24a0bz2jf7bV2skS+qGMxo2BTQxQD841pw
OVbWZTI3u6biS6/9jt75YSnaXSbrGyhyUFGKqB2DuEqtLdZGx8Va4noaoiDIOD4gzGlYHxhKNmE7
YyKO2sGFBlgiNCzUM/AxvreKmcPB3JdcRIjAXE2i2Wj2cqu0PpyVbj9ywAVGqBkjQivwr+CdmHkW
gfmeHfg/7nJnnfgNydBaMVSmu26qT8aW9bGzrKsmLR7Kqtz2ot/1WtFvuko3944u7BshnOwnnYR1
xU59wgyq57LNcMrd1H7ifurMtA/i0ig/oRiW7UU/cQh6llGHq7tgqc1huoVyUwGJETiGlG2J9aoH
HU8Ff5g18gNjFejRWhtXUBR/tDCrQreZ1nA8aUeMyzocgnl6TuZCXSeZDr0b/bZD2WXJ0Z2betN5
EDJBv1/MflBHc6aoQZJvbOF4XnAswgSZOhOGBiAYZFg28Oz2aRscGw8u4aAG2BwaSNzOSlskzDzK
KP5pJ6vxJ1ymayOfD55fDs8rqPG+CY44WZv7ZAp6NlPz4OjJA00VGRG8PGGOAiG7H+mzwPqKyLci
ztBtJrrtVGg3xqyv18LzlqgQ093IvQhF34rmmsNEzOmXYhzTzTx6F8MiL9JE3umpddVNJofkKPb+
YCWhDzLry1Q1+YYoYtqrrqyvu3rxnmAJOxci6OpdohIJpTGAVGbREQwnNRjfoOJxsXOISytPh9gD
GQxHsvX/kEZrYsMLusTp8vJrNujat8lbUdLoRB4OuHNgORnYLzlfya1186A6oFucgROaRwD0aXx/
T0aT9rk+GLEDYXKCyi3q3ZT53yDGOJHmJQ+TgARYFJx+J0+bElbG2OI4DBvqxI6i6YAkkE4LuYCy
EaHf/yUJqomEUBzLdQ3b0dG+Y97EGWgBHeitq3FaC9h7/WGctG9GntMA7bAT8OU2mzsR4Xp056yV
eVMV1lUFBAi5D0PbacXKSWFqf8h2sq8RM7hf9fJ+cIKWKMVg/UKXEO5WG5rNnAXlHwXQuUhDDQGT
SlWGab7uijFo9rBpvA3ynAU6RItLUAehRXX68gkuGaIf2GGBrIC3pgzrG9SVP5ykMLddVfj7pW0v
XQ/hgqnqviA04kTp2LRhX+C3OiRIYyBAYeWwUvWOZ8r69rpNZnGxitnYeOv0aJqEUG5lPyW+MYd5
J9dDOeozBgBdhJnafSb9Y1E4Fgytzliu+syTt9Lz+m2pMiMmIhabLtHcXYnN9M+UdqqIDB0FDkNX
wRTBwUyfHFn34egLaw1zyCVWWGvLVTPP6q5hxsIgtzs90mb9s5nMQej4k4X7lkn3XRv5eZi6Vdsb
ZYCEqJba5R5pJG2jhsZrEVisJlhUUEP0C+HSAUNRMoPikXVuE2IMaN3VCJd8t7WUAc3VPyZF2V8r
x27DbpqTm9Sd11vVitWiZ4R1Mo45bn0tF7P7rs8TijbEvIfSQ1u0EPN4OFVGw8UE/ktk4F8h/A6v
wFxZ255WWrvKb7stgbd3gWjyV3hVcApNYzV2crSNS2mk9le5dCcmvXDDnMbCds4r6gdZfrtmeEs5
8/w8T4OxL4t5rm9TBTd242RALT4bs68Vu1YlELE1zZ0u1h7JmJ0+Fs1NvwzL5WAYmuOip4VSUBrJ
BnO0XTE3q/HzJCWw1wLkvK4NRWl9UzX+PZTOatoH+f9l7zyWG8e2Lv0q/QK4AW+mAGhAiqREeU0Q
UkoJd+DdAZ7+/1hV0V23ovt2/OPuQU0ys9KQMPusvda3xFKG5ii759SlP8u3hkr7nLw2fSEItU6k
4KV1R3jkD8VhIptZOknSfRuYbmx/JpQvwkXTySOAGMuNgzoC3j7VdV1VR57VnbLjMZ7BxSckBv2E
7DA1PC7pLRLYg0qYQ13wdew628zVre70LbH9jLTBKykQt7+KW31vkBJjVK4S1nCzpxbThBomK1A7
3Oy23W5k0ivOYUU8098K2WjmvrHdTAk68M5WOELC+ZAS6pTvlGXWEVvLkzRyeO3o95O5Djxc16Un
QQoAoOCMBquHglzcw5TxUrqjEqexrC+qKcqnFv7dFNk2T5rHltpZ/cxBk9e009rFrbd5JIfiOUvR
Trxmu+mzGuuKsGKMcfMhLb2yORipYtXR2rFJ20+Z0HwWwpk8EEtsxuMcM24bHaJcx57KX+kSLH0D
NFXYVQoHmbzOfpabSmcMWvEl0soL01WfHmJlsCJ3qez7lChtUI9rtuX7UYLc6d0gJksjSc169Jex
Gb6X+iSeslvDHpgBLsuIkNUagty2/Vzp1bBwlOdKKBejnLZ0etpRbPQgJAonNDBtXHhtNP6NJOyX
aUeW32029ti2m7rk6iloI3B6rb0S5B7qwKy9czFP5Vtdu59x37t74ngvlcR1USpOF+JW0O71uE0f
Y9V+FKg+fteUz+uINaaMCSXG7QEAhgeKZr4fMjOcm0bbAts5agUL5Vwxnnqd1moTwJHWi5fZbpot
YKRiw4JGC9TafFhq4x36x4FTQhzgY6OsheyyXgw/Q21vZL28zLN3npf8NQaAQCIPzxP6QX5DHb4P
bXqf1hbHPaX9FKhQQxFZ1fALM9++tJe7dS2tPWund2IAESx7cAZQgghxTfasEX1voxxmiA8O7UWv
1Gvbq9t00i6j12mEBatD7M0/qteQ1k28+gxX7tEUK5ljtbxPzPlarO1Ja3XaDSaFNGAznWTcH2NH
vx8k6bhaHX57OsJIWxyACi53hpEyhU4M87XcZIrOYNxOD2st3hbP/eB0Pu9R5iO7JV/v2JyQuA1t
tdndXoJVti/b33RK+rYd3wuXV5lhbCDRbHn4kjFT7Q8xrEdWJNJvvSmM197cKnG+WzlusHf/GhY+
D2uJ2DG/L17qV9OcvS8p5mF8atGyxu/CzX+ZdaUfNbX6QP+IFsprEh6SdGUm6wb75Ytk2b0ZzWk3
qg6GtlSEyqqmfkdR53ZSZ9NfjHrf8RYkDnd2GnMCXaqvnyT5SPFWOX/vqSTrP5rRCLLDb1UUZnYu
Yd3zV9b5nfS+emdNWvtEJuub8f67yxQQTGyuDB7oga7lRynUO9dRwrzRclhSNzcNibsEmtB1dvLn
qrAe+nzatZbVPWSTzonf5VPGWkn1Y6Qz3dJ3FKz8eNGYzs4dxGOj9Pshw+HkVDsgW48qo7sqk3Ne
yBfZzpQhjOVGZHTu6OvZ8IpnQ53CZnAP6aRG9S1etXZ7aC37DpBQ2PUQYRxM7zMrJFWfj9MQ77t4
Obg0gKR98Sx0NSCIvtHMJKq86lF3G+K/szhoXQbUx8zuMPUchkbbqZkZGb3yHCM+Bs2Y/UizNzdF
uxo71RwO8VJtEt27GguJvpRGekLEoKyc1Ny0GnwlbvxALN29uyruZbLbCzpKhGTzlvfZd8xguPKK
Dt2hiM+ZgT+UWnQNBFP93qWLcfQavdrT8BtSV9xe86kCO5Yuc0hni3c/z4AAp7xKfMzu9oZz1IuU
GuwxENN+NssipJujfBBpoiMXNMeMZO6uG8TiF6q4iFJ9pHEWYV6Bjtmf3Cx+sgpru86edx2TFN1C
KSZ/adRAai06h7cjpxA4qDyHtQEwDLjQmoqNWQzKHoFH9Wuhb3TTehxWrlsCmrzbkpD1MtZ019wW
C3oSssdDbIwHxC1O4SiU+xWqL1ybTZZPe6sqq10L9kqfgQsMtfW1mulbr3gHp2g26E3cKJmjBWZR
nY3cCDrVi2CkEN3oMQbazsERK21MHkNNE+Wut0lAv5pSVU5Kd+7q9q6cgRvNC2e6oUAWoTiy8CiE
NuNvmmh8vHy+0UAetQDv5PEyvXRJA/ojee1rgyu23/W8smvOjOxx7nleU3UMetDKQ2dgji+phTrp
VnGNY28rKnuzDFfROBSWuc+k5sJpLa86H7jpdRGua1hMzOgaI6lebG1nHH11xQANkdTzJ3xCnM1X
0BUuV9RctHjy1k2yJE9UzBphJnJ7S330iK+saIJebfdTrf9UpbJftfW322UB1qYMoJotuKfj2x9A
fHqQ01PmTKcEE1rVt0zQwr5i/et8N3exdlpogip+SjzK3xAxWdfMH0WensQcbwdNhrZYX7tGvIPp
Cqy4YVhpbIQZmIujMt+7wGsqazguVQuijvzZWPpNbb7IFXBjoWWveVlcJq0LzLE/Vq15znLFOVnE
mFhKImJ0hV35Dkh8e7Hel868FFZ3rhZd+hoZPp74Ygi6QYsYJF5gQm7VmlF8rN/R0yJpl7t4BNgG
/ceI4ni+U71eDVrcQL4O3pWTq/6cxHU4lNjhXH4b3y7kKV9Hx3er7NFVy3e4AV6YSXXbz1BUIe2V
QWFYB2oNtK1GUnqXt+WnIBHvWxM9FXIc3UiDnMpT0Xwn0oM81yTzVphI3FXGUXCZmu7QsNfbUAKZ
Bsh7XyNfQZh5s7Ob7X7PPPheUB8bAELa2KKNQ0bSJph676HMxXMVj9785nGMYpTNzMVbh+0qxCxa
flegLnaIs7nly9y7ZaII9bHs01vPsQLhfBkp08w6A+Q6LKJiu7ql3oQQLjuwKYoWX/vUXYxt5tZk
Ncx8LdKdiHPzeS1pi+H7YGu4MWdbeyobATcuM4WSbrLYcn6vmjPx6uQJC3GJK+ObIrR52hbFYP1m
g+Fc63Wary3ItgJVUpHc50xPIEDdhmdEggcehbNRVtJ6Sde8z0aiFUHTLdQ0siKoeNOVc3HO7Ibd
gjfpz0zOnhno1KingQ708U06zcLBMYkhpDglRepBnvKc4O/oZs+6jMG+9GzNGmBAM30eFI2u8b5o
W75GT+YVV0RjWjCaq3R1+ghvla35fO2G3IxFPyLoV66yk0tdfui5OTxg/FovmiwSgFNQLrQ/99l/
Lb3+bZ/zP7dp/28s3XjU/8et29gVWfX5P7afff33zdsf/9tfq7d/mTj7MNuRgbQIjd/M9X+u3hTr
X6xEddXDr0yug5g3foO/dm+a9S+qctjM4YehaEy1+am/Vm/ev0ysdLdKRGpPWcCR0/7vbN4wN/zb
5o3wEd4KkjrUHeJYIW3xj82bKFJKvlo9cOaaE/0wtcwmpWf8DIqT+hOChM/WBx2s8mzenoX+XiX5
tkVsVdiaBTomd91vF412mGFDExuWECUFceTyZNcazzmu1MBxzxSbTl/Mrb142Z5zOEASNHB/iDs1
HPocK7z53HXDgb13Ewg9JTrtOu1+7D37WPc57Nh1N8se6SdO4ktWS7jPnr1VMZSDrUlOjaIzB2jN
fHEncyQfryi+pmSiQvMZrl3tJGGzxA/LsrzG1QT41GFv5WxL8KRbIrfJq5fFVaA51d2ipRydi1UN
59XW30rZp7tmLZtAb80sXHuDN7jdTlAY++dyyq3LjHEkEoZaImiVv0vheJu4nft71c7X3zAwPnR3
4RW2aoJnY5FHemZgleAPveTeaB4rdy4eKALXojK9aZFePz1nMPrRwmKpHSxYcOvmVqh8NZNSCRDT
HxpA7Utjf3iT4Nif3wBcfS5LVgBaoz4sgIYYWnozvnNZB2r8qeZ6akmCnbA5VPVmTnj1JmXs/m5T
jbUoXYEFeqoDzdZryuS9dnuoJnRw94BwdeeVpzoI6DFbl/u6FeXZ4K7gXVdiv0OdN6IeJae974Ey
nLLO+U02G9Us5iOcAD/NSwQF3OFpVNlMLT3wiGxnJ04CjyWvXCb3fsrywKhmGwRMDvNiTkrvjeeW
K79oOI5DqMHqpSlZAQTDhJf7qVUT9Tx1zkNlKyZucC0DsoriP/gKjDJ/SCTLUODPgONW3G25wSqz
E7I8sEyxL8D6RAjrFB/xkK2XuGvOpq4CnARxIc8CRyw7ynI5rInzwiZDLw6ZblYUs5gMKGjp7hov
26TSP0qRhjWL82DAdP6a4VIP1xrNMzdu06y1a1fLoI7ViVyw0pels9PDsgIL4pcYyUOjmotfjtUZ
f/WdWah3OeUsU8bubljenDZHYywZ/rIjXFw3pK50k6RU7ZTFBKocanulMKprYZqzL3Eh3aWdhfZm
tSfHKS7G5OwEq1kXh5Ys+ycnZ9BVdbGTKlSVYpJnmWTBgOnWuE71Y2t1N5NakOi/Cvz12FP5PNU3
FazsdSzGS8xKQILF4XE0bjvmHDXWj6IzkXViDpCwoWvOi7chrMl1QA4lUunq7rMsj/dCZfndtXyr
gMncrKkoGRfbScgjq7mABhd9NxWWFow3MDUibZRnaX+YTGu9t1L+3JTTEwSuG8XEEc0jt82dlt8v
t/OA+gEN8jmFFG2s1m5xQc6MXmSUq++tVbQM+UUHRtYUTrB065FWoTDNfps8VRyppSxRM/k8d6wV
NZqHy7zdmTVQGCfuNnHqPIOKzgjEcvJXvP4jJghyl+ZQ2mQBQE6Ie5Fz2qLx2g1GtX1r2vlbodpk
03I3Rro5HqUsw1GKc9X2nzegmEZf3H4wtK+FhUpyAqBrQGXvQSHmVSwe6oK+0oJqQ7SytWZr2O4c
FbLC7dRzBscW1MhCSdRXiErbvIk5t05FeuxLuor8EuoOReceVQOO4m3JywY3oD4FgwAwxWNSpD+Z
on5VCx+VlrrFA3xdlDnW0DHEbyDrHJ+cUbmaHAC/8UFcVaDr166MM90n3XjO06mG6ggKAfiO6k0n
K14KJjGl289NTa7IGUWUJI32gl/kFjPt6zfo51Ogm1S7KNXqXaucwyIj9PoJgso7mUa2TWKddemg
r5uu6TXfrW3wgpZ5snX1MY07aLCZ+yYUl2OwyGU0e6C0xaTedVmeHVKj8Q5u4o6BqefNXQzPxk+F
t8kJM/VN+aSJ+R65OEyH28JoHcRdG1f5JWY4y5X0GfUOsIk6vLZlvTWLz6w2AitNHp1sYdVWqz9u
Zu+pADtUfY2CV+y0IeOtAhj7mEykMJSi/UUg6MRy5xfugD6IexMloC4egLH/avENBEsCBnLUEFyk
puB21zcspDdet5Q+ET4kwRUonOvkcgMPNguUtDKBSVbEVQy75FGoo4jGlYFs2fyKNbXYiqE6SNXL
v6dZuDtaA769ruaA06lbJymC0qJWr5xAd6oAmuPyvJTZpW1RQ/JuQauq8KmwPopb6PociisTrfll
Xd/7m+TPQQv61lsHC/l20fVO/epN851gZQQyNd8MI8hd5T1Tqp0B7t+39fWVzdYuV97trt+P7Xxy
TPmUKDPQpg78CFeJv0Lqqy0Hlad66MS0NWsZrYnN7aDbgelMCN/NhU7nI8UIbAzy6osNIJBktz/p
qxqN7GjmygyXSpy81nxGQHyjc+EAjwz8YPFQp7WfDPmxsj3AyBoYxkT9iG81s2UTmcsawH1YnREk
oHLQ0RAVQiU37v/Z8aqfFWn3ludk28lxuskSqFLmbzuG2gsOKtY/zbEI0RU0X03YqkvrESfi29L/
JkK9n8rkZMMv9bqKJzGmiFpo+4Z9O50m2f2tH0Mf03v4ciaF49iMrEXlNtf9yemHLQTgU2ocZwOL
dyl+tWoWJY2FvbVBimrY5cKVHcyZQf8joyTI4GuHnGQZm0XXTl6MIlUqSuSqfSTcwkeb83Nt8dUc
N0r/is/maCyvy5zuOFBtpVwCRdcw+5BjOag6vTxZMl2n1ttPq3yYKFILVjLoY+x9c9OGaW/sYsFq
De/5ElmtoQbZrHyjt0ap5235wAIujYD0UVTDcHNXd4eRjzSfEqr2E1CGT2or4HBhuOGxkahZyw3Y
nWMVZaAarnoHSRK+PCaLaJnygFUiMNw21FqDtK2qBXpenNyeXMoqSo6VP66wz7Lq30BLbsd22ZuI
O1azhms6i0BUdaiK3Uy2MnEmhG48HYGZ0nrXCYOvlw2IV4yhZaU8qsw7SHp3C4wc2iKwRTnjcz0b
SljO75Ciw5Iegj0oM+coeyXnH+oth6H85quEMMZnUsPJGssTt5bPgiKcCvNg96yHvKk4dy2aRzU7
D/DaYe5RnrExRuvUwIXGzuFs+lS/Juzi+Cb6a8ugMQ3TvUIZ/cpmzkrnqLs56j21D/W532nSgjjI
6tXoHyVO9rAeZmClbtmEfdWOockxfY8q++Z5U/U0QZjd4Fbxjh6Ed0jEEEZqqVhP1AS8afWTh+dr
aIzHupahNenbURkeUrc92rp+B9zPn3udiRPRwOz6w7AgKSTtg9npVzeb9lLPPmbVvR/GEibTnX5r
I15VPDmxP/LZ34DO5ew+4WOdtuQBv28P9G0Jo4on6LQTlgeod3huKz1SwdLdZtMtgDLPJ3Xw7KXx
pnOhDdJq4UzD1llezTwlzmGKbZVZ4653D6ImoETmYhrTFK9KpkFvs7jUG+StvNyAjfqVdF/VrUSB
UT3lUkKnKPXxpTLKd21xP3Qh44OFhspGgEcAmzcauF8NfAuZZ0canDcfzP0m57kwgRwK6OrlzZEh
eRpO/DlYE8qDOBswOJlOcEJkgcEaL8Z31hc25ORTacRnMznH2UdVM5CYF1H0u6lSIqtv3/sJmqQw
gxZUqAKC3kjEtlAB/NJWM6OEF2q9sVDgaN5R0LC7bV26IWFHCH6O+Gxt1Bq5bNyML8RSnhwKXKqs
CWhE2HH+3EOuChFtuXjmJoDCiEWLCjOaF4M0R7cVlr0pkDV2w20FasZXp/3ISxdotls529W8Gm5p
sLdX6HYp3C25L2w6SzBllhblsOMCx7njgLcFQIi7aCzwrBQv7TSE2eLsM+mdrQU2oCK+PK0PTO2z
d8x7KOpfWvJLqLbc2Sls4TY/jNqrUeufcCG5Zown9FtMRsSfgQzcNjvYvtCiW4jGrfGBNS9+p9eA
F+mNK6v4s77s1o6DZKZjOWy77rGTTvyS1jHFNhmunlMvG5ijbP3x7A91NIwJL0zIvMTyma+MxFp5
TNClYGImtYw3YKMZeDm8l4lyuyTtadMn2b2+GF+ldMDYZO2jJp1tjYPk4M39q96m19kyu1ei8N/5
7V0aF6yDS9a9865bswdrobREb7JzPKrffascOqApgU09hcUqLY+779akb4lLyJPuCdzVWZjmpheg
nUgwOhC26x1v/s2UKHcJr9L73OO4h+OgOFVY086N13n7pbd0plNx6yAETj1i08nzsjtz0lW2lNYZ
0TgX1qMY9H7ruVX6NlCM+BFTkOGLagW8bepQUwVj/YBq9aEkFG7M06RsCK27p2lVvD0co7oONL1B
F+zj2d4OYlXuCJqJOTQoC8IY5NDtGWrlav6eaAyZfCev5nORG+MlsTpsZdbqutxQQGxWIij0WfkJ
6HpWEZCvIehkegPKmzl3RrcqMEp4ewixoxuC8E+sl1It7Q4G8pR0OwULxCm2k2zHlVYCJ10nX2Y5
c8fKCH7fQPGlwYlHbkAHQ3b2MoNeJ0cZoqGD7E/lVgWAW6TawdW7NaHaKElbv1vpSripueBFOXBQ
xTQ5AGIn5A8kDgaL15HnaMb3pnMURSy09yQhYYksxCgkIMKe5qLYw4KG+cxcKG0QFKbMmHSimXKZ
kCF12OPLaMyz0zaCsE9uZ9HaK6nr98je+6VzuiP14t5TXfIm6KFUV4xkNTxztU24oovSzCu/krVz
jodeCTLbY60s+Mn9yPTrU4pbncYEAx7mmqJ5QEISi7uZe2XOL66GLWDbFf26PllmlhXhIi2FEyQG
MR9mfBaV2Ezi0AQP/9JWdQpq2uRe6grqtpYqWXBXqk1/TFaVF5jjYGZKMJc5ivbL5bWsRoNT580K
R9ZiB7NHblVbw7e0VmtOCk1NiRZmLh9UFLOLEnf5LFXJtEtTT6DmqzZxvnak050FtIM5Eqtjy8d8
tIT2wwEudX4yeKLBxK7LPEBvtuVbma3zHajZdY+/thyZweRMxYOb7WlhsDGJmiPcb54E2jEmKsKT
KZPtsquGXMQ7a2CBgEFIIFTgc7o9z5rKPeUQKRqQ1zp97pOUOSh1foiRwEvQxLEk8l3Ya96f7H7C
X0iVB8iYqSisL2jaZhJUgzew+ZFYu7fqusRRZ1FwQ82hnCxMyTGz3jJYuebXbDYv7GGsJrQ9TbkC
Ajd+qsYbv3S66h4WTfY/N3A03WwFxtquSXdYufpDo071e6PRqYzb18IaM+Oc0IMRj2LGy2TRWU80
FfAyfW2vaZY3hymPkwdawuM0dDE1ZL4tE7xAgHajaoGmb7Vp9saypT9OUhBl6NUOV/kMbYJMHzKW
vcacH4pE+xns2ItYh3mPzWC51xZh/aSDYXxQTc3i7FbN2qHrmxGdv7S814FCioe2wiTIsZvGrIDa
iA5AadsvCBtLDjWvLMHFqjkEWb/JLO+e85MVSCXPIzwylLrBSjUR6gtMl5IAzqtka/Vb7Vyu9TlW
l4CymuqxAiRyqbJO2bbFoh9LM+G8oN1laorq5RTMEKXWlJG9LjzpZKcaOQ66RH8seFy+kQDG2KnV
yWM8dMwjOMU9pKwJtc1iGD+Xme699ePC27vMMA+HSyyTz6rC2zmVnI3zvr9h+AXeymHSype8WCxk
xkShy6NJ6zNBv+5HS6oL1xEW/aHJfyv5rQpAzuuEAWHoecXwOdvwErOzKnDBbCqeLwztSTNeWcdo
RK/7xHw36j7ufEFBjXs3NK79CqeaaQaYKftLY9KQfkCEBKsJ65bLC4us31pA7Vnvp/Mzmiu+Z31W
p73mdYlf0CW4pubFsPG6aMIwd40KRBrq/ii2kGb7PTKcEUEhtu47gtAc1oyaCMRH2l3nLgEuC/Tt
DuWTZk/56ExGhmfWLg8Ga3a6pNlrwqWvGZ8VLfvRipURR2rspnXRJfdJ4pqPs1FxQDBJCOtskp4k
VjHegYZB3dloEQujbopja3Nd8QSfNauNubkM90itlNjzeQ8PoIxVxg4gQLN8MgoUAh2JYY9PUScU
VStBklp4PdmJcrxpVHksDCzNrdtNW2HkcdDibMG9WanBRL0Gf+fzOKcnVfA6tfIdtxVU4q54axfr
sVOZhOudIr2jLJPvyhS7XtA8x2jj9CIqvWU/4kfyb50G2YpvOl7Hu9ntY1xMOSgks8ajR6ge/y+C
s1Z308kEVXwwu8Xi8FMY33Y5KK95YqQlOz8qGQoMkrOhbSb9Pm6H7M3u8+Pitt0Xgc30VC7S+D0z
OOTQ4NXp2DZ68SbqZfkRpsHu0mR/HS9K6EqWbl0VF0CtYzC4+ymlujCi16XPmQmLSu64Pss0muBs
vJH3z7+NwUovRbEav8zVbnMeykq2cQrov1BStHcbzOvZ6FUD43reK59J1zpj6CgyStNifMLjVgEy
hB55WfRkfZidIUZ2Vwf7C+5zcdAJM29vRrgRN+delab93WjCuUuZkLQNW+LpsxtM5Il5aC8GVOK9
21oqvgeF7hTHWdnXswo3qgeJAzUZ4+OymCslq6keTKlM35au1HCHlnrgqVgZKJCB/ryEFATage0l
CdU6mRepsbGlHfzQqvRa8SK/wUNut6TMhm26tqdpxnObU5flJ1NyRNbKA9dI7A1BIy2YEjTedfTs
l3mVG1kZ+wYS/fcAMMg36/44yKzYxOM47NlemmEBDT6UinPnUG4C7Np7LJWewyyJGhrKeQdpUOtJ
ycAAIlki6vjZBjtPz6md39WQzH3ZDPbGrpf13unrd5l1P/lEzQAk90Rvcw5ZFWkHpPhAx0AfFlpy
mIbyhZzLxohb49NZRoSlFDKfza56bMdd4lZx1Lg5QsxsP2sw3M/dFDuXkTbIY6ZgFEXT2hDHY6Rz
6TND4O0udmM9TjOpGtRHrExEeL50tzqyjMAcMKw7tVbe2wYFEzenb5ZcxnTqdIHCdmi49Ua603du
YevloLVvKuqDlgHDWmKT/6j4XOgEcTajO73KpOi4j60zok3+wvhZ7GprmtjFKjsyo4Rnkr7gt1mu
LnEN9kLbRKT1dsI6uzG1etnXxmRFqmtrkYfYu1+qbnpfdFEyWneIFUai3AvrzaKbph+7Q4K0S2CJ
w42Bfx1r6bCdkvw4LtQFUK+KT9W9mYRJnlHEUBZJWAgMhL2pX4zORibO6EcpuJdqF3IccS4boc6d
f7nrbCF4wNBYZRMRkcNjgm4400aOl5EmdxW4lZ6wY1a0dsM25oMiCDyrRcPENA6vZoF03nrtNp51
dmmmNd8rN4+/YA4LhtuuX42xpswa0AE57IWJ9pinWfcw01fCZCvPrBQGnnU2BVnlKO6ITDWPXqye
PHIm0aiUTz0WXj2R31I6h7ZpjyCn7vImf/H+kPrm4ZEJXvVL0gYPjebI7wThTs8pdeknV/nIs8K5
2CqNP6vs4G3zrtpYQoijW1aYanT+MfNYrw+2XnwNI1GemDsNZ6kRQm5Rfao/E/Y6ybns0mcTEV/N
6xL9XmeyHyPiieDkiwdWhPvSdfYpgP9gckmFMsYHtlHui77b9Mp4wYoB2z9/GyjBe1hwaRvdUj3k
2Ec/azm5V4KEAvASTzqmJVUcvSFhrJC6+SQ5CcD6m/rNTBars+tqaxAS2lDt6ewmqtfuZsc46Ih4
AYazM8v28cXzCrD+Sr+19CG7atWK5Dbg1xkbafoaUQK8AO5n27JWpM100U/zrKHqUEcbYUFEENPC
Qagfy9pq+wp7u5t5OkLgvJvxB2zr0XgaeZSEMpHdYazK4Uvm9MLYRBq4KKor5vpArdY7V7OvSq99
6UayEzwSoYXiTeHVS05O9x6Liq1NQtnPMOvREitQIym8qJjPvfoDthYReXq/lHJgEO+G0GzqAjgs
ciLhO6R1HuyekHTcNuovY6rCRvCvyfP2m/TutenA59P+gB83XHK6gZH47R2npWVPcUm6nXTxsiA+
QrkynkfsliNCXlXMwh/LP2RBbgSZ6sSGlrx/laWCx4yti5v2Df2Qi77VAPwfna59x5t7pF6eZQEb
7jVoB4mjVIII471MBlmd35zeee3L+pHjrHjmn3ODC8xt0LjRTIqwMFGMJdYmyqrucLjMaXPMEZDu
51HNtuNiXfLsWxdzjoGoR5ehWGHrUJ8gORC+4+aTX10nrcuUzXQoJvNob/rckKGUhEODMmu9mKoE
hwU1bQLp5JOwx89SxTiZCwygBLzWWjmyIcc/u7jVe51Y1qd609wEf0ubX3S7n9xG7RRaZzWQAoC8
WlptFVGGekVzB89FgcFvUrWdpc+oznE/XSjiJiTapOpJs+1iDTvn1lIg1PWXkzJioMeUPwyjCXvE
nNylI+h/cIWWJEdcnEjRSvyjLiS3mIPw5c47ncEsSAc7fzfGeZlPsWksiJs4rBUWiJIi2HpY/r8Z
hIj3HwnsGzLw/xzBPv5Uy7/nr2+//k8XiKkRlwZWcANqGbD1PeLPf7pADIOfAYqE0wMDCEi3/xXA
xgNCXBsmvsn/R9jawLnxlwlEMf/lmIBS+HEOv+TuzP9m/vofHhAYEYTAXbBinsbz5PbX+zv+Mk6V
bCkr7cuSJPf0N6nlkpOkkQ4D5i1ae6wr75tZiZRpzH+8ZTEcn1O+VO7iWolnDN5YQ72d6lgj+b4i
1obl/W8f5V8Oo78nxP/BYABgeOsGuP3nOLxY/zCx/I3PqRMCbOJi/JaprdUbQ4mJ3VqlYMWoybFx
/i/Eh3/HMLhQC21bx3rjgjiBWOD+Az/KaqTr2P/kLEu0JDT7Vbw0EsHlP/+b/nd/igGCxlJdOHKa
9Y8PPU0XGgp15ulkQWopypyNTuVM5//8p/w79OvPfwvuPYCXjnOzIf0DauKqtZc4TJJ+o5X5dmpm
9ezJdKSW3fov9s5sOW7l2rb/cp8vTiABJJrX6hv2pEhJLwiSktB3iQQSwNefUbLjeIt7XynO+w2H
HXZY2qhCJRIr15pzzORcpFa0tdP2u0eH6g9f79ef7N8XdiV+fAa2qJU+6Io65OM9Di2OMPjo97OY
GXT0VrETs/oTafNXoMW/L4Uz2CM0gB79x0yOpaYL3C2Kg7/IiY7SC1kjS/dqrOWH7VbiD5COv32x
UECfA3YCrAlYh/thdUSE3IncJma+mJMXjaVpG3r999kXy7+20l9YFn9d9JcF0JRzAgUZ4ANfi+4r
l/ACBGK8ft3LB/nLoqflXCiP9g0mJGFtHGJxt7VnaO4TWYucw9TnCD34H0CDf1uVyNGAPWCzJtGN
/YD96K8XjT3UOBOChVVhFFUs04XhB7GS6Z+gs/94HYhXEuoD/7Y/oE5GYIewdbgOusfmM+pZhjPE
8bz9fvX/ZJl8uIdkSbg//2VzSz9cRgI/dbRDnomX62GVtg7Ngmj09llSPLXKuy4TBln5JRKTjkGn
DiyXQ+GPR3TM13PEkUqo5oaux93vP9c/fXsoww6ZD7Ybeh+RKIxZ6MBeurv5IuujkEDMihFz8e+v
8g8rFZQGVGNWEi3Qn9Tjvywge2Higw+AzqFRJmTwSUroSvZ926xLdyaI8PeX+9tjyNJxAFTCobu8
Tj6CcrwoxgybM92yiIzaGS/8Ksbw3IfylMgm+cMe/c8XQxcXBRfcnfjwFMoGhI7XXUZpXlUfKuaP
9yJrSCoqLNfZxk7X/Wkp/f1xdHgKReDyooRD9RFKHcspV0bwOI6R6dDEhJ97EZ449htE1mRmLXtL
f86imQmxQ8YFY2q3YGo4drgnNMYuL+HTznX+nFqN+sOt//t6om38EwPGz30xx/361NI1hO8Soswa
EjBjfCSUmW41H3//A/99PXEVj7uAalTCUPmwN4g4S0HnIwvF4uTP56mFB7oZ6bebfRJnefSHLyUo
cD5sgFzPx4OHbIg98OMG6NIE7mqZoHZG51kh/PBJbW+WtPjhKaAfK0n61GdikfN8bWEIDredG1ov
NgPQkLwu0/wBpv9PN9l1xKXgsoFXe5cl+ZfHSQ91EpLDjSWuiIb+YEYELoeJXoLzhy/+pwt9qAya
fEilSblQjZzs0FyCjIVQf9od/lYZhA4ljg8XGpQjxJ0PawZppoNPj7tbX/A2mA9de2I4Db/CTPmQ
HbSTmfno6VxNq7hrEPX+71fTz1ACG9gam9OH11tDY3DONHsgVsRlM7Mf7mh36w2dJevw+0u5tvNx
KV3eAvxmNGO4Jv/j19/O7l2rzt0UWwN+qu5QovvBCqoislorYBb2ZsjC6MnxJtQLcdMHaNcQJDJw
9MCIfhOxAFVTxTXjctcQrC54lTQLkY6cD8Pmjfq+q9+JZx2Cm0i1DCVXElnttKLeStp1kS9d/EW3
8yBOVtk3ggVdmHjdG2cq7i0jymo9qHK2H9Ip48VTm64nxTDRJC7twQ5cWocJMmFrI2a56E3c2MtN
2k6Jtx5yPhNG81HpXeQMnd6Ok68R0YKsx6eMDBrDF2fhBOyQ3tS9lTANb6Il2YT0xpDzGALU933U
updgw7pBwuTOpM3ZmDPURtuTrvYqClXHoKmUXymI3OqKsHfl7Cu6YcOKEFXJMMlzUaWhicBtipke
02yKdTFNMkLCrxkaBUl5T4jIrKKzDU1F5V/ylh5JsDLE0ZN/wRR2jLwDc0q8q+tUqXDmJGwlinZR
E+tXr3P1XVuV2X0QtoFe97QGUHErFKnrLvPamc6dWB6LqOiSvc04IKBtUxdf6ZWC8iGvFIsL4a5o
aGZyMJkzxtFdsQTxl6zKBW//oSHndeBpy05Oiq/4KEoVFttwUpmPoQb6zsZjBJue/NjNvoyEnJNW
UlNE4YnRM7LtkTpQfca72IG0SUrrC3Z0em5QevKSnNAxkhY3OPW6U2yS2vJwCVneHSiomv5cpRLw
sDVl1oZmU+5v8jAmMXou8ffntcYq4go3ee2KCldP7JFRcAklFOk2SuA9ntOxnZ89XEjDLu48ktqH
KfYOSZdhnk1QrxCQKBrT8YgXlbBXrQvyngmyj6YiB/7/kCpiqfFxzQAAwo5GRxRMmOgKVDua12tC
XqUyTlteKFAtSL88aCwZIWC01FRTToWESccdWcysuMCol2QQjNpqrdt7onRGaz27vrrqey/KNtRD
Iniq3WWyH0h1V8BPCP6M9q0nlhKkl07G+pmEzGHTQtOxH2m3+GAtHRLP95xE/SAhLr2x6vBcj35P
AGTOqyo7cqKp/UNlKVqJBvcqmZR5aN8Flp2/GZHr9LqZskhdYDEXhxWxITcpVmLDN7JoXVKSB/ma
rR8ARJ8sTHLkbGJrBbki/Q5sG79sgcc12iImYX44TRIHde7kKOuk9JaIdLwRwgb7g4+Kd2yxxUWO
toddSiDigneinhjMJuHlHwkEzazyJufWDZ3QMQ/c5E2b1lRTcfBD7Xgbpw+Xq9yagLl0UYR+bYTQ
oTbtEvW3nOWaaIu4DGFD3iiEpF0gWBC9nZTAODAKkcqcePgk2rIt0Iy5iBeKKhNIP1OsaGt/ykIk
w5leXkW0yJdyFsTcTOlYHrPEdZzNWLd5sREkq34hntVEXzAo4x324hzBu3bi4r0rQ8FTsCjfQcrv
1dG5IXvYPYUqaGGKBWSw7pTfc4BWhIF/HWMNobtrF941bjR11ib27fw9DaNy3Fdzah/ooBNy0aJi
vkykyLVccZdAQvQq7+iS2x0mqJTGCsoyHmiaz+0wpzj+erQ2CKK6m1403ucyGvIfDWNs2Iz9gDs3
6Tpa/wg8qs8FsppqZXCQpYTR1uwSbur26XZAB5NjuUOSu7Y0eTn7Ji3kA9rdEty87xYSQUBLMvPK
5GiExzlJy3Nd6m5+1L4oHCJoK02AukMGDepNS6eKSHk0uQBZkepgfDRTBoooEGCleM6WAvt6lITF
gaKfInbbEQTR8iuqwB20/o6BRqovVdpKTIxiVALzjJwVT9hALT/c4dFzjla/NF9xcTCfJC28xryJ
Obw44WH3anacEtlYnTWkm66Vj4JjWivQPb7ccBAxibcnbtEuun/Vhv/fBPZ/Lp2L/3fbb6de6/fs
9a/2r8tf+FffL/ov6THxiHwPvCFnlUuv4H/cX5TRNH5AW0PixYFFMf1v95cUuL84g3OGAlJONhbF
zL8bfzQSOX4EBAQyjYWiSKrG/8L99esZSnoBtR+lLL2uC3o++NjnKjoZq7it7RVqPTYf2n7LMxLb
6ER6Xn9VFAPmlr/cm3/o4/3tipKewoVX7EBf5tZ8qGztympBVDE1BMGMbSOVwL0W5ijgLOi5tYxe
suUPfaifESf/aQHwvQgkoGXDRkxgBvTLD6eWppPUMjan3Ql5jyJBfsaZTYx27q6AzzD4S9i0/MBH
j83LIfkMroL3M+60H5OryjfTOmMDEs6dXiLsmOHu93fk11Pl5dNF4tJxcSTq1MANL2egvxwq3Gbw
YRzDJiIhHLHEWPc+A+2l928lKee0R0oTbmrZkFL++wt/yDziykyaWUMX6CYtaGBLv145Gwh7TJUF
JAFGUoP+OnT3CeweXDwU+/aRHWToV5nvqNshaZWAezdEnGW93hIwuPAwr5jJZeWDFPjn/3A4EL+e
NX9+ukswLPlAPCQ8HZeC/i/3xZuAO5lLidLGDbHsFq3aO+X1VNyqYKqjuioLDpayQiCb4AP9vcOM
5EdDsqbN687qvw5SZ/cYrArrOu2zxNrAy4TW9IebyHPMB/nP8oIR72PipOfoc8CW0Ms/dJgqnCLR
JLkZuYwlr1D8Q3yb/FwUpX0IbPWtKXMMfFjmn9PEeG9dnScKWUKgb1WIUm7OE/nFpzREK1CP/b01
BTjj5rJwqNFU5x8Bs8vPLun16abNUjFv+lGK10FF4NFyQwZeVMx4nztwg+kGfJBe7szMkO+eeku8
LTFZ6ocW6QpQOsRbdXG35A7ABStqXPc+jyo8aa7Sbgb/oglxKUB9a6IOG52akNIIseR3qW+yCfZk
Tbc6ZuDYbzSbWyKRsqMveAyUbDnTAER9C9CKwq7IOqs/DqXFvH2WEBH0SE2xjpmYoZkXwSXPi5hF
zi26UUc1tL1zO481noOFRgbz4ubSMCkVLZe1H4BF2dbaTK9JkFJLo9TmYfBTAeFizuSCgGopii0b
Dv/EpZ2JWhjtEdlz3FbOvernZFPqQlYXTk527S2Bp66RJDX2yrEn/tOaYGSuIekkhkDbAs+3rbxL
qdOQZb/vogl2UAPoQ0E9oze6ny3bfkt8ySEvchb+YCKRJ5Zlq2AZmARne5wIb6dxzZZPY6/7c9hj
NUBnjYHsdsCCi88J1dIzDaw+3ERJFH4r5yWgn4G3bo0bd5rWVbQEb/as+nIVtHlI2q1XTne+p9mn
UezJszVqwI9Y2h25ssOeLQ2ggP0eKtDiO5D98TXuqIvfllikVZWMrrcFdxliBo2W9TIYPeLzS4aj
t1gJa9AZ7LXR+MxXKCpTOCdu+A0xubHwA/loZ3sUzX0lxD0zd61O4LWMXpF9Hk1PgFyaZKXcnwf4
NBRryI/dncS0DvrR0fWLxc4yHuAj+I8tMRXTUXJoRpRTJeYeYkE2r0Z0IUgt0DdLQh/H5tjJtt1b
hRYnjlGvVWVV08q3muJ10Z7lvLd+rHa9XeTf5lwCOUQywVal3HmCIzfU3Tar6uE8L/7ZtHr5JsrB
Bvmj+72bOeO7bJz82la5/RRou1rWbsRIFgcAUguNIfBGx7I6JuSqvkg1oCLXnA3LTABsmvDoE83d
7KQe+f7z5Mz88GGyTfoUiBP+vXGHiuBCT5Aea9drtdhN1UXxD0GKfdwgJ1ySizZVYxh9EXWKiUQg
rXQh+uTqoKSEooFgJdwJO/ju6yR/snIv+gGDRCLf5u9HHH7L6qlB0CdWpDtk8F4mzlhFGGy82m23
YMDax9yz5nLV6Tp/KRq72JDcPSZb0znoSAU/t4Nds0jsrZ0Q6F71PfvXYublhJ4Iq9OSy7cMx+6t
muAS+V3HQXKog2PHWBkNt+9bdDBkc26lw66C4puOAdSkXO/8vJZqVw4ehCaUEt+bMFLXKH+X7SBa
DJ91E6cn4xEchOFvKH40/YIRJnaLfD1fUkYZO1jF3aTQLe8niMqbPlPLg1202VrkIcyjBDnOhDQt
vZ61NUTnsrsQTTFCQ8HTk7/uHUrvFmclUBSbN5dtL7dFBIZq1V6mma0bsFjRlrvXTg/GtQfmdRfW
ItvnBXpDRugEP49SO/dFQqeFO+MewGsxhh8a+dxFbQNkcM7QiaeNtewi5YygFxwHrnkHpC9Pk6BY
D8bLTmDC5j2gUKmhY5YAeGp73gNbB+VUW8jK07IeHnnzl2+hn7nAYxEuVtUUx/daLCbduHRdRjhl
TvdQARZQB3imwz1HaVhldhb7SCWjsIAKhLFvnMHbWfXEBMw2GaIAUIroI3t80UO/4DzpvQFlPnr1
JQoub5+k8cL7Ymgq675ipbfHzEQLLgBPWPFx5FGoNqaf0h36XtxgqvBu+sCBSml8g2bRht7jp9ba
KfIBe7bsT1Mp78bQHBmmPjVx6FwV4zzvjKXRIDh7TqjvVbk8tHb0HWjkg+AE6xfO25wkt/hXdt4C
SdjS3lGqvrv1XE49qxK2N3LVhD01FY9l61/DtMt2fYYaYyrNaao6/lvhVusuwCXpxUZsBU/zJ/Ca
064D4rlDb50fxrkXG2TA7pE3XbCxkiz/Hrf0TmAFdnvWYLAtfKPfaOBM55FL4MlghW8Rmi/Ai93u
uclVDKTAvhiul6nfIVBG6ytdXWcnBb14Xqsyas8X73qxUnbJqatxQM96xfCad8tOTAA7rv2qGMxG
WOT6BplRJTg5B9LLqyWhsKzDOLQecSEmO/bnNDlmuQ89rXSrUh5iCADhtQkLGW5pBvRP+FbrFwdu
FXe4IA506Yb4AQMNULLEjWkupPQcAQrEyamqe4daV8urkXTmXaCzqd9TalwAmait1y6MJdhtUJNX
YTQYdeXOLWSUERUgSiw7H2EHjV2/tYWHsjhUEv5zR/k+u14brJumwnY1T8Fsr2y9LA95zD1nG5Qu
hKO0goA7BGl0wcWma8J9F3wrSLOR4lBHfeKZ7a7y2UazRA8zAAo31rS+5qq9W9iAAHpiD9qOfVJ+
CxPtXu5RsJ2VwA7vQigG4ob69on2oA1CE0mnR5+poiMRGsu7R9YaExcHiZM+kvWpG9ps2KK6rY99
miTJdvEKtS6CoF9HMA4+Tb4bfk4drxpOtFfaep3DocNPlLkxb45xNvvUbrqDVyOZ4ggebYAtqdum
qur0wNukvEUTO30ZnKp98HKpTnNlh/cj//e1K8XLSKcC/pPnXDdumTwTOo5UM3W0+Co5Bp4jeDUH
zAPiB/DR4FMyXCJIAJi/c2flFy1i+8wPx4rh69GUrZRj6XVWSvXid40oUPxfpGrWAKOxRkHsgIXD
WpgzlRraQ+8UiuFiWxGYxIjF25ae5ZrDkJTia1sgaAoVOHzRgfBa0azsTwXK7XqHwApoQtHgD23g
9c3uNKHn70G2dQasdtuMBMO1AJECKr+FjunJJkYHbnw78UsOkTvvPEsOFFcCZuLou+csycdTdTHJ
xgtQyRgPwttsD2hvWx63IR4gEObJHikJEnv2LnPTCGyyNEEfhlKaBR+OOx7NNCXbzmrDOyO1eCpS
WZ8rLbqbOWjnuxlUkebIVEe7wjSEXgosfos9Ha15LL5yNKXhHZnpPuKtsQ/t0IrB2XrLbeqCiLDb
3KCpdzkRcWbsvtV4yK4wB4kzDeT+EwoOcchnOrgVmfbXjmmSOwIQz0lOU45G/RXtfdvZcAA4JYF1
rHPE5QQEmlcZDw1qucTswYHe20W2p4jDxpg2/d6zbDjowVheqUH269ZG95sKH6VcJ4brxaqCjVyc
nBdaaXZNWckdrga9zW2gzUVXtU+u4YzeYATaz6CA10y6QeRlBSrpub0CmCDoEevhJiqCeo3XMj07
QQk6pQtBaLtTf0tXPD7CB0/Za818nvtWn9rRWE+UXDSMZW2dR5NiJIv4ufndO5VvujQNNtCtnOc5
6cp96LbLGRg0VoRBvqVtCmm0HkAhR8ieqwLAfBG73ztGdmSIF1AtMlrY585aiFFI+2iFgdO5taq5
eRLArq+rGv8gbyics1PqUk3P1oQguzC7MEhBc7X0Aidrng+MjeSmtWCiVl7dP6VL8SNClP+tMhGs
wnEiPy91knAVMIRYZYOJ9y3pEPvS1hblfgpW06+bK7TM3+aYdGpq7/qMA4gutwOxV7s4Egs3horR
tgn7Tt/f0Ba3QMQ1gB9sP6Mjicjax3nOiuakPvo5PzGsgN4rlvuBTu5T4KX5YerGeleaLqUEqbvo
esj7ZVUPzPP6vGMdEOywI22sfWcqE34PiBzAoCJ4z8Sxc6z62LomWq7Yk+uGbdaLOTtpXZqzVSLK
pWv7HC4Je66UcAVKLKooK9SLaPTGIkTspJsoxE3j+hytoBviMOlsyOORSa6AnMpLVWxvM3jzV3Hr
i53RySO/CYFubga8JI3pO0bmOaTLuJ7nqTyCnb3r6dWjweIlLZp6RoEc7PHg4kPONJicrmWJjCja
NzAz2F4qpJe1AfFSFBxjBO+WpyzLXDIzm+wYUl9woKvd99K3q101mAdMNJh81RilL3aGmjvJlp3l
hN/Rkjgnfm2B3CatjhFMjYg28FZ1+mYuJ4OYiUQHG+nrI/Xacigu+NnUcXiXTtmVM0hsSXXlhdU6
joJhG3XlvB+ZT6BA5fWe8HgfaH3FpB47XxhjpPvIj9yXKg+ia9SjVFZNiqmzXhCqmoF9pIje8BI9
OmOLAyTO1bptxbAWomx2vjMfLB4gFPieezUVYf6NpF/zYipQlMhWp+kYGrVy56WGI1JWwCyDIniM
QTzvRg0QDE6zTVEj0/ggl+VzJgmK6D134DCGxA4Ha4KcemyRZzPgHWCS+gg7qmHQsFn1yE/YLcAR
vIBTk9dxRFiFCcWHXdZvsW5eymkKv3XwUc78xeo26IcU/GuHZ91LWhyIjN+8z8nQ4HEfm/HGKuX8
yrhJ3RnREk8Zm7k7IOx59Vrb1yAoVXvNZN57LT27vcNFmJ86z/KulVO7d15feRBaOV4YcHQI2C15
isOCULR6gJMrLkzXxErFsVblcGKuY651pibgDqW66cDMXevKNCuyTdxHXU0WrQ3PfFXeKN4qoysS
HfSg9rI20HOKvpgPUUGE0qqn43WUPnA06XMS6N3ObDvKuk9tsNjfGL0t22gI52+49/q9keG0U0ED
zLVPRXlmzotvzhra/UQrvSYgoIDNTTNVaFT/AX5KCy8JjlLGD58CxyW3Mm4kReeio5dmKeGQB5Ut
v49WD6oTElF337dl/uxiGwiBPIzDfRxY82lSoLtLRF7vcTdFhwINDwhd05ySWn67sKtOAPP6tYXe
5omy/bEklPyqyznRrnwX8w0WrRf0kOmWUfBwsG07fSu8sPjeXgYRqeNTZinmGaUNT6daoiutamok
9OZP4diF96Q/1NucRXOIctvemBye5NQiLK4H7ezBc1kPjsGKM5PE58nhfmgc8V72U4ILvjHXxWhg
rEYlAxZh65/YgfYtsr3R3rMjqXVTNIkmnMWS8IKyKT5Ug9V+npSEBcT08pz4OeNFbni7GuzkuhJ9
AJ3RqmE35rl/Qp9sXDz2FY0cqlgPjGTJekcojoLd9cKDngF/PbTlXBSHEf+ntVvUNO1bZ/a/B8Zf
YJea/LpNmkdc+lPznurJG8vV6ABDvE+qYJzp6vT17ViUMt4aST7GxT4oTmJQDHHJSoNMDzYKwR14
vyl97ug+mRVZL/abgOY77+LSDF8jCq9iN6ougp4/WKzCYHHOOFu8+7FQtJdCOCw0jTwPXgGwYDQX
kO/nvMgOrgqSdEcHj+q4mrH+nWU3xmbt4MkND1EdR/pYLzRcrlonoZWG1hakgOikk2/AzIAA0iGn
LGHKZM+bbyZQwkTDHdtpXbx22sBpgFOQ5avLopWfTcpR6IZxe+n/oANXtIrPMV6gD1mu2TxXFmDD
eIdtjiNf4atW3Hp+GWOoH8Y+JxZjKr6Nwq2eHA4EEXEMwwOi5yk+B54pn3WlymdOT7jxYrvyvi6w
MId9VodyucHU6uDlloT1Smm8m4GnjON57jDa7KYUXePMqfU6aeapP1b0Eon0JIngTjlxXJ8CZ2AW
BlEYQLNXV1c1yXZ4lkMIA+sA8FS9ryGrU2qOyT3WYWJ52BKYPfZpNrXrum7LHwwGE9JTkDzKTwiN
dLlvMsWengqnhLCLzaGhdBK62/ZMPJmgWp7b3Ah7qhkWB3CJGXZjqT+4nc8EQTkOf75eFn7XvoqY
nyx9N92Ny8jj7Se+N2LNRXV4i8+SP45+La3XYI/Kp7hlee7EaGMmaU1POl+xaKHXS5J6WJRjkEur
dFQUE/VskWFhCUxGTXLpjuSONV37eY9bIhHB8MLAwxxAQJXywW+saFXGEjOXi3Va8d7gsXokHyK8
pipPr0mioUp0h6mCWJYxeloDOJHYpag+g3WeFKaAWwJCcyXCAhYJvgm66GOE42EF+HkZNuUEZGGt
qcA2UZOZ4H5xM++SHxxn/tEdM1CVdeuau0QmFnem7iBq+UtRr33SVOC4U7TRccrr6SlPvYAqefE9
KEJEIBDx4WWTf1xqE6NsceBEp1PTfks9JVDFcOD+YlSc3vU4HHDhlcOz75iIHnjb33q9LfCXNgFu
SrlMACXqajJ7wi6kd5B+LPpjSixLeGyUok+bKlyZq9HI/qrvgPemlFV3+LFnuSZVvXx2qd9fgLUu
N1EToGBouzZyeaE28pPEl1KuVTQFvJuHNHhdOhPtLDrlvKUnMHaYPYKxesk0qT7UPH2Q/RjBZaUb
kQZDceiNR8lP/7mudrRh+ugq4X27Z6qftsBd4nna8cndV4xuUq/Qt4es+Flm22EKLkp8mAQnBWbu
M8YT9QSmVt8IVSR7+gwsGfxwAegQ6kdsbVouxXmZC9sQgZQQ9tK4SVVuMq/iUc6XykW5A0/4rrQs
4dzJLqjc84x4Q620L53yaDlZPcAx7fCe2HEygaumGz+vU1FFZ2A8tOpDSKf2Shc9EB787qch0251
sqEngRKiWlgYllPvb3w5wGi7IB1WoGjNo6dTMkvSZuCpsDm488wNlXWc+5Gt3pQBJcUccyubLI1Y
LTrDlpP6cMOieFLVYVFVcdOHOsKexwDVoSEhKK3a2a9KokI8voLiqRzXfmtxDHR+rnc7TNLvJGc5
+Ds55t04fEl3045MOUNUA8klEKb5imvH7VedwV2wintdPtLPDV+zThdfyYhIp33euuWzQ9HZ8rAW
7vNi0wsAaTJhoksuqV8tWNzbkMcv50gQTC9iLsiM6SOaK0c7MzUH697iEwaVU/jbtCm1RCgU56BE
4FbdeKqWb/FI4xk5AQ/okGh+upTYl3QfGInlKRspu7liRJyZ68U1ne7ZbXdF2FC95p1VXTHDnIE9
A7q78aKOrzaUtg0fSVnMN0F6b+3ATSAvdy0aK44YsT7ajtObfS0al4wJuZS8MYB2D2hARq/cNqac
+3WFiK3ZQrYxBuDfUuLkrJzutiYm5g5FF3+aPscU7zjgVPXVkBtz1XtLyDkx0MHymYS05h0buSTw
B2flfJacj6b7Pq0TytPKON167heA4Cpsuk9GB6iTobIx55ix0o8PP6dYMxqOCoxQ5hEqwhDsrelN
dDPmITGS/YRVldO7g11rjtrkschHxzlcNk+MtZ4frACSRs/4zIOM82ioHyKyVghEUAYYJuFi3/sI
iIHbJNR0TeZFx3SkXbRadKifpYyXaaMGhVe0KSqQQE3Hqw5lpmeu4s6J2l3b19FeWiFNfk2Xvz6M
vcObIfXRlsMuqa+w1NTxuQijyv82BH06A3nRXXIDsoaHV1bToq/saex4AmmUOOe+CHKctvDe1eX8
7JZHGel42XTo2HCnqkr9UA0QF8ZnFhxpt7PnM6h0J/7iEPLXRSsIwuXR7YXSr3ZmFwt5K5fqAC5B
EG4lejsMu/Qoukc0PehoUgEJUOhoWBPfl+JpNuTI1H5P32eMO94ZDFGy9Ei6ZMbxEu1NoWGr8aZ4
85Y0wz87GVUhTcn7vL+vuswh2gEk/LbvInfC796T5IPPe5C3g2WVVHMJEUSjfS5q4TwMCWhnRWvw
JSiL5T3J7PhaLo3g+CvlmQDQ5cWTDfl0Td8/BMnSHNo5lIBHfaY52g8PBeXSbecQ+eG0ghwVwrEC
ko8EV3JaAl2YygbA23z9XlRBwvKJsmBvp2l3xxy7/C5aNf7ol2TKeKrgoyzl2D0A1sijs0Fyc/bb
zlcbqzCEOFq4QtZQm+eXwJ6yQ59DdHcinV1iNYKvEwL4Lz1B5p8sSt9NoFkKQZF2AAcT+b3KqhDA
nxs41+Oc62Mw1vZtClQOAyzaBedELAhyMiR/apM1uT6wGcgDxyrVkk6QN28wd3w28MFY02623Zr3
UJe+uouXH0hvoQMQmujsu950kqg31r6AOT8D014lUxHcpGD4twRqkVs7VUtcbLxJgn2MeUnuAZku
j2mGqJE5Vm17q4SA0Otw8aYDUNXs1dFwqzG1Fbc8Qa21AdJHURmk/fBu3Kikb8goiqH3mF9p7AHO
uqCNQiYv7OTooltVO5JmomLbBFV6u9BvBSnV9oxWZQL/yRMtqQtOF1ePiyzTH8yy2ezEyIktrWw7
X9NSJgcdjAFexjEFWjbjn95S10J3h23Wb7A0I0kvh4afFRB3PmbxcY5wpeZhOHzxL+BdjPHqylmW
5CiakuGYiF9Q+QPqmmVsAaITTSO3S454cTbiR5h5kJeG8VMgkc1ZIxbamY7WFfPT+RbVewHLzVPZ
A2g2uQnUhW9P1zNfq7iXJz0hkvBhJj2lsxe+zqVprgQSizuaqSz8xXSwYyTY40l2rI0IjexKxehe
1ny0KKG+cuJjCQjNJdPFMrvAb/1mE1V2l74BwbVODN7W4aha7Pd5pvbpYogOsLjgxgtNTlwPp+N1
AbHQnkI45T0tUCbWYbBiP/UODveMaTUH/TtvmGcyNiRCeewK0ZEDcvnMxKHa6GJwaLLVKXP6OMzI
YyBR4ZwTdPN1ykbeYmZOm0+mDYObDCTTl6jtnC1GxmGV06B/qYVl6OhqXqlZo2hYuIWdpbsBSwiz
5Ko8S4s3+Vw7frJLbJKHjdX+sALnEp/QEjV0kQit/29qBPiHAsAh5kL6ooOnnS23HQqKzBQ1GzD8
Ey7l8tg78G3L0NTb36s7ftXmIO3A5QEXG//MxbeJh+hXDYpiv7TrNmXPzTt2atDAEpz1ML4b0Dx3
ll0Ft4TkUVn+/rK/iqR+XlaiJ0H6ZWMAC+SHy9ZDRpTTrBlo1xYh7mB/vHhT0vNmS61CDgdBDe7w
99cU9kXu84uOJQptEslxCbq2jVX1v4k7k+W4lSzbfhHKHA44mmn0DYNksBU1gYmkhL7vHPj6WlC+
Z3YlZd1bOapZWmZS0Tnc/Zyz99q/CW6a1vG7PGP63A320s1MSsEcSrB5rVAQdQ3xaGP/pIOOIS4p
VUfEEF5yYOhPxTekxN1vo8kR7zCHwPd0RiwoXl34bK/Y6ZVxdAw65shU/YRMDMbN3KErZSc/8jSb
ACwMGBUOShTcD6bE7D7AaTAC6hX0JE5mv8gPChzgNaGtAQObHK/bwaz6Z48qd1zyeHLrWjaOiQxI
9FV3iHpIqNsuGadpi9LehTEJzg+NDoVR/e5P9qIgMSCkrBweOlplRKU8+XHPBLVOOgOEyJQaTJVG
aOSuM8xHZRXOg7aSjEeLWuF91CNnXaQ9erBcrXaWweUSOLdt2RvcTzPXQiMPMP0gS3GIPsEDcfRi
MUQbQqgmGMiCmk0rRfcDkU91MlOnZm5Cff1KWjQA1UqVxve88GLuGkAc3D0Tq/jNyQqp9gSNeGQD
B+b0kXk4BnC/6L7GQaZbAYxTIwyoCXradBWdaArNEu4nASOpAYzJ6utjlncLFddPaRz7btOc/Tnl
mPHmkfRkTbQEimi3BPFbgZ+jHiPWa0+eG4K5EpNFvk2crh9oNkQZbQGoGmzfyGbUaspgbthmJvxd
raf5WPmT0PufC/U/0pk+legb8t9Du38J+/7fhYDvv5dLfnb7+z+1vJu/Rh38v3f3f5n/vVi6/mcV
6v57k38rfpWhLn/xLxnqEidAwICPz9xj8O0tG9m/ZKjqv3BVO5L4bx56vLPLrvD/Vaj8EbJUB4Go
vfivBMK3tvwZ/227/yVdVKs4shhf8vfqP1Gh/rbLClPANTBtXoS9DgndsjH9RemHCyPHfYIMJADk
D+Ovxd4arjo7EAlVq1bNBdu8/mCM3v6Dn+1XB5S7vDLfikSBqxSuRfu3Lc8dkagbISRW+jTs726E
sKt2yN7bhhbTvA1yB1pwTHLS723eE0v4l5/o34hhf5pP/7Ll8vqcLzZGSR85LHa636SDnd1WbUWo
8dp3YU4DNwTvtPaclhRYzAbPtOay71RMheT+SZRsTJZTue9aYf/rmfofjca/HTjL+0ABbEt/MVAj
B/7te6jGClrZwoxK88AenmhHQFjl4DUunSWXapDu9j8YYH+Vdy5fPTddTjcp+PysyOWn+cuPPghi
dGsuJLBHQIIIK42+MN8YT32kOXz+/nv+c4HxWuhrMacKtMfubwus1aPueoH+sENMi5mw1Sol+Zr+
FiosQ+8bttDq1p1b8f73L/zvPqTtOHxYzinYZsv//pcPiWbOnShKcBYUzL1vHZ0wkbP00gYw4Bz9
5x+T5/gnX8Lm5dRvX2nVd5YHUoDIH+2o85CQjxciaNlkYfKZN6Z/xIamzn//CZev7rcVzPVIYon0
+F7xRf76CfUseifDAsbkWon3fymWE/aLf3iZPx9UGyEEbnTP4zlBRPTrywxTnPca19k6JU343Obt
Z2L3hNYRObGCjZfujAnZMsm4RfEPW8SfP6FNV8RFo+/wttH4/vrKhdVKT1YaV5Fie+AU5TYYFP38
ibqTNsDff5tL4stvXyc/HC+DVp29l/nNr68GbDMtasRk6wGYzQsNRSdEDyr6vWnGfbvVlWOnQIZg
sVEIIo9Zjd1S0U2uNhhvFYpbR4R58B/e1p/fgUsfiIYa9nkOkJ8C+78s49QTYdkFExFZEZmCZyIy
wQh3dLYuMY26f9iL/t2LYW3w2RjAmyAA//UrmCdhAzHP2BOrUZ3phcV7BTcPAaU9Vm9//33/uXqX
w80koYedgVKbE+6vz6fDbpewkIhbQNm+t5KRrSdn2l/9g+vhz+XrYnG1uKua/Kri94idLjB1GRdh
uabjNFySycDcN1I6Zii3yhXYk/BDGDp/ygMDKvrff8Y/93bXZPnaHgRfdnn12x7UFW3Y6YrPGFF4
vKPXn+FEwgkN145MZHqBScXR8/ev+W++V1fatnTZj7w/H5ra9EKnCEgxiOSs7w0Cv15+2hj+/lX+
2NZxkBCrxKnF3iD5j7/+ej1NsoQxgiJwwDTuPTsJLgEpfac07oO1tr3q0eTh/Qc8xm+uCQ4uNiAX
ww7pTNAbKFh/fdWyMQbDGjSSvcyP/HNghd4hy3XF9Dki88TI5incD0gdxm1R9iwoBnvhJ33/4tCK
Yfaha7vwc1Pkgv9k6P7N6cJ744fG0IVWDZv+n/cZqwRwNw306mdk1nts3+RXJnBeEGrIASEMJkf4
hUV0Hyxpq1NCSgoRlyGP8Zx+j12kfmtFV6LcelYf/9Nz/cdDAMGV0RIOwmWP+8M9P+iYnjDhLOsO
Ie9r0w3515lsLHq0E7beGR+zuMTQyMI190SugSbjXLklMQfWEBfEV0UYz0H2LvnZfjjIEz6BcaQf
0BPt1GaNnvBHVmzJqZKO3jZJP9To0EbCy/kZHU1gUpF+lg2LaT3IdJh3k6Z63I1FLqGqG4xHVnY1
tRDJQi0uI2Oj70NuFvrQ0tNPdhrF/rirpMf/T074urYSPt4pBBICqnJ5thqRYF+sIs2b8PvuQTdm
fA91tdjJPAbDKkadfbhmNq0FHL9s7TGOC9fEKfMvxiRg35fpbMAo0ZZ3ppddF7jHB25fFLde+pY4
ib6NhaW77d8/Rr//Luzq3OPxoXnCBKPh/Xbm6IzZdj4g9DNuyejIcWVlW5tgo3+y+y+nBc/GX24L
GJz496XLdX/hHcG1+vXZSRi1dH4DD1vasRN9M6ThN0uSNd0eKeIBqV7TEo+AGns7Y+ImqqWz7oMY
nm0gggVM3pHfDt9Y3TpFWBWb0PGj+7mdd4SY3VhaGnQqAKetxjEhyEfIALpsPtcbiwcPlUQ+M2kt
8mwv8YFiwA7mBsFT/HWWA2lhdEWJoRyZOZWo7bbMjsW3sYU4qevkC6RYhlgepNXH2B5wz3DV8giW
9QRCbgxiq5bYjmSDUv66bInxri6xYAeBW92j4PaGGzR5CfC60mn2TEQDQAtexN4P49RCGWqRCV/Y
C2fBdQuQ9XE6CvSVnnsdq0ZdYJmjtTaEs+sjQzSbwDfqxR5ROXsoUnqHyawpV2Zvzq9WGB8ru7Lm
b/zoiHBbxl0I9nTW7g0IiPYKFiANWTh0wxP7iY90rW/XLSFJyOen5GoOFRSRjncxbc3aAYLuzx49
x3wuN4nK2itc5uqhtt30EctrDjiqB6HgR3XrwhlWLe6PCo9M0Id3PV1Bwloz9EEr0bb+DxQFDXlM
hqG+BENBokJpzh69YEsTxma1yJsaV/f3iNvrq6mG7IiBLb4p6kCdjA5cORyCXWNp68yXL4jVtNFc
2aSlx17fWmvDpElFulZtdwe6Ld+jYPpqkDRLKdmP/peGFfVALPcCT+5J5mCKXTLoNq23TgBsHH0P
UV4WvCAlkvfIQLDizfLTTEI0MuSwoI+eDSCy5TRMqP4znxxIBtmXKXeSc54r9VDBmG0QKoYO/qPE
IjnSUM0PPbmlty4JJiPnyuvN9DYLKnB+zmOctN6qb+SIDI2WPBL2OZszmozmC+KMItwHoZS7KqnE
lTA06ORCaeTrIERRxH00I6bEXtH3JD6NHg9a3wfknh1zOqKjArTuKZnouiQ2IPHWDgux27BrtWqd
9nyDCdnyIDaN7mT6XgdXKsACvY7jxn0ysZxEEk/iiaIlO2JltqJNjmFqz7BLJdu5m7JXJOUz32Sq
MnaMkFyqxLChb2dlf5/PhtgjmwGpYZI7F/YOweeJ4fBw4xlHZAlzvXkMrAweAgb8urd2kZhfmkS9
JFSpdMxwNDUGAV460FtaxgRlsnGtZIQA1aFxvMvqnti6mVH5p0x8Jg152S3hekiG7qoSHudqjkIw
PCmpMiHK4W2c6Xo1p7rZDnaILkebxp1sonuGsNWa3DZ83Sp6LujGHV0/fKzqrr72Ux1/RoOTH4sS
nH3X0h5U4cYhX2TVqG+wcL+hDMmQmRTp8JXbzqdvc7hpY3hvdG1/SXB0sZ5t+6hnnBPDkD9oP7wz
prI4C/RxrwmhcEq7wIPC+M2cPzGHP3uh/0nbW69nbzpNqKLYpFAL9eCDMS/Vs1lvfKcutrq13xB1
DEBp5Z25AIc7Ve2SYn62XPqzOTTs0NGXAlE5p2n5HBqmtVdT+qOfkMx68s1X1buI4mdfjeQ7O6Wz
znvyPNpQf8Mq2uOIr6YP7ne0POcnT6RiZ7T0PyS5FCtVoY8vi7ymmxreVKyxLAoIJzAf6iD0iGQY
6hugE6vGJF5XDnhymjIJNyjV7jJ74heayfOO4HZy/UQslJW0eSpHogqbjNu8g+vT5wxvTMwXvIJQ
J43lZSM9NAJ5DjA+KpYURPQ5hekzhqpxPHRWBUqkQ1SK3XNVWMlTODr7xc7GBUHVW81zglMVZQvj
YWnxDHlFeZdOYu3jHOAmHH9HOG0fub0h4WlqaUPxMNUn4Q4oW5Lc0J8dRp4vqjOJc+c5u7FLHBI2
o0uzinnrmggNICN3aUvW12BI/WgbTbc28+JZTMN5psm6bfylyAhh+Uosa7qiPyq9y9zSlvZr2nUz
eJJs9FHoyxwnSvulSINT25BmEGsCLQybhrZNs4jOir9WSlubsImjbTV47W3mZs9uGJcQ7k0U5Unu
PtXwOZi4988JHjRDhdeM+xcDSKg0yOmvaeJ9hA6BduyxaIHrBbVrRB8kP8abQS4I2wKsi9uEkDyw
+Gx8mYYXAqo+ZNSc6iiFfNXBbNNZ8YOoT0TnZR7/oDyMAJYGIPHg+XwytC7ODQOlnWf72aOtuuwZ
TyU/CoG43G6MeSsqYBtdb0abNCTiNxV7bs37iuSXFWviu8QHyaqj8u/bKb5g6/OOTTU9RKQxmuPw
mBfVTddXD0Wrky9a19c4jImkjpgRycr7MKcs3CIltY4AciTNpSlhcEjil1mT8pfpZhV18e3M7vzQ
1MMDkzWE7iPpNc60Jq3sYtV1xHq3n8uU4sKj0e1hF0vS6FQb6mbWw1VGNRtdP9xKO71N3eopmBet
MP2SQzoOP0oMrquymm6i0GTfQAwwoEQm/meR5xriB0ogUjR92F7n2CKqXpHznpatQ4aelGsAtjde
G+6RQxQrbhnuMWj1daFXWFDWERplyw+ed29uOLQbV9t7VDA2dsgiSm9FiMsEnw3Q4KJ4ZrbzQWUD
B69pMXWmsuw3DV041uLM2C50p1uCG05d4yPt7v03NnC1ruL5azDERNqbIYe45STcU7CLmrEUFxsu
6EpmCvfB3F/HnEVJ64JcFgY6hMkFRMEM5Ao0c0dsVDnB9w/gT5Jgg2liH3l4j+yJ/w+o5VT6nOQK
ZllT5VAbfXedzsUn6m9MGTZYKK/viBIghDa3EdG3A3kQ3KPXKPWenKIm2SahKSOZc+Z+9S0czTMO
HX2XAgw9qJC8l8Rq640xGa8DsJBLlhOH11fBLfalAM9YTFRmehSo89zwgLh5Q+j11q7NMxETFzdK
tsJrOI0LVFEwYbADoQYmp8kiiqf+jIfoAw7SEYUdQgqH7BXRFKtptt3jqBo4y3nDX+T0qhqZmQgF
CGgnpmNfkYJqjMxPVCPvwQhh3COG0w52um73TI9fAqq2MUFQLsEE2e5O+ITg2Gm1oaMB2Xg4taRe
z8LYN0IiSO5TaCnK2IXptBtc756u8rPIg8+ksDGrKrIH7a3dx9uydB9Hld/NrcpWc56+uQ3CEmt8
LonPjHpO2LY0t/ZgY2BGWLGzvOye/mm20/1QYuSyxnVN5Do9MNSlZs/P4StzUxZJe5sk2AI7p8XQ
wf6OEe3ga1ZBXFj7SKG2DcfmsUY62hhGtfPop63UsFx4jPJFdAyGXS1uMkM8AHu9tbGDrB1tnDEy
gGUQaXdyJjhGyJIiHBjh2bCZSZUKyIvZGUWOA9j/GtPt2QYpMaQcBWqjfQxBU3KeveImdfRwOxTl
hzspUsXHBPq+x42c2/Srl9f3LsPju54QsQMECp4aj6ObHFGcVsh0oWw/x1QlT5hS3zFL0i5yj4Oo
HzzHeEI/sO5aGoTasX/ErjdQhiLOGFz3K1mNCN8cFO6jSxpWb82XGJIRZD5AOJ07vNHr/tYjqlwF
jVttncJ7ckZTLqrUXVlk817POjmR0/WUht5jFJFZrO36yvzm6oa6vIUp0WDPmr/aI7lTXYU+Am3i
JrPcB52hqXDbICBBpLo30hiuUaBRRDjukUsaaYSKqCjE2Aw9VLahaX4XB4O7bkun3jFuuZZ18p42
vYNoILorq4z7VocaHrR7/YMJ3zVHO7fSS96McKqXVkh8mFP1WVrjldRnmwCCyXo2TLDdcuzUOgsI
F+vNVp+Gcb7rXIU9BUD+DnYf2rl6yt0Vet5vSd7fyKy6xBxgp3o2ArKnlpAcNcboDdk4Lqy7+YwG
4a1bAD1FPrHPcR2Z2UKJYAD0sclNpzgEUflhdKk+dST2rN0ovkNQfFe08WkcGHFXeQJyquw4dSbX
2Bo2AlizqVB3e6hMytREMy3JDk4seE4YucyVn+QvUJAOrqfZzthZAPi72yk3iptMIZyl77GZ++IZ
R+33WdXevcASfhFePZ1Kt5a7POZn1qVpbDNnDC/WUO8EzqtolHsGQ8Yb8ZygmTJj7+ckvmCDCPZF
ZtwnXrHz2uklHLqX0idndJzCo+sSkUX8h+iwIbfauiFt4lr2oE1lVd9YBJT4xJKt06lAJwUPgbFO
9ND77hPQKZuYrua+FurLVPh3fm8d+lyYRzJ3kJN5nt5k/bhNwvYZLsAzwcriXHslVoPwoTbLh7xH
RpbO8ZsY6j02QWAMyr4ZslKvy1bihvVPM6kZXl1dtGgoS6hgOKp3aO/Zo0p3Z/cNMd56Sx+DDCgw
eiaKo1uyx6SJkaQgs6BRA9YW/wht72ra5CEMLmgmMQZHsqkRp48oVMjJw7641SZFLe4aKmXzR1eR
UCpJBlpFaCu2bubiRM1MBmuLukZQs5YDKdZmJtNyUycjEWeElZISkKrRf6Zg7B59EUTZuhZGmm8M
ZD7sKkkCRgv6Grw9hbA1fXDihmN66vysPaCkiy41TOOrDsv6R1tCJFsZTcuVkUBL65YwHESYZtzZ
BplR9HzASyj5SSdHvRhDrg+GiMbbznLCbk/qnH7BRlTdVQi0g7UwYyPb4fYhIKYyAg5riIXOEf9o
tu2UTIm75LJdb0SL+6TqzadyiHrzBuiJ++RUXXQv6Spv+nC6m2Xw5HukX9Dhf9da2xuUrex3FZCR
d6uZ70a3sVZxLZOTE6LeWJlRkmQ77CTdG0yenhXWWihwQQOGdjRclcyxQNHPMlqKhSS6BEb4pG1c
oAXvW+vsAd31Kpv7exn6VxrBOMeasYdooe50lNH6mMrkIrWRBuswaIN3RcTzHTnWJHXjnUd2sg5m
WAlTDSulQfOSy4DAMIbE7O3laPNHs1ojn+iJ7IXyeWjG8DRjHSXIWJd3ZdGch354TSF8rNpa9E+N
S2a9V724LjIxPFC0wqvIfU8w81FzkAXIgGw+x37HTd+NXqNU1XQfGzEccvaSFUT/F2LWsse8Cr9I
9KqsuapUgArIHjZKa+NmHSShAas35Mii82gc4AAKwzqyNoj5x00eIgRsh6NhoSzsrbtuLmNE7jI4
M15/JxK+3IfxpInkMPLhptd98Y26LIQU03j3QNzqnY69jAxRaBN4DuAPdIZiljA+0KDcTKF3ivC7
3OuhhajShNMephD7WUK0FODm5EYUoXrkAf/WNvo+5jZ/V/gNaDLPR9iGJt94phCm4xow2HmcumY+
ciyipeZgfapyarwMP/a96/bTyZ3911kUxskz3fvQSl5xtfTnkpCXbeT684vhgNtGGx2127b1xHNW
UtH3URptx6jLn+HNLRfwXD0SWsBHwLyEyd7yjrqrfQRxzngP5C768EBgfahBDS/IyS0CgOyX2hTe
GatIdoe8hnu40sklI7iKqwRTdCwsYpXUhNP4kzx7DTHIulJq5Y141yOTIX6rP+C/YIWomaCNzTfG
zHBqVHUdazy6VUT3iScGFT7qPZna0ZnxSLFFmpMfh6Lrjx7u20M8BNWhrNTwbOkpQPDnO2TTIkur
uUSvuUqZO9vPTaQEEre5n0Ol8f1tTGsIH94kD4iIvPWgJ4dkUWbsqKkfnSGO1qW00tMs2mHHA5iu
YoWEygX7tmq89ss4jT8Sq9hNnhVsIe9F66yXchtHlrUhFKpN9tNQO+Vj2IDX2uTSaS5dNdOxQpEp
nm0FoUOSv1StQj8BS4lNeDU6Qq8RA5hnlMpiv+AR1oYxQe7s+nsQE3TGlJMdhzQoNh0kYEgiCwxo
EFV7mCrlbnQ+mthZZWYcy8lJbpvcqU5xaBsk6kVTuUMnFK4nLwwfXZGqC9FDN0Yu841jqewtQ038
VrSJ0iuzHQmLq1zxTUZpQ3ilb3330GIxJLA0+vowbr75Pp6Rm6QNINgQlb7kWUNRqZZOM/USGUlY
5bmo8OzAQ9UyIuYI6wSYxom7INdFDGyOtavmHunyxiO7DBWatg33CiGvQKHa2yxI0hkbOhUGXWue
71EBD+wS/9sssKhQnMyRz43bI8b3BAG6KY8wDaOCLjW93ZPZmbH9HbrIwNOL9yjAvjkXzVe0kM34
BXQHZwGILCt8BzQT6xsxdyRDjnnfkneygIDavPs5lXDY7fqWx2uVSK9C1jVwe1ujgaSRYvZEhQBi
sdSRs8IpKYEIyHzEauW8E17o3NcU/OHB/TlOaGpSi45cTydof7jnDqSiVN41Qxk7nGx/cK1d0LXp
eCi7vHstnYxFVaQO/4VGPZYsZBv0BTRCXCM5RZBwmzWuAAs6USs1CuOxmbL81qptfZ9NfdLssM5Y
hwhAs79uVBRQX9F3pJ/d5JN4z+tcrHOICOX3ThqtDeoJU8A2UbmtGJUpEW7qcETW3Oiyrw+05fNh
TdKDMLYML3P07J4w6PQMlZ+erDjovC0IUt6eISGlDXtzNq6TjRODA/E9RypnyRFDXPWgx3T8Qmol
Fl/zg5BMGoXtHVFJ2PVaXHhdxXbjm/UBNoa6zrRbNx76wDO/9lvErRYbwHevI441JXz3rc1gwC7x
kVNLzCm5X9ql4qLfgHmNyqfTo7OZEhouSxEfEXZeuZSaX5uIPL21cAzGRmFr7qjioYkOIKvgQX7G
vodRYfwK69S5LZ2BdCfoJcSS1Xf8if1Iyzx9svxevQizSg4k5717nc3RjeD8UHPb3lJCQWbOAPuc
CJScVwQcefzEtCm3bWMV9OvQ+/vZ3hZd6VxHaEXE0voDu4FunAmv+gAcv6hInNtVTp1bNz2a1/fQ
BmS1BrQ22Ke6HXOLXsMybsVsKJPxkLQxBb2t0gamUdRRF5SuRXlC3dj3dHcyf1+W3mTfxHUyldu6
8pQP1bdaTOJj7bjnIjYgW+Hpww/FgvHanTUMGs5F3hrqDomt6xxkGWNcsQ0kBgE2yPSCf104EJ0E
UYX8vPF8MDF6zJtAd7xv162RjaFWYQqLmiOEl1B3Mr1yY9bhU5dNmXWTasFW4MDvtXYTuxBMfPIx
Ongi4FO5wAQ3DSL+bqcJPot2kbIrwe4CSGuhzpUWNIh5sh5Ta4SG53eqzQ4izubx4OUqrWqSnJdt
AtpHn3/FEV3H93ZrJfklrRnrbMTYt1WysqoQ/7+Pw9u4+E4l4wP/MkpRkuuzs9nhbeispr4L7YYK
S7rpdFJlzpFop+0da3juds1gdcS/IVQYX3q/8MG3afwqxAm0IHApA7OM9sZ9KqrmgI5sXGY+L3XX
mh5ItNYH5sv0MuTeeTuHRXxkFveDEKZXjlSKLC7g57qxpjs27+4c2w6gXS875JHv7JErLMoPyNWF
pbp9Lst5CxuiXLdGY6/N2uduRELFMWqhejfL8H3SzLXWyumtz94jpI6ZefAlKGRrLm216EvextG4
a6FbFFT5TZMcaEFztwRnPd0UDYbRwolZCwoH9zlbEKkrHH3+ba4nfZCx11J0+YmiDCkCLCLplGxY
y9zcCYFun5axCvwCDmkN5IRlbnnFB7yoads36iYM0vRdh+Z0Ncg1uA5tPMb70YMLA488JAFCPPYE
a60MBXcIeYZDIyfDSy+zNlhPtd/ujLCXp5gtoj5BpDD2uPG+Z6GRbFI/qB9lI6lqaMjZfJJpHin/
mq/4k0YIC7r7ijtiseSTsNcR4r7G/YYlkZw9vtMphjhRQCB+mhthk/ZO/GZB1hg8Y3u8x0kF809a
r3Yx41tiUivfM7oIDM7cTsIAsqfnlEHrS5Ra5TU13S841GF3mLm3zfUQXIMAyvQ29ab7HLIRO0OZ
rV1ZVBevaVya9Z0HMQteBq08ficBipDpZJsOR9Aj4D4cyAdjn3V7OCFYG7C23ULJ6VcuHUqqbyXB
iS67XR29mEQxnt2qf29SmW2RFR7dONA3k66dDSdGd+t3rnVCXlQxYWqqb26cxsHGrCWq7aZYeqSJ
NZQ7ponWNiMjNN6A97TfewPS+toAM2du2zRnhaWjM32DHJxAPwoMSdmfxPc+g7svkT11X8bM45iw
xNXgX7pY5uzc9RaTIS4YxXwSTI5JfmVkdjtyFdm1RjF82qpur8UctfdG0xMh69I3Mp3RPdBQoGsF
qo9GEQA8iHBpOVtvIBe8VUeG59Yqp+K2tUNxaFx0ACR0cTSvgXun+zwR2dZBqBOy8cwRieeOtzOi
UmA5Zq7NCLaq2Fc9cHV5pekTAwlCcybPM3LuPYEphMyTfjmux0oJuvtjSHJ9Q2iYBAT3aImCcgD1
5p6BpM9QLwrkPsokNbtrZGIdjsVM9LuoL6ExNO+Y0K3bJB2+96Lwa2ql+UhNE+KpJudsY+WGOBb4
8I61w0VUpb46mzG9rGAWam/XY4w+fg7sq5bu+Fa1lfQ3wVBPFwnW9gHKPjePpsq281x4tzRwPACn
wWFQM6SjGY6X6PFMCv2AJsR4mpyiuzZMxbi+xuWO9Y88whdkI2ax9doSP0zlFijrGCpWIvzt0n0I
YhQAXplkRx9YyKFK+uDQQ+t4d2IfgLooQYQ5x7SI5jfUdHS1w4VjlTjN1bCDdhNx7aeiJdT7sbdG
88uoZHiroNVwNsuIPo4j70BQv6TO0l/FfZjse2XGG1GiLUCOF+Fv8nNqu1Ye0ni29gEBqfdz1Wdc
M7KA9R/530mwgEeTFt8zstLXTd3334ZEurd1adftqupRoLptz+sw02PYrSFloAryRhlxsUmy0+S2
OwLeyCo31c6ujYMOigGkRTjTLVUnKUnEs/Bkrf1yesMFk2wRkjznefqhCHZjMyG/ZqrIfCnETan8
2ua6gF4wkAZ3IgCugCgxXO+MfLnf4M3bFFOxJPm2+ialGgfNoqMHWuHFWYvsYeDmDLgRIn7ZUk4Y
PeNIC9ntqSTrm1bTRMkc5sYUndumjnf+QLoqOo+OH4I90R99DuCcHlY2zI+zGEkzZRPdEjtKEN3Y
IqUS/jbs7ScXaHsO9nYH1jfcMBDccvcynzsTProbJ/CXpq9Va7ZbaCrmd4OkXYI/x9jGdTU9z141
wiKNRySDOb7SfBVrLzoZc+6/BnmQ07AkdoK/MBP2ygFXw4bY8mrT/6Qc1QvwiMRYWtoLBEkvOCS5
gJHAunKkRVi5fbppNOFhJ7U/KUoLT4kxcXT2FsZShFDz1lu4SzZtZwxgYk9PkSJkoTMVC6dp9gex
xk9UPcU/KU4Lz4kkXLXDbbug8KA9TQv3qaL3cglNWFDlQoUqYmjfMDL8c0eu4ypSoXogJXS6mae+
flYLaAqcfvrFcDC1TcYJYDA0Klw85Q1d7LXomq9xr/L7vlfYBJOcoIMFaIWntH0OPBvIVS08SIV1
/UnzWJAUW4dngsiBG1kLXCFMxB0KL4hZ7GdMHRaM1khnY626JMeTiYiQIADujOVMdrm2sMwtGC4p
DdUxt1Ddfe8Uxq0XM7YIKfyfKgxN9wGK021m0gsjTlgTxrngvoSsvnlWW9y0GcchUb5DecAV7Gxj
G6tQp6fu3e+Y8mcLTIziju05B7mhKb0uE23uh3CMmAzPP4FkA63eE7BUWrhcGZkALeSy2kw3gXD1
np6JeXLHzFhFAZ+gaBBgJf8CoGVte3K0BhncTJN3KhdWGkPu8uvETqMPPNX+Y1OmGRj+Ba4WuS3h
DBBAygMUUvaAOCN6FrnaIXenbos2gactVk3zGjRcMel9QMbcAKpNIX71pjjrxrBPIT0Vucaj4z7b
oRQ/Im/yD13DnWyYIls8V8ppr6NtG89F3MtLU7jNae7m16T28oumxLpaiWpOeeCUDyC18mhVhbl1
dNy6b2ijS/LtR4ZjG2sB2ZHuMV1o7WdbRWEoVgNt/PKYOQW7PMEwJv3rsBnsjQEKeO045BmsS9Ln
PyariAAoyTl4jnDI/7DSwGemAnVPex6Thq4TLBtsYAlLHoo0Xv6F1Cd/QvtQxQHwiyGscQc2yVNu
23TPhsadLVNkpi/qkBHJr2vu2m6B4jJof0TDQIjB1Jf3RkS18JSP7H64Wfk4gWF5dzUNPeKZZ7Mx
X2w0FVyeEic8eUURrKnIHesgCxoNoiL2gITSkpGHrQcFIGwANrI27T78LrpkYC5KDkSFw/MkrcJ8
t9qxPsFVYH9QlmaKYc03lc8MMMyG4lKORvCKqfQ9ggDBRJ7Zd6rYx8Y4Bp7u6ltLi3TnVsZYMRpc
qmS7/MSjeexEFaxqP7mUbv8Ws8jpJupYruMywlYVw3msNc4tIhwq2FCoroo7hWIq3CJCY9fjtn0w
AwNQjozpLPVWUq//m70zWY5bSbP0q7TVHjLAHeOiehEjg/MokdzASInEPMMdw9P3h5C6U2LelOrm
qsqsLdMsb0qXjAgEBvf/nPOdSITV3opIX6/cqaCf13Jh0cQGmWPtel8Z4yW7tin3HQCWLWUZ3UWe
UuDc5pmJfEVEAUs2HVYW7pa0dYJdTNX2QbBpWMvR/wp9CJMDZsp9QWXFl9SwokNAZUoHWblpTxhH
NVxAGCHY7EIMbsbomuONjwg/3lk2piPe0wE27kwQZ5fFE8PjmS/JiPt6AzQpMc6WeoZ7XbH33LjF
4Fv8ZXkxQzy49kn/MpUHRzSfcl9Fo/VQj1lBMfRCH7URg6AIGLa/pd87PXRRyRqdvzO3HTdpBOSi
MZmYYVFhQxKdkLCX7cYxB72NMJbsGP8Zag2o63ZAZoRANqIPeTYmrNF51tKB+GaxClpngqQ2O6z+
cS6T4cSSdc7CAX7ZilKd+lEqB0G1rmzvsXXorcE5MRUXkITTs8Gkz2TFoi9E82K/HClTbwzd3cSS
kWaXT8xAVVnNh4QB7B+c2GLJJ/xqucSl4y7xXkmtJx5w/v4n735FoMvWbfXDTj/DSxjXQ+EeKRUl
ph6bJQL3rGXX2XvEpge/f0Gs9xCC+44Ooj5gF3wyhCFoiGYsMbhyNxyviQ76rMYoMYEb3EslKBLu
YwKL/YQ4s4Blh+/+4f+f+7uf6rf//I+vlSr7drp9w6RT/lwmsdTM/evc3+qtTP7pX/8e+pOffLqp
6FigdYICiqPb9nvoz/xEyBemKOeDGTiUIwS8xo/UnyU+LV209Di5OAuE6+Fv/5H6cz8JLKNgh20X
q7BH/u/vpP7ksaHvp1MTi/QSGBIOo1jOT/mxs05MWah95npDHTtjstdOi8cDKiXLzd08gS/rRsX6
VlPliafXwgnob8FjVW9U9rBVzgZG+nZhcV+P8el6DHHaSmFgD3midn6+8F+NtMw3A9DFeN3MMIG3
7JUQc8uCmil6mH3rvkd0uIxla8TkhKM5X9e534izluEY/gulsvIiG2w6xHlhiLfgBaE6zHhLq7Uz
5NSqsm0fqrMKRAWsPdVGFFZ1iYivIbJkZM36NKNuyo24zXpG7OMw9sz4i4ijTK07gCD+KVgV6A11
SwcVvoXWgcxf690Il4IsLrtrytVHezobo04Xq0pATUPaSfBasRS+VakzYeQcBrtbq0YoBzjUmMa7
RtrNvY1BDinSbsOHkAoEFjLOyPMCJLXdrkTXdndkK2rQ4RGWTszvHbt2ggMD3JuWNvomtFq5HU0T
8xmz5RxyjN1Z70QPWrXFywpKxmGT0uxjo7ArPHZEKTkEavSvipIt19qCHYDWwD1Q7Toai14DHq/j
qsw63F0wzuhqog++/tw3AOX2I4ugmnYJpvggzDX2PltgXY1AHjuAv7QB+GrwS7H28imctgIgp9gL
Em8J4Wvb8rAzhN5z2qgB+4BQb5owOaSBNm36K3gvKV05AsYgX4OTTweyDl5/onSh+h1cvhbgSQhs
YsX8fxKEq3CQbSxFkha4mArfsYCMYj9yRB8nvLHODb6f4rniYQozhoVO6bOZBXP+MIwdpsYu9SSY
V9HjO5yZymQ75Ej0IjLzNF5xRy6uGR+HJRwgNBlOdpDKXoZrDK0MPhWbwl4+V6BOX1LhWA5GENlc
2xbgsJXoXYB6lG4xUGKOExWrxs8qNqKJds99DSkITVhH9InhrmxXLO1JxgVNVmHuMKIc57ryZHjl
oBR/7WAr35lRaN6VHCCP363jBycd1J3ShO5RnDIq2irI1SzOFmhkqjv7SzpU0HhF61GAEDJsezUt
ZVw2kQ6xUyrGd6tllivWgbbKR0zU8jFrUrZAbBt888KoR3mCYBK+UwtMCbzOo28l2tht7/jipadG
C/8+67ZX1Ef5ntCq8CSUbrA7tfZDGLrlkyknGvwkwRX2eXTuTbvKQb3GX1mOpyalYHRQE7HDn2qb
ESpbrz1EI5sLcqDrpUqevMqdjJ0IRwasSStiVKHIxN1aaa3GlTEUQbZiD+riDe7ovMKhBJN4FbmN
om6aGQh0uiCt93TaNWsUXMz7qWPl1zgDJMV7BOQp6rDc+LWKff0o/aR/QIcAyqmCpMCL37JYgsej
3tzjd91bTXcZoStf8/XCm+tQK+l/al/b1AFwid7SvhqAYqN1m6Rsbb1OgslvB8MI1n7nOW/RBIoc
uFnFFR7XY9Ax8U+sZ9yZ/VkvOvTOmMYOcx37EcIMsycPOrLFqAPqqFLsQqEQrV2jk+F5OS7pDCZB
OthYUBhBjMT+yMEz+p6JcD+S39mN3BfyLeZuOONrDeksuabtQO6NtMquOsC4rJ/ybmp2Q9y1r0uG
C3HOqTs2ElWKyAelrLgIlGG75wx72VXbNdPjwS2t9DZpAtA/zkQMYe9WsaEOspm5PRZVbcltOjXo
fWCtqmzc2l2pG9RJm1CAFmm2pXXDfSismsJr8pOW2zz4M8rThkBGfDCIKo6YNcDK7nFY+PG+CBdU
SW0IKAoTCuiTbFqz3oqc2xsgfLu6DqqaCotsobnRbmBQzwuaRl3FtQsPOes0Q5RwMFywsoZo4MAF
un+JIlOgCzoNHrBwwFvOxr2MAevAW3xIhDSfYX6Fn0Xuhtec6lwsobCK98Gb4kueueyecJV61rmI
tfO9CfxvraD+a1iEq/qtvOvbt7f+4qX+H8BGYFLxu0XSHdnKl7pq335ZVy0/8wOPYNqfbNPlGcHS
xmW5TA70+0qJ6cMn+BxLQn3Bwh2Dx/93ofSJZZBNClBCDvB8fvT/LZSsT9byZ6TcfIcIkOuJv7NQ
OtbK/rROwusgcCw5QE0D+Ai+uQS4flrCjwljj4lAxL4hpfE1lrRSsCvnuTKPmNSF+1mw43vpPU+m
PBckuaQx1BYAxoz+CKfrAMnUPGuY3PqYx5yhjRmaB9jXgRmOLQQ/D09Co3mChp66GgUhj1UbAV8w
c6CTq7Y2IqAnwqANJG/naybUMIJzFeQ3nUqMB07f/C6RHv1FsCJ9dtnBfGUyQ9aspSwKe8lZ7S3m
HBg03MT9QjfI0tmExilXjQoMZvcenTs9QRr8ANJiDZAxita6Mc9/+tYJayzN6f+rVMU1Ydq++8//
ODY0/3okWdvakutIQOpynA9NYLkOPYymOWuNGbRWaFaQ3SmP9DHprovSJcTAyAQ9EiszMrw+hYN5
Eabjk13kAszf8DKCDj+RTlBetrY8o7grP4/n/K2KnGDbBfIG753zGlWahg1dzxezlnTzpQkEJOCE
uluRmaYl0p5Pf//BPkT4OEP4XAT/yQZhxiDO/OsZAvYGXgQD1X05GK+BwoTm5fIid7BeWbFxn5bZ
JZbF5vr3r/ohWfz9VZfz3DI9wSL+Q/6WgtuU5nTiH4bU/prhs9wlGQ2XYN9ZLs/YFX7/esvv+/jt
kXF1FpilT1Ttw1YWUwDoBMOpYOmK6Rraq3lOkAKyD276DWma9sIbxfiHQ7v80t+96Me4b1BItx39
ag/z3wSXtoRkstAil5p6u99/PuuvDqhnw5n1bc8S0v2QxCxNXUd+G9R8jdO8cySRESFPO4m9LUgX
o1cUbSYbk9Ic5JdZ30frmHX2V6/usk0RG/SFkY+5KOdlBtQgIf3+7f3VuwuWFj2IKS6kkA9fdxtF
uYJ0We2V/8Vtu+QMo9h8EAF2gJZY3+9f7EOC/HhuBeRymQV6tmt+TK1DbR5B8HGl+uEMedAyox3W
hT+BDf7qjArgJ/u2Dx8EWPGv1w386I6HPbgVPYX2oU1BKs5uPS15gCUJ7dXc0dJx+298NHA7fDLL
c3ndX1/UdRNGyZKPRkqVKqMy6TeVyQ7p969yZBf8euLapkm3HyF5/gMJ9deX6WFsE2d2q33sHSJ1
67eHEOZcmgREAKyzvK23Q3FLotowvqhm2ix1Ln2NSmO8m8aOJi5EoW7dhw9T0dMcJHdzjt/22yDY
UpDBSvNsjeCiJqoLGI623p7e8BO2i3nUnTXmN1vZ2yls0ddeinA+4E/3c29v288gluPgEOYXNe48
h7Jtao/3VXgjoxLw2HTeUsTRI3CiYBICYfcYsZrshy37611ELQP8N+cPJ7b4EEvmZOPZSMTGE2KZ
mHwEp1ACHhhzkjX7NDGMHV6qeD1wIdyUOHW3aU2WqGEVuqskN/9YpswP/EGd9L7pbR2naA/mkCeX
ie7JXRqTuW9SvJSUC700i8EEolm2syN88//O24YUsmwwWGfA+P31G3bZKk+J1bb7yV8HcBTj9fJc
/uo9yHdYsBQnbinK+CIn5p7w/1fu3r29cf+NNeVvV4s/g7T+979cff435G0Ji7vFvx683REkKl9+
XVDyA98XlPYnSfqdsRrgSw9w1k+1r5b/CUoDEy+wR0esFtfljxWlLZnLgSOBEOpZJFpt/urH6E14
LENZovrAAFmTOjw6/kbtq8UPcm784+4AkoO1rLXM3ywhaKAVH1ZChAK6JMv1O5K2r29ij+UK46ih
h0rZBx212MVMJsmdJporDUSPkJ7FPbq0/RYGIo+ewjJUcu+2hUQTYnecfYlopLY2HYauJVSBu83S
UqoXFdgBwbfGwpGMq4igqVN77bjWuaPcnZXMor3D3x6sUjuXyDteRFJ1RGPWWzXaTref9TJ6HmmP
0ivhNlC4y7kALRLkdElCoqPuPClmv0HQrZtrA9WdCKowJmtjNikL4NhMRyqB0lBhfMdK/xC7U1Ou
oyIJ2z1uq/Jdlh2L6hV+3+YyIfLw5ENotgBlTBjP4naEpTpAXeY2lGOU0Xj0Y/ooklltk84T+aau
DFNs+SXnYRvZgo7wYbod0JrClRzr6ckAsBJtxk4r425uaJjcpY4O3NOJSMBEXjtN7hPLrbeRmyf0
TJXs51eVD+8UgyP2hU3Xj834zE8DE1H1qIf7OKhc4yZo4Lrs2hB70poyIfM2RZxxLnQSFdNO9h09
TfBG8Eo3Xdg89Yu2g6O0g+keT7r91hT4NO9iuleKFQ/gej7BdkIyNwVt+OSUSZ7vUB+pra7HKJ6v
lbSabOcz1aSnssG+vZoTK0jWdm/Fp86ge4WI4XmXkSkbeevNjU42YZrwKfpU1E8YO7nvs/wVNwM9
qtTNRhgDqLKYI9JmOoZpG1ApRLBXj81lH+NuY//c2ROzmaApttIhcIU2uTTCSmgEp55oEgLBZu4/
qg602UZrO1ySTAoLf+mF3iq3azixTohB6QBuawT9Dh++eRqSgprwOmYWVpV2ZH2rHHzxXh/PjBZ0
ZVDVLkr7xWoYq5/C0xvCHUjwwl/3QJSnbdeptNm0XFMx7l3gKoiy2fAqqlQJ5rMmkfIun815w2K4
7uGnhkpczfC33NOIeW64s5MKWgQ6Shl11H8bsJNXDR+Mo6tnNzwDOMG0prFRwXZHyDbuHNOCpj1o
4y63e98++IbFxdZb/oxeWBT8Unpx4JBaNGBcj4BJJhun7nIp9n2LwXyVpppfUTvkZJ/HasHjxyCz
0hS3thwJqTAsogfJziRuRjQfNRogyrKkqgCaOHEQfEY0dYmOJHSNWZs5GOsnv8t6cZVnhQ53309X
qgpD51FZitctDIgE6+8nXTvEBSHOGrF7IzrqKc5jENNcHS544XXaEUexI+1s7GPHbaupuxXAwN0D
XsKUzozJo+XdSbsbjolMVglc3SfKjbJzZynRda0BKTTHI/46GgPc9zKsvqVL+a6Q1PDGSyGv7oRD
BADOCOI2gNnIhzUbFeV7xA54Mx9BtAta4NLLFwHYPuJq0yO6FqO3XPqekE3LNDS/jJogr0M77xY/
7PQ0LgzcRbZ8CDTWwRUwBKrZIWCe5VMCOHc6QnTVwtNVZVhskOKoyTjSdh24u84RwYvLO72WRzDv
lPryJCLrQFps8uKHfCS6ESOa800lsHFsU/f9jS+QJjaERAjltJGHZaB2OtYpCnYsQSrH4EAfYcLd
ESwMoRPI8LRslhBQp9sMilG8EQuU2EXcPLf8mu9gQRarJf7QLRjjaQEa+0e2cd3DqoocgMdUwcA+
JqhIrGgBIkesMrf+AkkO8v4hA3l9OYnp3UwBKfvfmcpHvjKWN1jLuqjCL9gg7tTcRoceS8I5AOJ8
g5agnvCpLox70M1ZQBqvXnDO9QJ21kfGM2JHeQoC1aacMIYBbYwUzVb1QoaGYMGVm1oaYvS8wKPN
BSOtqqm4445dRBQTB265SmuQ0+aRPl0vIOrhyKQemqYlhdjhMs+P1OqYZ4JY/Dnp+RzYUbz2F861
f0Rez0f8NdJB+FKRODwh3i+eKTMgNU6eoHlNjgztEETKXYPNeW8mUWNgaxAUkmECwXkV2KnYVpGL
9TbPCR3D891zJ1HnBQVGa/j40SnMqeYkL735WU9lv8ZiqgrY+rUL+MOEA86jkVhp1vTJSbpwwhmN
thv8E8DDex/N5BRGPlJ1XlCwvNKKb2w19pn+ZlSjvYyc30OTrTKENaxVC6ycHWX4BOLBezb8ccDj
3tWvfTkQy08Xn1RrhnT1Rp62NgnnBS+VBd5ZegSkmwsr3V6o6expAahjCqrfJrPv3v20a665wzeU
YXDtXTJh679aVu/dIXAQZhsWPHu1kNpVac9sIHKRr2Uo/BtCTt5L0U7NDcyQ5JYbZrGlvnv+klkL
D86PLe42Ne3GCy2+W7jxikKGnWDOdeOANV7XhPNWdK1WGzIpEUHRMKF0ovaCtrssRDzfz0AdMHlk
PjcGNO5an2TI/MFTxYoMki2iYbxNMwtl20pan6aKVE8XcRW6T1k2c7ELpuOrWQKKIThqiZYGSZW/
+/0AXScd6u6z30KWwykHBAykCjUxKxFSKxcnvdhBDSSbJOCkK560nESr0i2ltxtoKRt3PA2yL5lL
DcCuz2Z9ZjsluKuaAM6eMR6Z+cbTNLFVDVb/m6nyO+o+CtjyaVSdzjgjx5UjJTGWZe4272PLI9cx
4/8stnAfFDn/ke/Af9CBNeFIYJSG4pV7FfOpKHX8R9Hwptej6aTOpnAINJ+Ewo5yKl41gS4WQdmm
srm4NvjC6gBnfGm8CU9RaUpAFONulE8wSRym4RtNbfZuGMNoJm2nEwSLqebebRke0SZTiQIzdReo
czDHCn5+iPy56RrgzreDh9MN+x2ek63Pc7OjScairJJmButZSQ/3gYIrvC4m2673TsJSiGeAiTRW
DrqJt+2sa3VNTJvWNzzT9GPW4ST608hR9Noh3snsPEiD7jGZ7PqGJzIJHgpRK4xurDpSWpASnlxT
W9ffFOUm+d6kDEbssxFQ4M4bJY+PnMJ6BCjsb/tUU30Fo8Cr13qmmA72lEM7cidNVq3UK7jWTd7Y
yNUJdshrZ/CQpbLYqvdKZsFZUavA3woWeN1GlYN5MtFrEnAzSdyzKcTju05wz5zIMEpvv9eZ2LXt
vLM4unSL1Go4hqLxTi3ZUX7juTO2q6AOupFTMjGKnRGO2E+IF5wVnV/be5OWzQz2e5fZZxVVw+3W
MP0FP0ISlkJj1hlPXh2FPk6qoblcCuwd0mrVjR1Sab0xlRlQE1mbLDpGZnG09RgsxVA/7AlsbTZx
sefse4icMzyFhFTEL20Z9XckR3gsz12bXbSWct8iC1srufJpTWfRmKAcu8Zllhf1c2BFEMHSOOfn
KaRzMe3ZNRiLpNcpQRYg/Ej7VY1Ci4cY4SXu0EwhlVTgqAdaiHxGCgNQlsKcm2YvcC3JlZodgwhk
6jdkBRzDOmXj07vrGsTdZ5RbiEj0lfuPQ9FGm8SxF3pAnPifG2liSZs77j3r3g3qQ6pjeQpUBA2f
jDaXb+sysVvFshKffaqNzpEfOf6Icc7SppR65y4lMxCpTGU/yD6rnuy8pguzD9JnO5Es5qkKHL8J
9L8bvyG6wCeOGUMpwimHUmA9g0lhltnaUbTohEi13Wo4bgLi3BrFOb1nn9NI+iHC58x4Qs9DRSsa
wV5QUoZNPbMOQ7TkwQrfJTr1GVUg44Hnv3+wpN+fB11ZpevGICvC9FDOcsMw3mQKwwB5HSPbzl9i
q50/K2timGO5ar7zdOt1zG9oDMrRD78JGVY9tqDRv6Z4E62/zG1rDeS82zp4B0jS27o7aUXU3rH8
XlzMeNJ8ur5OappZM5qA8BNx4LMLZnQVzbwG1d2eFx8I6H5z3B6TMnnXAxcd3WzUrOPPa82CL7mH
SwZiBO6rX8c3duKkb61d2O9KO8ZtESTkLMY4uIsASm+xoMiN8OhjXNPeCAIHQId37XL5voVwexaH
pCkfe5IA9boizSLp9sXZsW/ayXsCWIam63bmtDKW/Zc/WC7/vyLXf6UFthIRV/1ucf7S7ZFX1GuO
mj5yiRJ8ooVdnpIyWsqDUlor2FMyBPP6NcxIpEMimNcmK499GrRfEoiHD5aBW060RKkTU4qTeXHF
guu8so1GPDr1UM+rohlimBjdLLcsTtq9O4nyWhiSuC5nO4VQpPMUJZ15h4PP0g8jCXiEahbwjSl3
VeHoq64X4HrCTgbndPl8q0aLprEsjE0u0WAuzvwySU96fOLuOowUjIwgEf5pUo3iwNPnLR6i6Jtr
NPpkipFkfW6qJZ0VhntupgTJN+Apk2rdOyng/h5P2C13yfyioOhpi/+WnEFec3byrA8Wih762g6j
oPtY0cOD6BKlG1lbLG0B0ZIYByzcYFO8LhKSY7Ec9MWA3OL0/JQmBH1oXZmf2alB20/orumtKuxt
YxnFm5/Wcpt4tIkHeecyTI+qlkZpNARnH2dlf2lTJ3NThmG292oLeobBeBsJB5aUobwYchfyAhiy
vqmjVR4QI8IUzvo67EDxpaQOTs0+hP7TlS9zVI+nLC/6k2xy2/Oc/BwQN9++EkWXf9ZFrOFP+S32
IArZvC9DOk7wUEJivpbo8QH7QTLsZE6ggGbC+RDWxEVPxnIIXm3Ms5CNTLhTtQSlg9kh78+o+0Nk
wXeCW74XqX7PSXteeharGu6TAeEpcnbZfhGmX73Bzq+6uq7VKY4Ifd15aHm04oJiw4GZtt/MMW5Z
MGc9Wbqil2A52RMyE7fKfeZ542uYYZIiFk8Ue4WvogKTaLBB4TSeAQ61hFxWw5ioO2pVDQANEoZ4
bDrhmpBbNfBENCHP4Ba2t52y9a4JxZPdQNYp0ypBcbP6HbWLqbtD13k2R9Pbk45Es0rT8YxWhegw
sv+ggM2ADaAwjQ5t2usVDq7w0EwxewOrL6eT1pPWw9h7i/PYcJ1s6/a859G1UPf9Eqs1jSwj46gg
u4aa0jw7UenSh5Z11T2IufuWjOlVPrpee8C8yoVDUbdK79tSFxhxAmVS4Umz7zXcRyO8mhy0Lk3g
5HNp5u3Wd82BZt4owxYRDbbLbsWcNs2Y5resB5e4pMTtAR24fc2csn1ROHiZmDX66zj0WbuBCUPa
Cx6wLnKCxymGXWL5g3066qbedoU2LnkANq/KMrJrPP8NHTMaN6o7D+JCsPVHfZva8IA4MhwqNkk3
haZe3cv9eeNBc3idk76e1jx6g4MVF2cZ6MSVRZ/eiUXX+WFUc3xChyKPPxbr2GBd5b+1g0nrFxFK
39n03oSnTLvAzPZkJ+cbb9bqsaFL9wTgSNdfT/i4dlXcP/M4Lu7AlUD/yIr8upjiA+65aK8MxYVO
aEy92YM7OKdz2s8mFdl+RyUrja40RTrNo1/0l3Uqim3F8HM9Emp5TKLSvCUSiAN6zgQDNDN5CrKu
PiF2x7zQM+5gbCKBMyqbTlgzBxNjDAb59F9TvGUMbnGu1ZwRFaVuVrah+2wUCQgmaNIXKd9SD68j
3fRuqKk7JkB4YNbTbwbMaQcV28YtJi4+Aw5KLgV5a+GVOWXoh+jGY2oHxMi+CG1SilWCsW8r5h6n
XtBJD0Osb00sARyVXJptYD2FipXd0FVtuFWZUZ0FlR6ZzdXlsxcTrKWI+J0ExLBrRJ7gDJGKhRVR
tz5w0tMxiNuLLJrdS+EBTzNY/WPd/0b82bxH2+cKgoZeXuWkPG28Z597MFnJueGX/efOdozTpvT7
Jx8yBw2JMqvEdco6YnwuHT9iCOspk7adUKVqw37IZdw1JBEtc3UBvm7HqK9srpO5YJjq5Tx5NrHZ
dPcezY56JVu2L/StMQkK7cTEBSg1g8uGskE6IvvKNFbQfM0HMB5q0+gYjEoUa/vMKE3+BTb27vVk
DwW13XGrd26ZsJai+zZyFrwT4wHNZqTY4IJs6rO+r0KaK2MWVavYz4Zk64zWWFOrRPhz0/Qtt5nR
9th08Z36DJ9iBLw/yC1/NTHHK+uwoDTRBj7KnyS2wkHI4A11eoLJpEyQAbMdZ+uJmltgcSqsNiJs
p0svww7+k7TwF8aFhUP+67SeMAiCsENFhunBRP5V6fFd3UHfmV/8in70JJBqH01WupkZum4Sq1En
YGHUrRFmdrFOlWH+QUu0/un1XY+ZwbL1wKzleeYHtWDw8bXGTVIy99LAjcvIGOYTzyhdCUetIBcc
ZUwsg2GCCeFpY1Sbkc4cxagADXDbqxAjYkoYV3GEliWxnbNF2CqYSO2WbmuKJituYjU6qFdQYFgM
sX/7+yP4zx8Bhw6uZoGFh2eva39Qr2PPiY3RZRiOLyGOt9Rre8xA6XOcvoZgCPR9TQYKj5wZcBaN
9GW9pqDhu13rMaDdDq1ixMS2BdoErZxjdgiVMeVnqoqIWDqxALxBPruB4TxTekHojlTjH9wrH+je
aDYsnWwPo4UfOPyP/eFbMGLXYh5vQ/OwwgzybxszyjfKUgC01gwYtz0N0jmrvYzvKC59Di6UpOXQ
A7T4bBOULfZza4x6Yx2/BaMx3PwPnpC/epO+RcKThRuXCe/z11NVSp4XXkgllEsNvEYVNtzqDDIH
74u1x00fD8lbQEc5CINs5iAfz4qgCjhPRBNR0gkYNGFi5bUxBNfJmYM/XMfH0o2fLybfwtUsHS4n
Qd2NMD+4LOqUmkt4xdlK2DnngMym3H/Oo6bWW2PiCn8p6IbFNW7EdnYBEwKXKffNOL2MUNPjMwLI
kXOS53WIoCXiJN+hhXXRZnAovSQWTJijThdZiJFA7KyHfhKfKZGklRdqsEvJEolTe9ewgB439GbW
y0in8feGXxX0A3AivbN1Sm+lKRm6UkDKbHeEwPxSx4M/3Axd7N4HIxSVlez7uvrTOfarI8Khh2cJ
bC6+Ndz/Llb/X78+hIu4DunTI8iWB/r2+021Ex1IZ2spILzkuQA5zk3QY+iFbSf3EI3dnF8GQP/g
y9EqbzH9GDOWh3lTci3BJ+MyouDcms6KpJEwGvqhd/2L31/gYrkH/vq12h4XAO4UL+CfnA8XOAWO
VgFlj1gQ7yS+NBKf3Znqk5moJ8u+als6lS0vurZnT9gmCUVjc4Av/9Q5lo7hf/BAZTVdsg9KJFo6
zqA/nPAcyNIz0518ewcAgDAQyq5YKgcV6pNfRPwagT0IF7hXmsGw8VuV+i+1W2TzgcFR+ohGYU73
v/+wv96PsQO6i0nItZfT2OS29OFbghD8oxivWDrv2ARE62zpwSvMoj6FUMZIw8TjvO6XxrzpWJ73
+zcgPvhzMCTiAHK4gBbjmRsc9eWfPIlzPDoTzEdCljGcrZ0bWTbr4NlnLPJdleIwe/YhCGE8JEbV
w5yNl3Lr0YrEVwz9IPvy2knsjWC+TA9wzrh1B1xSPZcpz3E20GF4MPQQNlsnCOy9o7K83jTs16nG
dmZYPyuwYMaWJINb7P/w4T4eXhR20iq+ZTm423xXil8vAid2IzN0e+DSuoG9Dmlw/b1nmSFHcMFG
WAHstwAXhGDQXmpM2/HG89os3Jq+Dxd0CErippXpBlcE2+WGvs/0ToxjPyGLWc5dgG3mzFUllw2h
9jIFSi/KdmOag3VBWJmUyWwx+fcnmVLBBncUBhBX3Ra6aXtLdr3+Uz+JtZiB/nHxUMTEdtrkhugB
18Zg97EDIDcqL3eq/Ft/bM6WlGGyDapgL681roRy7TM902QYxuoCsCRhHZAkNHN2LTsz0hvxnzxS
H/wJyxvyBeBQsiQeCWe5pJB+9rwWtg1K01rY7QOP80OlauMuTYPSg5hvhc1mlO70sJhWEaP7PEy2
gwP44DwISipqHdV3ajWgtZNvx5r5XsZ+2m/TwnQvPZlJa6fqrHjHSYTa6tRNcaF02ZCEGPyRLeKi
0XKjqZ9E3Tn3jkJyWE1kQ9iwL39qkLFAbzA1vJsp0oneRIaf5bsupPBvVVHsuzJ1xw7U6aoMVzgR
Tkr/CquDG4oSH0G3k0myJ1PYcUbrkoFjzr4i5lcO9gS7GxvGY1DCpl3lRxFVFLaMTkoPNBIFL9bO
x7nAXtgJVbgFsrPsdbKwGreUEwKmLb0C/Cb518UtYIjsfCI0+dAFE0Ntp2L7tsrS1iPIXwQXuVm7
1roUVg5Dpi9YgTt5vjiHOLrEOC2FYna8tv6WB53qPv770Vb+P9YoZC2Pon9tFNrTcPrtYzXf8Wd+
xPSCT3iRFwNXIIWLIsPd6Lv5XNqfSG4uSz6fcj5Od+5DP6xCUn6Si4UnwAnLkwDH8T+sQsEn/mBp
p6HQj1CdI/+OVQhx8cOtgfEo9Wy8vmPiVbTFh+cqtS1B3wnVr4NYWycO8MfzdK6I29hNG3hk0428
Xw8okwdWmPG8M7yCoDlDCe4Odn8WEeE+dJb8PBSiOQyJP96QKn5SEBAlwejLUifTA7gDeS8MAjzr
So3DHn1u3DElmM9HblcwTuv+Wppec9HhGOxOmQYH0TYfO96FgDgIN66WhTyFHoPC5lOBBvKCZygD
Iddsuwtluorhhs8mEzSbz+r5jdC7U72Efmd3/kZ2dgA+KYp99qwmjRFb5kKig0ueFi6Eq8qOAAtO
ng13J6EQdiUH2zsbGu02Z7UX+9u5nlKILYsgww1UUEbe0ie4qWAcXuZwGoEHlsJGAmJhZfUzezh+
L+1II2SFbZklVj+uEdnZ5PMwhQNrjiDo96VCgbsNjXZJoaTQ025onk4O2IFQiQfcN4DeZyaCg483
JIkOrayDe9mp0KRTgOMEVEimcXPmYNFYRu/FE+OW0TvPm7q8bJqRnC4kKn014hSCBdoPD75ZWOmF
HVDUcpkHNb936EdvhdQZOC9SRS2fIRmb/J4FUVmcutTVYOPAIxsV0Y6wT5gGsAxo69l1cIY026zM
T+FN0Uf+YLGFdA516pOpWlOH6BqnAFQ6LJ7mGOQh0GrHA0ifmagG/4e581iOHEmz7hOhDcKhtgGE
ltRkbmAkMxNaODT86edEtc1YV/U/XTa7f9NWXSIjCALwT9x7LtGv7lEHNVIGjMMZkmatU8zrwRvw
2SF1HVlS8qHNSnhxVm/sDvlsg70Wn3fhqPIT1B8EhtaIRt5ojFesXxzRCixRU+LHu7epwZTaLAQm
eCQ2sBD0HCQ3qG9KqXYJZzQuNrhyoX9AAkzjdenmqf6Ee5BoJ1rl6LX3xvizEGphAkIMBXV/mvsC
dEECTSaeIF7Y3lIItgHkOgY6syOgo3rm8bM19XD0nD+2IcPgXikyizKkCLGuXexW0DA1G9wiYoY7
sjwp0z0xMOI3/TlaWXOJvGNEoggaqLqORsYOTZ5hlRfuSQP8ZYNxdf1dgYonW6GxUY+lcqEVAGbk
Yi2z8M+57kErJmikItnDSuXGVBlu0KJWy3NL94KObsqHLy/FuUq+gHB/ArZg3Fa4s06GSr+8WA0B
1UGDlg/aCVAjAUnDMqAWSYyCJ7MCKn9mWGv5FAk165U+AZ0O8iMnpVpqtfw1RIuM1qMosyToyXfT
QquM+2rH9MU4Y//s9hlgl+N9VUxwQTMICI+mGFU458uon2JP76cwait5vyBOU2+YILXmWhAYinsO
yz4ee8fXypCN1NbIzfKVnkU1a+WO3G0Kas+zDnMgZNYpLo4O2YoBJ0giYJCThULa0ZO1kyStBHCn
D+6Datw7/9y1QMi2cffrjlyzNhSh83valvmjdyeeICGzDGxjlluuEuZ7cejxB7kbyG/zFRNqtRtt
QKShsbCTXpuDE2Xt1o6wbW9UhGd0A7/anPE529iA25IGabN0Bcq8EW3UPxXo/6dD+H+V4v7pHP6P
0t7/H0W7927/fz+Ln4f2O/lzSC6W9v9R7Yp/eAz2EIm4OjMuw+Sf/PMkNu1/oJi9y3YdtLx0l5z4
/y3aNf9B/yVsJNiYioTzLym5FuG69wmI6yIq/6cB//8g2v1zf0ucHj4z3gJ8On0DH/mXsQWLiM5p
hAXqrMk+hmSCuo1+QDYrJsfolP/novw/xo3OH06Tf+0H7h+GuU2QjcjyhNjNP5ff+dCZjLPtMehB
SKmnMmuM5tCRy4Xyta9JJjMbTuZzYvvZ71a1lbdlgwxRw+gGb4eoCahEUjq2WHnGEDUPmicHe5/H
cdbdTGl71Y7NVp/wDOXIwmRXOvMR7WAvd447uWcrpZC95klvnuwu7eNLlWTpEk5+O8tjYi+xhGJ2
j10fSy9eQrNXtCuGpjP2MrIWXKc0VRXObXH/j2wTPaeAHZZv+6Hvb2nvgJYZrbyyDgwvJXqISpbl
TkzIRwMQdtclRtK1IjyGLEanKRuWDp4jCTtSFsEznSsF28H79ikbOuuW1bF3VxNNuLKdVt0N9/wB
AbHwY7zxa8aNQH4ySmv8Aol2Bn6u75m83OM3iBdPywBaMtaDyqkN9hUcRZWAwU45uMoQg/YYbJAd
InYZbB9SQop+w+sMv90mQKShwk4aJN8u5pfIZCLzIeJ2Q/w6LYOq9qoecWtrmcCNFmtfoPbXhqE9
NKPthGjSWNfzDkMsPWrrKY1IWOoU61mhdRQ49z/pTv9tSJYIRs/dpnDGhVaxhze6PiRaCkdBb1/8
xn3EMNEwU+xffY3YK2KL6lCBqNIS8z0ZwJEv2aNW9fkaXuuVe9w8d43pcQZVD2T3bUbOWbqezg+4
9dnrefbeL2067Jj9W6dYC+d8h1WWykMK6gnpT4ooxdzQ0dKRWf22LlkTa3YasBK6jvO0G5FChOkk
doBz2jDPpwe0ukegDFC3YVB6xE4Fsi8nMm1cahx+2YjBf0YTnKrWL7F4y8OkE1gxR/A0VcmibbYf
RWXys5nxZwLofnHjcwPlK8w75ABSReXWqDoIbfbNG4uQ+qkJM0Mjo56MWq99REZ9yZm97pquP1Cb
YMUcaBM5We/d2FmLpnA27XOnkUkGKWzrTstOLdXVUHwDyFcn0LA320x+AaoMYo6753YYn4Duru1q
uRCMAetsiFCZjEddRDtNZGo9EG3E9Yv2s6OicNH6d68go8R00xBJWE6BDAyQvTTW5ilFkbasnHiu
9rE7Y1rpVRsYnuZA7iIRkFgWGRZV8ibaWFtB/L6O5PsEbq8x1dT10MfdX2n+T0PzibTz54sL95Ul
d/erm0kliJdhBLKWrS0Iu22hNpEyZiLLunNjlM9OjnzSlv5xMtWpUumtNuMF5L57Xx9fAN7Fq3Kx
Jz6IuWlZZVUQNfW8iay6XHmm8Wo2PttcvOkrX3Vbr0Cd6/TvfNGT6fGj+L3+7Wv5WiKRv6k0+d0W
3WNUempl+OO2lfBNi+HdseZdTzm0EkCJwHR1X0mLlI10vmEDH1qw5Ym0cGmts+abR5dxQGgWaEYj
2X0BviWdFpdTJtLu1DdShSCxb9RJIBCb5sZGob8wDM+gEqndHbazshL3l2E5m7L26uOSx4/NvQVI
Zmdaw0uhCJRISYa2JTmuUicRW/hTga0GlpX/ZjzeU+b4rypnwmeQsOQO7OD8EQBqBVO9aH4hpjBW
sYnYxtfsjU1wFLR0jZYfEQJ6gxCxAU2Va15HRRpU26fHLtGbLepVAhYQIuAIBtcw+Fd4H4dkAfQT
5Uc9KyvoxP1aByHa5YNYKckTarrlA7HWoMpTm42/TTeInPI19hDeme6YBI02Dkg9zWTjSueHYY9H
084hv7mmu+6bCh117T4DBHX3mZx2kmjujjlf0MdylyVs2Ce5XxSfZrVMNCGzpzAJDPWYc0yvagH1
jIDALXGqgEtzdwf9ZO+U7k9czsxCpgVzqm6tRpYiazchMcCKEi3kZfENQobZmmeuBCtM4NdDv47J
6SCUGEB3J+1AiDHbV6N2mL2Fb5oAKguAx+uvScn6fHCHTRSTE2QRvkb07EPhxmjy2m9pc3/XI+rW
NLHXPjzQEkr0yvWgY+hL+sx8BxH85K6cqU+AZbcd79340klvjcvbXUMSnNccEtWFe71eGzqs4fNc
KD8wpk676lbZhf6QoJ0pMtrNBoEx259NQV/s+hrBp1FkYwMfj4DFDxJFBpB697c15bwNjDznXIxB
saYeOtBQYanwgPnLrNKPtkdUVSqifDfUcwIwLX2Ii/ZDmNa5LgHlWCUe6NrdtmRKTYFS7ht6QetX
l5XahRESktipOLsFBlRihFa1RUgDiRnQ+eG+NMmzOdXi11IWemg78uo6w/KQy6XY0gNvOPy+lFt/
sNBgh17KZZ9pOtrTYg5tgPu0lOYqqxpv3U71vnLoaCI3+lrmeDdJ+/eIhyEwx8bbZSJpbgD/piN+
GmudMyjhiKzK5zjixBzwQ8GOKBgU0LJtKn1+IRAXfhqNKp4nRtRO82jai4URwTiruvhdVoqUnAEr
yrxYlzTngSpFxxwtrWQAUbIn3MjmmG2H6+B38d2q0JJKWlZvFbVa0DSdx4OfUy/4w2vkR1Xg5Ize
qoQ9ArsR4hTa5jggedyTL5oiK0yPGfcGC1ZdX0G0+6j6atg3uv3uLY2P20T9iJvyQeP1FAnDQg/j
t2ezJOHTSnNx0q0cLss8gD+DFRqWIoNUlB/YTjzYdXv23OrJ9lJrzVzVuZ99uCoTUzwqf8GLgZMm
iJVePHmO+rBnvCzLKLYRqQf8LvUU0YWG1RpezoOEYn0UpnZuOkTAKGA+Yp4IJuL6cHL8DJ0Ou8y1
P5Xaz8kqvgdorRdjTh/tFP9m5FLy+PhXXm3P3VS011uBgSqolfNBNmuzQUDqbvrEJM8UdT0d42Jd
LdQnncLGVakc4rmOR6BHelYme2TUV8P3Pycxn7nDBZpLDGFOVGyGIia/xfYvQ7nwnCxeHeQ9h0OZ
G5TMrrvq8ziMhToaOebJGuJvDZvXt/DGQmlcWX7+6eQWxh3/mvXpcwMH0dCLc0sbv4qb4puYzZUW
xZxutaOHqdJ3KsVOYVoPUAm3iyneZzDBkUt1QSFHp+tJwAyF/tl7KagZiO78tGRwyPlrnMwX3e3J
inKnY9kaz2DBH0tTbw9iICmCKGktZAOfXsuy5FYEd0vajvxo2Ouibo3MC7nPct5nLaDzlWiWYth6
EMGTh9TLSo4VT3PRemBi+5VOAMX3SSJHE5xiUT7GupnP55KDx0BqbDOpbmH0HZuUWflWMxB4M9Sw
XHeHH1yvPvNW5SjYhnqU6BktTkgR+yzVBkEIXmKR20A2A3+IcKuqu+otKr+/Wd/em7A/rSrooKGW
wU3lRmALZv1lC94QHA3AyAH8Z9SMuM2GJDCC0hDqoRBl9rfSpI+FJ0NuiY3DKbn+4LXZkecLqG2m
iPkTzsxxq8kCMNH9WJqEAeXbLfs4VHnvFaG3aDUg/kzZx0TnyCytHLqktlSWyWTP1mkza3IZgCjP
f7M+vw9T/9x30WE6LJ/uC3Qdo8mf+y5ZIT0sUOUEfdkWrx2ToNdRL3ZEZ3AaQhh33x2Ze/r6P/d7
/7b+YU78zz2ebbLC8Ky/bFtyTRFOoZO/52TjPeWgaqwXMGx3+cM8s4doTVZYq9pOuaPLcqbanxcP
aCXPeRFw7/na3/yW//06QLEwde4pKCrwT/6y4Iwrk4ekSPSgLnGwrrLRrENIWSDhx4QNykJaThtk
iCj/Jt39r8Pu+8DcvDfsjOQFAsG/XAjIqDbhncwRB+7mY+lW3nHOO+1Mik5605pGO8vaZe6mgYH7
mx/53/r7P4YOTBLYwOOYsv8yZ4fTgZTWwjBYuET/jDGWLFoBjFIBLjbuttZVjhf+51/8X58lm09i
62AzUfABh7h/+czJnFtS1AU5UYU6lO4OU+96qP9GvPTHN//Xm/q+RQV2gGrF8eCQs5D40y7PnizV
lS6IMuPJ3xSh2l9LJ9x2q68f46Ha1O9iZTxwaACTZvYbeDte+pv//HPyaffxyJ+/BKsUlDNAMHkH
/xv6JQd4TLxjHQU9E3E/r58TAlxo2+lMLIDnTzPk0rDQCJtN8mtTMqnuefWWXtrtWKCpFWXe/Vwm
vVhiagywhHSH2U1+OyCqkEkzPy777J71aeUPZquwyHRkA1tt8tY3SAI9iVdFIDt1USWoDrYhQwN7
qZ/qwmZv4dxQiIeO0RJwXF/61tz1RdOtkF3ua0nKapOhGifsDkSCx3lt4aTJKBFPyCrNNU0868By
wqIbvbNOJ/2tfKq7+ltZqLnvejialwuxc2+tPR/sgqtsL+MbqsQPs5s/oI68RZZ5IGLoCJ80JcMx
W7sNLeVsSDx7mCtnzSdQ1wR2zu8o0lkEO9tazHvdQF89sgvpPO8bVtBG9SS1khzCmLW745KL7AnV
6aURzmbB29wRTVJaXsj4O0Q/9IP1/lPSO/AGo9OUx7tlsh7TGvgOmDxeLt1HaVAcWu0bV+W5Hodh
ZepQwX1jizXtUGr2OxUaXXN8SUpiO03+ZS3u0T8Pb+iIeYMb2BkauYmFtkX/9U2Oy9E00pJDcvxV
i/qZ88FHX6y2UzodImRNYHCBDdbRS+XF6DvI0yYBAHGF+5hYaPBzyBBD+ar8+oDUHJETycirZmZZ
jgEdeQzhA/m+buFuN/5HNdv7WPEawVduLtnbFKf32niXj9OGHJ7PcsIKNVj1o5VOeGTgq5bWWu+M
H5rj7lAaUL/yix0Lde264pkA2UMpJHLNsQuUGCeOJa+uN7Gq6GWy6sNJGebEGZMHhzItADP5REH5
MvUsEpjIyaDQuYscWzcesJic6qm/9lb1HA8LylMJoZa1cvEN6sPdtLpxikglU2Z1dMphXetTxcfp
JcLU9CSUiyyVRXJU8jtmr6mIv+ooNVExtfdI15xoiEKdEMqhD7Q6QhdIeiBmjMoXg6jldUca4asm
O255cLEEIIgDtL0jrenBVzxnw+Jmm8bHfGyMyt0ObWGttZikFHSdyzWvmxN2oC3GasWAAgfWSp+y
XTHSYQ4dRZ+llr1otRfBdGwv5KA9MJz5nYGdD8Zee8OV8KMWvRsoLNCBXpakg/G0rVPQgIQ7PGPe
KwMyuuYQNe9Gd9WW90EfLAuhbwkvDUIRTmgfgaPkV65rWNU1CG/H8FFlk1llLljJZI0LL4UhGujm
gtVtuYse0zOJnDtWLebrMqMnXJbh2Wd1yD8mttIe6zfY9XfnN6GS7eRHLMLICrbvhuX7ls9idzgc
u1n+jkz7UA2xZOhSJxgeFLzCVpz9xH+cuuFN66bHKWkDEihV4EaYHV2LEVnD004jLt5FS2CJJpOd
8sAXW6jUiFk+N9myxhj0rN+J7ChgkXcpLYj49viYSCMaL/Ycf3Q5mCFDbtnp4Riwtw1G+76zMesz
a1T1ckkH4xr59obk1BNIws8agn7Raixqh3BkPqHJedPg3a2W/Eqa5BcuACiY+i4txG12iAD21LFb
kAEbAAh0v95Kz/gY1KeR3J2eTXbws160W5BcWvLWtfq47SeCClz8aPRDddhVg7auJ+x7/MDQK/tU
rgfX3xql88vRJnZrwm/0TWEsLqFxKYYLbBnd2kFh8ulWJqO5Np4Ch43NE2Ev9uMwZS0jYS66z7sx
NhsWU2P1gP22uega5p7FB3Yhu/wVAxKY/nzJX303mVZNN89oK8zs2fBhbzFE/tlrxl7hImCMYoT2
pP3WBsdmFjjONsloaT/tVU5k69T2N3j3XmDMlv57VgxJDqjzGXBGpMusZk8/1zmdgkfmL7TweAVM
DVNUotS5SfUX2xyNR/QqXcRc032B0TasMxbdLEcn81ZlqD1Yq8YTMXnwcqm3+684F/KAp3dhFKmD
zy5iwhnJ/zZxyvfXCZL/Vhbd3vFT0oB0EeC+72FUKBUolnmrZXLOKcC2NSD9kzd5t34yBWT2KA5d
hwkEuNwE4U52qNCJragFDKYflNREvr32nfWOgwzzcgsFznY7E2Od1A6WJy+Yxh6WsT+JpYLLj3Wq
/jaX/qdV9tPWiJCujFJjCFzKiOkWSNH+w9fHGq4d0alfRYIphaROZp6YmVjU1vJDn5rmMKZCkRLq
0Z4/EuiUMuooi/TKrEr8Mtg6bDqjw0eaSUHwRudUNhPFnHiX4yL6zArJlBjqEEJZ8Wqm0bWlWdH2
vFpBt7OAN1g7Fh7yzLGKZlIgcSj8SBPxPWAnKne+OxmX3idAk0yKKsSUFm1ijYFFmI1d0m1Sfe7A
d+ZNcmZ+AhyJ/4WzYT0szdRu6oiAFcifTd2teZYJcx4Vs9PCM+vrorrhPZaFvJSDEUeh9LQuzEwP
bfBce1/dULrrfCyaxxkuyT5Os5MdUcxY+nzxkjHFnG9bI+4SAg8eR+qLZ0h37YHMajUEfp+WD/mw
cCNnRohxJQlxYOcnbsYeU9K8EV1yW8bZ3d6znHGnn2fPQilJ8mho6lW6xvKEkmxptl6COY5Yr+kt
sdtHw7+vxbF/4fufnAcpS1KKR9d/1+B/MOBKI/G7siyBY7sVy3qxVCDm7IrwL/AzksEaqa/bDB9h
LfFrQgjF0xQtxDDeVbUtvlni9lwAhiT+PVGKFCsQNR6Ru3bxSChe8qIv0BeefeQdmIpG0IiuPp8x
Vom3amARTosSbRBfxWsWvmxoMuzPQNmmwAMdeyNdE2OI8qed8Ie8Z3u9WFvaB/ikHEm80A2RkiTN
87wb/Uauo54Z6RyPpwqX/Tt7MSec1fAEAEgd215jBIEQkvlI7nvPvPevrUv0gGfrwGZqCrygzeVE
lLfjZVsPVEhh6cfcbj65NB9YHS/ZYGJvU/tWNdtModaNO/eODCFCBxeOzjy9dXdYB7xfIxE6J3zZ
m8xFykLNgyu0JbRwG3Nf3k/PUQm20WNxBAXJZFTLEc2zETuyI4LyD8aY9+ZYh2Ia1d7z7AfE6BAH
FXHM0rWbW+0uUNtS3HU2wnlVGjt3BDoGyXfPSgS/mCjq4zCpM08I3AhjwIWMzmSFR+mT07/cDfq0
XhLpbQClffYxvxzSdu1QmtOtwx6QeIh8iXAnT3z4FTv2o2NqHa1LezCr7DSZ0xQw8b7lnv8tM1+F
WjasFmYz4Wj3Mbl97cJqydhlSPlb+DwBcWA09/F01iuscNnkHzIN0x/ZBGfpebc414JUdflOjKAx
5nHGYpmO6zlmpccug9MwbXfEqN3zcJR6QV1EcocD/ZjMy1VbTc9FVJEJhfj4XVTAzlg7UEMYTDhW
XTeYPyaKMCxDVJQW4W67miWMvs9SY1o3UiDjSH07vQ0TO1dMn+RONWAyctu7tYRRnF0oulsEifo7
48r+gDsxEFXpEszpExMsqV9X7Cdp3WVRDSwDZhm42K3cPVehwlstsYZV7m6aPUVEgtK/2zZJSA5n
d/QzzbpiqzEmufaV9VAUYr5gBrRQSZIpiHro1qBP2NilqH44U3ceZ1RGC3TdCQ/Wg0RPCTIkf4GU
/Nrb6bKyowz8kBJXN9Jb1NVyWuXWcogRoWziqf3hOT0KVx1hBgec210x/I2/q1w2IW+WD/g17gF3
GS9kfXyv8ohmQeXpqYx5jiJdLoQx+3KDZ/cObaZknWL2XJ2ZZqGIag9p8YB5doxvS+QTsKSBcdDR
u3ZNiR7NzN3QIIAdAxOXKqr34Hu3Oe88qmzW0AQkVZn2qioSQ8eWy91sYn8IHDw4zH87D46D0Tym
nSIaDw+pThohUboJhjlt8L56eP9MMUlIqet7UYKLYJ8UY0aUGadeGhSOiJ8sayyeFmFPr87YVw1x
wCIabiOwI+gFfaVB5SqiNcETL9OwMCt0BIe5HvKiZ0/KYWlO0cWYsvUw+lvq62aHxPSB9SVSlO7q
KHmd22yNL+kRMQ0LmdIEasBmq3VZqbSd/7vNvWZY9VX/JiZtDKYZWHiZ6GDwI22zgLwmlhlQ/LDE
6FwzQlVM0MiY5sw1cXblNu61dOdkKuDV8jkayMKRcZ0R7RyNoT4w0fpmlSHWvBDXaewKXJOc1xPD
yZXjNmjTJqKTk7m9weg7Dh13QD1mTwQ1nyw2naVnEpdYT/mqxfxmNuzR3Li9kO3Y3lA0HX2U14+i
IE7SBA7fRi65tXK6FU4MOYLWi5RM1tpDPhNB3ehvhCfzloyt/Tzeg70iItNa0/yUhflia5H9yOad
gkr004drwBlwU1JM+yon5WcqCZBCYzUt/QfCJsIUzULsAXw8a4tfP6AfpNDHf4QWmYDQfqmiDY/P
3u78OkjNuNkg0M1WTpRIdq+zHjLfNC4uL3fSPJN3vaZc9MeKVZGdnawF7MlgU2NPw5mDzyThUCIw
qCIc4s5obUx24Suc2Q9x56MR5LJL93drkhHlZv6DOzvxOpVgtkhUBRqk0aLbFSaNxdwWHqv4Ao3g
UvW3RPlH26nLfUpts0p8GqLMiu9BK5CusjHODjy7FcKGnjCzVLuVVOIAFdrANqpPq3OOcHLaG/6Y
sBzd154jmJbC2rdsofdFZx2MivWSYcUeD2/7CuYdUSW7m0fhZTdSQubzGAPWEnCEAsT/p1Eb7G2c
42afGN+CTPKVe5RTy7w7aQ6LwwEplkZxKuNQ7dqq2IHHWXbRGD+x3dBWAtHojiJkEzVOH2/0THvA
DQFSYSzf4QFjDsnqESaTxc9bRWGbsMlsJtwu+vjUyxZtRdxdiqLznkc7YymeqzhEl5Gum0LHBj1B
cZGie527Yd6hRnSQMCb0VN1S7citt+GxRvfY0i+hqvknWeUkOlS2f8AO86W3uOiJaQuKJPuQUjAG
cpuP0mpvSm8wccTkdrnlVBBDkXRhmTfPqG5+RSl+bsU7dl2V1icqwypovN7AEqRfumRy1x4RLFhj
ZaCa9JB00lyZhO8UKa6Ce5IlpARt4wh078sMxJnJA0q6J28erlyhNBydksTfYdcN7HsS2zkSfbeA
LJP5VvI6ZuB9zcaopsJu/CsD4h8kVrcrJbyXZTB+s28kGKyu97opbokxip2Zp+8Fc8At/a+2TodW
sg3DPzDbpgPvtLgtccbWpSCi1S9x2RPThrxUl19Nx7S+73NU54SEdUKARrBkUDUQ5SVxVBmI05Wt
2V82OOV3fFvJXjkqDmTTPOYjrAAkQ0VIRvKxKsdtfo/ETagACUY3qp9FUZnbnv8Ev+/7AGmC0sE9
4QbyzkUzP+UJM37p0bUPXXMxZ8E3ATsRJmbzIqX+svhEnZfzak5riy9iziHYkjawhPmMOPk6NDzQ
ml48sPb+YffUQvh2j401L8FkSYIuhvRozKDzVw6BDDwwZhLYs3HFRfAzFjw5KTn0SW413D2UiKQV
IT5KLYbMMHRWC1Fp6G8In1wmoN+8kEEPc6IsLbG1gr9HCtpy6paGKK7iSbnII2SmPXdj8VaLZMdV
tOFh8RdLcZub6p3il+wLOlx6D8aJLUZkQAot94g/h9IayoAxGrsVAmZt2TyNU/tSwLBYaR1AprSg
TG3aYybjs6VPuwE2wy4qiJJP9OEWRYTimt7Z87vHKiuIG+lsbIcljAOErEGml2+VbjNpJcJdJS+u
YH3VpCNJyct+jopP4c0vWaZvHdIqCPQr3522yF514TiwXfRNwoU5saUgP6MhrMHh1F6R0X2ahwpL
O2NGfuMi2+u2+JZzA4egz6AgVrd0cPncESOWE+C9o8UghXMV53VgkpoeaKZghsZEabYhcYxXB+TX
MuBO9UEcUvR8kp60WzSUxF2G1nTCFsf/ZThbN/rT2CSvMlG/eLjFUdRFFrKfKNYxtiXwAqC+S+8B
zOYTmSNfvsGueXKNEcxfvyMO9OrcYWuaTV64PWv0gewUqL/Y59PYb5I2vdEYpnRECrqO5mGXLiUj
pqLesDFdIxHN3/3MnLBcF3U48QoSCyvGos+cteWUEuMX8CpEBJ8Af06I98Ytbe6mMXUM0hVm7moe
b5LI51XRAeiKx8fJs9+lj5avEPmKp4tgWj9UTrkpZuZ7NdJ4kqMZ0ZmeRens+Lu6QHExibb9Yc/t
d5FglafDUrwVZy0QWPJIIbHMiFiwyu4PE6/i0LSIPGBsc/Nove9qeZq26I5VKE6LPp5YtZ1jyXjK
agfIbfrsPbr28gKSsl3jcf4ocz1nP2dtdSc6oOmD5qI4CGuDgj4a3JVeesklUQC6ssH59AbIdHXH
x5ZRQ3DhMD0Ytm2uehf1lV3IniyZ+gBv7lWv4+e6o2kFOXJydCsNUz1/FouIuCEqYGoOrIYssgO2
r4xFp3Osy0szeZeGgFu91qwQQFyBKG/87jteAclQgNbUt4Vg/6jueHSYD3uIEAeS2amhEnbAI/Rp
hNddFapax7jPqZ54JhW7meKoWCSjcmyk45S6KwxGWggkEFeTjdhBsOedmdDofrebNbQmqEAeTIUH
qGCDdNat6mmRk81hGXvABGkIrBRpua5IQIq8mWeKeFVXfIKb7d91yeBM1CUvNOsW+4kg4BzwQic4
6cjDSzVApdHPsUX8YEpVfs2loZ3dnoRW2AhrzFLHu7eMAWi1PBqRugfbDce6JU1upCcPwDb4x6Qu
rG3VaFig2vTaZTrjschm7pjynlnc4RnzFPdKMWjoCBtU360WsPlrrhF364qAaqLVO3ek5PRQ9MEJ
al5RynbPTlR3t6XQo9ukGfW6afFMnCIHCYVh5INFnTUQu9xj0zvG0Jo93pzbnoEoffm4Sf2Udw9l
XC2/bGeAScO+72RBu9y0tYWDBNV4GcI8AlPYJo/prKtAluKzyLxlB+wr2lHy0ebr79UcfXcawEpp
2y9KIjhFjSVXhlf8zMs4JfmcgVPuTB8qR/mhQB/kMwAKgKyvyBreUt8Z76l7MLP+eGSaJl2zMvsJ
FtJYG4O8Ng7FiA46cMdCPt4a2uyGfTczClxMrMs4bh3Fj+/0/W5K5sdWS609hh5z7Vgmbmu8EKNJ
IESXFEdtVLy/iVFa6yhFVq4h3yQQA3b89VqPveNimepA4sOLoIffIDlcy1xVazaFqCMNKvbBnLOt
/EPiwlysixAgR/A5W7akGBqnjXJGmtARbQyUtHuQzSvbc16OVpauByY6qPSo51pH98JBh5dWufYX
4XwXQeJ8wEDWDdFM2Zfe6JuzboO1wJHRrjo74ZoZh8aTeHsZg4VW3DLhthbwZUte5cRC2S1nA2K8
oAKsilqjkVc5VS9ObZOaAyCFDFq+W5FvWgVuzSEPuA6gsbPfMXrDLLeEYJbVuu3QKYNIuS+SHNpy
GGDCdg6d7Rpka0lUX/cJdmJ0dKx5s5NmcwFITHAUkZtrJVvEewDkQIZZN9mwseKFsx8rd4MZvLpY
Y6Q20MakvxoxoGyshhrIYKJCVBIJUDSEIVyBtVlOB9aPb6PmfJXNwO3q1jJoav8FgzK3lf+kMT0v
4hfmD1d/KIvLgsg2HBZf7njH50g0xW7GxowmS6OMTQSYLgc2JpQoRRmYGRHDJ81Egyv3vd8wzSg/
7AjHRmUxbrKLM4E+AHRTFwKORhyRQqXmRzOC72nb1v5za9Gn5Mr80Kbx1Z+q8+jQVDi0SQwsloF4
dK5XjxwqfouS8X2cFG0co/e59PSNofwX1+qeJu5btxmWkNE701t/PVc8nQnlZNz9AJuks+aqxDqa
XKJKBW228CCx/xd3Z7IbOZJl0V9p5J4JzsMia+F0+iR31zyENoRCIXGeaaSRX9+HiqpCpICsRKl3
vUkgMkKUi6IZn71377lh9YBYJeiHcj+lIc5N9VUa+k0rtSOQJJ0WQxeuvYlwhNwYziX6IrLt16Np
BIJ8uJVVZTd50bVB1qOu5BO/I5Y9q2ncbXOATtk46lBwMnUNfSvnW+ZBA+gzmvHdtIjTrJTqLMuG
F4KQ2I2AYhpoZsPGYOAmaTzVw5URPxdGE/v0Zg5K6QUuscp8skfmzXdh9zZOHHg5MxGa5pvta5T2
vLU8ffKVJN5Vjvk0VvFN5TQM3QhY4/V8EdE8xYJ/4EC5A1f7rM1zAAEsqGdBC6ln6OreCBK2Vk7f
nzJS6jsnvpR0Bnhq9hxZtladPMNrqlc6GpY9nqRdb2moNOU+1sx94cTx1oud21mie+r06qIPp3LT
IL/i9DgjB0nStzyM3mureFea+Qp68CX1+GOWYNKpo6WNbTxEJNmvcycUqMhMqvZZQSzjwOw8Ev+E
eBfQ38rUx/u0mK6pv/qVDsiTw8aFV5DF2tDlVLE12Zt0tF1uDF1fP1PnS91MxEnrCQSnezN8a3Sb
A4EQzY0V1SHUqSUFFR4MFBZTO2R1y2S+R16dGHWxhgtGmx/01rpUHJEHudLb712uR/cegJlNNjc0
6BYEVynUYtyHaunPVmUE+lTew12b0ctqyOQY97YCXcSoEoppFOmwBomFhjOLy+1g12QqcHpP3Dgk
6MZ5DaOxua1KGqQrEdsY2Yk+p+GkOUTmzVaAb4AfN4Vaa8fzvm8HBN+W5SRYrA1b+k5EQyYf62Fr
mOozjdKW1RjvcC4C3HUMtoiaWBVqutcud7xL16ifZpNpDngfmNkdkVNK3yFNc4ll6EUQERl8k0S6
tTYm+wgxEZAa5wemPr3poLGu2/o2IUUVSXnByjNHSGDInzFm/tAJycJGhTDd65CpSauuznGt2ZQi
3hZp9FaV8xA4+hwjqbVeWw5L5yEy75wwvsYWf4ra+ZUmphVoVaMEgHIcfuKIxt9y/DGc6IdAxg5Y
1In2U4wtII0enMnc4zq87WrrMNaCLN1q2SbV4gWQtT9n3YVOCvk2Z39aoaUnXNFs57WXe6/UJhhA
SIhDXev+iHIl/J7O7OVeqTebujFcGpaNkiCls0nSJr6YXp/bXZv5xEfAegYjM97lqkIo9BQfMT80
oHbrLXFlDRN9O9vFPQ6TisOgD93hCRLgPTkhl+rkkCinM+UjNZbho23hsJagxywncDClMQjwyF4a
4XxZOieM2bumSlgzWRFArI3bAmoT45nFQF4+RmX32mQF5VrFaNA5FjMhOpEFdSZjzZr9lQC4FTi5
o2y6XAQ5rkufxruA3ApbxCUweUUdepHWuDwMkNm+7ha80k3yoRUSf+dyo/U4z3qdkW89e/Oma8R+
co0i4Pd+IFmt2bcVDfI0VM7tkB4U03gsSoSineKpm6SLrmZDDCdlSr+1JNpVozPt+87FCeiCn4iF
Na1qq79xsnLj5XHl510s4VFnrBTV3LR15kByoJlBFh2vVCxv6G6bC1UTT3M686hxmWoV8uPBEiZR
fTSLGZJ3Cmq4Vza1KBeoThTeaq4jFp/NE2Ia4VNzX6W5thkznPxeZsofqlAep07wiQXxzhpjltUU
GmCj2iTecjfadOW66ZM01be4NfpbcygxMpQdm3Kmz4zkUYdMEOhr0uh8tS4urBRps1EQtjdl81US
R8aNjgegJwAOTrTC+Npv0ez7sgVy20f1A8rzozUvVUhH3V25D6RLCcZkHFczL2OK3vBmbOhgMHOa
gN56yT7H9IvYqznYymzv4cHxLhfZnTPq1xh5i3Xi5fpWkKoNDiGjUYK2aNG7izLncN/FsHPEUKvI
9xTN1LeoMXUgf/xM0QW/+9nbJDVM3ZOrtZ1zacQNRpaRMKFwNTaARC4G0yGdDmahYV3k8dLtUuGV
rw0U75OfZUWrX+qQYLMT/Bu+VTlLXDNKZJLvRcpQcid1GpSBzHCfHJj2e06gWeArkgHHO4vGYEae
YYciFFGI6cXRnakK+kqr7YCQxByW1wiFFc2HLYLZJR7hcsggOIJu09GI1GzfTc9Fj4nlTF3gWBR3
GG0yFiRQg87iGJWmb3Yi0/KhlKzyVUEFrwLHT4R4K/KOlz5hS9C6NHNuH+Ef+TkDwQeao9z9SPTL
f6MewWdpTNlE/9mibiobTTF2svCUChT5kmcDxw/CApV5RVDrGghfURxl7A7tgcEQvxgtmrxvUVvy
ueRP+BVa9++N1qfT66gPg/sqEZ88xGOoJoHJSuBjwdbYzRFF6s0wahUwlLnIToY2QHLXlvAjidVi
OqnCy821S7lebu0xMpoARTDxgqixkGy4nJcI21iCvG8tbei3Oilu7WYQMC92vD0l931WQVpkrT05
VyB/PO8C9JILcp0QjMonL5MfMszZOlej547KU0pWrApAkdkiy7UnSbvoY5pwSjcTBNTOzITBjpFY
YaIbg4LEMJjqrDVmsGQ5kv6wG7U70wm9JMDgoc3bIS+VvlkNnUhOtQ0ub++JsUM7hA2wWFj9sdzG
9GZQGaW2oMSNR1EbdGOzcggPjNahkMp8bNpLC99Ucdspi31cYV4sr5d00ukAOL0oIQ6ZunmITJLI
TyOAQbJuDQYeYZ3SGMHurKg+AT0SWJw2Dq90scqRksut1VM8OFT1qpql9K3VTFdvNHuyngi+J6LD
aASKBdiW3qLtU/ISMV06btzIbhmIxp2GnKLR9LVYtKMHVXRxix5mSamlI4nfe+Wag+7g8+CsoV9q
KNqHG/jctrnrooTfDONiRLaidivn6HCc28+ogJdgPsIIVgoRIsSFo4BzmXHlqXKZlNTuxwwPPddq
nemiUstZ31uQtpzzTKZCsWNbRzbradUw7kAxIR8FSUJzVYlRA6ySCuKfj4wwviVlnjaMmtn1fbkY
9BmZ5XN1atTavUjR9/xQpprUU14v1Y7BwnhEsX9KdQaQCw8X1cmgDP11URdd7FeyXFCT1tTDKaxM
yoUMQRutPgVBP6QBrBj0rg9DXQwY40BabyAX5oxBl7El+Hheijmd55UEG5+u0UeUFERWlJLvLm2t
+I5iRPuepLxYCJj9kGNSW8FdA7hsPtTWoLYbTmpefdKJVJGYbQbYZ1HN3bkq2MqWNmS9hL3M5bZM
0Jf7oyqRqqUIeg0yAG39UbFwMqyS2cHjEcMaCsmvckW6R1XKAR46ZY6yDwSptavdBGeDsBV5Y9nx
HWQcxLlSH5VpBDE+6vWhJMb+PeL7ZueStgnttjjn3NKa1RByLGZchTvTvOvodzQotTKrD/R6IuQY
mVFL58Iy41dHNsDkSkK7yFbR3JcCCNKVHLzuyiK3nZeanjKVo4dFj0lG072TSpay9xHMIVM+js+g
K9+T6Ovaa3B2/Wul62jdWyly/TQg9duZeYFRZyYWEwOcVfQHyoaMiUynsnmqEj6WiNtspGQjHmJN
8ax0Pvp85q9monN/EZCwdWroqvA5fKjt7QSZNrwbdApkzTD7aBcx/RRCBaQp1ZzxNrNFMlq57/sO
14uhd3bQVU3W7JJJ49fiQW5Ha+v2yh0BF6iTU8MwdiGxuseepu9VpWKBMjkmOD7UqaHZ9E6h3emT
JwY+rJpgU1HyfReOE2EDlXZFS4OGed3QrfRbtYS2kCd1tK80g6U50AU06VTRZtsuSCZYlUU0XCLM
qp4Q27KF0FmC1evNZjftDHWO+/U8RuyPnKPCmpwy6BK4T4x4bbT4BPsk0wbSCKFu0aJAzi0Sxnn0
fcp2U6t2dWyT2e1XnjdV+wKW9JM9uMjnNQuW5bqVNJerquKFW8HsXMnKHp9buwKBapuFW3EasSxA
n53WneLJVr+jc6L6rxWCTTQzji7R1/BlJrsEbhepwokoqY9jorwH9b1AdwzMGWu5H44aTl03TVxz
Fc30NAO2F9mCQMA+tpqwVZILILzBDuqSauSguoWChITVALy+U17gSwzfgMIh5XVHeYXV2XXXVPr5
AyPDfApGrUPtqSrIRZnzRuY5EzZ7uKZKM1zXXeW+qzBdzgOZHwgHhhpNVMeL09CmvsTMUbjfgNzW
d0igxClx8C638DcjH2cEz1Kh55hVk6izb7vSRvCJABAbnzm5L1DhzScUdvzbUqeCuHI5b8VrlY2d
yUuoxDdeW1eIETonvyMT/Wj2edcHnMWp1gGr3JX9FD95XUO3S3WKJQ+CQJHypSPU91ouVEhIIckx
H0TxPbG1hradhW1byUhVWfVzTfcnF8UN0xPUdqpSE5k+jGq1ympz2Heitd+TuqaQmlSqEhzI+oYu
XP6ANBWqd2aRpxyOM9IcUEyqsR41ad2KvOmUHUTi4UwXZgj0sW74iYx4vOG8e9eTLsJmBUmV6tOa
0jtAmuWbGPIX4dDttenEzcE83FD2R1c6b6Nrl7lhdpE6LeJw4D7YuGMPI25L2HPDZBSFyeLUdZr4
qokrcQQ04q2z3AG9ikypP89JDj58jLX4NYk8MpFzs6vukzzhgDmj7fEZ9YGjTgYctqo2t9fIJNwf
/NjRtWmECIz6qFKOxEGr961wktcKxQlUaZMghM3AWJgxH11poCKszn3i0janGlCSTRzR20VOqPJo
pzk8E183Fk9uDoOwQMUyt+eUY0UbzOig5TanvcGC+jBNzK4YxBY0JckKWqFd6YBrkGZNGc+9JqfS
RiBapL7hgiWl+e1F+kHpS+udAb1yqUV5SlMfDsfq59cRZsHwFkNIs0ZNMV+g7vKeRdJrr+qMJW1N
e66+iWPhtRjkjZYmCpqjfaao7BnJB+4yLw0e4xCV6NYIDeQ2HWnxjJcaXj4Vb2g0RxYbkbqspzwq
K/SY+mTtdZXp/tgNNA/RO6K7ajjMRKGk4I67SHB1egWo3ivNQoqSptn3FlHN2tJS60JtbHbdwcw9
QhNojB3KBkbwqkex9Sqnweg2vbDy0i/wDLxxvAhPFc7jtZPIaaNGTrYGACd8ygZGgc5My3ElVeJN
VoWyEPlqamZYRGaZbgtPH8howJxbBvgy8+9kuXNTmCvgZyJv09loFV70wKPp/Y5QWbdXBrndDyML
ma1MAzO8LTXHrH0OCrG87XRHZ4RnlC160gaPiDeqg/6j/7hZfT/H8wPdlPyBBQx1p+YoEq2cvJc0
X0PMYOWsLblk1M+AnEpMijl3hMQFjUyJ3A1PaMWVtTq6if+RtNWqCay+FbpoXAh8NjADGaFFkU/C
Sund224UbXGZm7d6xeBUCmk9xLZBcVlQdZFvzInuydRkibHRdFEu2X18HXdyPqOwIvhstiMwf325
KNZxjybXNjpZYkIstTEDktookdopjq8dQcDIASLbvBFNWz/lzIweYs/BVpC09y30LWzcTfZDm5uI
tzEqajq89okZABV7oqJZxa3W6ny1jVW3wU+fb0qYCvTKVHJVgnLKWT9zyNluVVVMBFfVXIkbrZja
Q92ayZkp5yvAKLSfakS8UhANUDceKh3CfYBpg18oEam8R7K2180dsSAwcn++/cdEoLXGksnSShC4
r2uTwBbwdnHtE7jDEz7QZyHZJuIpXXnS4kTpfPjtvOVVcyo7gug3BU8KUKIyps38cQE64ayICncu
koOUtOMru4kouYyFNL2yhcVLatQr/o8pJQs/yzyeS4zzMH3lEiTf++iy1O/Z8qygssfiaKnqtOnt
OdVPNrTL7NRPrgw3s2ZaF5boiWv7STvOwoaLYPvkBTX2k8x2Rps3APOy0kKWQaZIdtL7cch2dSy5
oT93AYYyIThtSAIRB6SskT4a1gy/58cGhs3AmSw6UUPi+mE/opgDOR7SIskTnW+GRBZBzAeG0Xas
bCaQcWaEA8OsFJWpwhKK0dOjV1B6RGgjnbXsMJNCt2C0QkqonEYXEXC4f+nu+z+T2jo2H/W+6Oes
vqBFYBRX6NO81O8FikQff6yebSLLMb2dF9t9u9XsRQ85slC3c1iyeU0z6wKlc549KEXSdD69X4BF
5BNzRlfRab55wLpo8qPlgBAy9Lbji55CagXvaVb9MuZc5Sc2sMP1pNZ5eawnMF47kfO9V+1H1qGi
VO0jz5BNY7OSVhTIXAo6U2GLCgWAJdpznQTkW3KbCHzwyEA+1EkJilWzOxWfdZLh5mh0fYIEZaGL
Xs1zaSkkISV40VcIA/X+3uIE4gaURZgXRWOjlHJAQ7vr1Bnyh5+/w5ZGfLfJ4fqL3VBmJEE0/OvK
57zqvTKlHIwtnSBmwqrRgbSBHybYVVwCvtRYhXw+CYkxKI9Dy92khmetRxX/+jXnhdDZ2jJRMSeM
RfFq2DQ52fOnCdLZPNFytcjgvIvK1mxuJeqc8MDJnsfPbCVzGERR2QPBHTzyCZ2Xcg2YLEQ1lI76
JToL4g8VOwbMQXMx75gQZvj4yfIrvV0nNeOZKt99ymBvpa6ChirBXrOoeYm+uFFqnr0xKh8IipO8
QvLzMJoYPQyOPbQiVt5URDdRyhQbp1mPWql/11vvG/ZBdkTwxka16VX5+GHbW7hR0Vt19dOe130w
kV4J7WkTMgY+/fEf/xdY5J9QVtu36vxSvHWfuZPLp/n1u//z061f+pd/fPxbPuryh6Dsk366Fm/t
dPPWibz/F8vpv/nL/3n7uMrdVL/98dtrJWDScbUICeifkmR1fL//BjYt1//n1y0/wB+/3SbtJ4bV
8u//mTyrA4Y04Qc5iNU5wzo4XH8yrAzrd8cwdNVxADoaMI5ARv6LJun8bmganVO+cuk5LZ5rdOd9
/MdvBtfTNGdh7BIyj9bG+29okhoxNZ99mK5p8xFQ75G3zbdb2Lu/gIM7ASiNjq6OwEdZYHwgCxZC
nLog+hY1E2mkOhLVpNOLFyZQYOXNhe5nfID+ckuDY2fVdEF92vLM7o3eLWQASxVAJW/gsiBXlA9A
Q1/B5ujEtfvqygwlpuQQC/1NiN4FPCiUpEchxMTX2hvo7u/h0NKplkOrIq/uZ7dGgpjYMWCXCnqk
LEg0oPhIgknrm/LVhkzAwbxuXbKQ6Kt7fVmekVmY4jZxwDPSY556yYG+t+18USlVUfFuFO04GP5H
6mCDI04yqsWvdiPDhk0TGJ5lrJsWX1UBsyaTpHxpYnAjX+/ZTE7E7LSIZrDkf08ddSm3rEk3TAAA
skz7hyYvRLm3aYDq26l3ANJpaUinGLUSlYKPEHkOqVLo3j9HkZzu8tTuLhsBGUqEtK9GUBpOSUlP
Z+2hCo1zj+p+iKR15Ky1hXaD3dR4E0l83eTks1FuE55KACTnS16OmGy8AkZwdVKYXN/jmGzR03Ut
OF4SgqyKBEIaqUc+1iMRBdzTpG5OZJAdhjS6iPr+RY7nqY42ZRlf0O9eZw0OeNUNp31SM9ZsGR7d
2L119CIAGrp7ZG4TzL1JcEm2aTpCCHilPUxzc6q5w/pJKSoATm13OU+xOaw5bOH8GONrtrd0g/Yw
JV63FwcpuzPwBGvTOSaDM4sZnymnjIFaJc92bJlnKJJHxmgeAsshdKZdnFm3lLNYlUFsQQg0dqi1
sutCHyDMTAP4Dy/coWVvt4UEIipBt/K2Mu/R15EOl2J4YvgVbod6EdD34SFP0fsNU6efMpkjp0pC
Qz06UXmr6tpab4uHOoNJ4Hlo/7NWALiyhaRZ5M51fD+0enWw7dZjLNJA62mi+EL13mzUy4ztLCiE
Jm59Pxvb44j3Ewyrb6iKTvV2gBl85s2dWkHFmPWuiqg8g1pFdrumLZquPB6ElVvUOzgYN3ilyHRw
wnIztPKcOJlNyEmJT2KuzoPBe4zfPVQt1O0Ad3aWPd2g+tk5Nan2I5EoiPnMew1ZSBEh8MFYOV61
9ItXEGVMX4ttnoWEN6CCr2ZvZTXQrQbU2Yn6ReV/TocYV8JFSNDEphP8x+kcyGCVbV8JhTPQXm20
M6hwrAwIS8n4ServkLPXetkk35E2corw4vQHIoOsZuQ5v3SdZRz7sZYUjvC7FyDrhQOq5WQnI32T
TBJMZhBe4NGEpvs8M6ucQhM382K/wlnIGLIwTpz57RUS9nABX3BoAU+15qfyKASYigSYpGw0ep18
ybQcBIpWbuq+0M6mq+eI9CqFzJihxsOclzjEppivbsraWY+jCohNweh6ILiuj7ZgQ4AdkU6Birjf
pxSZQSl0LdroRtrRHiib7USgFYutFAwghas3MH0gPWNCzaJBHEcjTYvLolHeNUVcIqF+t0Nb73yU
3MhTpqq/6+TgruNY3mVOXfsaJom47+9VemXMrKP6SJYTFg3zafqw1KFrQDJvu5w+Ksw8qLjoo3Lu
gRNivHaU4hhxS/csIfmeYHeck4qtMGN6hVe4Uq5MOz602CYxTZgXgFtpeefmJV4I/pFLOWtNSETU
gX6cQmi3H9l0qWtDe8c84K3tnCmuMTRv7ViE723sPOeegmUDD7VnZIwUaVlvUKo9hsN00jJV2ePD
mO/xBIA6C71mnw7GmaMxY4UY67fhd3WRvdBBKC8ZA0RrzSoIMDXLXVbC7lKGM1iulkDnzO0pqhU0
aULjyRIVOdBZ6y7QWMJCkfoy9mxJz4E5lOJFNwdjOcnxV0j8H7WmQUzrIVi71qLGuuBgCxOGLxR1
Wt06PcGps8oful1mkRqInnoNbnzklK+iAKitM+mP/b4Oe/RKduyOu5pMc7yTyru0Ghx1hCbPHS+M
qOoKP5mc29CIEfKMTw6o7+PkPUBx3BFWt5EDnvwu744ztP0pnffCs8VTQaDxCrLkvmwZWe4l9Db6
oZdwmXibjojKDYy9c9U8RK0KyjmUWFJJqgkY9l/ALGW+m9A9YJqdxpF1kqSv3BjAiX8Yw1te55ie
DO6g0nUZc1NEtFl+vTDpLE0iwsuOjqPTyEKlldBbXSGxVJ+trrmZvPKYx8aNTYxCbw1IflME7u2u
ncPLpulOaiW6ncLExLdpkGxMLa6+k8B6WTvIBmLtVPTaYUqRY+t7VZEbmSe0Pw8aIT3SKKkDKlKM
xpOSiCOdKSKvNOV+mqyzXSuXTY9OmeJ7D2/ljc13jPZOiHxdt+LLJDHzTeulR1d5r7VrUfFSQclJ
cfA4eLNC8zsFDB16gVdjywVFvTULumLrsclea/bJqr7Tje/uiNYLiWWb/qAXtyKY4pLaYKOiHVLb
U4hwTBIiVpfRXcKAuHUJwBQoQpXI7xgzKTE2m/7cKreF0j4yv090jk+8qj00T9H85tqK3yLMZMS2
FrLZ5Om4K0pxtmc2n+cZUplgR3FQGw6czRyXTCnzxJK9op7086V30Lq7BrfMiGwSs8iqwT+VdYsf
aTh0OL7pnABAfs1b6xKQ1FWMwiBrCOrTMWB7SHSUb2RtFoY5+1oDJcNNBSFF3qkQy674SBdxbaOp
gTavmz9alSm1ridX8Le4X9FBVqi229kGYWYQItuhnGqOHgp9dBAj+uuqx2Uzd5VvwgvQNX2zQKJK
6V3WqBA6pl7Cvmq6OLVYDsDnYg72BINydFus9Laq19cM8KhFqJFdf0QtCO6Gk6vrIfBSw2I/G1tC
LZZo023M8UmreVry6bWuouEwQvhYOyG+Ste6HJlQrewG4iW/7JrXcDR313OjMIMzx/JQgZfbRRN1
qSs2IP+7EzHNrP2yf+om09gjI8dibTszvj87TNprfUxuivbSidNqNxT0uAR4BB1MgtYCy+uDltC2
tQ5JGnZ/AT9MRcNmATl/kBCYdnbEbyBzIE4sqdXAyt+dKbvyPAnKkYPiaHprjpq3EZWIP1nWcqCd
kKRO2qagKd56KvL6ejpCJ71FSQ6ejfcd62+f59sKvzPZViOT3rH2razEwjjGh3HseLrNMEpWrU3Z
k9LWxxQbv8S6vXec9LGK4NPhA7pFThPENBCMJoGf3u1NK2dQQ6x9C+BDsdUtDuUHhtSLYA+fi342
++tGX554A9GcMBhI0ENArVkgYxyr6aglKn2TiBvDITXdxw6aeRVOS+3ukqSaNnPUByHF8ZRY5FHx
sCZyl8PninMkZ5ISb2RMHIfFplbUJyOh1pQaop/6tjCrMzZl4h8d475T28flqzAgPDAjvE1S5dmj
zeMM/Y2iqe+9MtwjEqILR0mAMBJObgPlraeSupzH8raewk2TM9+UzUnNtYNiFEBeNN71aoSmXb/V
zO5equXaqL53OcvLAcGtpMWFmts8AVAS4bIwIv/mts6Jzm5Asi/hjtLbKHrE8LK+lxBdTGGB6ovQ
zAmv4DBSWkHUq8b96ND/ZUAeBuB/Jr4WqyUm35UyQE614izf64kJDRH2hYLPmRGpTTBJhC4eIc7K
mqMNh4LEb+iioxV47oGxXMS6bHZhCzKRir5hJk66fSD6JuiNHCz9wSuNb24oLzKelV5CTA9jSqRY
5cOiQs5bb5NW7iEqEREUNQkZntxZguNUGn+bXYJ8wZji4a3VF525h9RxAMbT2mV3TMMBeq+9jrv3
uDcPlVOtAXy9OJ1y54XOXZQPW8i50PTyJaZQfreyi1DRafQTlrnStWXs6qEuW8KWPPAlxnyRerg/
gJwdlJFoH1tSXZtWvYOTxC5kUCmj9sp0kHHWE44nCJ7ocfVi44y1c4irceM4003iJHutM89kbh8h
ka+WeTq7TNB01XOeMTXjzU7LJ2Dqj4B8mZ/nRwTvh3i+rNR6hcqTKVxg9O/MQgJQvdfJNPgJFkw8
ohR//Vpyj8zyUi0A1pU9ijAq43CkqorU61m3d5Y17PDPbLKIQXzWr9Uifa7y9oRO4KHrL51S3jZW
fOoiDivRy0g9CbLL20S2fcpi5pP9+FANGKzinLfHnCnZXT25vB8MlOrghM9pt8yiEuXdNqCVu4QV
DC1cyy6aLmymUgBJ6FmpHF4aSHiRZ4pj6NAuRUlQccIhzRvrJNnE6aMjMoeN0JTU4mKuQlwixF2u
IlfI+SauvBz1HFni5tZBvKuhup3UN6dL9Vdt7KObNi5NfnAtsV/iui2ePbUr0OnnPektYcm23hAK
cyoKw5tuzSl3mJtH09Sc4tFL9wbJl4u+byJDGUg/shJdVVK4BCAALyHzRvTpLI2ZaGobLTKfsG9f
VM6IVHmxmxuQU+AGkYwbdkDw8oHpEQq0iPm+XsTP9CwLDiWgVA4GNCXbV1ED8LbO4ekxWO2QmhSN
wIPoGMIJ1CqUG8dm+oyqsbTiAPXr2bZl9WjMk3ESeqw+G40XZb5AhoN0WZ81GqkKRNCgkUTfosgj
GTc2F+BOYVU2/b8cb7BUFMlouyBZslTssr6ghZ5TXQ068nrFsOx7dBcOW7clorPFTK5cC1j9Ia+/
qX0yC2EzwcZJHuPLgS++yYYkOs6MdMn2btLkzAcb7yJF1PjqF7Zz2szObUHTbwDZUGZ3qayzu6zx
cD0QnfuuWNpYQxVtvZzDHcEWRB8grcVgtJwsRjwPS4SglaIuRnewuIjNedHXR+G8bhpGjj6DhkIQ
Ngmz1DcHjpsclFv7JiQs6o7ggoGdZRroR2o10o9j2qEe9omosABq2SUEr5G5ShYY2C9ppdoJw3IA
JMal+ZGyEArhXLoNEc2rElkOlpAlkWFGm7tMy5ekBhTmpDb00cgsKUo06FU9QXyUBEvGQ51UiII7
SBEvtJmVBzqz5EHkH9kQ4/iRExGa6rfxIz2CbBKSJGjsv0JoQXgwfCRNkOVVLk6+iQSK/75X+v+T
6U+a4H/qhl69ZEnXv/ypgfrxJT8boo7zuwuf0rE1ouFc3h5EX/1siNrq765rshCY7jCP0v/cEKVP
alsezDhgavyK/90Q1Y3fHbqaCzAPpRy4f/O/aYj+OUZN0cHrk7ilWp/Ae5wU44x3uo3IX3dp0sVo
Mef8b6h3f3XxTxBDWo40DOmZBEzwHshCpLnZbn+5xf9szP8PadlXVVL23R+//dWlF6DgL93bHltU
lkJnD0wLnoREK7zyoJt+8erLd/3l6hn7/FiJyg5cW17WWPuNBJnU1z75JwjhNLk2nJuIUf+gPBdy
SchDF/O1ay89718+dzymXUYeKP003bzNZfbSjeKLv8sluO2XS/MCAgIiCxs9ecK4dQwZJVkgeb/2
wT9lSqCiU0ZT50kJYYz5HBf2vH7t9Zcubn7q9Bs1et2hCq0ApUnkj8J6x178d8l1f/EgfqRW/XJf
PG8cSQTkluP0UmjKKXItSuVrN938tDodvRWN24eM5EWlXJPo7e55VaI5+tqN+bQ+qcnQfElhBbzq
voWA/GBV33/t0p/WZzUiEcIwxj0vQJlYfXMEGbj/2rU/rc68zUvsZh2B7jVDGNhOFm7l/u1rF/+0
PGHDyGXEy+8Tvz45dsekaP6GrftXj8qn1clTAtR52bOiCQpT7q7HLrz4z596ua0/p5f7H3/89u9t
3Py0OmeztjsdYUDAMVlZ9QblfZRELczY8G/iTf/qw39aobERK6nGYTbQNXXvqMpFNP74z5/9L65s
fFqes9lixFRB1GujfWit4aWO+q/t48an9JhhiBsryiPo94U67guX8ACh6X+D6v2rz/1pceJzbEIM
vzIYDGjfc7Ermj742i35tDBniji1Wta9OWT0OPVDBuPga5f+tDC1UCSqrrhW0Cg252BH6d49w0nv
v3b15V79shuiUxvUOuXqejg9mqI9E73zxXvyaWHq4D8nHAtTwDz1xzwiF7QU7dvXPvanlRlnU2lJ
ESEXdZGZIcvAK2SYzde22aXw+/WmlG6NRGjo8MRb9hVEyu2cNHdf++CfViVhNnNjEKcWJLV+P1rm
jyR00/WXrq1/WpegF4xIYNtY8D0XZm6dh2w4fO3Sn9ZlMdtCyROaNyLJjRVAunM+ej++du1Py3Iy
Cm8AE2sGJSoPnE3D1jLEy9eu/WldwgmPGxp5kv0EimXjeO9I0754Tz4tzI5Eibrqhylg8v9WK91D
ZDx/7VN/WpSFKTE6p9ztVivOmPfOakT8/Neu/WlVainDIS9rJeb8vuDQb4s7oVfR1/bvRV3y68qx
24nc2P/l7Nt249a1Zb9IAClKJHUe1a323Y4dx0nmi5BkJrpQEilR96/f1fvsh5gzjgFiAeshmKDZ
QyxycLBGlTFrtjD5o4mjc6PiOyfm+cf/4cQMHVAOOu43BQ2zLDw7zMIQ77rLS3nwi4oDy3mnFaMg
jmeQtr6gNnyy3eqHSpe2ovD0BbIcSoEsCB8Z3tsh4+W3uqmDyiaPoRpQ9DjQxARae1zdlrB38Zy3
A8u6AE0uNsOWmUp96TgattHe5xVtVyu/kEnRQEN1zeDhBrf7GRdZCclHvxVOHVzm6CmzOVZiJgu8
MExls6fQAPSDJnWgyboQ2rmQqMrmKbiqOvYFXfieUXGQWYDbGgUUCxz02DkbOih3skb5pbJnQ+Df
gVmjdtgHYA5ljYFui4Z28ETIrd/ndJDZ9GhYjgS2FD2s6J4Q7LhXyvNQow4yYZpAKNQw1oxv5mks
yi8TiuRe8z77L76KCZ6C8hJxzhiS2afAVvPnGjJbfoM72OzhtxXJsd0yeJg+xyt/gt+u32ZFHGSu
cL1C8zseCSt0fcNrR/6MYr9PSZzzMupWaGlaGOaKhV3DDRxS2uzZLyAOLEvGJZlQ4s4gJxinq2mf
S7V7ju2gEk0PJoA4P1agrPasgcpd0+j25DdxB5fIBCN4YSjkPoP4Va8jhVDW3HkO7uByGWehCvQ5
w+AO3RwQjPrWd9uj38QdXJZhXy49QcRLOt4xRTNYYvrl38RBZTIRGAdCQDCr9uDnuiQ/IrL7AAfV
VQeVpUaHVYmOuQykanKE1xtL0Zr95BESDO6gcqYbiCG4PWQSklMqQQVFKHXvN7YDy6FpoXxBcTRE
EbQj1pgvV+A0Bj6gx8wdZAoyDjDAxhIfS2hnQcC4gTFjV/kcDxjdAadQdcDQ6rxDdXklXxvwUr/l
OdzH/SLjwLPmK22ljdds1/EnwusnMfrAB/N2sDkyiOGtRYyqcjCeqgVsfrRqe1XbMLiDTYteDQLB
px3dtdEjmA/HdujeuTucv9p/klkM7UAzCOuZV9Aehl4CFEJnkpFx+Q6uxZFW1dEv6A5EowqtP9uk
Ia/QlycaQ9IUnFKvoaUDUQ69JzyBYvbwNEC/kJk+Laio+I3tILRY4bxg4AaRickEGZrM13SOg59+
gzsQVQQdf0rD51ez8aUeln96c+E3sgNPSAfDDDfEizdbmn+bUfzEXfY9n6czTP6wWKQDzhJuX0O9
7mtGWv0VDuofSPndb9YOMLcdVkAJhO8zdOd9gDrz5xLCqH5DO8hsyFD1UDfDcV/YGdqHNoYHqldN
DF1kDjIZ5My3GtLP6NjcPhad+UhGmfnN20GmgHr8LAyU1DoDZ+cOjcKR8duspIvI1nCJHSXM+jFA
hpWfLVt95y0cTEIgBBLUMzDZ9+E1nJaeE8i6eYXk3Bjye55c7iNco2OyZfE+f0bSfM3HyG+VCAeQ
uiFySYjBh2zFx7rg33YNsTy/aTuQ5BXqbPDHgq9pALlCtHaApFhGn/wGdzBZ7HWkFDFhFpv1BrYq
j+hs9Snc00S4oKwGWLFEWIEtM8+wOlJZMUEg2m/eDiwh6Q87sTWEJYauIOsTwpxz9MuthANKfnan
JC2Gpl34pYrWjzICwdtv2g4qqxJdlmEM6IDgBUUD1B+FnD77je3AciaW8WjbcHmoth8wbPsK2b3e
DzrogXoFHaRxlV0V6tQJVBdB14XPAS4+XvPmDiwhKw5zylxD2WtCj24+XxpWvrNTneH3hxOHO7Dk
UM/ZDd+RntQN+17NcPQZYMZRaAgFRvDIkJ4w4g5Gw2FrAqtR6RSs+bqEkAkZ83/9wuMgNIfgB9lh
V54RXLz5GkF3TX7xG9pBqCB23USE8KAr8Umt3SHQiefQDj7RuABRD4lqYUGmh4JDGLHrPYd28AmL
8c3aCrM2lVkOOq5RX9I+ZTGacAefwyishdTSnlU1OmSg47FedehWeSdbPsf1T8vRQSiaaWfZiAE7
YgADhXod7F0Lm5h3Fvsbo8cORuFHGlNR4MLZcfoDsuCgT878m9dKiR2MRm28mPGcKZu2fZxWiL0u
Q+K3b7lMoDVKxMohrXquc8LKSUHugsSd34YbO8C0Y1BDAwaPd2IWd6GZoZfL/M632AEma8Kclx1i
sjT5LfiPZ7V39ewXbweZS8P3ZUpKJLTNR2jlfmvH5KvfyA4wcd5biBUXezaiT+kCLZP1Tc7H/Z2Y
nH/7H1a4694bgvxPmEG4Rwh96WNRNutDE+/jky2Tsjz6/QQHpJvRnRglnjUhS9BBTEH/gIue3+YS
OxAdCW+hv4H6ckigi0UlGs3eK5G9ERuXDdSV8J3cNc5QaWt9FaOZcYZzhgBL3W97cRlBkx54A/EO
lGq1+gh1hE/7Jv/1Cvl/+EACTQJR2eHxp5viqwiKLRDrLdYLv9EdkE4EBrymQY25Ke3PBD2Xh2bv
vB7BYSrlwDRaGgvrIVxUSGn6NN+7TyC9vrPcz3D8w3KPHJjaWjLI/Z1XYpU8Ls1wka9QIvULigPU
NYDszcaxvSRB0KZoFP2x8LY6+A3unKFhHTZCxph4W26gHK9nITo/MiAi7uBznKAVWGwoYOf12XoD
pJoenHXPsDgALYNknEuFtdJBcARGFi12ABb4LUSXEVRD0dXOMTbHWPY3aAf4DLk+z6GdE7Q0kEwJ
4EaaQa7kWzAE9/UW+hVsmcDq/I37gra4UUN9HI/VZIMPW5u1w/zBa50wB5lo4Oi3VmARhujfg6vB
9azqF7+hHVzyZg6rakaqtcPr8BBzVh/RbOxXfGcOMEfFlhXGg7gzw6FWjPZ+QBev37wdXBZNCZWo
DtGGavR3yLymlMSPfkM7qASTTlZJj1kbdJCgVeCykcGV39AOJqGgvGktljWjG9jQ23QDhoNnQBxE
cg7by7qjQGR07o9R91OdnLxm7TKBdG6rSW7dDnkaqL2iEnIzi8Zv2qEDyAAi/oxW6A5be3TPrflH
W+qPftN2AJm3FhojFFjPQZy9FPleXsF4xW/rDh1IQjoMziPobcxaqPqYLbnsoV3gN28Hkr3R0EEs
sXEv0Qot86UKr5p+9dtKQgeS5c5qGoHkmk0bBNZtu8H4otN+eA8dUOICATNnIZHm9/SODN1NrgfP
oDigXEu89vYDQ9p29lcGf/6X6DxvJy4XSNaM12OPNQg5rvuxsjcJCA1//5bhGX5/yE3+999/OxUY
kdCwMigbxlwV0BmDng96hWEycQ1RGvsRQnjkTuyrfAzgEMS3Zrmjcto/l7AouOmnwkJepeE8PM0r
i6aLde7M3RIu9oERHuCqM5KzTPBQPm4L9Ah9mK0UPSmvT7JELMrsJd56+JLfNvF8XST0nc94XsN/
CIfLMcILsulHglDDFbh+GQJsh6mFsfbZM1Gbd/7IG/kgdYCvxxEqU/S8VgT7HIX5TWy6y79/z7eG
dmAf5jMfwNSbM5hXv4TDeJUraOb4jX2O2W9LZStNZxrWztmefDc9f4RA2rPfyA7oF4r36TFAfKGG
m1Xbcgwhye03tAP5Zh3Q/0BXk4lO3cLhABVs7peauCSjYK5g+4DWQ0iRQHo+7OFirMTidzhQ5yQu
xQi82N1kuYC8RJRDQhJNP14NRECQcxhX5VKMakRUetK2px3240Sq8J0c9rzW/oAhl2gUNjmheYuv
uYKB/pTo+bMcoY8filOLdkW/h1PinMtW5L0G9dJk+zJWBGo9Y3KPAugQ+2HUZR3lWwLxlbA3aOIY
N3iLtZDzgbTj0WtVusQjndQ2UvFgMpsriJaK8UI3lR+YiAvTHb26IeyA8dgeXMBeFp68/T9+03Zw
ukN8v1p7i6BDfwbqIlCWN363E+LgtA3QRdqDopJBthy2JWKAdmy6glbrN3PneM6HONCYeASioYiO
CyrZhzYI2clvdAesfVXwseXgdLNt+RzWK0w0oAvtN7YD1R2mYo1FZTVDt/AtLSGos5PI63tCv8PZ
0QsTy04qdCqpqT5b7kCMeY09B3cQGpGzOs5ZawF2qRWMOve7IdZe9xSZOCcoZCDWWaC/O1vgnmPh
cCUq6bXxSpd51EesV0rCgQg2kxDbWWCRt9jNq5EQAscOOEXLmgEG2HFWhSqDyNx1xZZ3tt0zCP+7
7cpzK+7vx7OucpiaTluMplD5ueT8Vq5ejbKYtQNOaoWAHjn6TctkgudEkfzMoSTvtdNKl3dUo5uN
ygHzJhNUhEZxNzM/XEqXdzTkEKSH+ixsPocwyHqow5eilUcfYMpz8/Xv8Y6ghz+1M8xZLOReL0kV
flygrOAXFJdzBEG1FbQMGJRaY14gr/d572avjEhKB5dzDy+ExYBEti/Vcw/T3CLxe+uQ0oFlVXGo
sVdYJ7yDRtg2R/CZgEyAV7ylk9pGu+Bha9G7hR7i/cCs+gQZ48HvY7qkI2i5qIJDmQPWjuQejgKn
PSCen9LB5YLDIY57qDWtKGPByWyMwEwtQ79dVjrQxMckc1Rg4ms+v6Cy/9kM/JNfwJ0zs4SUdRhD
AzVbFwFDNT0cqkF4ncfQd3wNHimhVrVFDc8qbW7I1t80vfCMt4PLZZN1beGOB616WmTzoB7HJqR+
i9DlHRXQn5xmjZioPbipBBTcTUS8rrXyP8QjEoOKPmHiRO7qSFBx3zSMYL0+pks9gmxYG8GrO862
dYLsWXcft/qD39AOMKGHz+HdOsdZsOjbfA8yJfwIzFLEr5cJRENzvoPDnEHDPL84bygF3fy4b7Dx
fT34WMC/vowQkngZXvKJXEBJ9NEvJA4quZk2CJgtZxNhUEbH4ADrDu25BB1YiomEapkRE7mBqAuL
yJe5bM0Xv4k7uMwXK8tG4FsO0BNPYaMEDxwzei5wB5mSBt28KjTdB728a7fkefFTIqDSZR4RNODB
Zww2LO2kL+q6+lBJ6ZXcI3l6vUyCSpAALOuzVIARkOWhPEG7qS6vvSLuko+KopzG+rzEt2g8xfBt
zIKCejUoIiwONNeACqsh2gjC+Es4QpAXwpl+L4+SO9ikINBXIwQOMwi/flsVystzm/hx6CV3sBnL
kSzJealM8OV7rqqYXxBSGL/TnrvwDBFn6CaipZ+u9yxq7na/BxTJHXDSFXwMgIhnwTBd79tymY/G
L29zSUe2J/Bdh1l7Fp0tqcIiAy/NMx4OMAle2Sp5rp2IiOvLkNnqNKy9373EJRzpNRxDCyvvDJ5Y
N9B/e1Zb4xcSl2/UFl1FxVghv4+DB6bUltaqsH4npks4oufGx7xDiiKqvbpILPxXh0H4RdwlHM1a
rEFoEPGOwz0ZsuzVd7hZJj+89hSXc1TqAdt4BNEXY2AnGzPbfsDbW+75QR1sGk3XsiCIOq23+JSj
3PcwKR1/95u7g818mqNlAo8BkgEsPFipTBpt1q9u4BKP8m0tVwu74UxBYG8VsLxpYTrsN3Hn6DQh
3qkqeMxmoV5gcktUh7ZCqA/+ffTzrvqH273LOFqjQOAZBRtiG7Hybq/qAs2+LYOC9cpn45fJudyj
3kQ9fgM6TlVe3pf9kI7Eej29SZd1xGv4jTTDeRcYYKndDsV8WPi2++X8LvEoDDVqvwZLEmqLErPv
YViy7pFfBhA5p6jpMPhIOZL+Ib6uRv68duLr3z/rGTN/+Kwu7Ui1hdiGGGFhM4cRJIdW7aiW8qPf
6A5S4R4Ou0GFJclk/HXu9gvTWa96rYwcmNZBg6QFrsfZOEAUEGY8yBaN9it6Qnzudc4lViMKrHOe
oXl2he+PmuDds3vG3AHqAInKEYaByC3yKT6acAUFVu6l3+4YOWdpMHShqAKUV6CvfIs85pLHfjwy
6fKOmqUKFtZg4vG5qkJLZfGyT/1eJaUrRgRni8EmBjVVzqMUbgZQuV1hfey1El3yUdTAQ6srkIgm
BXwqIWD6rdF+73Cwf3+9WOoVDvEwIMNla5shHK+v8u29xsU34MmcHLcM4un/lgrsS6B3/YvM85Nf
RBxsNmtSBHmIWcORG6K5ZfWjkzX3DLeDzr5gZo4bhpUy7ldJBQIpjfSvv0/8jZPof41rfnsGjqEo
34LSDA2ltSxfzN7ltzidqpOeZy99EipdRaI1PFuWdYiNjdA8DyvT8ToZxuGdo/Stj+ogVCYrr7qO
IPJTfq8g+7Zy6ZdfuEykslchC3YMLYlA35v8XrezF4lUukQkKkCDq85OlbEldzMKfTBVVX6pS+jU
bUlkVDcJvEoEcOG9hi6rPEHD3Ev/hEqXilRCiaOEQGicNYF8gfWxThMivAR+MLiD0K6I2xitO3hQ
gQv0lQ7BfcVdxvotFZeNlNR51IbnrSWp2LcCHjFoYQx7z8EdkC5RKXU1YvBSjsdqZDdSvUctewOj
rjCRqaaigDRrlBWKMZF2UWh/rF0gYQ03jtRzU3d5SfAQ6fPQ4q8sRV3fDl0wH6K18RKIwZd1YKp1
PfR1iEW5sm07TDNfjkUYv5PpvhEgl0KkhVCkHbBBLsHcPW1wkK75sbE8emf8N/YYl0fUCIOyfH6e
fDF95Ka/ItSvNUO67CHYCcAPbD7XFk0IV8o+vKplYv0ODleraChovo20iM9+9HeJhsQ7k341UVeo
CCTv1qwc8646GEvZfuxT1AH9SouuUFGvQXXcOtRycxDWsrYj112w+5GqJHWAWtN+HBeNjzlpfTfS
7oE3iV+rJ1pQXycvJIxmWMAHkINLqnsewV3MS2iOSpdBtDd2JyM5b+oyepri9k52UAn/ew7w1vJ2
sAlrJWmjCGXitTQiraf+87pNnsm/yx+CKdKAVn2EZIYxeTmWV4k2nkVLlzYEN3gD72ZMHF6zKVxW
PwZa+a1vlzFEaQRpjgW7oejCMzd2PwWQEfQ7oV3CEIvyrpgFjzIpIToFa9RsMnb3+5ouY4iW/Srz
DitlyMvHuYVDUEk/eS0U4mS5uDlHGkaGSIjW5gn2eDar0SJ0/Pvgb2ziLmdIqRZ0BBBWUCQOP+cw
3EIv3EU77H7nM3GgCXZ2OQ8DBEJ5OW7QXOjGJ8MW5ZcqEucWOvb9DCMFfNGxWaPjXCQgbJVh61du
cRWL4BgDM9ZzaFrVwwKHXXHi92AhXNJQ0Fk4NeWAkFImh6FV/KGYE+m1FIWrWARjh5BVC27Pc99c
113zspd+5DXhcoaCFZxlleBzTi0cmKodRj2rmL3AL1zWUBfNzUAH5HJmCY79qG+2jnl9SuFShnig
cZsTSFWY3ruU2Vod6nj7+XcI/Xkjh3vz6+OnqXNBYOiCy1yi7or+Sxexj34jO4em4mTe6/MdTsLh
UGjYQjRi8WPEC5czRCQLBEWdIjM0uGu7F5imPPtN24El9lgCW1aGkRP+vR7Ez2UX3/2Gdg7NmTbR
MkCQNENzWpIyNc7Z7CdRRoVLGGokm1iho3MuLp7wCnWyFXx9vCbuMoameealtiE2wrmDxVKnwhQE
fC8Ci3A5Q2UyzyufEJUihq1INz50E/fawIXLGBrDaihgohVlO4fPqxqHR7uOXs+26IJ8DRxSljAb
Y4g3/HG31BgGj3Ldep32QjqojOSkYI98PnlUPzzWijXP8MnNfYd3oBnMio65QVzqlh0qFd61iV8h
XrhSRcNcTC0F9wH7yQa3qQCWBjdyAW3Qcyk68LRJACm4iETZti/3kS2PSSn99llXr4gO0a4kG/Ak
NwWwGt/LHyXbXrwQ5NKG9jjBeypDxOFrez8TTm4k1dxvKbq8oRnGwglZMfGJi/sxkB8hPp75zdsp
DMVNHpJhArF5HtVM4PcDK8VarHAO9BvfKd3CBbeIeQ7ql7DzSwO7KLxAw8nLb3AHojsHdbotwUZc
c5n1rLjPFz/ZNuFShyD8GnRRj7dh08/hNZ9ycqBRu70D//ME//sohNPm9d4yBhyOmmYATzAso0NS
G/azCCtdwe66LD2/bPj6b5TTAEEneIJABWCRaS+WdA6EfucHvJFVCAelpNx23DXBgiBNH93pAJrE
aDjxa/eER/rrqcOVGTojE8KD8tnNptj3pG87v5m7PCJLeV1VFi+gfTzIA1Hyaqj1fPRakC6TiOD9
s00aJLeb5ce5zOtDpGAx6je4C1XYaciSnDscFNyd09pW6EeaisVvd3SZRK21c9uHPSwfpupEivbj
vvu18sBN6vX3NDMNFqjp4Ckxh3NxUbU6zTc/fVXckF8PrtqmoNh0QciBc+ZBNrs9Wln5flEHqXAu
XudFwAiDi+KQDMkD4X4P5uA2v5447VEeVoqiXMZhIY+F+e8yei4VB55tvyhVLKCHtHXSp3tTq6wp
Ar8HUOTLrye+FbxPVrAtszJaypSR6iYYJz+ZDuGSibpGia2ghGcdhKbvo66YsoEX/+cR92P9f8VP
/eH/b7HvunZR4fKJaGgnFq8Uo4fjkJJqvtf98OSFT5dOBKO92kBJmYMlt63XYh8lfEqrwS8HcPlE
sLBkNWvPKfrwI6yTL4308h5BTBx0wlQRvrn9mZW85d8aXlqUzko/MSoRO+jE3bPtd92gZlbsIMqK
ahtuA74mn/xi7sAzMQGce/E+hPZAkFnIGF9Cu8P4ocjlEhkOf7cu789PCOwCgqXZ9G4H5RvnZ+wA
NDeya/BqhkvoFOd3ezt+lyxXfrcil0k0IrlQdEIuyqY+gOHm9MvqcfdiP4j/MIhmW4z5oFBkmZIq
q3lfg72R+OnRCJdEpPpVDYnE6F1rj6qG4+miPdubYTf4et8Kx1Jv+B9KTzuFrzJlX1k5e7FlwKJ8
PbbWk4KNPC50ZiQ3qg+/yUJ5RtzBJ4UlUBKf64hwK/1wHprHy8kLPq5uUVIkHRl77OTjmhylqe+K
yHhVP4VLH2pYx4N4kbia5zP85pEKJQ3p/ZI4lz2kbQtf8B59Np2qP+Rdf7e8d487B/UPmbmrWVQU
NuF7vSMzrxjJYE8Xf59sgGrODiPdZ7+ou+enzgnMamu8OZ/b9y3MZCvUQb3GdhlEAVlao9oSX7RU
42OjdnoBOlR3/Pvo8s/RcRlEXdvHLO9wOW/ytb7tzJA/x8MMgiUaLWBlDMtfcduIiP5aDWeexSmX
WTS2+Vz3c4GrtW1v93MNJoc22zt7fPLGL3JwO3AGj7YKxyqah8lzO8RtmNWJHNATukJNDgbfaxyk
3bBbfchzEUHwkAXWbyG45CO9tYmtZMCgFlyIA0xWX/oxZu98q+iNX3b+999YPKRCS/Hc4luZkH/W
w6gOlOZ+0s+COecum4YmSoqcZatdVLqLKDw2yST84O0SkPCwHlTbhkUc1+QhMnt4ybc+8tuYXOoR
1JnXPBkx9X4brmYDvmdO/Q5e5gB7XbuoC2h9fvFBgQnLdXkEX7h5RxDhDfC51CMOG97E1FZmKxob
uqySVH6CyTiefOexgiUnjkzSn0TXbHj3mFo5+B1tLi+JWL3CKxIlnGSKYpiFREFym9POEr+F+h9u
Et4jYeQBFMCb3sCOmi5pQJXffuhSk/bEjkTkjciYacPnOZrqh2oe6tpvpbrkJFaRQgUVFpPgJczi
JUyxDfV8KnO5SaEZw6UoEJhmWerjVrJrU5Se1QRXKYnzIGnkhsFpUvcnErTfxn3z4w0Jl52EO1Yw
zMF5YytlftF0L5bpzi8dcjlJM2glptxwHOSJfdSqbR+oItSLgydcSpI9b+5V0cDGlMzIPbn859yH
8/fD843UwmUkrZpujSIJ+H1lP32HEVFNUiTmPTuOptk+/v2PvLHru7Qkq0ypSIDoqGB9QQI9prSj
fhdcl5dELNqIthnbMuGDOrQViMldE3uudpeYxEmb6NVi8+QxK1IN3cvTELb1O8F/Ky7nj/Lbabiy
tuIjLKyQuSzfw1zdQiX9nf2L0v/9hH/IGl1yUpHInRQzCtHoDJH5bWG5HdNK1mGQTuNUiLQaWv5U
FZMqD5TrWF92mq3aXITzOM17arYdyqqgq9Qbxb+t4NrXES2vqklsv7aqE0kKTqs6FkUyXc16DLdT
GQdqPJqtA0d0g/H4BPHrCSJe8RJ0UD6ZKpHm3LQveq+5zJKlWttjvc+5OoRTl3+P5810x0qp5dNK
jCruQAoTU5rLvuwP2zZPT8s27+JXqNq8hKxPrYbrTrfLwwaztei+LpXkt5AY2ovbPYZU/o0KurKA
ueg+dC94ExLLzbbUWrfpQuMx31M5DGaFPTWBTZtYxxZifrDlkesJhse7AmtRU9C6WJOPlzDPVNWF
XlCW+Gy3cEsu4FnehIfBDnnxCe56/YdWIx1/2GXcNKlivKuuExLV5L6rB8oOiUGN8TbQZbt8iIe+
W1laQqwkxrKiOkGpqoGHZntoVMPm22lI1uqfhYbUXBWb4hNFaw8fqseAwfvktgz3CVo4dCJCP07R
VBg8plGQZ9NwWmb6OEyks1fIswqZtquWFj4szbaf4PkJK+RjPOSNzaKy0PE/YxcsvUiHegqb7WiJ
sFJCh1rZBTr0U6uSH4vpc/oL+vdD/8wE+Ci3pomX7iGIRJDcDEuQtA+T3Gd8ADnDaD2Fl+7cxQc0
UW/7eZJ4XGkPAlzz8nmup1g/FHUs6+gQ9TBCMmk7Uj3eQuGdyxcVDngOmKza8/KyJogymPtVcZLl
nmuTcnBvnooppsvD2La4GoqunOvD0i6d/TfRSz5M2dh3UFxnQ29vwD+VI0POE0tO0IS6zh+7vEa1
F9I5DX1u8pKFR6MLeRysIfUx2FuKrx5HBN5pXaTLA9mXekfRvB3vexH298VcRRCqK9rkax5JU1xz
KQbk3zYvhh0/KKgbZOR9pA9ctufgmAuNKNAjo8tgj6OKq89k19pesKQNrlEnGgIUz8qWZNtgog+0
b+nVKGfWH7pW12FKt3YSJ80KJdMkgslvKvsGzoWQEs51Os8NKoYNRPe/tlW3bKksZEHTNsArgrJk
uJCwLjhBGEt8RUMuXtLMsOtDV45Vc4zyZdhSKltzMZiFfVkGvsWpjY1RoI9WcjnCgbaYLkwcsX+r
cQ7gT1nzj2JItIZXb73nx1hEhb7UvUHtfB72IiVznDyzLbbHLuHLerIQoSjv1yIJTgH09rsrkL7s
176nxXU1leW3UFHMSimIsB2ahS/sakzySj+ZAMZKh5JC6eS4N22fpNS0yfDYb1I9Nhrdy+mw5PTD
mitZHm1NiDzyRtbw02r1lU5285ibACn0Fgf5fBw7+9TYnl9uAr5Hx5WJZTgFbbeZ0zjQbcmQ08Qq
hQDC9HMoOkbuSKl0mYIX0Nc3RTvhZUOjbWe56mqlD0MeNN0l2/POZlSzzd6Bq3nVyWX4SfcC0WmL
+miDuSiwz/TsSmk6vnRlhP8cdeR+PNSo3j+W6JGWaUi2+MM690JdwxUnxgttUdv4xKJVflQ9VdNN
ZA0aNEptFnWapr0KbnVTT/YSLiDrTdfAxDaVBlo5h7lg4fIhZDWU21i/N6d22NYVfrxk2z+ZTq4X
ApXr2yoq6+5IGdo+4whXzdtk5w05rHzT6GHTyt42fOHdr2FpOnEq4kmsaaLkEKaB7qr1sU9KVKgL
trf4/wh9pHiXUZLCpzzO1XFruxk8jTWp9icdlws7QtwV/U5kGvanKMaWAeH/xKivUzJCdhk+ZTM7
Vl253OXgXOLZUY5rky1byLaDrCDQk6qJq+miaho4jqYxm5uUof/2hrKSnea2Hl6SDQ5zyzbI4bJX
4FleD9u2DR+WtjM5XgJAveSPRm/1dIezKI/v7Jhsn7bE0OoU7GiHvahlgE74g+oZzKpgHcJ/FYJb
dPUmhOVo0qpUct1MkEy76qCZqlRaFz0zx2mENtHdOFdJBbMeSuobrKj+rpRVhWbjpS3wJgYDlWzr
S7o8dmfvqgcW15odJmXoP5GAHhiKLG0BufKzmsUnaURfNjesgCLFEeJ+JK+ghTDSYxVJko26+FWb
YHxBGXU/okUAC71Mkv4QCCiMIWmLxGODl4TP3Or5R7I3a5/SehLJIU/y+MpUzEDPfVnvIkump6qO
JD/oAUJtRtXsxs7z3KXRotsb3KOLw4jmpgM1DbmKbJfcrHofyXFBOz6cEPAf1V+NLc0/EboqPyht
yrVOo9xwfYw01v0TaDs2uhzYTrp0FZaUp7pRSX2ol2aOj3048a80TzjqncG47gegOgpSHU49fQGo
pvy4Jirob4tmLyFsVu/6pGxeRRcgv9QmxdKzN01koa5NdlpflQy2rodATvAmhyCauNRlvY8HCAQM
5aVUibiDt1c/pboKmvUiLusqumbVTM10GNZhG5d0IJtlD0aVIjosHWxkjolqisemh0f50VhSPRfh
YJuU5AsbD7ZuxrSbYNKUDpyr5T6oEzEdKpuoK901bXuzCrE3F6NQgX0KQ7pPB5Ak8AjDCqQghdwq
dpLSBPqyqmuB+/gUtSnUV/5t6dx1pyGOa3tM4oJeq1XX1YWEq0if6YVUx4ZLe2DRjHTKqlh/nuE5
O6ejxRmQbrT52sghuanQp5tC4fNDrXrYi1asDrHTo7FBHcuVSnsKkXGkK8CYp2yjOKRnIuv7tSnb
tCJqIXBoni9HVYQnsVCRMk1Zir+kj0OSP6xT9WUzMHNla8wu12qWuBsbjpdINuIcm6IauqjBCrbw
40imNr7OpzIuDv9D3Zc1R4qk2f6VsXq+1PiCA2423Q9ALApJoX3JfMGUmUpwcHDAWRx+/ZzIrpmp
jK7beUdv16zNqmXKQAT48vn5zjK51o7Xw9pnUxLYHDE3bVd4wZa3HUR/OYRXbIxRxOTzBSVN2CV6
qMsqdmx11baNgqE78qkYx2QYap7vzVrB6dUpWYSHIUQ9EnddO43fF6aFjP1VI3Bt0lbPqc3mSKdd
lzOSKIraAa7YjvQvUZF5Nu1olI2pyRGfiBty9hHoRauSFZbAVz283qY9F9n0bR4juIYYPyMqmSuM
pssg7OQRONma7TyB4mqnjRXLo+x7LTCW2UySJh+W+rYrJv7aipZhjiyeQYUiM69LIhhr1uhWMqNS
a2G8teMetOFbnsG0/gIJfVqmPCJ5fp9DkUKOtRRrGKMcyPd1Qz2GJ1Cz4QgFS1anxTxnMmm1pC9j
6LkKiIgKqmbvjcg+jBuFujWRQtX8qNE3LpJKWaghJmerm4kNaE4VPqT1cbCCQLUXsqj0ZVdE9BGI
6RQmWDebXchodFO6hQxpGbTK3q+0n+9x3+QLjzJY1RlI0dUFWeEjH8N6M5q+rtMSsQ0yloGeuHqY
l7QMlQ2fIfkM+n2At1+FSR9SmX8Z6wF5latC7yzOXSMfRWRcCavaIiAbD1GlKlm8gTTbvIFnaDr2
w7hcwvln7BM/b1iX6hH+YgmKfnKl8sZNqH6tbi5ruA+9wL8iIrFpRzgCdu3gYPcYtu5NssbRAq3/
eW72dsICvbd6aMzG9hU0S7jXSSL1uxQFKGvYejcj7zx9g3W8cg9mhPLjcl0KT8XMLVV94ZyQLO1D
JOmkGcLlo5QOzPeTlQadv1czi7DeTKyAkfIwLMOergEsJ+cSmbTPeOdcXCLfue7f2wZb6E4E/tq9
VQyij4QHNHe3iygWescnbyw2MG/JorQpSb0N/JC+GkaHY8Gx96eMdqPAaaEewErnkHqm2u+yNZWN
Gcd9a13J08gvG+9CFuBA3aEQ5WOC+EPVP0X12rbXFTy4UHFNjcOBtBj6LcGVj022osCs64Lrp5KJ
erwqGxHKVw8J9OZ1YjUJbqgb5mi/QFv5OHHBW4wz3d6YqRdq3yN1RaQoq2mVdHBhbzZulA1LQEkn
8p1zML5MrOg6g4y1jN6VFwbZcPBbgNHJqjvdYsa0Zo27UkjwKkMQocIDRr3E84etinejSJZ5t0jr
QTlQZh5mEF52WQQaIhe8py1fyDID0IYlVUyDYSRgkfv9oz/oAIMOal5nPrVmLOevEtaA2dehyuj6
TU4YufY7Y5io5JSgp3scUWUUZMmoGRnjJTSOb2x3Cu5SSs6XY2X7MtUOu1dc9TkOt7ka1JtfB8Gr
Q6zSCSttcxIgxDvEDAB2P+fbscaeuaTcw38zWLNX4+wuM3/uzHJLkTtYLImceDW1KdaCosFLHSMY
VZQ4NJmUlRanl6FYGMzS0BmSG5iv2irlqlpsAnd6RmLwI/IWq4KDd8OEw/bzVEEKDGgQgrE6TFE2
ElhwB2EGimYcTXrxXykreYhKw1Av8Qut8puJzjx/xzLbNeksMZa2xdiF0UUkphYe+EK6Xn6SRc/s
/VgAIbhvTNjqxIqgyXHKyEfEu2qOxS/EOpptBKW5kqDdDHy9xmsN1OWKDI0H1gSq3NGJT92NZzll
6YQVpjwY080PiKVEjmbbjIV/16pqQnUKrIC8j4L7dBMSCL72oJpMa9Kj5J4e7GLJFIu1rvVhsXM2
7QpLOZoPK/sOvsVM4tnk7o2A2v0QjfkIkr7X2h5+kyNvUm1Gv70M51m9N82S2Ta2DI5PKOFNhVFI
ETxXbWdNwhLfMoIDu22PdRuZPSbh+FoQnUUxn8Zoz4I1+l6SEMfVgOhQJAsgbLvhlQr19YC30pZx
1Y3ADuNlqI2O13LmeBPjKm6RSQwp0rL6LiZ4velsB39KmejYbSAH1lxyNFE4ah9sb3GuG9GDVqdH
BkNYi00PeYSSb1kHp8uNbBmvvjqaN+MGbo/WR+hcQSXmFgrspG17oN2DR0D5d0KLGyYROnYrkDZi
Eg5wsElWHJJ1qtbBFperU8JifdMFj0FhhXRX4fw5XHDYal8v45iXMRKK5ujK+kuPM5RnuLIxsj6D
F6Ft9I07jwyfCLXW3RQh9FFbQG2w+mRGZPgKrhHIZwJnqEgCxIPf4RKduJoiLxqwDlE64pHD2wsu
r3VXVnsSzDVirMfIBDyBowB9pgTIU+xgAPBQ0RCoDII2Mpw0XWCiC+w3EHn5oLBcAO80AeKmKi6B
50AYnxCv6xUauFjmYL8xORwDgpb4aZcZsIvGOu+yy542K/KhaZixBEe86H4uOhnGRM5Rk7SRVa8B
rKouBpP1LMlZHT1lYwQOa9fK4rHLu+ClGsNKJJRU6g2inPUhgnk/bnLGho6Tjy/jqeDyNpgy9Tkk
o6apN1fNBf7IcssX7m2wsFZ3VV4ODMWSm+tkzCK7E7kbyEVdLuC1+lC5Z0lbCcRIlBNCdbYryoB8
C4vjNsc+NyLJaM6wZB68fjbFQ36iY35uqxZlDgM+7n+HWDIvHmqQngGcU+xSwGsiHB1UBqDtWMlB
X9lFkE05ejBXUXgc3abvyyq6h1UpmZPQY1h1M+xazZiiqSmytB9R3HcYYB4FlObpPhYOKFKyuqKG
FTDQkVggrL2S5shEuDzNrBr3uY7Icjnkpum/WkcybBb1MOQHb7E1tGkkUlxOcQmhw60jnOtEVl3d
xX7IPe+Wd0txPfAiIkk+tOHFGjkvu7CNgyuzqbJcPdU5Ms1us0j5DDUqnVwyqjy/IyFDmo+0Y30U
duKIhdCZWa4dDtUXvJu7yyVj/pjg7ATvF5FhIx1wJKtuG9+PvtBaa5VWISqT2AglHzgyHw9oULYw
FxqnHlXmpNwzMJoGFbQH+SGONqUZLr0+DNAu6+flhZh5vsi8fuWxlll5bCdTf9c0DLsGOATFapEt
eq0v6wkHvsupj2QZjysdXbJUDud80WgPlj0C72wXlXqyRQxzE5U9hCJvo0uv9NRBt5Wek96vnHdg
2Ti2eJrh8I5otyqPxTgUYUxXf+l2Pqx/Po2Rc1OCOi67UWxmV34m78axAKUPNmSRS7FsrteWq5Zd
abQe3yFvDu8gz5eflgiHi0NTUJ3te6qJ2BE/WMYdwjf6IR66Wd0LiMbu/CErurjPwuUTxGThK2vm
5lANvNmQZtouBbAW0XydOaZE7Fs7vxIgnTE4C6jW0EPFymnIMcf58oYD/0YOk0XjdjOhfHou6Oou
Ouydd1A2WO+iDhwgUh1k850v2XqYbChUvGRSH/J297Vd53hYkJrlfDKn4W6QEPwnwQkJLmiZPzCd
F680wuBSkWrAKPHFuEOiH8RSPUhlbTLUFV5FiXCY45JrdgzydXnLAPI91SKzN0srB7qXDX2WZImX
uf8u8ulx1ZoCWB7y/FCKFU5UEYh2l6Irigu8GC9uLaIvwG6Y6yUdbD/XMR6/eMq81U1pgOK5T0ZP
KzA4gLF95ytsvzAbODBo5OvJe4lD842SY3Tj8bK22HWW3MYUwxbz1C76riSzm7Zry/1qU6gFuOtE
/O4TsjUIw87NOdD52ruj0hsuKCcDAjeyufnqi3V5j5apJQAgF9FhS6ij7w38qb75Yirx0aCbqiTD
upsB9wA0DySyYA8sB0AN4dM8fupYU7N4bjgk5rrvhyw1Miz7mOUicygOF3c1OqfKRACffwQ3gTv4
o3hNjkOpnT8DImyb7RR00TsmFtsHwXpsPF4fZUmra772UxUHLR9vukDm11iuwy9VjYjoX/TC/2/t
nDP+Adx2B9sKBbJyOLELKAqXhHP5MXeS8FyyrQmgDVY16ONjiHsTyi3NvE8fa9CdMf9y1apuKtHm
ApyyLycsR5TNHwvwCM9THxAOwr0ITt6bydEEQaBHk/sf45+ea7ZDCvmj4af7Xgl0CgqAxZrZj7nl
heeq7cG3JjQaNGu98jmOQBKlS/axnu65bNusBItWCdm2N9hHRGvdmBAHyQ+9zXPVdr02AQCK+qRU
qDzYkkYblY2/4s7+aB/+RVvxXLa9qmEo1eRDiFsDH9mPOZnD2JOF5+9q4C23DfCIJTYSzfwkKlT4
5MHMZEqpgCl33NVVMaYj/BhOn9c1285txj5mpx2ey767yVfGIjR449xppWqRHK7W0fuYFuFc9025
WYoMBdsGXps02quArAdmMfw+xns8F36DrV6itQJK5TwH9yS7YrJ8/diAOJvey1IC1CtWsK58G695
cOsF7GNr3rniG21MCD4arEp5nn1p5/oT7aNfEfv+ej0NziXfYxPqjBe4tsizFxutSRl+LIIvOBd8
K6u0KB2mSOE1n0WNjmk+ff7Iww7OBd8cOzmHMwAMzRokOYg54Gi3v3/s2mfEQD50hQT+AFF2zd5X
tPJkR92HVg0Qt34mI6BJCUFMd5Jnht4XhMQNKc21/yESGiyAfr44ztCu5gICTbjflGkJqOYZzdru
Q9tAIM82Xu4vgKrtaRCONLuiAMVavn704uznWy9QL8x1ZUDGHO0xWMqEtfZD9jHBeVAEvCLR4gkg
nvIH9wwQGwnqxcvHRsoZ6y8a0JX1oObZZP3Cb1VV+PG85uOHFpTgXPaNBnwg16KAyt5D03DuvIuw
LD7mwBSc677FTIgMSAvjLo4uALpk2C+A4HzouZzrvqfcZeEK+y5Q7+Tz1KH7CSj4g9c+m521gzM/
eirY03u21+G40Q390N4TnOu+p2DtsjDCbaNrsJ2b8rOszNvHnsjZ1OxhnxmIk7FeyMc1mXm17JW1
a/qxq59NzWgBhSXPYO9YjtIiMLxPKUIpfrFjnjQS/1yKBOeybwHEEJa90MLoecQpJecZglR74kDw
4S0YCABQy6rd1wF1f0Ro/ftPYi379//Az19NC3QK2UxnP/790dT433+cPvPf/+bnT/x9926Ob/W7
Pf9HP30G1/3j76Zvw9tPPyAoGCzZO9AOlvt3ixTEH9eHnOz0L/9ff/lv7z+u8ri073/77asZm+F0
tVyZ5rc/fnXx7W+/0RDj9d//fP0/fnn6An/77fbt3ap/i99wWP6nT72/2eFvv4W/MxZKjrkpcDpB
Mg2uN7+ffsN/5wjsEIQwwk4mESc1VwN2d/G33wT/XZx+gw/6AuDs6VhjDTAF/Ir8HgoumaQcrGEu
sGn81939Iab7xwv5a3HdD3rn/wySEIuG74ONIwE1EFzu/KxAo9WiTdNLkGE773GxAu3GYSALAPis
s2lYDUETV74dNjYsil3pk7LewEkADrMz4+gxuBHmqjM7APqXn9bSNS+dcwBOBMTvers2RRXEeSuz
Rx8d9AsJK7akWcLlF2P9Z03Aj68h8DCEhLEER/vmbGEn/hJ1PEIeV1SuHPscuHpIsUZdxyGBSi3I
MvfG+cUegFqFZhwhyZ/e+l+IFH/wxc+eo4giwgIhGGfkvMhe/M7UQKYicJ407PdQWl4PM5qNAHCG
Ms6AgSFANZ+yQ1tF3j4cqyUtcu9BB7m9aFrgMGsfJlyue9ylvVmnqgPK7Oxu7ju5A2zaX8DfAmWI
sU0ZF03rPYGG4SXKB4IE3svqX/uIOQuSJaxAaJuH7PCPR12v0y++6g/u6NlXDSSLGIdEkPvs3Ca5
yUMyhVWXgdFWtfeVLeUR0OMJRF3h07ItzOqOMxC3AISXKJqSsQWHMKn8jCc6ksULOlH6LewzAEjE
cWnrGGC2RrNbjAIofllixP3rt4P45p/WwtP4CJBDgf1XwJUypOeSzBncAFAYG3QDxk4fKXXvA1xT
Nh6+4EayarqsQZM7DNI9MOev+7BGA2TIB/Flqaf6ZuKu0akBqTKF3Xq3y9DObI8gwICHVNH5aS1U
9BU9jmXYmBUQV7L0dffkr40X61LOBzAbxi2oj+Q2Wsy2zBp/h9fYgWw1BGnTWr5zquq+VG7or6nk
/QuMl5bvhkvvvgNcegiBS22B0bNj61l0neBRtwmR3pHQvrKXrbPhDSKXI9RicwMIc5LfTLY+oV27
Phs0pV5M0TTPXqiDdKSQMAW57i4V5FMgNHTLrS2gQ0gUFkagXrU71KChHtultdfwOGpuetYVAFUn
/oLgruxKACtMpKzuw2m1x2xQc5UapHFsq17PD5x7JegUgJE7J8BEWXGxOJyW+RpdvauI+cNFbld1
dKW9mbTcwiljTaSfI+uWfGKgPsDoOIIDZ+k8OEE3HhuQsCDJHUUQKZovzRTs0FDO09pFUMAVCKEI
JkXA5TGY2wG2rLjrTRXDqP4FjHkJ1GsabrvQVpuKjIcO3DGEKdRm84vxdb78UILZEHCEPPgRlf65
zBo0D+UMEikTG01zHweulYkwdup2DM2j76NjZA/Wrpd6pVpuYEffXy9B+DJ4zKvTvppA6HKdF9CU
+lOZBjxHw0MatZ9Os5+FEFguMqS/OJz+MB3880TGXQc8gBAkCKDFJ+dqrQaEyjA0U5HUrUdSOFuA
TAnu6Yl9J/cOIyis1fROs2neQbjPEce1gICjVfYLfO3nQiUkp/vwBWzPqURpEpyvnY6D/ruGrAAZ
ZuoepcL7LcNOpcW40C3ru+DRb+mv6uh/WsZgxAKDo9D3CfUpdA9nx39Cg5x54+zF9cKKaVNMc/cK
qkH+FQ0vPsaIUWrmnSjX5qmqjNxlRNQAnd04Zp+mbvHjoZD+p2609spD3ztuOY0ug86l8DIF1eNf
D7DgR6DIT++KYnfD9hYIRiQseVFF/JkU389h1CivD2IlwXIC/fAGN/+lWFrOY6S5Zjt476S07xYe
t0qYHcTtl1MBEDlxOoLexSqaeA17a33f3Aql+2PFlhAkW6ZORB2azn7Wf2m4t1eeUYdpGvpEi+aF
Lx2coGhHE0SwZg+A2OuLoKvJLtT+U+/lM01XdKF3PmlomqF58gDfQpmaGYRbC1JRkxRDOB4jgh8S
JgNwdy0wMZnrK1ewIQYMFsaAP5d47abxxTI+wTa0kLeCkjzuYeaSxXkWRNuVrMVnhSbfweBwtCvh
SLux0LVtq7wCyTiPjNjipB6gs23IHtHi2a6qLTo1Kug3kjTYmbvC/wTypSjAnMDF15KCemA8EL06
U55oSNV81Xie7wGTt4d+Zv2tEJ29G9BO/eYjE3WL5aw6kpblWZr503qoC5xW47JlYZobz6UhjIWu
C8HuDELPdmgqt69w1DFJnuUCrbJR3XolZ2h2NRkABckvXKmzjTOgbzrDKrhr18UBLKD10OtgAlFF
5jd1O1ms2QjcQVdrNkTHbQhVQgBftC9g79LNkKOJHntjjjzlkk9mO/JW7RrYI8Z9xHmy+J7dO4uk
dXA2VZY2Td++0dy06QDaXkTW8gKRYeNxQaRxGqnMXZUDyAuBGrZ1Jl7BpOKXvCueg7z0YtZLBnaE
uo4WVIpdzdaYgGZ+1J4wV/5qh10lEEldY7fZNWg5gAKtIQtPXd6aFC1/vGdhoush6p/WRWfXUNVE
N9G0ymSqGn0dTg16IbQVOxuSW2K9z4VV7n4BQTv2SnDW4naaWFqc7H5sVuLc1LNdSdcWdOfsFQbL
5g44YXSjoUKMZ9RCT1m30GeU0ezC5GB0gpV7wfka7eiC2Fm4eiyPdae9JNdtez8srrp0TbQkIBe/
QAKArpbnz7d90C63k0RT0Gsif7/WKGe1iXaZnuakHYcoBBVjzHFvMNyKiwmd7lVLC0SngU8yfM4+
4x3OD1oMn7NWQwAxOHY7TQqZBLU1cMdl4WtXCT8uWWC2QVBnaZ17ZcpH/b54i7erwatCtwp8CBi8
Npod1k7abV24LAlK8GH7rng3PjgPcVmHausq4XAz9DFrFpWofO2uR4LqFCodA/ohJszdTNfqS2Ny
JMj7btP7vfmKWgz97UmeRhCStw4cCPW9X4g+WaN+fG469lC2aFLUDOLFGOHjNGECA3lVBv171hZD
CnngsgdlPUKDqfDfKBb9Fw9xvHuDtecJhi/tTWuZeUWpWmzQ4FyuLDj8qIwrLyx3Qel0PMx6bjaN
VcW8FV0IyuZQUjS+KvCyXr0hCLYVIsXe+7DnNcg9dXOtrAfGsPHnC50ztsMY6754rvuKZnCUgKEd
gQsM02oN3/MdrfLlMszz4VJptd5Y1ovLEAFUcRSuL1wF3w1m/LYMoEQIQ7nNCasTWpa3TI91UktI
7zNNg90oQ/9tUsHeQEedkNb1e1QzVfgcyqJT8SQbiQJtVfNzCPouB3FX6FT4mnZbBS3QDQhM+del
AuuR+7KIWyhzTYxU0XU35h34swJsJ9kO2V6WS4EWjlHHApQ/zLxq9o5zNzUPoKt7p76dVTtwmj3U
1yTfZ+uIQ35Q1vFEB9WgO+O+LGMeXXataa49JSrwxaAI2AyT098AslWJ7df6JWpypOT0gf9lzJbx
oRg9LPzAJTPrRW8SIUDXZdD1e0xoCnJDKzdzKPFmJgGqFix82iY4gJfiJ/mprZ/kjYCwRPmuz3bh
rNEux/5vPi3dMvJ0Ceb+QLGOlQnxmYcZcJr7bduC4AIe1p5kpL6BzoGVm1aADr2ZMs6WjXINc08K
grNtS5p6SJ0YiUsGTihYqKuhNxNcltp//KVyLoPrnPMc/e/TNFiiKD/U3UJEPCLOqI2xjcwMzJkg
MN/Qt9CJwR0fJ5PxOjE+1xOIYWS9QqG+pCPm2sbaIUrh34wNuCwnheyW0d3OzWKjpAuMOlmO0GMY
tVG69oRflAKL71gHUPjMjrrbJjQMC3HWA1Bq27xvt7Z3Pt/Ok+rmlMBEj14aNWqM16HG0wX3ZTer
Ru1cHUVX2MflM/647u5JVZTll8w1Ob/1g46NiY9ipEIVDFb6VvUZsUlOoxa0bqhzvqHrPKOSsfTY
lgpCgNOtguDmX7TgHe4WNoPLCuv1PfgQ9FiPGMYUruNHCL9mkI6xGePw1kfpMmCrQvhjdEXrxgax
OX175WaJAKRque/l4qPmZsY8mXU9MT/zBSUQN5O7HQSeljeEwXTvvJoeixUOZDHKSf+tRGh8DnoE
5Ccx8rEyui1xoLTxXM1qZ5FdqWLS6H5vQZ+7EgL80RUMlk9tJnEfU6XWOCR9+0mC9dolvYnae9ZK
YKNU50MEXmCJAWsK/2JUI76IbcB1S6AaCYeUgUU54/+3NTxzS+MlLMJL0ohcARbnzflmKeZ+D5aY
uDGoE5tEU1kX2DiludSOLDQNhSefZW7w6FxVQhUIct8334TyeQGpsoNCKqIBKgon3nRGyQuVE6QT
COty7bY1/nRbAhL5vkZeee1Lg4QHBuWhaSUGaOHSiNUHGDZ0YCwUQt6CqOltwCoV6RxCi4CQkkFv
pfKKjZ0WyAtJc0f61X/TyJq/FpDKQ1dIkYRsmzvZueIAQuN8LMZioqmFnwqYXmH2yHXVu41fiq+m
GEBkh+wiP3Ctl73sdXUT8rK9A5XTv14luM3wpcDnBt4fZk3VZpbydFKzUqY+KoltFGbhF2o7fYIY
Z9D8rG4v6bCwNMyU/mZDVB0d21UFkeUVXyJUKu1Y7ykNm+/NYtx1DQnJY1sUI/RNa8DXOIAESW2b
rh0/rYM+lSotSMmzodhBoDkRsao7yuKVN8uu7/geqIqPgReCo5g0ZtX7YCgyMEdHri5Zh206hGrx
ooQVQoNFk/Z42hTSpbgNaLYnyJC6rKzn3v0IXGFk+tGLnhN3oOVE70u/Z0FicfLfG3/Nr/0KMzvR
0/IMltMLasyHsMjv+oKpxOva/tIuhO70ONz7HFG9gi9bgD/9l9xwkwww340LjPib1qGQApPOu/Pm
BVV6pPrdsnp3xUxkIqGaTrxALBvLsxF/Cxv9gKDEm3yYxkukMZgbW69uDxQh+oxmILutB2kSiDH5
TQnRwMbvEQlOhQItf+nza6ur7BiADXLXFF35NHn8pTXE33MbmSNvxjdvysxzL5DalXhFK2MF571U
L4Pay8w+56YLPo0OZDTr5/23XvkqRc62xTgYepiWBXAtZH3k75jXblewxbBnDsPdUDTExpiZgAgp
D3dmZD7ePnRzjXiSbLleYfMTG91v/o8yuZnLyBexsNERh5ccwg5fb1CJPjUoO9VCbsiJ1do4nNg4
7b/YYLiPRvEVYrmXZsKa3pH2vs/Gh8orH4tiiXPwB1lBnn6cxP5Amn9CUP8bvf4Awn2tvvbGmu/D
OcT9Eyr+/xEOfuoi/AsY3GjVAAl/+7fv/Vvz9d2+/xkNP332H2C4R7n/O1AS4HBA1n4g2/+Fhnug
OvwOLAAQNCM+JT8wuj/gcC/8PZLAVmQkwxBnY3oyMfkDD0dt/Lsk0GoCWpfY7U9Gcf8bQPxnMEJE
VDDhS0qBh4MQSc6tOwZY4g+qnJfrWY3ZtmsBsA1zOeKMEgEI7+fpegSdf0MhiI7hFroexsY0G0Yq
nc591MWlaF3Ktc1i4hcEsQNYlsZV14cuQNXsCjU+qjrw0rJZn3s3PnWLeptLNz5m1ejviOhw0DmR
wP70Ov4Cn/5BJ/of/ABfK4BbHKCpKAzw9Ph5h2/ucgQ3hI271u0agSw7EZxJcETqVw98Q9woCeck
R9WNskIth7Yz7he38MMK5qdbwB34oS8k2g0i+CebqUAFssQqTq7XYtq+Rt3S3DadK81+qrC9Rb3b
UpeRIs19lr/SrCzaBAT3Acpgau7KuUEvC6phH9xDSFn3NUzNeQyEp3kdjSi/Auqpb0pejYeZ25DG
yJQqLxyfIdAscMINhPWv+r4zJtZGWgYguHQ2xkZVgtWlsfHSwSvDBJjpL7CbM0oQHj2G5Ok0Dlk7
Dg38vJ+NsxlwrK7HJickv0dx0qFyAU0QNZpvu+9UFSzAKVnP2wB6iiJ2c+YfnKCQ1JwkvvNqQU9Z
IC4MCY73v7o7zJz257eC+YTpKNG3OHWpzmCwslKl1DMKB9Ss8g16TBDCgZdmOwGQ6xOvZmxCVc9z
7CutO2icgrsEdbuLA9s6A31hpE0MZcH/jgJ2emqA5hhGCfHhhB+cO+NZ6AaDqrfzda/Kz0MlcUiI
gHj/62nxIwDw529/8pBn+P4EfYHo3DdwykTeC69br0mD00TfzwOGH/R/RBQQGncD2lp8facF8zbF
SuAPW2uv39btUD/WUFyrJAC4AYWYncp4hSnjhFMecJys5t6OD+v0CH5ul8ccfM1jYEsFxTuaBGHR
RHc1RTxhQoV8W4SROZaGhUAyT5X/AJlz/Tms+89KTGsOtmldDWDyFqk/NH06a5zjYgUdOkttOOMP
V0H3DQMPOfU+079y3/2L8YtlA0svmpUSXcdzlkq/zsyUhSPXfDTDK6sWP4rFcpJTQDHiJYAL7TYL
pq1vyzZIwnUMH4IClLbEAj+W6fzYJLwv9bd//erO0OvTAJEixOhAgxvwNTt3cLI4kv0nZ+fVIycW
rutfhASLfEvFrg5UtcPYfYM8DuSc+fXnoc+WtotqFZotWw7yaBaw0hfeEPeFPT5nFFc2kjeJ53g0
UvwM1faB/s20kSRQ4lPe9V8BBZX7MdLNI7ou6Qrc491y6HoR2VwbBr0/vCaoJc/Np78ES0CB+xEd
OflZGvJy23gJBWxtUpmkqNbarV2rxj7yoaxulFwe34RF1dWBFklRY9DzgnieveS042CswAvmovDf
DyZY2ibtLqQfUT5Qb7Sr1aTxk8brLmac/SgEn8nSg3gj61BB4kE83J+RGRKxGM2e6Y5zs5uC+hIq
JQ36UGm9ISPsr5bfMR9DjCSq1nyfbm4yIaNEKhRZs2hXz4fE9deWAJHFbekrl1GuIWvWiQTNLIV2
4yF3MFIFcORUfStML3bIT8K3CBmMw/03VeYZvX5VPqllC02xdIQvluJ6k50ADs9aIAqDjYBAnRX7
XsNPxxSswsC0XrqZXl0b0REajIAB1nnPphW/pLKpOblHlurIKlwsD3r42oFOcLV4NvR8Ld2iE25j
CLMECk1RrSNa4iUXAPQz9ZNYHUWdmqxDCal5U87HyCDfUa7TX8O6SqkXtMBOZ0pWF43NyhK87ozR
bQV7r7EesLvnliG2up4tWKjDkMpqclFSJYGEQ/laHWpla21fGnQSPumpNmCK7clrUzTfW9dTdD3w
omGiiaxVRSQnFxhAFVlpLe9gwESUrLOSojCkzRD9MniKJeTsIoQiqGZ7K7L9FWzfuxjS1YMI+Mgm
C3UOUoWxVNSGdawN2SAFF7PABMQjKt4WQ9YcvZZidRZl+dYP6niTSV62ydrvud58rzOdzqjRfOnr
yTxHbag+G9Mw7fsApNDKUp6REcvHU+bFrGsGF+D7MfvX4dVK8NM9Mwovqt8GW3Bg1aVXJ8oahv+o
RDQz60puX6KosR+NrtX3il/8D2roCjT0t8Kz9cEj0DxV8XIhiifyvl4jcESiQM378CJr3ksJbepV
88d8R8MSNlKjKLPKSPCCrF1xvv/yN+cjU2OopsX/SRfwxxeokRnh4KeTx8Al8AVqBUAr0jjc2JIZ
7FH6TlbWwrtS2/Jjc0MI7nsBvHbZcR2TKG20Koouup3Um86L+ofS8GAnlqnxEDYl5iV1JXZpi8p4
bwzNpiKbPvRyNjmtVEqnQe7fyihq9yNSSTu96zN6c365laNc24IZH9/qIDW2+tB8NapC2fu0klek
BT/8ZoSLWPvSMyVqvJ6sLoSMXIVteBFtG+6kWJ22YRJ9ixTADkoKsfv+FC3TMTFPEQAl7rHZdtKY
//2v5WnNnDY6dNGlDMzPXh13hyK1gj3NwH/zyH7K4bqsHaA3h7tgq8q6KkiUqOMvxd90KosJharw
EmGWBrNNfJOr2nvowwAaJa24KYSTX8X5q2292Hr+EvZh85Q37aESAlkxp5b48ve/wu1H13h1hTyX
Srls2PO///UVgNx0gZRzhsCstcB/mF+F6C6UT+i+evmaH98HR5Ymg2OYOfKkK+DTroebuiJGSKAJ
L/g26smm6iNN3Ug6UhFONUzVLy1TzqZFT1aCThUlosqcMJCQ4IAYPx26EP6qI/RjB8X0C9oyyQ8+
t75myPH+FNebiZ1kqqxBkJ8gkubM5q+PQuCdlmE/RRdBuO12aAt8abo+eAAM3iIUBdg5dbQkT0Ca
Wwmh9dCH8S432WtbnCXUT73etS+KnSQ/Lb9sM6dXIM1ilNFqW2DT6nPW6IitGNKISo0uVoLGd93j
xdOrLGwmk7oGbf3FlJrwG4n1M+RUMhiOXmmVu0Qk05Fir4CurqhbQnmxQWVJbP04Pnhjrz6O9TjS
UVbsI/0LzYEXfaxKFG1EGwVbWWmCTSEPWyMwTUdYcX8SdMQ3g4Q4S61Mm5Dz1B48b4vAke3knU6d
TiS/wTlIJ716tTCT+uTpdrHVID1u6Yp+GuJGvARZNWzUeCiOfZla+zIzkg0dAbhcUM4PVksGcn+1
3wSSQmPjUaOgCqOgUrCM8EbMUMxhks4j3HhHpHWxzfQpXIHFv18ryxkgoZH1GVBBhLzIfG2/VijI
p/6lNstxq+kwYEWWJ1uayD1sXIV+blyCe5SU6VNErWhTl2Hr5kX/GbuD6VkIKz8lNnIGilb8AKTz
BV1xE4Ea7bMxDt+9HqLx5Kc7uS77Qyka7+AJijsaOJNNCT5s5SL/4KNxbM25smWRF+mLt7HkdqQi
qcDqpZnqTJVIzoDRo5/3p+Y2+ibZUgxV6BbMJEteHo6eRFMOjGt6DkM2lgcQ8CX1B7JjNXNBibqR
F5j73suKrZXKz3qlpyv3zwK3Q0Q5PwEviKOcwbWw5L/IDSiygcL5uezMz2FxMPUXyRsd899IC3Zl
YwJUjR+VCR1F+t1QI1UgVAhEPxfBH4x7NkNkr5DVFlKS//NEFtUdCwSmrc8I378PoqlMPMmXh/Q8
+Y16VD2qT8oYQrqLtARZnAzXrTyUP3dlmXLo1Nkha4xpI3tdvpWRhNmpQ9xt8bSNfkl17Z3GdFZ7
AQ25KxQ/IuCKrf+8VubLhORFqIpMjXNxcppmryGipqXnTmBlOPZ1vwnteO0aub1HmR+Z040BsLxd
ihEnciA3o66mZyvo6gPSHT59NLXe0mFeEyK9vR/hQc3htQ3NhT/OWchfV0FAKx5KuB2dpzD1t2Js
wBx7KbJNpog2Mcp1K7vgg1f73/FAly4uSKFFUdUZYXyOEushBL7iKGrzWMf2MUBto1CD58wqTglS
L1IKZEs60rE/9CpKhF158of9/ce5ybEEEPH5FpH5zlTKFiGZD+O/GsYqORcx0m6FTlVJi4JDD7Tv
KNA72mgh2hCE+fomkgZvd3/0D5Y/nEKOaZJ+qnVkw9cfX686DDL0ITqHmjYdDLOqPnljaT6ban8K
pAgKqiTU516TWuFoSmsf1bF/STPJf8pANk2OFGbjCQy6cvTl2nYyTwxHqRj9ZxtK5RMO6Z/vP/Bt
umHKRCeUEGb5IHoG18+bFwZkbYpo53oCLccMpghpRPo2A9cJDiib9rUpuTk00c39gT84PCldqPMP
XDI1eiHXI5tJ1rM+vOBMAW/c92n42lna9KXrxC/Z8qd/GsVGxw0AwSayQ8+hkLTmMni7cHmCeaUo
c2gnllGHKAcgod0UnO26fsUUQJzpchdwy7Ns5SvfVMWgPXCxktXxtlAVlu5dYxT1dG9zhhryI3Si
nlpxrD7j51c/gmh9makoL0HXbpG1dNrC2/qVnWwo2L+0I9T8+5/+gzlX5BmeT1BB7vVOg/jrgBC9
aUytOoZndbIlByGh+sUyYv0irOlbWNXHysjSTzLauf+J7jhfDQQxlD7mQE/nwlpcDYaqlKUp6uis
eLp+kAxV39iis1fO89vjj9mcywtUxXRkr+ZZ/+vt8hp3+1jNgnNUIfEFMgf6RRAXWG1qn2plXMEN
f7CGuII1EDHUOykwLUbTSsT90AOLzlJpf06yKt6PE/VLCgn9SkXxNvkjTbaQXLR0+oEEatfvBfK8
R4stic5dr/zKmxEFdGjRX30r+UlvWv6l02ba3V8oH70cgyp8TfQk9aWpSF6GqeiR/zgrkSo9GSrN
b9uQjokh/74/0AdzRkWdhqZCXd1gf1y/W5AP4Oe5m90yFN0eNyrjiNLx71b0xeMoo9x4f7gPsqW5
OM3aIEThiy5dL4EHedSahOJOQWY+60KpkA8Opxe6SxQ89HBbWlF3DGJzeqJLZp1KekXf7LbYVmFp
PlSBJ46Vr6Nmq1YmGOmmGQ4QO/6owRC/RmVRb4DGhisM0A/mn6NqXmSEEDazcv2NRFBaHsgx1a0q
JGmKroguUq49NSbBZlYhUzjYef1/+VAmxRl6ThSFEO25HnT0wiJr2lK4CEcfRtk/IUUQt39USfwm
oDo2yPonqO9roInkzkas00d2LT9pHpwOqCx698WaJOS7GmOjobUb9e3KmXL7VThMqIjo9Bxw67AW
XyX1APUC/vPPSK+dsXZ6rXtZfSmF9aTJVfraZ2XwnxOyOU9lO8zJBcXcRXgFNm9CmsjzzxTSIkQM
oJogxtIe7i/Rm44OGdPfwyzLDhkRf59j3nc2SmD/zTZGbwbNPXRNLOWbkUzfJqs5AIx9qrThX5Nd
vHKMrj7A4svqY+ijgGr7Z1YHYHLVAD1uyw5J4b4txL6z42cpsb+l3skDoIJRb7uy+G4PBcISVrs1
F0QMajDXaw/KXax1as7pUwIg7CPGGts/iq/l27T+5/7nfi82Xue/XE+UeKjk0bO5aaCB5gLkI2Qf
HajoVVYIwpIC3fURsZluI9R8r41R9YfMxX+ci9HfFbm0HhvNyI5azVEcK0HgEObYKF358p+oKYzE
QVfJiJzCKn8XgLVHkA/lV+oLfe1Io3+QzNgzHU0b0kekMYIYMC3C02DHIiTSwFilQzI+R1Zg74U+
xi/CSoq916XGv4jjJZumGL1vzQiX3WKSVo6aj+aeHWXNh/GsWrgMVzy1bO24CMNzK2z7ZKTTb4vG
8MkT0l7tRHvSwfPue3Q+AJn5+Y7GsfKlUIuVCvFtnEI3k7SaFNueW3eLu7WRNQq+lRKcIXH5mz6K
/9hTGR66qo+fyHLKrdK0v9Kkkf/cXwwfjEsAAfYG0gGCgEt4CNCyyc/qzj/7hYHEM4H+BXlT/9Ub
xVkmiHsYUqM+ZlFjrlC3b1tpgjYe5UbyNkIKeqjXSz6X2hYR2oKzBb1GB47lH7y1oy0anSjvlX4Y
cjdCzbML6as8NPYFkwFxUDiM3Gg24NURwnTMQnMjy7zc/yYfRLDUFTlfKYVqKKItg8ZQyqq5RmS7
kQ1xhlrIpvhH0Ib/huruSAM1/mQ08VNrkG32IDaRrftdx0r5jO6C8d9P4LniQqkTqrBtLBuOeVX7
laFHthtWMRKtyPw6sjnFK6vgNvihb8jVQvBD7RvTjMVcJCFF38mzXPgG0POC4QlyZ3XouwqJ2Psf
94NLDDYT2SolXA46Xb0eSmQTaHvRe25KuQ1Ruy7a+6WPXDFI4W0JdHiTFEJZGfSD2hEbnK+nvkfK
2nJGwaDCBooCrGHRrkBurtL0TZ3D0s218Hs8ggpNOyMAvDly/EaZ8Lb95F2giwRHWytL2LwVyuF1
U0gnRUbcGsC3/Kduta/3P85HhxEQOWoz7ESFEuXiwp16qewmObVcvzcgT4jS2MTjFG2aSrT/cID8
yBS1eBqaUT7xVJB1SrnaRG3wc+U5bisLtoKBO80QYkdaAfN99Vdigdy4pDSlV5zbKSv+QZg3QYLZ
iAjFqn470tvdGiRrR2F46BnhGNARx2+7cdgU0pBtU3jNAvO8p14aI6eZEpgpBYjPbBykxyQJpP96
e1J9IFoURG1QMfVlQVfRqZrnHCZnuRzQ7h2qWWMm+mLjjrwZJhRx73+dmyXMcCrprQBkRmy6zKVj
UgWv91SfFLqNgAtO6X6QrBKRyizZG0FWb7l0k5Xzci4RXF3a86DGfE5zaWvmMkKoWMJIcjFoTyVm
Q20aZcwmHVeuofe2/GKYeVfOhQIDtqG6mHjyViOX5cJ2oXcfKJNQ1s6cPEZFsX2wQ3Nr+SoUpUPf
/k66x1x6GGLZ7bovUADosxSPaG1v0Rn+OYT9IS+jvV588ezY0cKO39fUc24ASoQu7GmiXg6vmcq6
TBMzU57KNJfchsbBzky7V3OqosOcB30GrxYfk7CVtmNlv5oIHJy6NJ4DFY/elTzIGaV+2TzO2sUr
2evtaaMyE9TFgKvMBNtlPEtGHvfDOPrnlm763q+88OiTJD1UHcz3wIiPWkE3mJTBhx8ZRQcb6fAt
Ps3toQGvBPHJstB+r/hozRj+9ulGXoBdrbnDzlN5NdUzZZkjfwYozgWbecX9tcc1Hy6IEijidaQ1
v0+zf/3mUqtI3SYosa9F2POxfjUYORWBBhuU5pdGgWgxWDzFRIvkcYVkGW6Va64JjwT16o6w0S/M
U2DU4nGOd7Xcih6NQIGalaKl3oapgy9FuL+/h2/TYp3kYe4zcREBTV1CAPA2sQlBhH1uEYE8gJCf
gi1JH0VKsEOv7dSHz1Vnf0dVQBx6y6p2Zl4KaYsiJ3NYDumhRDZ040ET/WyBCPqJigbVYNkDF79T
W99zRtv6AzpYWfMLv5k2HpwSIj0YonjlJk3VkC+YFNnTzrid7pAcNjeSyC806LguaADd/0wfDQZE
kloWQcg84PW0AcfytaTStXMax+OToUPr9TK6jY3B1qlnLsj98W5OOV6O4oum64CHNNbK9Xg409C8
7VteDlcepxB2sjU7ee2U+3AUViEkeFYi+LjrUdLUKEoL0ttZWNYABw3x2MzGY+j+u7xXqa7XPBBT
BVo7Sd1colscT+CSoyTBxOCcKqJ7knE1+QLxqd+2da+/WmomU/VMyTAic5KcGobfpgHbaO56CWTM
rlVaxXaASnXnnOAE2nIwen/MZjS/WSOM7L6t8DJA/x/fkDlghedI+YYsDlqu0w2VtRNm7r+YcRp/
AVgNxicc6hrtVlL64+gPOqVCgSSbPOZx5xCVpA9RZQ2OL/H3DZDJ4ocddMdCpoy7sRFthg7qi5lv
AedMQj45EVsaJB4XIFjHuDDYIYrU7Ip4UPaelgAyx+ILMYcO3TqkmmXdX9nDN4uTm0pwgs0gVW7E
ZWxM1jIFbWHLZw3GHIQZxJubotZ4qgSxdxoNK4vz3Zj3akIBsAsA9YRGBMvW8g5uUj3ummSYXKWT
T5b5HUn2t6a1nsIAvjBoDD86ldZbHoyvkB8dJMQ535KjOoQObhQUTHdCbY6ib+Glom70J9F+0xSm
VyzoC4dOUSb7hq5y6EnbRFzgyzhxFDxiwONkFO1S6YvVjc2Gdsylrex9riAAnEjbpl/pj98kA/Nb
0v+zwIRTOFwSIVqC917ui8ltMRIM4PfUT4Nfwhqdus8rO4R9dvM94ST8/8YIrd3rfdj7eHtbgTZB
4TTRdpa1R1Z29jA1TbK7P9JttslLUVAmyYXlARVicZCBCFTQ9S4nN9cH0I/azzpJLhaEMOAQ9THs
ctXRxuYPRMpDoNdOEiXnnks5DvptYVHAl9fMjG+xNvMTcSkSR4o54Joz87+u31iIUB7lYHKD2mw2
MRSph1x0gWM2muc7wOWKXSUGdNgTxXqKOkz6INvW6Li76MRnW1OhWtIZhfViqoVAdwFlh/vf7OaU
RNZIQXKK0Jpn5Fy+fsBcJvkzc1NxpcmOHnSrJAKM6/P9Qd7NLq/XACg8NjIzQ59EW4qWdTDJYDsI
2Y3J+/bo7OJVPNqJ/tATi6K14Vnf29w+q7mNgDE84Y2HjSN8QJuOYxhEAVu+NZ+7wPvVBzMiKgxR
30ecB8ddJCZWltE7AmXxtHQO4XVwJQJHXir9YdZZKFogta4JzRDKPG5Ephbq+1SZBOTPoU5Oti6N
zxjq1Q7yovKBDD44D7gKfPV8tTontiYj71AZnFJg6ZQhgwpbVXblKFU7boKith8mBc55R4MdiybT
h9duSpgO+RmvlGuUzeREdlotTw+2Ou1tLIV/xgJ+ngMUBPkd3fO3WTM2h8xOsLBSeng3I9oAlBEE
vpRqvwsa9BOGUYQnmo+/0zFsD12hNp+Q2rH2UhhckKmDnG5iCfbWD7LtNkWeY5aYDjuv01+4tWHv
R/ahldJ+5YgVHyw62B86zew5+SRCu150RVwhiq42g2vgfwUBXm/8C8r6sFTxbGm8Ut4O9fi1ViLv
he676YaaNj4CHwzP1VRarlqQdbZIIRzKABGtSYW420DCxCPCH14K8CVI1Mfmb01J1S0Ff9kppaI+
2lRfVxb2TQZt0Ugg+OcnyB/KHdcv0hloMYxB0LuV3iu7oCcRYfl2hypT5N+srp9lE3qp04xds4+H
as0c9/1AW6xUDVC+gjgYMSk5/PX4uMALu5bTzhV4an1VJFjIoTlYp6EnIiUAGQ9KFJZfWt2v32p8
p3xI4NtaQWjDb61we3+Xv7fWF08DAwrIlcmBB/B2cdiNePF1bdGYcDmT6EE2SnCu1qSbT8Ywvk5W
K3c8XYM7QNSplNqj+kfa5u1PpU3GVxoO9We18wwnJTh8jirZviDolD+Oama+SDXuwoFmx3uoWNiG
QWvf0puO9s0UdTv07Elt7DHleq0DuuqpVukPImyMNwDgwacM/QF7ZQ3fhCUzWhP4O9E5tbSb1m+u
+pQ8K6t1VaWo9kjKR7gfa9EBBLCyqcq+WqkM3KbB9txjpgwJYhbczdLovQdbXygis1wFB6+9WWTT
GwmE/xxiSeO2cYXEU6W0e1Z/d9CGCc58onW/2sDMf4DCq3acqGIjRthp92f9Zi9TQKABTl8aHNBt
pjJ2SJFnPrXLoqTJ2cW58VDglr0yynwNXS0tuiZzsk2vmDRFW2KaVAXbJxFOtmuL5rnLhfS1ET0+
uIXy7/3X+XggMkWNBAU+6mJHRWmgJ11g2G6KYdCzYSLvY3pBfUDYJDrcH+o2O+WlAPPN3fb3Ivn8
af8KDlC0gywvEjwJujH9lWWReiEHlb8bVVq7djQFT8kYflOlpNwOmLUQIKb2J18edcfGDfBNkqQI
ZG6BxWeKFZlSSdE3AyvCY08S3jkqJUVMCXT79/3HvmkmvDNxaW0Lm4XPAXj91CM6FlHeoesjZwWi
bbJSO1g9iJnZ2PVPsTXaz5KejV+mMg5WbuabmhxDz5DtmcIEi3epedxhrkmiF9suDkHRTu5fTZzY
cGj0qJIZgRPjfrhSKvvoZU22+lzksQze9vplK90PVaxaLZfdGW+nDkGUrsj8F6YVRaBZ2f3JorfU
YKU1rFWYblNLXpcaOlRlUDYyT3E9+FBFmNLlteU2WMx8krOqd9SgbRAhsfLnuGuVPYYk9n60Kuwo
fMuatkh9YXWr1v4+HErCBuRmnnodbSAHeZQ3yEPQZEJjKvFValPSSHS0nGqCetjGjYx/tIQtTRQg
XJ9wa6GwIFVbPdCN3QRj8oh1kPnOSEBBA9VWpw/GZN/V1ehKzbDxKebU2ERKTYfURZXtulTSUCuz
7QnNjwwvNDkMTwEqkhsduadEs7wHDwWIh8jvmufIjr0NTleaiqUeHI3UGsaN0crq5/uL9zYSZWuD
eYdWaMEZZvtdf9MI46cwQQPOzSVsffqwgzRYpvVzmE6m6uiNiDcNn/aRmP5L2STKJmqMcFvoIG+I
FT+FDco1gZKhKDe14AS8tK+fcRcMd7Ii1sAKt2cRzwpGAewjhTVFWzyr0hmthGg73a+kVn54CD+o
E+Rpfwpf73+V28uMJoRClXBuD/HHxSofsCAE99OorjKdCVYBqfameWxE8Xk0lJWQ6fa+YIAZOMqd
CVhtecBiHJfjpqerLmi57kWpMaFNu0Ha/uc34nJmkiilA8FZAn2MQeACpUmqW46C+Ktr5V2SBv8G
GlZf5ux0c3+4D14KLDutfY5yEDi2uF5VpZK2paXRp5yknj6n2Xq01Ly+XZmnW4ghRVreC91gi8tJ
W6oajnnVtwb5gYtF5pveYteGbw/Ev1pGhlY2isdwHKL9NCC6EdWpdhFB/On+m77HGdc3MT29GSZC
BA+uaWnikQzN1CNnrbrNFMdo8if9ccpCCykg7wKcYvwOI48rQa/y5KtSGOUGbbsdaijSro1G9bkS
wT+hjmIoDIb2sRwxzMbi0jqoVpzvbeyOz76S+w7GDd2Dl/QU7rr6cUwQZPQrCNG1QOKqSx8jjFlf
EgDb+c4ER+NUUIW3lR8GpyhT8rXYaz5oF++sagZ9CO5psuVlklwFY1nZdqu5YdoazmSaw1OSE2Kp
cSJc37TKfyrJPlOR4sSjUwCsQTG77/c//E2qQTQAf49QiyQacuriMNADn6J0qqquBTnpodX1lrp0
qj3mqdVu06z50ehNtget7BrIRB7uD/7BSaTqtPK5AIER0DO/Xt85rohhbxaqmwT6k+gakaASpTy3
GnKQzv2hPthKZN44pSAkAQt8WYxWTHyrpCjHHKYfw399O3sru0BeWcUfbSSmkTiSC5bCxFJwUzIK
WZJURlFHA4JNguyMZHP70RGdW0h19IQ1X945dWYe9NT7Xcbwdu6/6G1ooVAUgk8xqyyTPi4izTiS
VKtVU9vtffNJaOOLGNP0YlC13ozITSPSz5WIPORKDPXB94XEMNd7iKdnJZbrqZyaOtSoNtpunsbK
vrB9ZecX0lq8/uEoSM9y1rNYwQhfj5IqaRcg72ljt+W35ySUn1RlSC73v+AHORH0MPb3zIOf+yWL
T6i3Pi51A4KQRaKe6RKiNwaB56QGRfFUGFr5ipnf+KyZ3dfIH+SLHqT6Hqukep9oWf8Qm35zavVm
5YK73aiCkipMYDQndBM16utXL5WRnhG4LLfTxjepq5vHqIQ+iIgxNpgYjsYb1ehhh0ccQSfJ06yV
u+h2XXG72gyvwp7n+8+X/V9ZRYV9shIrZBWa14ynPuvzbd0gW6jGFyTfKynLthQt16BN84ReH5Fw
BAis5n4LagTLmykJQtkaS8V0zSn/lsQdcDOEI1B9eqV1+0OVum7lSLqtfVClJxem8WpDbWaVXb9n
3MWKX1fS5BKbtYex0tHtm01ygW9Wz8j/7k2rUh61KMy3cBXSHXJSsw4uxow07ts1zsgH7w89hTyB
cwvK2TIrkqWiJ0HleG4LrGrkiEvKscIofYvprDzW2Vi4TWYpv2QMaJEvaDfjhOH6MAA1gkCufsVr
TzjCm9JdqcnBuVBVSkkq9/p/Pl4FZHWej0CFg29J8I3CtJJLQUypaKFxNuzsOcHIcGUL3CJcUJBn
ic98b4SNubKu5wbQcRsh/6a4fp4iwBsEdbCJwmbYp2PzGMQpHo3NNO6yVhZ7W20/1ROahgWuin9W
TogPpoXrUgZuR++IcFC9fhBPGlvCWElx+1GJH/xoyh8KPPvKuYQUdY4tFdqbF4xYCGZtfEhqXEZD
tXxooQ9+r9E7frbRRJXI+SrSmjEr0wdMTdOT3a5l1benBqGFDMeMCjk10WWsb9DwrSUki91JSNNv
H+cnehbKNvM0Z1TNYzBEXxKlnt5yNKZWlsR78eR67zI29UP6bHPDeYmskVq0Wnt7MFwbI01qIk9N
qRZIsiJdJZ2m6WeV/iq74WceWQ4AtYfMaE8WBQknm4jzoLPYFkrHz2ZTO531GBmICjSIvurdb8nW
H+5P6G0gwtpFbAEILWJX1E2u5zMIcrCBfqC9BJb2BxtcjIcTZOJtrQtWRrrNiebsAQb8HO7AuxTX
I8l+VEtp0asvhTJq+1JN0fNMTHzSAVygOL1qcXjbvGIsJKTA3hBl2jAHrgfU5YaGSJOoL1WPWIcl
p9oBQ0s4vWFi/BSZrZ+MMkMkcY739djiFy/YURLRPidGIL35VmTuq64MN3jbrAUNN+pe1HogilOL
YIHMkKHFpSZxuuej2hiu770ACiiqYocz3M9A+4bsJ9bgNIBjJMmz7CnXk2GD8A265f82+nTBAuOx
lo6GhbbQZ0n65EvF7F79Ugn8Qy9GB+I2wBE+VLeVTW8cuaUBFO5QH5v80Enm2mL/IPLjTYiiTdUU
hAzvvYm/rkeSe6wC+UmBLfgaVHq8laaqQoa4LS6+Z8XbGq2Ob62h1BsUoIpDXUgrDJvbM4lMAj0q
GgbvueJiZaG2JWw/MoRr9KHyVCTSBSXwXdtrz0pXgvYL+y/3N817brDc4KwqgM/0W9AXWIQEvtIY
VTD4ZMN6etL0atfRqAj0fBvX9S5uXy3Q/poEJF0O99OYoUsKNNLIH9Iy/zqbtpfT62DhkKufAu8p
15BVlQp3HHZNHCBpi++TuoFLvlGy5vX+k39wkfCt4E1xjMC1IsG+3hSlnJt4zKjCJa0eXoI0j1/9
bohcs6jRrE/nC97s/J2uSfKhrjFo9EIRbusJIPr9J9E+OKAp8LAN2KDkvssrbRAhjgpBqqHbNoE7
0B4jS9oUqTjHYb+z41cluqRttLWk4FiOzQObCKTAuJP0ckfN6GwHexFI5674iuEwyEm9+hpJh0pH
G876GcovOvp1xVmN88+GXx5LOzv2pvgaZg+GLPGf+K4Z1btIfmkrqnMZjRUfu+CmiX96Qj+UYrrA
qf+UZCUFPCzRnUkyv2at/TwrB5C6rHH41fkwWqwo8uB3TRcqLJCNr+fFyOdktehkt0KbSZM49ifP
MeJ/pKHftIQ+oXkeo88U/GqajZnsqKHbKU/B8GdS/xlUZeN3LtW0oQ/2hQ9rHiZ1nskPraW+oYVn
OGaWXNBzcKds3zRfZlV8WT/en9APkgfEJWBGkGJytKnmYmmhG4N6W9VOLiLo01MgCSQPyBbPaeGl
+3ASySGq8/65zb3oIEuVBxg9xuQTPnW7lXQ5eTS7pH0I/M5aIyvcJk8AGIgkOWkRrjPeZe3+OqL6
LlbHAkSwOzThKaqb0AkxDz0qaHsjiWtKFHfT5o1AdNwTxHU/m2wK9/oUyY5t559zLx2+dVW9coh8
dHDS9IVbC4qBxsX7Bvn7qQaBs1gCpY1YSDnVmvhOeBs8RHTpL10ahAfDqKSdWgkwalSaT2agrskZ
3t7+lD6QDpyZyHwaY3H7d5Id6bkKvsNX4yPS0vBZehhbj7Mt38r1f8t7nsssFPXIaSzIAUvGiO4h
24ez9uhirdCdUNt6mrQyOenQ1p79GCW6socmU2Vy8N0HTNuAAkpZsF0wPXILp9ssSrgVCzVsn+1O
KD9syTePovKNizxO5rMaevLKvXLbVqeUwJIGu8QxLxDNu96UrRKHVlnag9vK6QlaxeCGDY1vJ5AF
9cBQdxJOaOxrTO1Sy2PwKIc0zj07HE5NF/snhAjRWLaC8aWu0sFV0sh66XUT/SyzearioNyRQR18
H0snP8PvvW2kf30DYZaVo/ajyAvfFkSbwAdg+7W4rdJ20gCxtepLVKVbRBJmh6/E7SaM5u1CWxns
dq8RdZEn08cC8mQuAxuge1agl6X6Mkitsikl1dyWdfX7/llzu25h/dAu5kwh6+FCu56YOBqjAihq
4uJ9krmlVb+Ooa0/T3Hxn3P/eSBapNS1Zou5RZ0O5rvXaaJOXNOXsqNddr+qxD5FPe7hvRI/ZcT+
ThWn/1nGCbi6TjMQ8gpQWVbf9fuhrB/bkZzmbmja/ld10r+LMcDWJwbMYlvt8f+Rdl69kWNZnv8q
jXrnDL0ZTPdDMIIRsiGllPaFUGap6L3np98fVb07IikEN3eBLhSyVcrL6889528iP3Ody0O6nrep
SXgACqwZ3gOLC8iFlW0kY52dBc/Ub5H9kW9rbQsctY7UJgQg71deG/BFDXneL7FT2gSVD2IdoB+o
VQ8mOdcsPBg6ju29LPc7IW6jjW28DjRwuKHOOak98BhcAh5xAvLcYDTyczpo3ZErWPhU5WpzX4aY
NZTqLeVxiRy0MtxmLimOjf2w5gYwl++bnz7v3TEfGKEwhlGVn0ex3LXJoxvfCaCyutY6KF2zJ6n4
7CbtSQXunjU/M7MlmYZ2UJk+FWFNoexzQewe1cexuG0NYUda/YeZlw8W1ox2I33yrS25xo9WAu8t
1Nwo2kOgmn7+7oMx/0lzcwgKEsZINdeuJR9MC5ewy+vto6VAxYX3D1cgh+tiZ4kiFGnNF3NkcCLv
Kg58BidKvwwmNmhD2JQPxqhuxQEftIl0EexxjnOTzi2mQi4GvRp1LTlP5X0d9KuqVZ80PMUCZTiE
hWuXiCg37U/EJe7D/CmxzE9ZK9hc3tdylzyoin9Mu609sT6dwSVMaCOWJkC+ZWa3H7OhySMpPYdZ
97XWjYyMiKhfjWqCqkaRm/blcV/TLMD+mpzOhEPUYDjY5tOby2UR0OfmHLdq+jWKY88pC6zvgkEG
ciUHcNNjNezuo0p2r2rV+pSyoT+nQUE0ZKAzWLpgzHaW7imfkjoNrsLcGF8SS/OfNz50HRJPAHoO
XuIjxJP0xWGRBRpAsDJHS5zg5VQZuOnVnaJXtqpH33qrfnDTyimx7gOqIejp52LUCjvjvbFxB6wn
iIctNycRLZg0cpHzAQtNCb/FCvSiWCJOqgid4DSVVRyzXKNaKGVbSm3rfDPtEXRMRyU16mVhCsRh
EWZQss5B6+FxlRT5Qavx70tK1anNXrrNMGHGTbIP9xsjPsUz80cIGBQKomDwpgqKutiTsjEqgtka
zTkKRO2Agxn2QIMmXLsVDI+k7rBb8HooQ3mNRBqU3u8BPwUjEWjn0c2rfYfT0+HyN6237JTAAQgF
KIpF8PZuencYRUrZiwlFm3NSy/qJSNa91rQi3VOly74DtsXwJu6/X25zfQDSJpiYKfGsIZm1uH3r
wcNwKOhbEuE8SU0pMuxRQvPscivrGAak0htJBLlT6o/Tz9/1LCw0ISzjssB8S6zADybV0ZRy8XH0
rWCj3vpRhyb+EOxcAALM8bypvI4LPH3c/NwHxA1YMmXkhMpx4559K0nMl89E/QVeweHKuC0VrOCD
8pxJRfc+rKhC60OcXhFA3aaJpttyFRSHPNN+5oPa37ToyL1aNZR2xeCFHZcRzA2qCAchTipb18aX
nsjI6WTMuqDQK2gJxMhB53pyGIRW/fW7M8G64lkCYRjsJznD+fCUem0MACjc+9ZvyNNE8PYyPZ3M
ZEnfXm7qg0cfQcgUUIrMPUf+YiqqBDVf4DDFGarHS80r71NQtu6hizzPSQLT2sWc3CdFFCjem+Ok
xVhXGwtvauL9NGGPPIVe+F9RKgVdsehu3TdGmWp1fU++U3A6M/AOgTWYX1ozDk44a+GjqVXVufWV
W5z2vC3xsdUFpKDkNJ0w6Buzt9QlCisYAiPIzc64b5B8vulMubgKCs/p3UnqTQwPaciu9hV15G0e
fQ8a3b0SWuh/Ne+NT7nQynYUF74z+PK33k27UxZIzW+eOoiZgoaj7DZlM7iUpw31bm9angdnZFCD
h9Yq/vS7Dq9EHBeuRC3KzgpOaqRf0ubbxtKY7rPZvNAoiVRiVAJO/rVo1EsRPcc4JHxIFNV76jwL
fpGGbRjuGPWN2cO9Rk7VPwmKXNt9JaS3aJVjFKyPOR45Wr71IFhee9MYkMkhZzJFJ7y25mPQACUA
kmcGD5hA/wzl+luiaMfYZEemRdZurMmpb6u+v2tssSZ5Mwek643gQW0C88aNahekAFq5l4d43SWI
i1Mpl+CWoHx1s0qtJw99GzzItZU8m1hNHUJm2S77Xj9JvCg3dvvyiCfNIQFcJIxhp6HMszjiZfI5
gZvSq87Tfo6aGl1pUZ3b/iBsXZMftjTVb3iicnMtT3gcjnm/NX3wgEuHqe1StLt2cd8q2IqNWmhf
HsbVQf/WL6JeoH/TlfJmH/1ue3QRTE6OeNgDUm3nSugo5lS9CpAQ7Pp+tEe3+ZRHoI5Ih8PEMQ6a
N5zEZHTyJLrD8Qt+BUnxmAcMgc0OWRXHU7xb1GSuAy/aCPqX0dT0rRPhXJ0AedznizlARs9wQ90K
Hvx8kCGApOanEefHQ96iQ5GJQbfPBs09qHm/9e78aE4odGlIOfKapQ4430BpZJZl2tFykOBVKTXY
aQaxiz+rqKa/STqaOklleOonSBSu+HlTwqgPWhkgw+UHBh56WCPYgtV1G/O+3qTTkQAkj2VGlLgs
a7p+JNRh64UPObxGigURYRhMQufy6vpok3I18DxjaSFgMv383eLSETmEotgFD67l3see254xHmyv
C6Hr7wN01K7+X5qbeLooXeCgsriQAe7gLpKzR6F5IESq/0WIWRwswfwpx3J/uNzYMpp9myfy49TJ
cBwgEpv3DblVOQ97kWOub7VdH/qvhVgg1dVgfxsn5kMoV78ut7hehApSCwzkW4YZ1Ou8xXbEaLRR
O8rgqg6uOO5LB+nPZtcqOClebmqV6SBAkyDukOzggJ1g1vO2olaDUJXiAtjkiiNXrtOTBd33ZgUd
uauvha4W9qZv/tSyJ9mTT31wF6sPWf/ZTx6qEsihei2BYZZ90qHxiPNnL9ulkX6WJl641NWOGSso
SWUbn70qifHZ5PfIVU4yfQB8pmX/bsF1uLj1Fs/Lc4QjDY6wSrdHp5zY1Q/NfVRo+dcQxcCdXtf6
vSS27XUrofKCH3G9sfI/mCseOdByeXrgsLtkW2plXephhDh3HdTSzVSaP/VCAKcV8PZGp6c+ze9b
Y3IQAKbA4cQzZJHtQ8ZfK6xE6M+p76HYhGqg04tl+vXyilhv5Xkri8WXeXmul643kMY0waYrMgYO
pnSMFIpamF8fL7f2VjFcdmryO4OabiCW8BZ7v5tISUB4xyyr4eylkiNU7nNuyq4dVZAKMX0cr4vu
uxB6t410m4YPencdFp+C8MsQnjX3Vu5/eeZZw7o2SrE4t5uitXP9AZjcOc5fquhnVV4n3Z9e7dmj
iACPI8t/muPPsUHKHo8B60DKZYfXeYe8+GBdWyZ6LjXi39/q/MHrbwPrZ2fhGom5dqWcQiG0LelJ
0R6F8VkUD7xshe6xttALC49a8ZfVXnXSF2TzW9KRmG/sDP8v3AQzDaPa8KRPOkM/U+9rh6NtGv6i
nh75UFiqFyN4TdO/EhjypqsSZlwP1bUkf82te7MBASXvU6SEBfDbRnyF7clGtLN62xAsgxqbVIzJ
y5M+WOx/xBCCHvvyAfRgQ4mysaQvyPBrv2qr924K2feQh0+kK+gS6m0GrG+H7q6xZejyFiYvVgHP
igktSOSOwve0y96tgiTqTchcbneuyxzzAfE6zE+DVr9gIUGiyI9fKQLG+zHWfkkmprrSSziQ6Ut3
DUCcAs865boNxtu4+mb2f47SqyWdcITfN8J9o74IICuyMb+Lspu+dsLM+Kpm8qOWvBg91WOUMWzS
dhunwjqAASLM25RiB1fuiuqrib5vdHqsnOUA/rXiPwtkTu0Ako6jplp6g2b/TrEKbaPZVTlXeSvT
gQedXNgAOSxCcqlIkTjT+uHcqExSaFTFsR8Rv4w1tz6qIYg8tIdb6VuguMc6SeOnqFG0uyCL84co
a9W7ummw2wYa+9sXNmkZfPnQGwXTvAJGZlGk+XHoiecKQdoM8WpHbXGuJme2KyYg2uVDZX1QYvLC
WULaT7EmBOh8NYlm4olDkNEakrfOkDcpBNh+CwyxKo4y2NzSHP2ThCaCx4utY0DPlaVchtaeCFcu
J3J9BZR5F8dPbZKwBlufUpqG95Dg2aEHOnOUfoZu+kvPcmWXltUTWqPHMorttodzr4xGuRG5rI/y
iVnHrU7egofT8jUYhPy4HpA3yHOtQ+JLEZ41HN5tFy+jJ0osyl+Xx319F/IXMvRImYJEBtY9H3eE
Nwqd1Lh4lgWY2bXlV07rZf1B0bdi5w/2Fyx9LiqNQuJEb5m3NCbq6AsesAUDubO9FwBrhPbb7Fx/
vPX8I0k191enNZ8v92+dBWHGiTlAEQG2BgA2Dfi7Y0pJMrBFfjyeO9jhXxJAijeUvnC2DaXhnJLQ
Pvtp0WF6wxtfFYRfWY0RdBkMOSbeHlAK3nnHFkbqlQ4DfifGZYtdVBf9uPyZ64DV5D7lJCAXMuH6
F3FCgLtHOFQ62h2Km0HsqqTHtKj0+1wd8coNtPCgtM1W9fODuScJAgIZ3DWvmSVSIEXKrXQ7iRnh
xTz2kkm2Gz8IoADtxipbYQTZdzDNQUBCveH5tBRyHIQBmJZpgVmRQ30vtaKOr/X4Oc6jEcSlVauv
Q4VGl5XHj1QAdri6999zS+uPKrqK38s+ela8tnTaWlF+O0KDl6LzluPzyFYsKWRynJR+1eflmdKG
hzaSJuzyPk82jrePluFU6Xu7W6Z5XizDuMgBzmhFeQ6qEVRR7A83JgJ+Ownq4F2tCKoT9sVBlOvA
IRDR94HRIQWelme0IpQDoKzUyRrxO7Sz0Y4nB5Yh6vutj1wfwpMCFmUAOBbs0CUW3KhlpLm1Mj/7
0MA+q1qX349m+C3pA+ubVvrRXagbL3iO158Eo1XvKyNoAHhW7SPi1F9xcqdGUYjx1tWwErxUJuU8
UgoUMZkg0oXzLWzWDdBwvcnOdfMtQIfsWnbL8lqNte5bmoLkST0LbqY7aLcjHkEPNaYwBzHJ/W+N
2F13yZbz5EejxHKBmwe+D07Z4nOaGvObpqKiGnt+/hxUme+0aTQeLp8IH7XC25W8D1QMuMPyvNMN
GO66AGZ/NszEv23GANVffdiy3JiW3TyIAxk2cbMo1E4yL4tzJ45BOYhFVkDE5z0EmbI4FKY27nXB
B2Tfh79ZIJlmkrbIRRM4KgBZ553qNDMf+1zOzriL1TdiIxIAdsZGHXF9rHHOUOQlbpmsWJZbTa5F
TLsbPUekw/MgllePWS/FvywUGC9P0UcLk7TTVMJiv0yyZ/PuyNLoG7FgVWcuMkQ8GjzbZSM86mE1
HDM0If7MS/kU1PXwo+2HwAbm2tiNrEQoRSvPoZFu6ZOt8LKM73TGQhJmnOExLMKbvAaDEWLgeq78
7tRgW26GOTJdmPq6kJmTSLSzpFOefHbMPrPEg1h31n4Um+YrvosT81O1Mor1WbezfHRrLNR3b/ld
cxcldXsIOwRxuRu19oeZhM0Oacnhua0t8arKcCoU47ocd74SAJ+LE+Xn5cGewoPZSqWaQ3gywbmp
mTK587HOm35E7XPyW6+Ar6j+GCAFmFnXjYROSJKYwVULGvM5k/LgKhCFcSMnt55rzkXk0iiUqxPx
bZmUM2O/tMYwls5xn0TPrmmd8hCrezdWHJCWoN3byj0i9/UjzcPI1rJW3xvYOcgjdnnD2KUbRcDV
IudzJsYSZXasCFYuNp6k1xSXEulM8T6+jmXPvx2g/70Uibv13lydRFNT1Bsh3bG+kL+Zj7zb+PWg
WZlEdiEbHwTNqOxepkZ+eX5X4SGtmLi0kpOBKQGTZN4K1ILYR95ePE/kYDuW6+SkZFKH3tjQn9la
5VOhae2hQHB949pbcQS48kjq8oIlrwZNYJm6BixetKZVV2esk7GVS6Lqm4BLyL5POvmmqKXhZPja
11QEiBhmHthJrP7OQ+ObT4OBpSzF5BbrEM99ihEbP+UtvrpZWfwAs/7AK13cSZFVXw9Wn5wFv+Ie
Jy3zlxpPfBMEEuVTjmyWo/S4sna54OQgJPZxqgnfKZvIzoBl68ZSXsWadJcsLGRV/qFYsgjE4yyw
WtylqTwWJbKo5K/2xojfZzhIGAUoVoOulRFtJY2mo32+f2l1KtEAJcQVaOWmaYxmlLRqdUbl7wiq
w6i+aGQAhbwFIn1oiK0LNbLl7JiUz+ji7LruuoaMIaTfvBBsePLoVdV+OmZzVSXX+eh2CEbI+aR/
dhJCvKysl7yTnagO93F2X/sCDggO8s1+Q/VDSk65q2BlidBOUNumGh08meH30T28g3PuRZot1Nne
bzsnNEIHJt7JiLsDPNw9angJ8AS/RPIz9U+9mh6qMN5PgWKMKGLMr7kY1fanWvUAfAJXAV9sHhSt
dFIT42n+7XUidsumo8bB3hWuQG8fY0OyI++nyNf06rGR5WPlDseEHAkCUmXrh1yMUOMv77H185cE
B/Uxg3fllDdelqRTvRKpVZXi2W3GXS6M7S7CZBDtNutWUAbvPDBaxx40017W4xLuSzUiQBkV14Nu
/CUoRXYVa6mxdylR2BhDewcBxsG+Kk3ljufblqjwSvMCNDmyX6S6WDMc/UujDSsyXUmIZVJMWp2d
0jwoblFplUgadsKNOnrSvS/Gwc4H0i11pnoQy9o9VLEi3dRK/B2Iwzk1KJFPYjKFPUZh57iKlT4o
ybh1867PSDAGlPhJ81J1oA45P730Ua2VagArlZMt2A9J7zmDbBSPl+fvo1Ym0gLFGgJPStfzVqxc
1FqIgQ1UPxMrsQwhXF1Eoe1yKx9cdUQzINaQRppSYsugsGxS3xWVqnnABsm4phL2XcYLYVcm8msv
wudT1ATfx/ZIXs6OygoBGyMcrV3iRcEN4yvtN75nGrz50QEcjDI5jzRQukg3zLudJaVWekKUP5RW
qthKFnVnM0W1Ow08zQkK/wWP4vbQAfCz04zQCwN7ww6i+unyd6xHf4JxMB6IXEM/Xw6LFnh9iO9L
+jBaxoulhjiqeWK2cQ2uGlGBwuN+gYwTNeZVkSS1Kg+zj1A4j4hu3sJHJPtX9dnGabwKpqZWkDVk
8UNQ4gEwH9EwYJkq0iCcBTUbD3Xc5odGz9qTlYODME0/dJqg06+EwTSO4AOFjQj9TQthNqN4lgEM
neTJSc+Q95y3r8hjqoRap91rXYAYO/asO6nHrabIfG/PE0+FoUWecGcFZPDNAfW0IPlzsFplF0Tx
g1IhVVbJ0WAjiPM1bFuARJ7QYq9YGvJDb4XGyaTsfBNVbbcbMHw/XF4IqwuU1x+cLoS98JyZdIDn
X5/1SVLXtRado6SQ9mSfUvhUIQmjrj6WUnClB424tSdX1yeCM9zVk5YsU8bMzdss1b5kGCnxJLgo
2TV2Jg9diHSI0WfqLyNQgqs+IzctjaN2hx8GPpeunl9VY2AeB+Qd7csjsIo+yU2yCSbNUtTGyO3M
v8ZCY9/NgzGHa2HitqIFytcCQeG/hEFQN3b/ekNQOJOx0aVQB1Zyuev8XlPdSACuUAhp5JB2AK6E
jOJGK6vok1EDpQsLZZpVyirzDjXwGwZyF+HZNZrUCX18UCPkyxxkzr0vRdIFX6PM9Z2SstdGy+uy
KIJgGIfiugXPcXpFzpuO+s5VG73Oz01Xa/veF5s7HBhC/AdDJ1P7yPHgde7K2M+uDDwOWsQa7TBV
25+Xp3R9JEziRly4AGhIwi/RYq7RqdRqquSsaeBEkBSpj7Vm2FI4dI95OAzIoFPgydQOiWW3kjdG
Yb2leFQhkQ948k3kYxGTdjIuEaPYJWeoNf4uhTB1VBut3bMDP4VtZB5SKdzyVFvn5AA/cP6YIq8a
cizLjDRyqCMiX6Z8z8WlHghQ8wORXp7s60j1vnuCmJx8cYTgnyF5uiPt4++yvkGO3dOjuzSPZDur
x5zioyL+0PKGTR/lkXKjxKL1u/ttYlYjiQG7moIrsPL5GgnHtDXzvhfvVUH+TJW8JeOkot3jthvX
z2oewGfwCALeQpoWTve0G99ly4UEvESe0dAonI0k+W5gO5lmSE+UZfTFTdytWvL0980ugqk9Kg9T
Auot9zhvbyzVtKTUL95DPa13vtEHtu7F8UavVsfV1AqS0bx1SD+TfZ23kkaxi1hcJ94LQoIONt5w
VzIn9o40+7iR4VoHT7SlQmV547JxkCyOxrwPpCQZK/He1+UnZQLWYu4S2SqIqFe16dtjW4l3bi4/
BXq1k8HZF7uo9Kyjl1AtTXvzz8vb+k2lejnCKjgHQgqKC4SO874rjVkGvVWI96aXD/tU990DUiDh
tZQpzS4WXesYin50Gl0x/CvXccbcwUn2f1jyqKDcXifWAUOt6lh6Rr3Dejx1XEoVR92MixNKk3/2
euyfgE8KRzHSXt0oyvdFKQ8cU4Jyo3VRch+Mmf9S6O7wrUS7/RRnsnbTBKp+LtJasjnPsV9V2+KW
i8x6ltJm011nOrvnI0ARE3AO8QYMNvzj5yNgGFkYNnIOu1Bq9L3eQR3vWukxCmXbyjoNVjL/d9WV
6PYppmcXpVBsBAzrWjlpBbyaiLpABk3p1vknuLoRyl4KF0ROhWtFE24bxasORWn0NwlafdeVH790
YxvepCIaghhM5vAOQgWvjSgJbuOYAVW8UTriTNv+pdexunerEoPmGPp9mHunkiDnGHJlHwqin0Mn
9eJtZSb5dREotS0KSO/b4wCjchwU/S51A3VnZolwKylSgd9iyllvoNkUpA+XV98HRyzCIOTJJz0f
RNuX50nRC3nYFBEMm0ERHBUleldXKoQ2AqnguAzq5jYRrHJfRuMp7sanuoj3sYL1rdhW2lUSUoMl
CKzdJ+qf1p6kxrkxO2XjdF0fenwkHBCeVcQYXATz2TE9cFSlWQlgxdXiuhp8JBNjmEuhCUYlKMN+
V7WKuHHjrU8+MrUUnUh5WVx8S+W9ECuifOJjnAvPG5/QDCvvRD/cKvFNa3u29ifykQImc9IDQQBt
ca+i31zQCQQURNa/PKjdIeu76FB3YQGgdNODYH36kVSgeEQYRX4fSMPU63f3h6lz0mrxIJ3DKEff
O690ciJNX33LOlU4FG6JM4ES3A+VJF+Fiq/ZUYZuvCz01V4O4/4J2NtWaLea3emTEPMituBgo6Ay
/6S0QgPEGFDSQX7uG/8kdpzkya8kA6biqWLweXC3hNhXc/vWJIh2xHt457zp574bBQyie33IXOk8
BJpn18ie7sM+6343BYwKEjXLSeSVIhFJ8XnHRBHZ6oiC6FktJc8xx9j81iDdfkqETHm6vI9XwSGR
Gc1QiWIAYYotdkiYdyGyw8joiWXU3AfRTWOVGAFalhDbiAspok2J/SCj9n4NSXij8TVCBpOvN/FI
skGUW5aYiDHCzyzQ6+TcIX93RHrRPUWaUZKQkCSIm9hbiYeuEJ9F088PbRVLuBRk7SEhKb7LO821
PU8fNo70ddg+fRSwY8ZlohQuOetm1Apc7H5yDhS1uiKpLe6zLLOOkVdqu4ii0VUryp98rbcjMUS1
KYhOrhxvpVXXWDA+g+zIJG/DM4KHxHwRKEAqMfjp4nNaSHeDGHh3aG0qB6JsgExSke1jOB17qxGj
fZ9i7h1H6UZwtd5fRBU8HXg8kE1Y2WQkoxdxtbRwxBv1SVUF76oOUc0S/Lzeo+V1iJVia0t/0Gtw
WgCk4eiImOSoU8D3boPFyHXWVZLF5yFPS2RYc+tH6Qu40dURqcvOFIF3kDkIyZixSKviUPUWSYLL
m2K9y+cfsYgrEnJEUVk28VmIAsEpdCE8xFnoff7tViD3U+OhQAsJfwkPS2pLEqIk9M9y54OxEyVh
36WQmC638sZGnV8UpGEoGULbRgSQnOt8RINBVIt6SP2zZ3V7LvNdEn2JlWAPV8nptW+W/BBq17Xy
Re1S2wjVHSDanRU3+0HAari5N9wBPeYAn0JxVwcv8hjdK+m1pr42noph/JPsf3Z7XCUioJdNZ5sV
UJMiPhGZO2bafYYIdWt67Ze8/JHhkXYo85+oHf/+fEEA5A4ERMBFsGQlQ/ppvCaQvTOeKjdmIsh4
RVSbEc8qWQlIwQREiJTgRBJYxttozPZEKIV/jhCuP+XaYNguDL3TYGWOLxjeAYuO0u7M0LINsHSn
NJalHQCHamNGP1idE+sLfDPYWR5zi9uhQtTDatAXOXdtqFDcwGxQnDKkl9fNevPDLWPdTCcAcrXL
UzBvrNYLjNQ7p2P53Imj9VRURv0scFDhghIYPHFYwJ9+u1HCaeAgxPWAt5YBvV8BovJNpIVGsYqv
RowibgCW47/i9k4cCe2eSHTL6XTdUZ7EDCRPVey0IbfP90el9j5V4TpFVQV8oKaH2hfRHOu9mfbS
nmXk3QRFEh8vd/TNhmO+K2kVcBJAE/A4qFTMW7US6mjFUKbn2jqPmWtLPv6GWoziWLLLYBiMndPA
0U6fezC4YvccC7zm1IPbXeXuKSdXpUf3dXOFcMvOMB/b4IdaWLY+DKdoOEkK7jTQv+BmJZmjdP4u
VJ6k5E7x7w2LNLCnVY/6KDmDCGa9itF4rHYB16oVJI5bJ8cKqcxWqvc1cplGFb0kAJ8PQwxm1iwB
LPo1bkFd2Z0uD8n0Uno/IqQkyNDhNmtMyBsAkvMRMUb2ttgF3aeUy+FUiPiiFZhBnoRMVKjNoaFQ
G61xSBp164h8i9pmTaN1i9AKQfvk50AqYd60aSX+yKUUf0IoU97VCNA+NbH2UMq1d4V/CyU0j7F2
zcQ9KCHbW2869RTWIMkTfUAuq01kXHn14Br9H9XmEBqcgiPTwLz1aUyw3erdL5cHa1XvQ1qCl785
yQ6yilZWj33vRb5a6sIjT+8TIir5dWYIwTn34+og5Fp5EppqH2tivhc6ApihF82DqwrSQ2gG1qmv
cThuSKnrg4zdeCspT4PZlvs686KHRA7ljeW+CvQmxA6EfMxJOEEpfiw2WSZYRWO0pfLoSh4PBVmt
HIgE2TcQ5j8Et0GFDBEDW5Td7M4bTW1X6FZjR0Hb7M3KiBwslVob9/DwN69gYHtU9qZn7MTgIFM8
n/goG4XMynr50c08/xDqQrVvPN/dyBwtD+y3VqDIYG8GB58q7byVPo/9tBsnK40hyB3s99h2RVFf
XV4Sbyos71cxAD+AV0C7QfgR0i/vhTaRYqmOBe0xlKzC0Ut1sHOUXuFDiy8oA1x3kRIdIjN+1ieN
jqFqDmkb5oehR/TXMuvykCV9dLJSS7pGbOVriYvPrvGffD/wkUo2P4ea2O9bJc2uybPrnA68gFBW
KWzZk/xDqhrFreUm2sn389SWRiFySM5qtiomBsqdNapv+FTbaaGqz2akx7YaGQX6cWa8cXOttjMD
wShQUeBwJQ59W4zvYsgg70arxibwkVjnoDnovduD3V4FB9L8N72d3fl7KH7n/Ef9Gjy5G1fYtGQW
szCh6wHuTOlIXonzyUZouZb9spYfAXyeYHGqpbHX1aPEc+HyfK/IYm/dBHWBIBVEdJDe85awXjQT
dr/8mN+aR/0Y3fdOfiU5MK133kHaiU5iK8f8S3swHrWjcS3u06O393eCc/k7lvfn8jPk+Wf0etME
rVjIj6gE7zSk4GLth5IfS1kHvrmxxpc7iVgZXMsUexGZICWy6LKqTNkUH7W1Xkq1O8P0vlSpZW28
vj9uBOw0aT0u5qXuLQFVUbpxAng6wE0xC8LggIFcsNGV6YKfrRN0SYBAUOufpOu4fubDpnU+Uq5j
np71xsO9Ga41ctCZNzHz3T1iGT8oDSQPBZg5W4jGrcWz7uOEJfw7m0Nae8nYIzk8wEOl9UKMdNiT
Qza9sLaMKxetAPaaUAb4707ldVJ4yryPSUzmJ0F44kwGN2l2I7DjU8yD+vHyClyCI/9uhxw4GiDk
wtjz83bQGHHZDWpy7sWwv/LTvqNSm9lZFhlc51KNuWidl3bpauXejNB0BQw/Plea6B6lFk+6Ommz
HSshO0hK2d4M/uDvxgjqd1E2+tHL+6vGP0Vt8LPD68+upfLGzKMnaOHhMZPzX4PuRht19EUw9HeP
qAtRw5oQ0Ev5hAHWuFunSnIuLO9xUEn3lsyTBhF0h4pPsFM9NCpzSTR/bzO/tatSIeIEJ6KiPDsf
yQEgpIGGOQmZStI+x0kcXOcNT7paTbxdXBhfq3zLDvqDRQIiBYQyCTW6u0QsRCoXSVcE8bk2VP/k
DqNpxwrUqLc18p+/+v/yXrOHv3dW9a//5s+/snygeOvXiz/+65y/pk91+fpa373k/z396v/5T/81
/yO/+e+/ef9Sv8z+cEjhjg6PzWs5fHqtMBV6a5NvmP7L/9sf/uP17W95HvLXf/7xK2vSevrb0BtL
//j3j67+/Ocfb2Cj/3z/9//7h/cvCb93lf6Zpa9V8LL6ndeXqubXVek/MOsBagUAnIh6iiG71+kn
lsYPSGJMuQdOUxBYf/wjzcra/+cf2n8ARoCZTgQxkVXIxPzxjyprph/xtPsPMoUTEplMMMRy4uT/
/XGzCfifCflH2iQPWZDWFY2ylP7nAIQoAvJnUkfjjEBNDBHN+VLTSlN1tcbCwxLMhbnXJRhLO3m0
uvimy6U8cSrBF/v7TuqC5FT4YoKQUB17m/DfeRHp7++gSIBeG2l08vWL7/ANzoycDJfTKrEhH7G3
6tJ7UW8jNKGR7PprSJOgoDJex79GxeKDNNhse8gQ/tPlY2weOfAhk+fppIhM6pGRMRd7r5exjiCe
Uh25yH4JlLx+xVoE4ZZi2qGxwq0rYDX+NEfFmY5TQ0PgYXFourIpINbbqw6EU/k+Cg31xpenZ0sn
+sq9IPatZeMzNv40Ukk76aprbhzb843/d38pKEDYnuQQOOXmC6BCZFsv1E511Cq2HFJO8SeVo2fj
6fFhK6QUUL4ioQDfYt6KocDYHTqJUY3L7GtGKuHgxXW4YbYwDdZsMfPAAcBAxMe1OtlNzlvJWLye
1xUK9hJVdd2JFfxnMdbtvq9/D7Q9DRtiz5NRFRkLEIlLpkVlhcOYAeZ2ujqObjRQejdBKAbPlxfj
ukOMFTGljNgflfWlglfaSTlYYqF1OiOsD3omGtc1j7Cd20Tx98tNrWZoMu3jUJnIkfxvCQKkSgYg
R6sEJxoSwxaziBphn28RRFcdQlcZC5QJboTPF2t+PkPKaA2alhmuUw2BgAafX0RoUldm5ttDgAvG
7/YJzChShDALEFXH6mHemhciRNXqkuuETapi2FsA6bSVDuXo32+H+A3yHVHWRNuft4Pdekb8XbpO
bvnJoynG8g7Kn/j1/6+VxdiVhlZ4ao4cRSNgxpxhMOu0aAv/fUXPbuj3F8JyhrgHyGrwCOcwghK2
VBkt/FCREbDsHCPJhzuvxQ0e3d30i+eX+dXlDn3QFKLNFFcmjV1uoOnn716IYeolUVjWnVO5k2yq
ByBsV0Ja+obAeLq1YRcZeExnRR5p/4uz81py3FjW9RMhAt7cAiTBnh6nsZJuELNmluC9LTz9+Wr2
Puc0QUQjKF0oFFJoklUok5X5G/jPDAsxI+iSt9HK0hmSRMVqpFqh0Fz6pM4iEDFW9JzD/ay+mXan
Zif5N/MN+tWR/mz2jTW9H/HW5g2XjJpBGWSdVSgT6rj4Wb8230FWjFNgZ001foOpVrefe1JbaeOd
O6NfanmLSBAJ93o2nKL5A0xA6p4602uGp6F10r8wbu3n0ByoMAVjN3bLZS5XrXpOm8aLnkq1t8M1
sbwxbJxZK3HFVijv+/mkdu1VIPHwTVen7q2tdeg3F9Acl4Oiyf0nIpU3qEHTlYS4sX2FQX3Xs7hU
50sZZYbfLtBDzTZ1L0uGz+Prq0FukpeHNzAxeOkg53HXpvq3BV8L9JarWDfnS95qyvM0MPRowquy
qjrlo9q49bNiGt6n14PujI8MTD7C4LGxgzeLAuZKi+0glUI7p8mZxiPWXqoZaVdnbMojB7O9YNB7
qApRU5flgtsV2Md9lTDFywX8+hgs0bzQ17QN3xgRaHl4XAB/QT3Ik1ZeuJtQOQJtcRuLi1A8kCvo
Vf1lz0t5RQDUOKBW3z6S5L7Sgd0QhDuDyv324lCjeDImwHMXxcpQnBHoSjezs17TinpsrSrLd2/k
Te3rIlMePkAIDVYfeAmFSRz4bkeZTU0Be7NaLl2Z0YA16qxBMqRvBawKr5yPzE7uvx9bQV7IjFf6
nmzCta7X6fU4qZdqaPSzkdh/dKtsGOTVYwAHOaeS7wjKgY4Ictbba9J20zS3I2+96KP1q8dB8TIo
In94b8sKHUw71IvlK2CzHEnC7cETtXqp0ybhkW0PV29MxiBWR+fBJPP3eF6E2pQg6t5u4lSU6qWZ
NNNfwBGEC4Xqh5cDAyK7+P2QpTa1SWW5l0tXHdz1glUE4hEW5moFjm8oINhHzo/yXLg9rMhjwSHy
PuOZfleyxvslozqUqhepO4JdlS18yL1HffjtW4Rpg0aAdAQ3MZfyVk3D63DA7DkvL7i4V7U/2bOh
+1Wjpv/pNNGfMXJW0ocPDkKCg+WepIrDzrrdUtwmtlq2tnpxe/1rrKTDs1Mkf9M+7R7/WFI7E9Se
XOM8DW4DWaXo4xyfrwv61bBcRTy+mdYhCYWTHGFJdvYtCQYetjzoeGNZm8TJNOYsX1cdU4w4i7xr
nDiNHi4WfSG/Rhh/ub5+9u6sDd5xcC9gX0i646b2XI6uUpe1tZKneQtwx/avYa7tg7rzztK4CbI5
izJOZUhKKyeElsy579UwJdpkCZRRrF8MdGgP1sWmd/T7SCKg5EYBdOWjbSaxouQEnlJfLx34wsKP
qmKez5E1rYvfaok9BkZZWW4gilFn7zWUWoPUTJo8cJy2+Bxpav5spmM9n6XZcPS3MLvmr0fnnSwJ
lL+Eo2lUsuQyeJFOCiNO3YZk69JncxKmffOnbSxHWMb7j8ufLisDNJBoLmzT406Jmzqz8uWCZlP7
dxk50Rf+Vfrw1+VokUVU1LYAHm1boZDyyCUTZb4IB/7dsi7vM9H8isr1HydRD+7v33z927OMYOQd
2AogL4k6yu28acJsczWJ50tXgRE516k+KgGQmHp9v+gjfBDcjeo5bODR1tdaNHb9dimn9l2ndor+
Ma5BIr4vnc6zh2BUZOU2zmvEkJUq8mAyj7HUqO8sszyPqsU+8Eqg9k8Zq0VcjWpdrNNgq6kedobV
fM5Vc8DDuBi0MlCaxPuStzlJh5/MRbW8yYZ0reDT05L8pXd2o7jAaNruJw8M5INSTtLJJ+nJPmEA
muvn15fX/SkC7ByCLdrQCGoDDLidphgtnbpwTFIq1yzORhxlATBrD9UB9SjU/SKTZEwEMMg/8fje
Fhea1lG4XNr54tXVEgox6afWgh39+oA2KC+5pQHX0V/hVKSszkV2OyK9NrO4GY3p0jvZf8p5XX7p
c19e7NhTglSszduYjgQcuXoNFH3RP1Rqdfgj7mcVPw5Kj8womBV6MLe/YXaMMY+bFrOIBUBSnHnj
92RyDH+wo/QhcdHfw0WZl5SHoqsc7uZczm2vLcu+mi62OY6+imvhaY2heL0+qzsD4t7k2pdwdI3S
ze2ATAMj1axlQLycKj+zVv3TStfZ17NWP2hP7IcCucJRhG7LllevKnk/xE1PqGwqPsVFOvnyJfuX
itf4vxmVTZ+M6g1X6baZi6fnrDRpM13aPu3D2hblnw20k/d2rJWPOWr873eCPo3EBkkwvKXbGYQB
60aeNRLL886plgLBcT97Q4QUg06DqEDD8vFPJg8+2K8y2/LkPL+4OFbHGYVny4C1Gp84eotzpZrL
teIx9/A8SiUTcFxQ0YD7/lYkfhGqTc1WVJo+XYYkArVatJlfWgl4mmZZL6+PyuNX3x7rLgA5gNmy
uL+DbeqcMWnaRb+o/Yrfymx1iM8sZMWtr45tq/jcb7XhZ7oAL65B0wpAjaziwZIszUcarCqbXEr2
83s2czuAWNVdfgXuXFrsR8q6+i5cpKfEmR8T35YLRyouGGAP2eA8HzYLx16KeJgr1bg4A6MpDYDK
qpLk59fn9X7X0SADAUfFitvA+Q0IePEJKzyngLw3+NOK7os3QuNPIEv75E5x+Hok+Xu3XxCxDk4S
inFAdzaPeMQek6ZbBv2CvA5e2XaPcF7hpgfrZCeKZH2zW9GZRDh2c69plQHiDm2pi6kbVRA3lh7K
SvHDL0C6z7IvDIqa1/pWfgRpE2NV5j4OafTQhNa5/3VIxVjzHEza/eeRcmOsfC5Q2XfbJMZW2Xio
iCJ411d1+gb8TXYe+duzvUaPYRbleiMUbxgaZ0AUyNZu17aZt0YklDUOjbbSzaARI9mB0hfULqXy
7bdx1sY0FGZ5OMj7byabf/LWxk+ZdsfmKlOWPPJMO03DjJwt81HYSxcehuIxtjwjlL1vLktJSmBO
txVawG2Glq+lfql7ZTmLVbV8J3Kng2z3bjRcyFK5Deqg1E2xN/M46VMEkpVqR7XYbjCY8xLMcCQO
yh135yGNXN4HDqxL2WrbNodIKb0kq9Tl0vf5MAWKNmiub6uDWgVzCQf2ieKmp/x30M3KDppChyi3
WN6aHMHa5a692dX8DtARZAdIHYCh2Y62Gbpoygt+h1m+pc1rnWbLfld42se5AvBte319cL/tzK/U
IJcEHaCK5Fq363SiujAIm2KFsbhtOAl3vgwLQvUPnlYomWqg2ykFyi3hbKLY4BcrW63scCxbUE5O
y46Y5yM2xN32JgqLhF3HQFDY2dwnAGQbOJOrFYKWSdDKcp1g1rtfVVErp9fHsxdJyulQTwKLSj5+
O2sz2gNlJehFO6X+yyYn+V47fR1ka+werEw5MzcrQjokgXuWPAQUKbawzFZJOt1DViVMasBbxVKn
p8VC/16VcjVoq9jPhiogcDb1w5WR35EZm6QO0tPczCagkmxa6toI9d4ueNjE7nUSmLCP2RAdTKe8
Ru4GKfFiFM4Y4ta8cXEhvI4qoRIMB98Jb0YrjZ7S10TBPNNep/zn65/vbtHz6KN+KnmpXDvoudx+
vgFJMDOzWiN0DWU4ocZfwue06oOja0PA5IQkjNS8BdlBGg585jYMuOQp0g3qSUOkdFlgN7mjnoXb
jtjAVaUwsIWt0Eqai8YrLmrcWu9XS7Tf19SsyycY4DoSlRSnMAUCCvCzntsyDoSp1jgb6bk1frCK
fjrCHOysbJnCcBzy3uds3zxRcAiaTNqweggdfQibCAEPBGniZ6s3j0xy9r6CNLVmt8qm8vbRLLyM
pb/OehgpYwG6QAxXW8nVp9e/9d6AKFVKVqCEMaibh6yj4/Gmua1J0UdDADsuPb+yKFKlU5pd/0Uo
ebzxQkfZfnvK9byIy1RrzBDv1goqbd7gF2Io4ezNjz5XWVlsE1lzI4Gm1nS7spKp65ZIx+y9qG00
383UBJWolQd52d7UAUCiCkACKDnst1GQ6U84ZRUjNMWMWtXsuD4KEdHJSwrl4JjbkFf/Z6+QnJOa
8y4G47/JWsA697PXZybCRvZwmWfbOw+r0M5mrPVnXVuqZyU36rd4G2ZfsrpDfz2Z65OjcOwphrX6
PMyO1E92TiUaBVzEzDEpjrnZCq6C1EpEmhXWVZ9+MK3F/qtQ2uXKNQNIelWGg0tyPx48MPYEx+1W
BaTSC63N49QK0axTg26t3o+OchpTDXm4NP31+lrd23yI1vD9fnvKb28wb/RGZVJiK0zov9FkT4xP
Q+ZFB0PaW0Fox5CpIJzDcbK599N8rlAKE2w+qyvfT6vVnxoqxFdlirWDUDsDAltKlqFhv8w/ba6r
2KumRkyEcorBDkulYO1Uhn3wgrhL0MAC01ekVIRnFMoO8le8eOCZTVZYysJpUuVOd6qdeTmbWCB/
WdG6fqoTs3nO0HI6v/6tdnIA2XORbwoSYF5Jt0GtDGZdDbo0XPI1a07ZODb/GfkpPbSjpeuesgJG
rL8IPfqhogb21+vRd74hTzJwpxJszcNiM7G1tbjZUprkbvpAVb9JMA21FTNMHMydXw8l/6hNHgBl
RmJlUBxm522em0vdraAfGChf07XOfbuWkldK6/+5Bqqj+14emYvfZfr40TXnfgnbBvuVy+u/Yne6
kXqC1k0z/k61I6mreqiFZoc2huq5nxXRWJzyYk3eqRrKh37ntOMnkvTm5CyVcRB8b7b5nGCyZdec
CtfttwbE2GaK0zjhNOh92HfNfFXxvbooxpodzPbejnkZarOW+wl3KFH2TjhWnQ1BcdF9LTaPrGf2
oiBzDneMTrLUBr4dUIq0hlHRBAqxqBJXUyu8J9hLRyI9u1HIIfgLliBvxU0Ub656t+CbQdsTT72R
/SnLVgeb/yjIZiiztBwQzWKHFnzEi2otn9XVjQ++yt4Jgyo6t4CE3kKwvh0JSpBeb0psTz4Pbzm/
I1/kSC8OQ+LHc/rDHPPxYMntDQsgO84MtMZAL2x2nQ7fDBMvHmfggNPv1PbztzPdsurgpSlnZ7u5
kUyQAFqahXcl9kpJUvhhBWFSZ3lj84r22xUbiESt9YMR3YeS9CpySso88HC3ay4Glo/2K2uuSkkm
JKL3VFK38te1/PX6WbEbiXyFZgzpGEWl26+FFcyCJLFihak+t2e7UpST0FrnNLTVUfNAfobb+WNQ
MInAinMJ3SmloKy5ZsiD2qGY7f7rwl4LklWLTuOIVG1kD0f0l92hEYmDUFLft+jvou6QtRiIF+fq
8El2CE9ULeb3E4jg8+uzeL8Cf3eyAAvBmKZetsm0HJ6VZVHWLI0MRSO1bfCjLurHVF9kikkUSZmQ
RAYpXXD7rZy1UTusse0wi6Hgjmo5vWvnuThovNzfYdQ4JMlZPpvJEDZRskw1elmxDbXVMHw3cVS0
CeMprLJ0vhTzZATz0ndB3834o2sUm16fyr1VQivmf1AaVODkVL9IUJxBoVLrzJxRxawFFXBCX+3H
9l2URm2ImuMRc/L+ssRMmUIgzFHJ7/8tI/siXt2Vdc1jyAottwMutNRqXYDKj/Nf3UTd6gS0wv0D
RGD0vvcwOjs4U+4PSxn9t/k8eSwtodvRajAmEI+e2X6eJaan3LO7+WmZWymS2iWQtYfRs385oucp
9vo87yxZ2eJHO5AHEsCCzT2dFz3CS7w8Ql2v3JNnN9FJXdCPej3Kzh5EXpzaGa8PiSmS438xu2aW
Q7woEivsGSoLB8yIXiHAqQ/DkbPCXihJA4NrwtbQrc0enJK6UwtLZ0DZ7DS+U+Ns7K3e+jkRzSG3
np+9OcqoKpHiUcGUaIlNrDQveQh2pR0mkYGlhpIXb9OZK69JMdZ8fAahyQDslXQWVujtDFZKI7HR
jR22HdzY2tJ5yLakVw71jYMlsbcVYGVR7QEepUNuvQ3VOZnX64gAhc7giHd6POsnPYqNYEIe+atp
Vs21LWGsQX49OnP2FiPVYrIB6pG8gTbzKdQo0idB3ryaqXXu6rYMMxuPpNenci8K2TBQSsrFaJVs
prJonBKpEpa8Nq3zuZ179zTP+VHDdTcKcoQqPlESILW5UXlVYItUWNjwdln6oTPN8p2iTcbnx8eC
Xg4XAiuddbEZy+wmpslRbYYx8qbPFqoGyDWo3UFVY2dPoe8rlwNXD0nd5pCoxsbwatXKQj13koAX
TBqgZm+yBNaHp40rjfQD1TLyX8BsmyVAGzWlu9xnoVcXke/NyAgb1XJUqL37OERBCBYyM8kOR+8m
Cim+zoXmJCGHUnudHZGdEPHMD6pbd9NGFJmIylYqeLItzSrudbXqHJGEJF5T4S9FNPyc29g9Fana
P9wYlsFgyvHo5NK+q7pMc46qyAAorI3S+ifaFVTZp2Q56uzcF7hARjBr9ANRMOExvcmy68iePAi8
abjIqvDX1oXG2fgibUX2TTG8uDuVOM+2/zRN7Fi+JuqlCjxrMDCFqe1luVqoRCoYFU12+kFYXtP+
+fqO2IhqkR5R5SO95PzgnqEXtFmsCMAiTdCzWNulrM6lkc3Vfw3hdMbJc5ZJ64KktSb168qW6i5N
o4jss8CXwfg0VMuEiZdmV0NycHrfIwshQXMSsKSB4Ms84vZMbdHyKD03S0NguulyGtEonHwTzw/x
iYIhXump208/O0QNtO+Fkk3tn43lNGYQ6xiwvwU+mqGTn2iR/WZNyQufNQczuQOQ3F3Gx2/kl2EL
SeVXSmvf/kaldcekttQ0jLshr89pFGtT4FpTswQV0I3qo1aVluVTqEgnaATM1slJZtU7HXxAGefm
VuVxTbmWYwaYAxj0zZmmQ/lou3LKwzqvh+5Upaxq3zWiqPgrisfF+aItej0bPtppGR6PemVYxY+6
Vtv/oKLb5dr59d9zl4nyc6jmchzYYGFIX26nJccIxsjdOg91S6D3mnhaFawrwnxaGot3wxA1B4vl
/nCieStvXjIKWt/bQhWgjxGxOu4+T7HiD+WA7xAr/eF6hmwRw1ADyMUuoTu2GZaa0H9OipLCqT74
uofFVZOpRza5G/sFuRt/G6IheQKSBBbDJkydraYzVGqGC2VOVbGwUweXjnEqkRMy006Pr6hbzW5g
4VRiPVMKa4onk43yc6yatfqwlLqxXmt3wp0rdhwFSpKejOVJH4wJSQ+sI/j0c6aWJi7Jg9Md5Qr3
e4JuL3MEoIPyLy/s21kSzhjZVtOVYWrHtYcRbIxZe1xGlhpELtqbPkVUZzorehG3ZxCtuh1oxmIq
B0vi/ibh3QqyiM4PpTwa/Lc/w6P0bAry2nC0RHedu/4nbP3sDUSto5fIzmoHzPS7V0utm77BbaRB
ndYMPkEeFpNdfoXtmZwatcy/5rqwT+tYHWl67Cx2CWiSrmwmS35biF6Rv2865P+kgnDycRCRtZ7t
TFuLx3cxtSHZtYf6CQdqMy76z1k8Z1YZWuBIzqge4DiRZbl4u2TD+vdU5EdVyftPxqdCMJXeLEBt
uga3E6kMRqVH5lqH7agV7xdDKGeroGWAO8Pw8OqQQgrw5BH5Ai+zzWZm3WORrlkdjnaanG2Bt6+/
1hZEvymrHk0FQSaArqD6gLY3avebw7mNuwkxmLQOV7fqfWGP6XmwYDYOPCQPLoK9GXwZSu7NF4/G
UlFWYSG2GrYrXhyVPi++M+sNW061DmbwftUzKjga7HASdsSTbkMtC8+F2u7qMLeKNhit4k2uTR0M
R0Xz89w5Ury7X/QyHFIJ0F3Iobbic2ZfUsNpmzrMhmx9znrYBLxQ+4P08x77LL/VizCbU2NcySkW
pCDgIXXJqZ+z6Ie7iOm0mnHrFzTlAoOMbfZjOxNvvKka/p7Lwj2Y2r2vKP05KIpRDL6zeRC5Nir0
HFkwazp+KAQoeKGo07UzteZgj++FAsCHGgVNB8Cnxu1XFEkNeDLK5aMx+wjhtQu1Dpj1tLje5dGc
AIAHaDEMtOFj8Fq5jdSqvIopmhXh2qK93rhRHhRr/0ZRgfSrUfPr9Wh74wJtzQuC9jURN2eXN9BE
spuyDJXJ0k9qKrSrihzGdZj0I1uSvZX5MtRmyeRD7ER2ncj7buToF8BQyxOC4YV9cI7s7ThgrFgn
UHZy7W3pxNE6Ty/duAzh+sZfKDR0/wzIc1x0pV+etWyyD76YPJduk0oU95BNkLBk2qvbOVzRgIPy
wRw2hVqfEIkDmVJF3cfeU+P/kuKtH4xxmt7g7GUdFFJ3p5SOBMANlt+d5N+CE88yIr8adt7ovDWW
FMGRZSbQwerfiyNVVqCogrmm7367JtdKsRILZZFQJL0RmE4EDnXIxME8ygWwnUdyc0qlPP0kjek2
StfUFGBLhygkzYhWWvYXwc7/pGmdRumh157Lxh3TR0s2bDOgR2Sp5ED0rTf7zbCEBWvZLkJNAULZ
0cg8dzyhvzy+z2hI0OjnzU6yuhlbkZvoAuSMrcqm/oc1F0vxI4kBKn2k2p7mp9ejyT9tO5NAd6l0
mfBtOC1uZ5IdoLZp4hbhbOvFV1QpimvuYfQWRXX/XS8PlRF3dgA0cNr9sshN63+TymrlWCpdnBUh
eG61/NyWom6+K5mX8abBR7lEd1dZzad+Wqvkx4BRy9Elu7NAwd5QWoeSw9t8m8SSEFEqEyPudq6w
36hZ37w3q/pIAHIvCqgv3o48bFgtm7obCh+5mWZrGYIs+GHCkkVtR3kYTw6EQBKlJD4eqPcWU2jk
KOtYtc6JjFlLExiRq7/hmRXVB3t65+QnDlGoVlLQ2OJOpP+rngCuDnNUanHMFPpznuoe1gdt/vT6
ctydNxMBFt4ZgCS2iR2PXMVJ+rkMY8cAVpbV2NQEKKbU8fVfBMInmEMYVhuU39t1v4iqcc2MXdbX
bXRW4ip+Bw1w+uPxKNAkybxJB9Bb2uSpJLCFAHDKqQucJhiSDDlMwznqZe5NmuQVwMXgUCRzvB0L
ZYMe4x5ulXQqk/dWDFYeaN489wfn385ZIcuv0mDUpJG5bWq0UFm0TFGrkMp7fyrR2Z5OqWk2SRDj
AJH4wqRfdpC47Y0NxQi6z1Id/o61ZvatO+cN2WOv6GihY+Z2ztP8yLJ1NwpdIRI2Wt1oAN3O4GKl
6NrwjA3ViVqPovOUmCvtqP+0UxSEaEjnVBq0c0lqmzCrgdbWGA9VCGPorXBKESimByBu/qzHSE0P
/fM4mW9qw7quQuRBZ2TewSfcHSj3JiufejMeIbcDzfqlN0qUFkPDKIfztPLOwGC0OdhcewcG6S81
WijntKHlf3/5ZlrdUfXwdg8LBnxpxqZ/37R09Gs7O0KJ7g2IrUX3gdyeZ/VmH1v6gp+D21VhNje2
P3a24y9J/HA7j5PWBEWIiIPFLbktSnb6KDIMSFj5fe5aQWJE6fC+jsUYPSvCqv77+KmB5jPPFR7u
3FSb/SxyNCqrtOJhRn7mN1PavW0qQ4SvR9n9SP8/yjZTA7nS9JrJ86816+myavpyLizpWjUuR3fu
TrqmIYcsmxxIvplb3jN8dYp/ZlGH+uRo75GXQ6ESaSokuxscuWvq6J/ZFkfNyr2ooNJppHtQhhAR
u12FhTDyNc2VKmwMqJPnYcHN4Us9Fes3ey29vwXFts5fRlV7zNxUVhtRP6IZC8uLihJJxm1gwiDd
nvKOz7JiDFJgEpM/Ws5wxIraW/vgZHAUIQp4o02u7SX5OiwOlKeuTcWpyDFigkwzHpzAu6cWxwUe
9+xkXhCb3QzCOFccY6pDzIm1j6OZV+eolGrlXm9/UcpYBEs6q09Fo8x/mQm1inqdRDi4w2N2z/87
ry9+yOb4NBK1BUNNMasU05/Iz5W+4imfcqX7PuSY+S3p8u31LbI3wRTOPIgHZFmQRm4/JIfBlLGA
6tBs2uQ095Derb49QkbvRqEGTp7IO5Tc5zZKlCat3WisU+rrC3yo/C+18NJ/sdvB6vy/IJs1aQOu
tJEBq0NLT6PzbIo+0HhGXTtHax9/asII9RDvgTTHqtx8JnD7aWprHCyGrXhfKf/kPu5x2cEhudMC
RLHlRRi5/V9cMrHZRo2GxmE4jfMPbbWDytU/e2r6t6NiSKbEb4d+/JAsgx/pw/sCg+5K+ae2j97V
e6eoLZMhIDtcD9urzlaEbitaTX6Cmc9z5k31kzblzZsROOjBvMp52zzVpLsm65EGOPTRzVWnjrWl
0CAqw8IY/lGNCV9wFX+vavmWoSV3sOt3g1EXoQUOJ4Li+O3savaCRXiXVOHqtH3mo6uutE+zgr16
MGWpPl2znLzsX+QN5JfA6FGnh029SZedbkKWvRGy7rOugQOZOehLEZ/jWZ0P9sPeppO3OVQ9FXDZ
lh6QDIXemBMtlXJpelhDaz12geVUc3J5/QzZWyC0n2S2RTORvvjtRAob0ldhZVW4kDP80ZuzccZo
vQ6EIbqDb7Y7JuCMIDUl3np7UEetoyfwHqpwGJzYN6pYuVg4oR7UzPYGxN3GhQ5Pmkr/5gXfJWjN
L3pfhWjjVeG0LEmAb0F37ktlPchW90OBJwDbRG3iDv1Xi6Go0QwHftdWph+34NWDeGrpxOqLSSfs
9U+1M39Mmiy9SDEYJvL2U6l5mySGO1ahmUec+UIXgYuX7METd2dQvAhRjAMRD/thezxq8wr1BzgO
vSbbS31rnGvsjcfa0AO1W/KjjSx/9ObUoJkA+EPaHJN6bU6NZUqsMsWQMVzzuFDeUYx3Yz+J864J
7DYyivd149nFtc0du7saUeL2Bzttb7yShwskGrQL3YbbWY0t6KOZbmShWorx49CJ5SlVHPeqk3l9
e/gD8hD4XamQqrRbddBKWxQdm8YibC2tTJ7ayqq/c3YkR6jynSGBccG7hRIWinhbcMeMubDh5FoR
DgJijEPlPXQ72wgypF0PtsDOmiSUlAKR7EpaorezV2jCLtLCLMJFtxjRhLJg7S0PY/FB87EeSfAk
zvuOp1jqNv7MHVGyoimDKTesAHjpcHr88yAWBdGOCuC9yBqesZ3svRIF2OVPOF9lYOWR88/rUfY+
DixiLhB0NHlrb9ZbNtqjiqt4EUall32mM+4afqF341OhiPiP12PJ2d9sLpI2ckPi0Dje9qkF+dw4
z2kRTlbfvE2qjjduzZdEUGWKzoPG0xCq+6HC6s4QMeQCNkhlSbKzNon//Bvmg398uBbZHPRZkwWV
gZ1ZYyzzwTfba9+h8CC/GE1JGhcyUXiRZrVGVfVTFhU8MrT/KFoC7KSxf0xV96c7Y3Sy0sN7rwXm
wSWzs+wlBBotYSgoEFE2H9Eb2zQbMbxHW2JyLqut6Gfb6JzHMyqppCmVn9B4Z2Hejs1DaValw1qE
qbPmPqZilT9761M6U0Azyuhf7GWAV6AwpYsRHcLNoJzRmcDw6nmoJm790SltMw1KSm3L+fVVuTd5
rMnfwBrkl7ZVxxlklGtC4aTFGY8+IMP6CWDIcHCuH0XZVCkUdHtikNpFqDa1cXWjKH827PzIGnQ3
CrWy36BC0OmbT1QmfVP2VsVR2/CWznvR+KmF1dPrM7a3oWRF7v9G2dz8k73w07WCM2OMEBlOEU/L
lrk86/FqPnygc1RQA6FFTNedyv3tmptEleK8ZRtQcxcq93HrfKtQi/j5+oDup42nEdmtpP/Bp9lK
XzTTkMRi7nXMuFkC2Wr0Z3xdjpSedw4H+nzSwUy2FWUp4nYwVTfO+aykWhirpl8p4qNdVBcxdIOf
qk2Y69k71LmvvV2GwDQPsjV58NyevVjJUPb+jYfj0bBdf3FSA52GT10orjNe8sHIvxmoPpuoOZjV
m6jM4yNNqZ1ZlZhWiprckZiUbJaJbo48v2JCuqM3XMsyX87lmhwaW8nj+3Zk1Ky4kQH6Adm9W/Mu
nnWjp6dt6LUZ6FBPZmVBEY99HiZxWSUngExFFy5AOrJwgMDanYx8jDrfmo0i8+cmVoSvJksxvKkL
zVCuyVTnqm8Oet5dzVmQD0EQ6D0/dfKpe85Stf2R1qL+Z9JEU55iZeH/L00NmzzyX9zEk65KEr+k
dJEHJd6v/cWrsi4/97WR/2wsIL8fXl++92IPFFtBLPFtSUcA7W1unZHUbaR8R6mHbl0WJLVdx09K
aw0QUoYhjk85wNA5aNc5/TAYTT0E87yuX6IcsdATaUEMKlSbi+yUGVU+nPp2HA2fEmSsPUdT7aSB
XhrDkUX1/SkifzQdYrIBOKdbFJmJW3EaRx4VVaE6z30yp1jNTclF1cb8YPHfr0RCsTzIACSHYFv6
swYAzNVg1KFjtM2pGNcx6KayO7gf96PQq6ALTXd42/graqToFiy3QrsYmpDexvA+iRr14RORsRjY
SUgZbarsm2/tTROPudStwwI5ibcC60L0XPPoUXk0uaIM7FLx+CWT2Y7FyBrV67C/g2tOxbKuK1wK
1mpFFG46kvC7zwoJBVuMA57nDu2H21OxcNuqHde6CdOh6N5Ni6p97rtsPMfWLMJOi4wgTfvqIBW9
f+cRVCqeg9hlhNumQVO2QgcR0YTTvOifbS7na9/XMXqhsefHqtJfRnyEAs9RrOvBZpV5y+a8Ignl
CEZbB3OGbaG99ZxeiSCshXpUFM0172t872h/U0uZh7b/07Qi668yYcdc50kdUqRro8w+L6vaOkFP
C8I+SIDurwbe8HChgBiQ2FEfv/0Ag+kkC424GuTVAjG29CJw7lo1fKVQVlzmplj+fn0KjgJuMjtV
w8Qgq1hcqpP/MU6V9SGO5umTauXifRwd8UZ2o0noI4oJrLOtLl6j4+vVjQwvyavhEzD68Q8TOagv
kzqeo2IeD77v3imA5ATrWXay7/hl2momVZVwrLlTHX3vgUoFM7qwBxnL3uFJUiRVuNmldP9vv5ma
CcONVI4ZjS7hOV1y5XO+GP07sSjxn49/LTj0KgkfWp48SG9DRWljgql0CYUgwC+vc6sr1kuez4S7
obvE5QEEcm9o9PLQIaGoyW0mJ/jFE8pDYFa0cVuHTWkX75rI0QNUtIyzpmbWQXFpb2lIbA3FU5Iy
GMS3oZQ0mhTLpfae0NUYwViu3oJMmOMtPv42TvxGxZo0O7it9xYI9WjSFYnYRm7hNmgSKXo+lLT3
SmPqe8zsna55nlVVVF8e/3AkGRyphgUKfstmU0oxizEvmxADvDLI7Tj+YiVqcVLQgDkrWrEeDGxv
NlHm4zqHKE6TbfPhsnVto0lno3XUUoOSLlEbVJpdn0qgiG9QCxZHxKb7iNzmrEvoQygI4AC8mUqx
LgK1DpYmHmN+1HrCh4X4E9X7ryP8oIMsYi+aQWOWxYk+Hopot9G6pU0GY+5Rqlv1KgucDonoyRPO
L0vJ3a8Yz9sfX/+A9zuB1SEblqBUED/Z7rwmqhtmMutCo1fMs9mr/ae+mbtTAqf76+uh9sYGd0Va
3tB2hi94Ozbb6E2OZKsJG9BRn6NiGXI/ilQTewxuxCcHP5wjQ5/7fQDFEmybJKSBSdiqK7bd6qhp
y8dDeCs9W4uZn9ZlNQ7Spb05pK5FrQ7cO0VB+d9fnCZk8lAGsXALY1jzU6jMi/hRtoq7niLDyA4+
2N6QkOsld5K4R9rot8Eqqyymie5nmFQR9u9JvZw6VD8fzjOBer2Istlnjo0EV6bUbWggzHGqzNQ4
ZUteHEzcfVpGFEiVfCIdt9Pt3lrMNe3aZWG1G232lAtd+z5qqXmera7+QyhaNwP6iZaDM2R3BmEc
0QvVgEBsgWbJDD9cKao2jPEsan1tslDwt2JobqfXF/zeupDUpv8baHP010Zs4C1ZtmE5RP+Hs/No
kttYtvAvQgS82aJ9z3BI0eiS2iAo6QoF7+2vf1+N3oKNRjSib4g7BZldhayqNCfPSa9FYymHDhLH
3712k2vuPtZkJ8kIiLAQZ4Hw7dYrnC6xLau3y5M1aSI7wEuv7UatMfe5ptCbMd3OPXapmZycPps3
opHVryhpZ2WfS2KAb23bPWhiI4wr2EisS2ao/w1RCIGuqT1VdXyMwuHn421d/X6/2FucgK5zvDmq
sGcHZbc33WjyEz3YGs1ctUJdwWFY1KVGuAgg+xyapNzh4/V9nUM0UXUg+Azt+Hgtay4CioEPBlaK
zq78Fb9cHU4060ZamuUpz7vwTLeQq4rxyi81dbEvj02tLehXU4tbCnmCYspsXKTLwtjaGSA3ul1W
mcHX/8EO2pzvXN98pkV9ULNqBxxTV51SEvMfACwTe6cMgdgSClh7Tgg95ISTbE27i6dS6cY+zkyu
KLWopr/Q/kip3aUudRa7ck5KPRlb19XaxyKioMvEuC5EP/IX/fKxQs0e0l7HJQCyC/QbautsFuH4
oje69fnxJq4sTvJTEhMjP8YNslicEwUG8yJjfSrMsmVcWu2b17KDIWdPn7n9qyqC9vleq5SSgsoO
vRjJILO4Qjo1SukRgdvLstH+mU+oV/iuqeRbSmArJUrCKRB7MmYkFVom447acROZY35Sks77rJV2
dKjdqHox1Sp4BWvg/p40VXw0R9s9AbvzfrcmJXpWjJG4mFIAuTEVDvKoZXITGsYEvhXYpZ0C6RSd
UhynPhSRrwTO+HS2cWNrScyTB3bsFJHGzg6Gspu8xCaObIvdXDPU+NhvVlxUplB0TiTqGLD5rYsa
OXxniWiKE1Jk7bm22uaih1HwLRBlvLGqlfuESQ/ZxuZ+JCRfXJBGMXfpHE9MF0bMqelOUHwe0YB8
lvZQDiH/YmXxuEQMtjpR1slxydg+j04xfs+V3t04bqtrwRdpBYHaZzjudtvG2UkMM2EtltMPfuUG
xqFzymEjuF/zfAsCEWrkMp3A+W/NmBmfptRxOpQTv06WUv+m09yl9yD8zh6uVT0cB41ZZs1WdrNR
txsP9coqMQ9WiTAfZPrysambrJ5aWGJPStpHjSRq8fZm2pXVxjpXLi8iOoYtZE6hAR26XebQopPj
NiDbwH+Jk+fO1SFtVNcHOW5cgjp9fsIJXRNSGKjD2FPC/YW9niIzPEY5uG0t+TnGnvpZnWZn//ho
re3er1YWH08NGCOv7SA/iT4oD91Q9rs2q/953ggTVBpHisEOPtPtUrp0VKwidPKTXgX6a6729gFn
eJpPh6KAHAVj5A2iMMzdWqmQB4zTnKteA4ny0qeteLW60d4IOOSDcVuExAqNLpl8UUxeMpYG82xH
FBTB1jMo8WcSx/13TU+9P/o2rOrPiCIoNYziiftCZDt4p8cbueaDcPYD8aJjQda58InA7B1riDNK
2J7xks9BuCvz8U3Xu+9FQ6Tw2NiaayBDw1AylhhDW1xSjpXHQPNApUZZUr5koW1e80aLt7jsVy53
qteEVsQFVFKXzS4mp/pS9Mxza7mY/hhqxdxVaprshRp5z+dIlI0kXwpVMooei2DA8/ouaVScvZjD
7A/Gf7RLxqzp4fG+rS1IkgcB92NVZC63fqhkVprFqYEftrryGgw1egBZb7whIxdu3Elrn4iSEXOp
wMkklcmtqarUKCMamDKrIttnKM3u52QzQpQljKXL83WY8iKUgtpnUeIQAcrtIvByhszcYT960a43
HB/d4o+2U/+XrBrJm5C+F0qhz0MZKPThAlCpabJ2tNhLjwldTZR8sbKBfq/Wev0PBTbwjTO9uo2/
WFlsYzgrYk5rFpiOVoxwZmRGL2achRvV+9V9JDwEpimvp6W6U15B0W6VjPiLvByAF6hTLWnkw2Mk
uvGTqQjxhgJIc029nrjRtDt3wzNX7i5Zzqe6zo4a1KRv3aW1O20SggEuOO+8D0WoxYdeVdTfpnqw
P+QRrPGuUzgn/rIX+k8fCjApFLYZZ7WITRehv4gQnWwU4Kmt59RvOkNj3zNttP4oGL1+/t7idgTB
DCqc3u4SylYrVlW1SgRm1LNRAO704k2Ndfvb4wWt+MyNlcVdgtSlQEkFEOxc1slLqFahdba9st7i
NV61w+XLfSXJ4t5FsH9Jz7wu6pukYjXZYLW+wdBH7SeTmLZ4/VduLVIzJLVVPhFgr8VJK0u1cEca
PaeuLQ7pVJoHd4j/U1bF86gh2rzv5OJQJCCwsNg4TZ81nAFDkci9F9FUHwPNczYC7LXVoA4LZQeT
QBIOfevpLmFA1M2MrBoqR6ktu4/2bIt91sXT34/9QAZIi8uRmWbmp2URmORvcTkWPVp+RaNhqep3
Qce00c4oVOOQdG3b7VLNzVHHhVHq8tjsmltQm5U4RileuKwBoxDWcZdEkv1htH1XK5O9CcXA8++L
TarCfSWH7Ghl3W5jOntJpjig1604i3eVoQ/HyNmMANbWQjkKPK0O4w+liIWVDmyKUbXZyYWPwXeq
rvg0GGHy8/GOrdy+lFOojTJXj8rTci2tnZYlmA6seGn/qkytah1ION3vYdIVu1BU7jcYqJKdJUIl
890q1jY2c8UnKWwjMQGYF5zt8vZV6lkjIwfQPs/MGmQdM3DQdowvU4UA/OO1ruzojalFnFhYXmzE
ggFQZv+cvVs7Pw1e8P/JCBglnedM3re3n63LzDJt6RbBopxWYNmbn70a2uf/YSUOZSmQSkhaLAOA
Umv0bEB+9JSrAqDSwGuhEeUfHltZ+zQIA0GgStNIPlO3SzEyA3aOmP1q0hBZZi9qlV1vpe0rKmrD
t8e21r7Nv3PnUjDiLk2JjMpsBo10uW0r+oqeHC9Tw/LL/2CFJjqU3QB4QWvcrqhSproEjIGzDQi2
+JpZpadkUuc/H5tZOVQA/8i+gQAyvLMci1VbcyzjqCfWjdvp0zwJu6v8OhkYWDWhGGr8TBXdtPe6
BqnCRIjupe+CIRo3jtbannIT0vVAXB1k+eIGKZEyFsUQZKd5DP+c4kh7c7Uo2+gera2VjinXIBOb
oOUWW5o1KvhGg4fL6wzhQwjoQtLW/25Z7W9CN16NuP/Qt7DLJdq8gVJec09eMg4a6wN1s3gyB4ao
ey3LOM6l5exJx9RD2BZgwKtkizlsdZHvgG96LuCiF4tkwH8uNZt5rMBq/65SyHcbpz46XvB9duaj
Eo0wxxg/MjPdOBVyCYtn9L0nQcNAZvFLpfe2C8IqSRg6C/KmynaVFc4/jEpvvri1UjtfRKvG9jFi
SKc+UEyY5o3HYXWHeUZBQVNvuSMVgwxEiUTiZbDpuzYqhobS71Qt7Q8WCBTdf3xoVrJ4qSbOxCK9
LYKTxW2DUFRSOQaxsBap1h6FNaNm5qg3/NAktXcSy9qqTq+dD3k8ZOFA6tcvvuoUmPqcDrjuWEi6
hkmx+n0WqEa7sbJVOyRrsCnLB33JzcYIWqdMipudes3LERzp550LVvH5Gq0DBowMiCwbxvzFasyu
NFgOYN8iYnxPscryNYzHLSbMtbXIM0cwzHtN6nt7g5pzIwq9xSUKRU0gsS3Dk2smzufHvrDmeL9a
kb/il/A+sRva7L0B/WXjxX8XJeQTnheGf6TBoD6fF0G2TvmIMRINqcmFKStTupI6Lh+na7z9UJXh
fgawe3y8oNVtI4rDr8lm76a41cBNi9xi2+joJn9D5BX4duEa/31sZe0I0clg0p8/VOMWH4eqh0Dk
l+sC4MwfDFh+1vrG26W10vvxuIWEWAnx4WukFGbJoOqOtYOJANVN4bM4TX3zJtwy+KBk9vQbD6L9
hUkBQB7GliDAmltQ94D7BNUBKvgLF8+G0lEgLc9PdLSqHTRCll8Kbd5JxPHGmV1bHRUJ0HDoFBFh
LcqmQkv6KlR0Hpeo675EWp2nfqtb4aEJ5uA/LYpzB9hEnj5duCDjPh6pBZaZ97n1+znuRzE4TX52
3Kb8aCSZs0OLvT48dpM7Z8QKWTNckdQvJUb21golpVpFwzU7d64xpm96ObTzJ8cO0i3VwLvvhSH4
GDhWZDDMgy02UenBgDdRmp4ZoquZUzUFgrFe4cdJs/V6rKxJQi8YhgALS7SzcP0mUvQhtt30HAed
56ITocbHejT0Z08YRdL3aXMYnKHhWw7E0E0C716J5IzriGs+WMEPyEObXWghxLdLNLvcP/5W91tI
ZUqSbctsj3tosYWia0Zr7Kr4bAlRf/YUdfgrqIbuwvSDt4HRvqeaoPkMrEmSqxGzkrbf+kVuTW0v
4jo+ayOTvqhIDi89stkf+0ntftSF4R5UpfNevH5oXnK0rc5Fk0efQmBKG4u+/5hclZLGHKYcvuWy
Z9FnVhNYWcaiIfK+qjBRH6M41jas3B1xSQzOlC9PCcTcqHffLhdidKtvSzc616quQBEyup8Hr592
YTR3f9ajOn0qhll9unYrrdJHBStOwfBOecCFioTawRSd1W6qv3SGOn6uqTJ/euw2azuIHTTOQGDf
118UeD7d1DKjcwUZ2i6p2s6vKFps7ODde8NaZPwElRwHnCn72x107azUwsGKzugpZp9qQ6DwlHvC
TIG8V8N/LROI6ON1vYtf3UTEmJQUjhBuwYWJo96ajLK+gwG3jM+znmjR755SJ71va7VhfFSoHM9n
dy6NbGdA8zvvOqd3f46mXQd7+ilqcFDLpG5fdPr+ysngE5u7Omu7xJ+Dfkz9jltR7yjYx0X2Ue3c
GNmJQZ9y5Utgem3wpiF+ObykkPPZV61NlOgQB1FfXx4v8f7EE8HRIpH7SSlweZORjtezagjlpNjI
Qu5gl0l+elUeArl14ubHY2N3CYaMezhgMhdGoWuZ4ovBKENSmxgmkrI8OnNbvsy5W390i6Z/NdNA
/XsCCEbN2OtPjy3fe6gF9ASBaoyDy17iAe1BQ/TPVqOzpqTuwW5yACCofD/7jNMo4UmFSoOdlOOs
t+5iJW5la43NGQ+9uX0hSdSTI9NNTeUD7kdxClxFl5wrOwVJ9+QCyZloa3AGOX/yzN+azoyQfztQ
wrOn2IHqJ72i71O4i7eQBnf+Akk+GFsZgTHezeTarZ1oVCLbqufobPSJ+4lyEWpnbeTqx7ZvwRA9
XtTdiX9n5Ge8n1eCouHSOSvJ5lcaXXRWRu0vZEMZ65q0t8FTPs5KveGbawtDNpxchgDCwNrtwmpv
7gqlsMW50IP60KaBfeZqrl4C0I8b4fndU0DpUw5BSdJI+tdLWGNQQBuOZAQX2RRr8YdmiCzr85Do
7s/c6YXY1Z0Szn7eOtlG73VljdQvmL0iNQQwvDQMYlnPRlQ3z33Tazu75p7uWzfZje64RUVxd+BY
o1Sh4buB32fQY7Gd4yBoPXAU3BjqO1Skaj/QhmDD69cWhN+TwdPmlRWwWyuwzZkuVO7xmdlUcUhD
hbUYanyYk2ILrX+/IDaNOXVyNwI/GrG3pgZlngtvMsNzmY39YZ5c7XPq1VsQx/sFEf07QCe4pqhL
LjtAmV2Fc+0K/ZS2SfJn6pK3e0YZfwtrOr6PD9e9F2IK6gRJ10FL+X0s85esNyfOK1WI1HmarK9Z
HV7LLvqc59of1ZS/NXX59PkyJaBL3v5cj3eTf2pEdZepBu1UitY9Bx16VbGll9cU8tmNa2NlE3EI
gDkECri5LT/lLyurAf4J4P/aSc2dr4jszBew5omvKa3YeFZWLDFvQFtGZgFciwun6JjMYi5Z007p
lBkojJfdzi5t9YTKwZYgw/1dSMKBB8KlyydjFOx2UXk9pYPtQl5bhH276xiC0dLkLzdW9jVdgA3f
WHF2rls53kBMrJnLWq5thLraACg7NapjfFSjPn5tVQSjH3vgqhUSdEZ+pXrhEgitgaMtmenRTm1j
T28RHDkHVcRbWe7qNwIBTegoWWmWgBO4oREVZ77o5OXMD/nM7FLqq7wg+quq7Gars7puTRKiAbHi
PVl8JuGGDH+VjgbT4uDstEGrjzOaQ8e0fJ5LjhSUmI3ABmJbKsULN28MM1ciYCknV9TWS1Tl8Tmf
6qfZjaUVmRhBmCo1bxd17yby3MSLLbav14ZLk5vdMZireiODuL+McDPwwQy1AhYg+7z1bhFUoxuK
RGc6SZIcqpmaNcfZsbJXPRhzze8zps78AJHmacPV7z+YJZVVKbNTDIO/ebE+OJCUKK5NSAzj0HvJ
IGnw29Fzr2Iunyb/440CciJxXKA/eCBvF6mMY+B05shccE1/X3Nba6e505bm9f2pkvAWHIIZHopJ
S5QHkE+VOrY3nbIwHXwnaks/zaYtVvY1K7RB5KfSUQRdWilFNsOQLmbGeMSwI8HX92XrbtWO7hIG
BsCBW0D4qkmJqCXeUykV12vScWRUwjRe3CC3/zE7VBxyt4h+1PPs7hvh5d/Tot2aAbh3C24M5tSB
mhIvkR/dfisVUS9hMPdyasKxPmd9OBOWOdUhK+OnEUHycuKt4oaCJ4QM6dZUGtTOIBiFPzUuI7HM
5lquT388vUxNU+3QsHCO8sdku3aMte/PXsEg5IjSCUb5jz+3tk29mOF+i2weMC34O2JuCgGwtvr7
aSsU5oieMCWBm4ubylFjpw/yzoJyStgwkrlZ/62NS3Or9bHy0QA3AaySpSXQaosYPvWyWFRZaJzy
RqgHpl/7fT1N2T4C23N4akm8jhKNB9Ja3h7yZbndOKUrplA1BTyJjghmfzL6MNzl6rRVhF6cs3/t
IBmIwIg8C8sabVJz9RaAqS7G5Co7TQjzIJii2LgEF9fvv1Y8Zl4oMyKFeEchU8zzKGKs1Hnc/cVc
l4M8UhD29V7N9OmfPnMT4xJNrpVtGF5d3i+GF1diyPMCJsguLyVsbl9SSiFfW5rIG3n5mhXEF1mc
VBlluvf2YxUt09cjMkyX3CGZy9vMO4tamX4+7xK/WlmsRXHQ12myrLpYZjd/EIXrfYqh0NgSCFsE
gu/fCowYNRQAXFxQCzP6EBRzi7L5JRb9q90OX3JWtrO6bvbHEr6/5xfFy0gbmggXyMzCmhumwRy3
WXth4tEc9+DRSgTwplndGqhdc0GiW25CbFHFWJxd8Fut4RRJC8lpA5AqV+CNoO1XjNNvoqv6/IMa
iLA8oHFlTufHa1zZUQsIF6AC2i/AnxYXcGH2iUkVrrs0LfCkXa8CDTk6Ywa9ct0GhvVnkqUDCK/H
VlcWjDMyMwG7EG3oJZN/YWvVbPGkXNI4jP3EsoOTQ4QQ+USKaL1pVfziKmbzpPyydB8gWIgV07uV
kgiLxHwe6zAZ0hmzujKgolV40UsmZv3z49WtHDkKbXgn7SU+qbow4yGml3iRqC9W0ASdPzfEJN9E
NIVbXCirhgCRUsCHsppyw+3ZhvgpN/vI5mz3TuSPIdR4Sj8+Kbsgd41WGe0lbn1uSUP+il9TyqlE
ywcizYuhF6+j4nRnS5uD0+M9W0Q7GGE8X94gnALK9cuTnXSOHlRTU11Gq01enLL5s6sq6s3In724
qT6Xn4IwsMQ+zfVii1v//gwAyiNBp7LBjAjv9O0CC09vWqpO5SUuh+ZzWaZorSnaMEH55zjoE1hh
UzzZ9Xxfr8RrSsgH0d0yT7fsTHUGg/WaBYHIrqKY/7nMGH05lOkwXUynb/f0Pts/H2/z2lLRuCRE
BszG8PIitKuVNmKkRK8vGo3r+qSOE8jRzCQMg/AhjXS/ywtz2jgP96cdQAspDs+PLLks18rgqOaG
cH9fpnis30qv67TfcogJ0g+KB7+Vz5SYEp3LYvbq/zxe7v0BkSVbsI7SfalcLQ4IeBR7bPqsuIRt
kL0EKFLRwSifnJSS35LBVTBDtLHJPpYS3owH1vY0DMWlq8bkpOhV9Wloq61W3cqnk+OxPA8IlXK/
LD4dOGM3j9O0uKjwhb3YWe79gzJgvyetzNFB07InlVH/XRbwBpVaHOn8smLqmim4fF0vLnU4JHCj
dejpRigOP/5Ei7j1/62Q6VCT5egtc1AGUyyzTaATL+yp2BWh3fl6AGTPKIKtMtKqNzCuIhHm3DLL
e7lWA81gMIYdHKzu6HZDfjHScStqWF0QrRrmjEEU33k7D6rQAE8UlyAmHgqjet73Zj98HuqoOT7e
u1WX4PvIMXdKcctSVRVbTsNITHHRxTAPfhbU+hEBYYgXtMlyXrWg1J+rov/7tahqU8iEeBGs/u1V
qYcFcSpiTJfRSJw/LEi4/UJ1os+Z52wpdq19Le5H/IKROh64RVCEygPCVeqEY+haf4Dpyt4LAF3+
4y1c+1pMAzDCT/QlFRBuF9TIYZHRDMsL07/dtzit7c996DXXsFK3ps/XTIGL50BxVIFwLspjvdLa
VZ1iSpBy78Im6Q5Tm1v7qcvFRlS3tne/mpL//5cnm9xsrmj5FRfPiKtiT6XbjvclgeDGc7JmBwQI
R4oXlGLI4htpuTZroxYWFzszxmMiLPtUm7C9Pv+NQEsANaKnIouZt6spKoDMVRWjOJCXZfDKTHFu
7jQGHIKXIUfV8H9wCQgHJZIGJ3eMxUUbq0Pr5s6M401duTdDT5xjvcr8SU/SjQO8tn/EiP9OH8re
4u3KmNyAzKPhTmfX5n1hZLNfl221f3r/ZFeUZ1CWdeBqvrXSFq2HnYpD2yqDhYpJ1/4Oea/ef6Ci
o4Ub1lZeeyBIBNjUTuHSWWoWxrEV5nrucbcGjnqOM+g3Q33yp9D1E6Tid4kZJhvufncP0pBl+lqC
yOTU47KSEylMTEAMl1+cTFE/2fFbWe5KdW73A0Tph8ebuWqL9hTvCI0qSpm3m9mbeqnULi7vzoKo
SUm7ujwWec1Xa8LY+FQrzrBx6d55CUkEiSHhKe0CiVe4NVmmljADGjgXdYqmDymV4V2K6Mdvjxd2
dz0RKMh2Du1ECiHYubWiBKOZum2KlcIKd3rdmm9FMeXn2KumjWtjzZQcZWeuCowJ0xW3pqKhUHM3
h7l+HMPCp/hdH0t5tbdxFD4HXX+nipSgAESKOM+8kbem1LzXc8Riw0uVpdY5UFTvTe+c9LVubfXZ
YFMW8Hn1ZU+Htu9yA41SFYUzWeEljB3EXJXq9zyZtrQQ79xPKnkQygLFB91K7e52PWmeBk7U9M5Z
t+a3TNOuUTC4PtIlX3sleLI/wJ1Oc4gGFbkyqi90Qm6NBeA9cgMVj0tMeH+w20CkvhvEwb7irz05
M/RuTEpSEEP/izu6NWZqbSi1ZfJLbMX6Phez589GvgWUfC/O/wJrkmZ4r0hmAQLI8u/iMWGOeSg8
8K0XV2+D3k/zril3oosy85xablNcW/hLxhcAvum+Lnnd/HyIxFsltNbawJHffUuZ7HJhIZ4MVpjL
63bF1iz1aFyX7Z1yDyHswFPP4P6sH25cjx8aiGOmjaft3iKXMlVbGTFKJtPFS1CqTtDmVZteotau
vzeOFrwy/5slV7dLnGwPfCbSNkzeXV6QFTHXKcuPHnRxy2lYr21dqy7N9FIzQe1nUabt3NHcGhS8
u1GgT2YGHTQXeFuQTgtPFQ1OPAZWfxkmujFEKp0PKUe9K2Zri5L4/TW59SBydnilyMJkWrRckZty
GsKmai+iC8cPpjah41OJJsSiGr96KQKArmZ1voGa6KnU8/yVvM35OYSW40eBGT05XIFHU0uDQRui
K/CVdxO6DHMAIK2y+pLnbf0DHKHu116bbDjr/Xckhwac8R5G6ACgbp1VbbRgHr2wuXS92YnDaBsK
4k/QGTwb7Mk0mtxMEtrSf1+GlHMQIYwqmvbiKlr7MSus9DgZTfID0Vx9//jFu18SLTzwVVQDWRjd
5NslMRYwpIPS55cihizZt2fF+tzo6vj1sZl73yRyBU9AC9lBRGUJLJ7SyiDQmzHT2uaOCAaO+o4M
N5ohB35s6u58UxpgJZKQGXwxifvtiqbZrZiDLOZLFQ6VL8o+9JPYSPY0K2s054sfj83drQy0GGhe
3j06JyDVFrFQY1aAuDyjuyQzusZp2WowXEK7w+O+BSFeMUWAx0iHvLUhBF+4X9WFqjtZU38punDa
O6z0rcu06qUog6eLRhINTf+YSjxpAMnu7SaKJrchw4v1S5fBSAC9W8kUlp1tBCbyB9/cIvS1GISi
h2aDXLyDZsx26ZWVlupkg214FEPgIIaaRD97E+kxKy/116ziRt04XfKL3FmlEEdTWdIyLXMbYzQ8
ZfJG/aL2RnCoRV0f5taNjl6VDm/a3PYvTm5mb7WdBn/D67FVsLg7cRR4QMZJdnI6euqy3WsWZczQ
hTddlNpW9xD6j5AMNk8ncFgh/4BXFhwUPrPI6UFkummicQqafMz3U2//YzWVvh9sbasmt1wP4RGJ
oqTBh5JcgmxvXSVgsD9Nxka9MpmjfBw459fSMLdaeEtXebdCZRFaIckstHxwRsLazIvc+Rqobinh
rV9rc/hNB97gt8L6AxTz8fG5Xl4j0iDROcVagmbe08VhQ5Ihnhyo969pZo9+6Ah7P43C8U0j/b3J
xZfH1lY2UQ5d6ORvKHjdUQ7WlVXaTlKN147R/r1ZK8Gujdpq42qUn+JXzyfcgd6HRjwFWi7jZX9c
kRE18LvhGiZ58bdVaOa+GOf+NFZBeg6qxviexnF+bIvNkH3NMgJaVJJkiwPvv3WS1giqzHLi4Wpq
cbUfm7nZ61XT7Pk509HNnOJTM8JnE1S19+3xzi4vTblm4iIaN3BFycHyW8t1OpazMQz9NWlz9QAU
X9kh3KD6eTA/ez+jqUVbDckr3i/S1WVkOUbAUPQub69dOdtfoTpg8rvSxNfSGbcm/N7/rdtPScmJ
Arik4JcJ5OKC9tpUFVGvddfRsGMVPdQ5E9dYaez+G49jGu2FOWTxV3eow/A89YaY/WbMYvdN6z2h
7TwVlNCVoCpUDlOqjuHeMtEo2rhp7/feoMosEWo8WvcjPoNpDoM+jt2VOSpwH0gHlh/72C2OXpdu
QYXWbJEXApPAienjLjbE6osoblDEvUaZXew6SmmvQzYIzlI5fnvsUveHFUcGko6cPG//HYVmEgot
Z+Icl0rK5ovntvq3KY2f1GmjXQR8FXkR2FnkAMoStKAGWdG4od1c+84LdlFqp7vQNtuNT3SXC76b
AeFE0ocV6rK350PP9QCAMfIxs2kUP1X0TP8ZQyg02zZuD0lpTy8CRZAj/Wj1ULWuuFhicM+PN3Tl
2zHm9s4URGuM6f7b35AF1jzGrtpck1jN36ygjD/UejtSysrGDQKBFVMENIRrzCNytS/rSJGdxaVb
TN417efkqsdAaSpL6U52+zS2hRkJXJ8GiJQVZoOlG/1SgNbnrG36IHOvalpqflg38TEMy2DjnVpG
M9IKzzs3nGxQc8ktrDgmwCDC+KtwuvCITrMLJCkuzpBqB8em6ZNvJgHP1cuy6FhOdnJ6/OnuL3ZK
qgy2yVyQPH3Z15yzvEf6LnCuFXjAD1Nnv1ZE3Bdym/lItFAd517TPhrMOewfG75/n/l4crxX0kwx
nLvwGT1oG8uaY/dqOul3UcGRDodtArllOvlNqG7FH/dnnsMOvTy3mGz/L59OCH7qhOzTuSpRAoVn
2A3Xhgfn8HhR71p3t9c61QG8RjLjUTJYVgWp7VcAeRT9qhuo04E2FFZ/JU5Vu70DipmL2xvFfxvb
KDSojyu3+Ji7rVFfsqwuIlCSvDy0zFtd+5hktRNdQKgH/xmiytb9yR075dzURfBhTgu4oH2mJKzQ
T8EFhD4DL80W0fW9b4AaJpaBhp2nipz21jWpSE5kQZZ2pePDlMkUtKqBYNeYDh81Ki7DMVcaC4BB
pVBycu2p1DZmTO99hByd5gX+iWAOOe7tDxiCuYXuOtSvqYZMtY8Ea+t+C3N3+o87Os68E+xLt3HB
3DkKtqQuFJNgtkRzLu5ThcCAqdY2vtZzOp4ST0THBhDE+bGjrFkhu5WYSlLcO8LGyQwKiw5QcjVL
RQQXM6i6cgdVwpRuvA8rhpgIZrYG52c5SwQuA2CtlsxDck3dkuk5NW8PVViLr08vRxL/AILCW+SU
/+2HqqO6VUYRpVdwGYzEWlO1iyN4Dh9bubv7qfkxjETJmH8G3Ilc6y8XcllHljkOQXQtBhiZ7LjU
PxQ69BiGnj4pZUgMIk1RGJP4LgaTFk2tJk1QIbfj+AqaaN4r1RjsEKFxnqwrvluRuA7wFhQWlzRu
TV6Lgi5NdMVYRWqipUW1S0ZRbN1+d9kXy+GFlgheqhx8p9udy90+zb0sj679ULu/tclsHtK4sk6j
qYYfBkepTrRGtSerA3J1tKWBdkmyXxKWW6NUwKsxRvTtKtB4/ckYx/QzdXvxKpw+/lIZ9vAptiHb
fOwj0gduLmDSL1k94qNJyMeyiKpa/WRqiRlfM13JjkEVqaB6uT2ft8L4HwOAIADBIBm3S/Nml6Ks
GSVXJ46MgxnCdRlo5ha4dsXf8XPCSPDd9HGXT6QQIummzEmulT4M8QmJMHM+Gkkjwl3mZZvwtTVz
VPeorSNow9u1OF4OdCCuoQzltarD4DqMPPluo4kjYKN845K9e1ko83LJ8pWAwJKcLy7ZYurLpq3K
6hp4xlDuPYAY6UcGIuxsB3ZZR6o28kqdcGvu+lNolBAAPv6A92tFWATgGjUrGeUtG7x9qVudyxzM
1eitec9O/63ydO9EP2+d8fujhyU29J18ks7F4moMwzqHv7CtrpCrBB9KRTERY3ec34jFjX0yWt7Z
cuboOepGmULBpcG7zWglbBDLEpnoQTJbUVuQuM3jiYHHZleNYAH7Ksk3DtzKToIchuGYCU46Zubi
lAeJGnhaYBfXSkM8nBqLPse7QR+a5qC1aqBsxKsr20nHlVCZwSjO3dJJQQigXucRb9iGGI5a0E6v
AGymTw5Tj5/sOdU+ofm0pXd2F6OTkXKbSWUCAnUaQLfHHencPsmDJr46pARvsLUZB6cfiwsjdlro
56Xo4i9zVnnhW5kqVnNqs8zZ2Ob7e40kEs0RZrZlI3P5EyZG3o2hd5ULnGkR4uWO6/N4bHUWV6zw
5HFVe1LvnmLd7UKrSafpEtXBZa5C8Ynput+ZY42/PD57a0Zk50nWwnlk1YWRRJ9bq7LS4JJHWXrM
p7TdGQnkrI+t3PulwSQEEFGJOCCxWXyzhCtF6GYeXicNTosZ1sprkTHVKSxli9vo3hSXJmUjme6T
MC6h7x5TMbllDMU1YyRs3NnoFkHkbClWBB/PAA3345XdeyMpDK6PnBRM7eBhbj+Sklb9ZNduei2T
VN9nqWFc02QGWh+O44cI4bij5ghnXzbhcBjC4Ulqbg4C2SpPBNPfXMhUUm7NZ6l8d5VuvqKXlSr7
wjSAjZhUO3of4Ylpi0zv3lswR7GG+Uh2F0jPrbmU+faodYr5mqWTeRal5+6RHokOj/f0/hMyAkQb
CKgoNSGC2FsrLTHDkE5ivoaBTb+kNpzG99qMPlAAx9dW9W/VmkMJix2k5nVX3G9HFL8VZ7pqatWc
LLtH5afCSxs0mn5/vLD77eONQ98MAWRwMXTqbxfmRfkAkf7YUwY3qpA6eBwzH2SCCH9s535J8i01
PcJmnht4ohZ2cjB6ZGr91Qh61UdEsTin8BMc207dUpVaWxIpGpnpe31/ycTjNWg8zeBHro7SZWfV
y7tjqEB6+3hBcmNuA0n575MAmlLF5O5dK0dlNJhe0a6OCpge5jAjR6RLoMwNt/kw9keCdfXJ6WPO
lgRFEyuD7CCZWnYInVxoY+CW2vX/ODvTXbeNpltfEQHOw19SErW1HdtJbCf2HyJOHM5kcx6u/jy9
3w84FiWIUIDACBDEpW5Wd9ew1qocpMYhY1h2ELepEwxe/uRs8zdT9HQpUVB+AZy68fi2LFd1LVPt
Ysz0cZexKE8JY7l3ztXtt5L3IaHr25qAmF+7haWLBS1gQ72MVEqPbayh6SWWvXFqd60AQWTyqQzm
tsWdJNWQ6old9eLk0XBaGmv1jb7d02K6Le7IrZIaOxKnQd9xs5hlXdGAGWf1sjptPJ/wbzP9dy5K
vXqtZr03QoeKjPmxV5axCdrWQiNnVJD8OXL1JNOHQh2a5CwqMbjnOLfAZSZWlCiKr5ZNZ8HbLAv3
i7ZUeXlUkV3nfxgrZpVkXUJkanXC25tadW/bJG1aYxQXespbUZ1s1tuW0HCh5J7NX3R49q8Sn793
km6vBhhEVN8AYvFoUL299oGYILXol2G5OJFSndTKk22j3A2MuHlS5BWnlmQlAhdA0JC0t9kfnyVK
GcbJxWrWYMnFBPkM1SnfaNru4+P74c7mUYfG12QbBzzv5mI1hZ46ZZctF5UgMFiWRved0Y0Pj63c
2TvQAtQTmdcKf297ftJiidF6WeZLX7fNeWkRLElFmQT10u8NcLg1hUoA+0d3kcjpRlrbMhVvqLOo
uXA16O+LQtW+Zd5svMK1UXZwOPdMUWomfkFB507AtKSz58xGe+kI289MY6mDfrRQpRbuDiD0Nl1A
7gX2I7Zo9xBCXPseoy8SPRva5qLrQKv8PC4V21faUWl8UIh1eRpnLalPQI4z7+kXUU78JDeikQi2
fKsJWfe1aw0c+UtTL9oL+MT+2CmacypT2kGPveT2rWLGKHgjWYmAqrflBMYMYzMTYbeXtlLKc+cU
3rnXqiooh3IMxkG1d9L3W9+nz8R7T/RHVZau6fWuUum1pqE2y0syeeUL2G/zGCvjp8eLunUSjPDN
6C3SKuUVvjYy5WVpNtVaXqpFTb568eQcFpgqL9QTpuPzpkhIZOse+ckbgC3451QltyovNK2GICka
yy/aKD5UdZL8B1NgvGE7ksVS8dusKpc6clM0lZfBtn4Ya6ufYZXFh1j05k4CdOsUBGOAvGll0zu/
Ed/yFr0umEfcXCY6od9Lx6zqCyM8huWkal2W0KGgUrhzXd2zicOTO0rEBQjf628G8M0UGTMVLvGa
DJ9QWusOWWmkpzgT6TemMXs79u74iMwMcHv6A4jQbMq0sVWr6qpU4jJ7ZqH4pS6c1TcbtcnJvFTx
72M3ubM6NNopG/EPPfFtjDvOE91ymgMXsnxUrk298BtX+xLNysu8zuL02NqdtYHOl7cXC7vFwdnp
ZAoDUTP6VIzKOomh0toj4wLa+AwMs9+bN3rnTAMhpB1HtkylYdtYdYdu9USRgi1xi/mTGpPCTqKt
fn+8qDtbSEMccZO3+ZU36ci0mMi09NFAt7P2TpqdJgRBwgp7MMwvOfNHn36lAeNI0SqwmMyp33Zz
zCqlOjTE4wVwgevHhrVcLBF3O+/Znb2TErnApyBuAF/cuL0zVbWhQ9K8zNkIDq70upeMZtX58d7d
vmVQDfjbuaBkHLXF4GQ0CvRUyceLAor1i7ou48FcczvsI6c+MMy9+0VZDO3Zqx6fkJRmtpErBE2p
6xNdqWlmp8g7XqZWM35PdSP52DbO18cru9k/jED9lkPZiEP5XtdG4sVN+ypRxku8gE1YsqwMqjzZ
E8e9Z4U8mHiXSgJR4qYJUurG4inE5hc3r4tDX5qjb3rrXgnt5tjKQ4ROGr18dCRpuV2vBTUdZ6hR
FaNjvzgfmBvKGACnyT5MVRk//22oh4AwphwqX/+NqSxRhqbM2+miTEqnX1Sv7OdDwlyjZ2kNXD/k
O5R3+f4UY7Zlwd5UJr58NV04ZubvjjI2vsGU3c9Pe8EbdYdoiVyBUsz1zsFoYMR9i6tZc7z0FKyH
4aW3bSvdyexv/EDO2KTtCo6ZVhjS59d2hiEae56S+ZLi2weSx/ldmYj22esbK9xybyhm2q7uZjVw
mb2Rzr560ZYiDdapS/x69Iqj6HelDW9cTprikBK0g+nnAF0vKIuNYVm0Qr3YyIeVfulGI0EuH4iA
N6EIc3z8nW7qjxZcGtpR/El4S93z2ty8Mv3aSlkZKMfspHaD8m2cBvNTX6bJKSEoAdapzQfDiH60
SOG+PLZ+Z7HEF9TB5cQ+kkn5dX9uAs9KNYNLUS9popmvdu14DA6r0iA10mbn8bi5cFmoRfdSilOA
5doy7zPbygYHdsBFpTIYLNXwYXLNo6Ln09FxyndrWe9JJN+6piQbcqAljxdo2iZVTo26NBbQEJe2
HebGtxXtb2h63rPgYjk+1AOSZkjNQ4iOW99cjCzjGKgXxRAgDUeHk12r41ETTrfzaN1+LqSpJFEH
sJZsYW4SsAylhJypztpFrarox9TP07ESTh0YYlB3+s13TJEkS0Vydk9iBK49w6vGVSndNrpEc502
fqrO1lGFsO5Hsbc8K8PCFsqMnEaMRMdQs7s2xjBHrn8vi0jMlfRfuzLKi6E3T47ho/vLe8+ZBroE
Toy66rWVtoDQWEa5c8nTqToOQpfi0229kync+jk0AQAVEsOHl2+nl7ugTpNIze2L0qT1KU/jvPft
KXePMErSl2iY5oCCwdNlXGYJ0KCHC0G4yb9vfL2K4z7n2XEuhjAmH++pQ8UUy87abgJO3hG6QNIA
NVU29HoHR1MDLx3pxsVoDP1oG03ya5bQO4kNxXnnxkb97JssK+2AtCUYkmRhK2eTyD4kUUH3ajQM
Loc7WSNKEhV/PHkJ8j5KpDKoed4YCFzXq4qialKYsomVPI6+9YtZ+V7ZTu/mYZ12NvD6SuI8cfWB
UCLHkmqzN8A52o0RekracBLuXGIGJJ3hz9qk7LFCr4/v/wwRQr/NNZScnM2XmqqI7GCdxlPradUp
nkewAGOTvmNg0V4z9b4pshBaFRKtvzm8Rpwl9DKW8TT1xnE2jO5DrfXjb8O6B6C+t3m8kCC8JYya
1sj1d4o7OB5557Kmnir+5GW9Xy7GnsiJfN//f6vifztHagAPk1iQZ3mznIRRPoxdwkrXm/FrPJvW
SUmNLgAUZgcFsINf7VqZX3t12MnmriOBN8PkwzxUuAfwwK0bNswOynRmkJxizVBCENUJgWEv1FC1
5/aQZY16BjOonRhA6x3swtwbYnTnO8oAWHbQeNBuugsNgz2zdcV+XymVr055HnRptVzKSmQ7YccG
sP9/a6XrSutTNq23OqpCMVsjLcR0WioUSqJI90KlasfQMOPuYKMX7w/aurzKGeNyWKVzTDUmKCxu
7/iWNtfnoUQ6pVpz59Pjq+COi8EZpcAo+9wyL7x2sSRvoUeMGXvQV9pxjd3aH8cqOjy28tZC2fgY
Zih9UNpB3Gr7qbUkt3O3GqaT2YIGqoB9vDfhijOmu4sO+WTkflx0djhbXR8oHRPGYk/PjpnT9r89
/iXXF/r/vgO3AxUtoC0SDXG93jlX+i4uq+nkRIntF56rvDYwpcDoRf1pFMpz/PH/2bMRdCdXQN3W
3mL0YnQG84mC9clOM5BKMY24QasFLblqT5bh1p0ltYzgjxK8Cwhjc467ddUQyjdYmjWtH4wi9z6X
dZEfM8S9hp0k6L4tGo1wXaiMb5uoiFIuWTK70ykzG3KtDsUHHxQGU8Ccfvz8+JNt2MZyD1mYnCWM
9CmV+G2vZKIJrMUFTCG7WyPxWoxtPLxfoONOpyRxeuOPJXftj+oaealvTUCNrUqzmiBWvFUERhIj
l+breU2csrMLt4cHMBmBAQL0Lq/1FrlhgggRxuJMp8gq8l/dgmF1iec9p33xv+WDAANfACaRJvzm
uxZmqbS9h5W1KoeLYVe6L1Sv3zmid9dCEUC+AsB6t3qEuROPNoD6+bQu3r/IPBeBZ87ZTjTwhuS9
vgd4M5E4kLxEyZPaHL+WN0UoWrOcvCkbBIqVUdIEJrpnvT8bnacEyN7Bt6u7yRVHU43yMiyEEbdh
hKZY96oti14eBjXJzY/Eos0S5IyZbl86mxK8v2hjt1dbuuPoSPtIlsEbOW8bZo7rqietQNmnnN0/
lhXddTOZvgLb3JuscWf/CVqQaYPcSAi47VcYEzgB041mQpda8UXZ5UEZzXtWbq8/OVGKkjfCNHCl
tsjJSWtmu8vb5TTJc9KuQPzU8tWI0bC1emMHfy/Dk83HJvwDnklAK6Gum8JCzLAJsUAhOpVKUQbO
4OqV37nGerSsJXvNGXB2yrsx/fr4unjLq6/NkleRjyAdQesCdvH1FT9mXt4PdPFPTV9H/0aQi7vQ
NLMx82uv0byvPD7TFwRzCue1Tqch9pEnzrWT12mpd0zt2PxHAYZuBkOxVHJ2RWFE77PWcTMmUpld
f9S61Y59TU4S/uEO+vqOBlPxpV+bvL+YdRajF21VzLpo1NJ91UsmrvuiVYw6TCPd/rJmkdL58zQl
+odSiLWjvb/CEpBjiMRZHxabqY2RmOzLMIsl1o7GnJc/VOTTojAqDSE4HVa6tDsn89b9XBBhlCre
GqoEVNeblunraEOJNGDtrNU5AY4YkAw/B6+WVxmJAEwhxt2Q9NrbXn5i5tns6Itz0ko1f1/DHbrU
qthjR9wGtATNkK50un5Aiky51p9qPH3TaoXTO86pVkT50Sxn5TQp8fI+YWj7oW3H5GsEi+dgwpfZ
qdrdsQynnTIk2bbMqzaVkRqRi9odbfdkauPZns3UX4TxnQFjLwh2vZ8jW/hR9GRFEplVGC4SSC6n
8lDb386G0CpXnyu7tU5T0eqHdZqXU9po6s5jt70JsSIJj5I+R/0Owv71rsZcXTF9TuuktZRDlDh1
v/dD6dGQtpKnsuC3BTEtxDaxJv+wN3nPIto6G6m/nNSckRoIFI5/Lpm7fnt8UWzvQhZEsYcSOyEM
yjPbeCkeGPoqOQinrGstOxjWtf0U1VM++U03e3+5llD35Lzv7KEc/YOICLUSilqbq2kqYHsudmET
MCBWOKRtdpq4Zo4AXPagU/dMQVeDPEphFzTYpj4y2lWrOQumRscY/GzVxyBTYXol2bqHKL23kdL1
kESUBP1tTM2cYNA7a2+fknkuAjfO9W+x6BikYM/Rx2mtneDpD0cPnBtEjoSlKiN/z0/ne60KS2gS
C5GbUxzEDULytpYvIXKu3cEgW/wP9gi8aEoTVlOE3NjT4TIUEdCxU5OlzjusVKelXEVoO8NyLDWl
+vR4fXc+Hek4sixSWESCV6/XZ2Y2Ibu0R95a/VE3BdLUWrV8bV1G0T02dZOXcgikyodUwgUVzDT0
a1sakpxj3xTRyZnH9k8mKkV1hebvUPZ/Dq4o3N96020tJK+iWj8nWocYlIA/O71YWry81jwZIzpz
RaIe9CozW1k3beudH7l9m6iDkaHiQzTGPKrAm/vcpHAkGlNxTqm1FgdzWPpDOXU/Hu/EPSO0pyA+
ECCRRm0eQDT1aJEhuHkyM+YGwJBU/MXu92ot8m/5OTaRS5G1FhousmC6tbLEosjQe/VOxTJ1L1PR
MS8xGdTjbA3jx6WO4hdzddSjM+jx786odcdnF8mbSG3qbTKSxLdff+08E2IshiwOs4kcNI8N7WSL
/PtjI3d8Cu+ULy/ND+6f7fsr1sKta2+Ow5RJ1MQ6kJDgmdLtTA/tsHp/aVGrmuE49Z72W2SuapSR
Dlv9coAEju50XLsK9Ygp8/p3c6MPP5zBmJ4bUCafGAYqSAw1OEyoINs7i1HjUTaYcRJ282SHRlZa
4dCW4inZwv+zwk5AYeOsUpa83u8mMmsjXYskTPq0CdSuSCiFJ/XTX5W1QJ8h4oCsSXn42goN/MVZ
6joJDbc2fHvOqmCibrhzC94eEBDFhPNSLAo9sy24uATgLpCCScKSgjh/NG4wG32104W5sUKtBGaO
DdWQ73Ij3zTOXhSbdYsVzUuPHfjfIGP2z7Nr4W8GT8pwZzBiso11vWOuESUiy5QkVAo7QvnNU741
/VL/9fggbOaH8vnfzNAqo9JO1qVuHo5VMex56BhkoI6l/e/qzdb6WXcSYfkEHPHHJvKK9qKMyqq+
y4Tp/lCXvLMnIhHGTvtFn07poZ9BUn4fa4YhnmJPy38XmQnNbSyd8Zc4ntf+YiTVlPmrtVpJOILB
ToNFZHHnq0aFkp2qxsOvnTvAgn68uJtHirWhhiY5u9C7b4SXZWXSjkiZWFuDQKBp1q95la0Xpc73
6JL3TNFylwOJmVUNzO76a6l5xkg36DChVdjMRygZaZTSRvEzL93jIWxTVqm2xrgC+fRK3Z/tU1Nl
jj1NnQeXvinPvZxWY43Wd67j35bK/jgwDOLpXXyrvUrRfcZDbRMiBU1F4ZpdFlqZ3fgrs7ERPYwY
AETb9vTY1J2TRcApgT/EnkShm13MPDRGs7zJQpHrReip7XSwcuO5eQxvLi+jTvoIDICUwknX36o1
TTJivc9CBRptgC58dXC0LtpxvrtrId+hjAGnjdrbtRVj7pdRyShPpWR/x2nSpiCz0VF9vGPbbA5n
kK0JIjEyVspim9jIQlKwSVMtC0eHa6gxK/O1LUoNao+pdL2vW934Y9Gs4sVE/v7rY9v3VohdKk/U
ahBY3FwddTnFudNim+ynOXiTvhwUVKCfQp7972uRAZGQkNlhTO7AT5F03Ux1oyoOk1YQrj7UCdzA
dWXq1H9Yi1SmBG1Dk2GbzhWFEa9jqWZhXlpq4KwOnIVV9Z59BYliaSNBBKFYTJC1udPzduhHLSny
UF+V5OyVAxl4V3x+vBS57VfxG5Qemun8A26fBsLGyJSaxjKuTRH2zYAG7Eo1pjescvFBBaUnR7Ta
P48N3t59VGWQdmZeHL0TulXXX8gpxwhCCMUjK+nHD+uwGAehZM0/dl7sXEU3SyMIomACiI5WI4gt
6ZE/+cKEutCktnoearPSqa/mNGiZX8WIzp9NnX7xu7ka4Zk8Xt49ozQQiI9oySBdvVlePKgw8hIu
JbeJ58OiTlPoMg4SejNUSL/nK/z92ODNfrJK0IhyRjN6BqSs16s06sKJIgi3YTHrwjtGiQPyqE4c
N+zNytibGntvecS/+CNvFxfIZnkEsnHqqAvWEDrzEfHvP4sucr9zRRu/RIr95IQMDjTLe+sUc/kS
2257Bb0NeyVGZC0s27n5RYk07VcFGPpfoiUp1+Jyb6TwvQVCiyALp2kglb6ut7Ongpyv4IHCalmy
Bu6qMhqHvo+zczk50a9zMxUvz35ASkPkFkSiHAjQhNcW46goFA1dpTCqVrrCiPlecjdNPyjLUp8e
m7pdHKY8iKoIrFAq3zbGuxgaVzEbVejwoaBgqOKL5aS0LfIxjqqztgjxbBkWWoRkJtLtovQF62O7
OipPqVn2gD6HJaZ24n0GLtftZCW3Z4CyPGggVz6frEv+959Oeu62+pzSRwpnjYTaV0SUfhx57D6t
Zrz++3gPb94xFgRGB/4Rl+btkB9IQU2xpGUd0tgxgzbn8j60jafs6Qi8iVZf3czSkIRpg9PGG7c7
ZyrJqON9Ioy9Ivt9stOuC6LVTecz4TBicMvk5X7tpk13qdy0i99z1cWfhZO6C+CXpvkw2LkxfB/t
jPpsVMQW08ZVqEx+XVhW9EFkFTytImnnL6ByrDqAxBmvFyh5q3FZQHbbaPyPrXUcGk37VrvDkFQ+
BYDZE75jTvWzlXTpKCR9zM0lppPDAa+/oVet61J0bhkqM12zMY+0X0SWrp8ff72bCGhjRZ6QnzwF
qJOuV7lR8vW8DMlZyw3qcmDCSlnmRzfrC/Y1EZ+qRhThY8vy4th+Ti5qUEOw5GQZ4dqyAErRxYVE
PzPl9gxHfD5G+tAE2izs39AVWc6NFqefXDjDv8Sjhhv/B/sQ5ggAmSR5I3wkzHhS0Kat5CzJEq2t
MvuWKPkclEIp3otOTwKLqXG/9MrofUl59p9NgylQwKvh4YC0Tml683AMIEjstco5olHuvtjGuH4Y
csKMx4vcUFLlcwEAR9LwARdJZPvm+3ZeQQOOcUBMrPZE/6KuRW/5abp0xguNVrH4dq4r49/JYCix
r9bOWr6QlTbaReidrfq1NrkwTBU7Eag25UrGZAt9LgNRQYT1O8eZ0ZUvGjUNpsKE+dx51WK/oLdX
Za+Dkbf2jrtKp792GvnK8q5zu5HXb3uo7BAjFUDZUAkea38pCicolOETsjTr8fHO3T4Nstgt7zMu
HB3Jr2v3bPOpNRF1r0O0ii3N99JFeVdXZhU2IhK+MWjFc1N63j4VZQSQnJwFaqDb8AyBAXedkUkI
lzoujmuWfvJaxQs8PdnDW9xe2YS4vLDUnqFDG84mUZyhTA0kb3UYQ8o/jpOpnlQx7mGVb68WikjE
RgDAXLxv207SV+GuQ2KIsPeir7z0Y2CO2pF7VA0QttIDvVY+Lo25Ez3c+W7S1ZGCgERHJXnz3fIu
FmJCEzZczSUNzQy5sbYZ68Bcy/g4rob48thP7uzllb3NNcaU5ATw8CTC3OnUl9UYmWVNXhs8tnLH
75EDJyaCjkAQvfXGwSUAyqZFykA0Xnro2sJZGO2oGgf0Gpydm/nOFtLB5VJCdlGqk8of89ObUCdV
3RtlLcK6NkCtzdO/sxF/Savqx9pH3x8v7M72cfnTvOIqhO63jZ9RBVWivCLKqoTaBjHzQA+l6e3F
DrdWIMpRG5EwOBfv3uT5DK4xXeZPDGHhOZ3Uye0VP7LH+lm4EPslJ5YAGAU2RbSyybbHrMxdR2Bn
1DvNb+xVO9txYRwe79mtM1AReQP2StG2GwXCLolshjetfZjqix4H0cyzeRwtPTNDey3dPTLArTvQ
+JXVK3yPdtUWUdIPbTZ05jyETgJHyXdbt6vOxAxF+p7ht3n9UXRa+xzjVl6GsrlPC4x1IrO47WMo
qlPYnaYy5Fyzq4PbpkpQrIZG7XvYeyNvt1Niu6T2J51oCpCbDIf+mVAbTVHDqB+nIInS9CBKt3vp
IWTtyG7d+CHBHBVvMjgTPaAbtnmOs1czVfEwbpv50MdNc5KYyZ1H/w2ydPVK8teTzoCQeBOQ3Gq6
tFo05ExJYHb7VLV/aDYXfKhVcdoFST7F5nGozPbPJTL1Pg2irJ2Wd7VWd8vZyMGvxju/5nbNNEaI
b0h6aFzcjKc0y2ZSjCE2Q29A9D/qHTWcXMY1PD4Tb+Sv6zUDOsM58VGTa3+rveEsSW2rwLfCsbTy
9dj1Tty+z8w1rQ70qBTXT+2k6P1hymblFTyoZxLOCy1/11F0W8n4Zm3QPqtpW9lquC5OM8IN6Rfl
j35Qocu7FG3N3ysbkMIRcZnJe01EDUGmaMDXi6buZpKBOu7XQ+7ojf7NS1fnSwtatEj9diiEEySr
Vi6vFNARQC6ZYvKldDMIwqM9CeGLyu6coxCi0c6NCpLxdVAzLT+Oo7CH96UnQNY39ZjFiBmb+XhY
m0QX/9Rl138xis7s/DG2kjZssk4bfbdRYIwLoYEJCDwagRdGavXdIaZ8V8FMMoV7dp0lKn5d46S3
CfOjxT5GWhv1nweUeZwDmVQ6/dKBPPBOEGqYELFaTt8eq6rIvMPsTMpKKWdepvNo6mjsREWifza8
dVU5NVKuv2E65L+iBtL9Z6kiBftXZESF+q5w26w4ttFQRf88/v63Xia5bUTzBBrgwrbo61loc5fR
Bgw7rxMHu9figCE14vzYinwntk6GdBGeDMWW1tImaG+HJkq4KexwmRLxAyHy6l3W2gLZH1G8WxND
O+ZVkx0fG725n0D+EEdJoXCTQH6rWZJ5yaKI2qSHiSLhebJrLSwhqAbjUu2pHt7dRcJrQicYbTfV
4sQ0RxgCHCJ0eMZ3FdA29A9V9T8sSLblgK2Az0FS5Dq+WESRNGke2aE3xlJgwy6OJUj9U9Ut42+P
9+7egiR1CDaglP3clr/nvO80Ubl26DCB8H2DluQlsjzx7LXuEr5QT6WFRXHV2CJrG7UtBqWelHAs
Ch1qhRIdgPppz24byD0o1nBsJLrzpi6WuCssjklzwt6tnT9oaUaHtLG802w2e4Oqb1wOU7gBUkZE
ZvQnZEjwUwSojh0PpVe7vFNT9F2PyiVDIU9LmbGAhMPOA3FrDE4ZS6NRT8kPbPK1MVesJfO8FS+s
oIuEo624f6PNWgdJz6zIHVs3/gAygjKerLZT8CPnvbbV2rFid6nthXi/AJHcUUmqG28PBX3fDNAl
XiPY5Fu9KSHcDPCp4YVlOcG3tbMayfLIfdohWAzXL5hOSTLc8pRTxeM+1iIvnMxeBREgdbqysR8O
Im/avVned5bEvUqdFPcG7rA9STCTUpXCNktKGuGDMh6Qo873nvG7VgA60DBA/fWmEZwYOYpAdRyF
Y21G+SGuq/hvarPr3lSEW5/j08h0isoPHrcNL4vZblDOzewwylLTz3Q4KpXZ9+dZzc0djPQdU0Tr
wK+ov+B3W/1TZgNMiB+aXti12XQkzl4CLY1sJnQM7dPebbNpzM8BAgRBfWsKmi5SUHHnhaLrPV8d
TS+ItV1w3k3hjnAO1jMgdqkfA2bu+gw1jjug8FBFodu5cfRn1tWu+kGYRqwCfaWn5KfrKMoDsP38
n0SRXbTV0ZW9xsvttgIvhp3MhSiRnVt5OmupFUPLZo/x7ly3Ih3MgMnXXjBku0z9W6ckHaZYJ+mN
pHVb9YnKqrJcITsPtbJT+2My5WrJbOja2Ht+76wJaTIMkXvDEN1mWlFrxa2j1lFoDWUXFC7VplKU
9APtZT48fhjvmOJuJ0+gmUqNeYtj7rjYzcFUlZChbeiGNfrXSQXQWYLJet6SLD2S3svmJuyWa3fJ
i7xl0lcTn7uBMSOaJ5wjIsPOacqUp5NGriX4wpxo7LmM5Lg2NUZjUw2aHp9zs/uau+B8525RjvL/
2imR3HEJWdMiYcQc7JHNm5UoFbDvdInPsdl2QWutQ2B6U3x8/JFuMm9+GcELOEKCTsCRm2c4m1PS
sUmLz6KuTwpAPN9L7H/qfiRpqZ5TPyHjplkEpF5uH1xUHON68yyj6qFyDMk5iQbXB3dLFX6YvZ2y
95sPX4XQxM7cTfQzaCqSrm2+kaInnaXUrRKaimGWkz96c5p/WFREmT+uOiOA/SFrR5uC/Jo1fs3s
o9+y1hsqP+8Qz5UAmqoI68Rm+rHaM5vsr6GoHA34bOJGO8HjzRnhgSAiIeyWaDi0ba53RJtilKPi
uDwjKPaHqDIyqKr8WjEubKe6d+NNbDx3KvUHmKPUdjbfOapH+F+5qM6zlycHp+7so9cb9c5BvPEm
aQVGPe0kPJeW5/Vy2kVbq9qC+2FMejsHSDvUvb+OiO/7CAaNxWXlR+6piN7uISEQLy2AeN4mBOGu
jQ62KGhPpC4ZEzpBge1N1CyRA5/XU2r28Z6oyg0NlYYZt5oq5c0RNqMMfG3PmzUvqezVgQ9Urr+k
5Rxf2kgr/1UXBEaPEO3SAd3e0WPkc10lztnz0noKDEVJupPRQO7ZyRhvHkseJ1I2bj7CQIQ7NgFn
GaWMVgBoEi5p9Fe/rKFeKRcrjr/Gc/4ube0/jMZ5Vxp7XebbEhB2uTMI4mHiyNb29T64nVF5dRx7
7IPQNF+LK8N308gNhk7VzuWQeK+a16WvRa3Pv2qDov8ZmaX16fH9dZMuyx9BewssGkAr4JjXPyKp
R9Nk1pRHpCBS9URdxG2PDCoyrHNZoJvsu0ndfcyTEi7UY8u3J4pSE4UgdNll/2arWMGAnQYW0uKF
udaI0reEs9DzXa3xv9jhsiRhRqwCXZbtCu0a+cjeg9veOt/jfB1+VY2u3Akh762GmICSIXEdfdHN
nUl/NNU6fCusheO8oxHPYPYiXQ7P7xlFBo4OUSq33sYKgWrh6jG50UrMZhynKtemQ63N017n9fZO
INODLU11kkSCeY/XmzZbMc2FmSCfrDkNwMiJV88ZmkNWNHta5Pd2Tk62QXmNgg1R1bUp08uVIS3y
iO5Mm/5pw7kMrbzWT8/vHGQfOYcQIVDKrtdWqq6NmBeXRKEx5ssxNTL1PCiZvfNK3N7fbNtPVjbb
JsD7dCREUTg5afWhWq36IhJTP/Wpov9Cn905Pl7VvdMrdZ+JOyS1fTuFnYFP3kw1iAhbs4cXe3X/
yptxDkCrwKVfLlkNTuaxxTtfSyq+SO7CWxllc2nBAUCHQiujME6WLnTVNjsks7f++tjKHfeDbYIh
m+4CdbyNTxRNhBxMJqJQibo45P7zzlOZqEe8Y2/4+V1TNIQo1kgl7a3w1tRPhA3GEIVObn1eqpnK
spO1xDxVsfPO3N06C1yzRC5C8tm4oKnkdDbQBg8Z1Nr6g64YR9UcrOcdHYkHGR5CpOF+3bzmRWvb
S5xVSugVQ2MHkR1H70xDMoSe/kRS1ZIgkZtVTmm9PlA88VPlVUl8BoJRflCycnrNFOEFy9BV3x6b
unOqaJJA/iKYB1CwpYkYhVjZ0D45D5WuvvbR4r5UitL95hZ2/81y2navViiP6VUAzLBlYuC39ckC
+sbJW95JJEnz5Mxc5Fn4U2O4yUFvExOyvK20fxPNRu6pnqyk+mzkvdP6CCF07T+DM7TVkc622mS+
iLryA1wQY/o4IPqBEhjMAcuv2nqqgspx+thfXTGaoJ2G6K+I2Vv9kcd2pr6GdJ44dJkeZ76ar7b7
3W6cSLKgNTV5H006F4wmuqEP475Q/vaQJnB52NqqPmldn3jHLO9UGP0x5Bp4r6Op+vk0KXlg9DO/
YDKmbgjiKc7+rBAPZzKxp6ZF6CoFMO7HX+6Oy4M1BkMD0VISkeR//6lI2QLNNdEaAgk8JfVvSKBm
J2g6/+FVlKE5ICGyRILmjSsOo1OD1FvQZa8T60h1pQyalVLHf1jLT1Y2dzv0KdsgdU3OkZb9ZQ7D
fBDUMQ6Pjdy5jShkIGcEPIIKgymPwk8bhtxkm1Dcx9XzcZKkdEE7tdSOSb0+qx5CMVLCcGndcplT
J9qYYqTRYpZFwUA5ZpCcM4scYxSZFsrG3c7W3a6KHjiRnvyD6tk2oaxAuRSprafnLInTo4P8yzGa
vflkrOCan91A2rYgD2Xb4k3j4noDC8jftlug24pYrBHMjWMdvdixfu1NM925AW+dG1M0cSWOBfz+
DVs/KjqjsUDZJnQPfV7oxtcGbw9Rf2/vJMcW3j5FE7rf1wtq+mysjBTOaVSldAwzbwj0Jf0DoaQ9
3vytJVnLQCpWSmrRat88ujBTc6QE1frcOJOWBaBBUPBMKm0aD2rpqXsZ9dYc30e+79Bt6OoTAG7O
E03uvLILLwpLd0F5xNULPT+ncREzJlMdknWnHLQNlaQ5+H+kuLRNYIJt7nRL6I3qtFTTUIQA3VSm
4lUbjeLQ1ekQti500079f5Sdx47jSBZFv4gAvdmSlFJK7yqrqjdEWQZdkAx6fv0c9mw6pUIJuRhg
egboSIbCvLjvmlK/UMec3lz/Dspm/ndeIaud7DENrA6nVHy1usUQL5o3drvFUfaxQcBwR5V7yT9m
+4j/XlyM96+QZAOJbD715CRMMFdYEYJrNAczPKSa7pc0jbeyU4+TX+JoYTT7Kp+OdlVceGT94cfk
7bOBlBvx78zuI2mhKqT1mh6EaZUBqQ1p9bxA2O520+o2l47iP0zrxnuimid6h2L0pMZpBztRRm+l
ByMlU2/yJRV91hEOlRbzfhqDZb5wgJ1u9W1eIT6xbuCFnLuGu54QmpIMmLb+HAa+IuizrC7F6f55
lH+tKIESeUm83+q+38oKE/T0YC/EA5JkpmKyHT+q9uBb/qW18jkoBgBh3o9iWLzrHCmyg0vmM/o9
W6obYsjSW+E6lRuSauJ8fPZw3aIeRYa8cT9Ofi59ISa1tTtG7PvqgSzTAS9M45KJ2h+W4NbyAP1H
0Q1EfzJ7ZRbM/oJH/UEri3qni9S5XzTTvDKH4hLo+4ezhAYlT0nOSrobpwJFTUG5LQqd+6xt2mch
IGs0HJA7S6ikDBdCka8Gp3UuKAbONze/HE4LtEW3Qvh0czvLGpi1vuaHxdfr8SrrR3O8sVPHyPYT
zuHd9eQO5Y8+ycgRKww1ePHco6z94K1HkDb8qw2zgckDGnqyfKZMc41eVMWhd7L6ZRL+8jIMffP8
92v8//3X90cZYE0AVYR9oG+49/tlOpizZbcWD81illLdr045JvtAy5rxtSEC95cGpKDd9G2dH+dE
mcGhdRq5HvMVOScvkT61dloPGf926myvfaqGxSxVyHWO5j5zXeXuBCHywdU2TLNb8mwqKUrG4MdY
Y6MbmbKZ2hDhhN9emZ1SdqSPK073dZG28oue9KYdp5j1uC+JM3EmQIFvvbhfIX0eU8sc1a2xCux/
k2EV4hnnI7f4nkpS1cN0sA2tCsdKM7sb01o9gQ9SAl0ATwJ/uco7X+tfUDsYVuy0eoNtSNL2+j+J
mS7LTpnT0u1ElXklTB1cdaICTcTTGBgZ6ktTGzCmhPPDoyVPatsTgPHzYKKSbFJjCUWppuwga6/1
f+VpY43xLAxl3GITsDpR17ijjKfKEt0WIr7oV0VZV/qT8Em8iGUw69ONkHpQXhWsPy8eZY3VR6A5
lfVauEEdhK7IbTsCJU9FOPVE3gxhlxMIcL9ZEem3DtR2jCoCk+QyHF7kd8zOq+GhGBvfDKdZr52o
l6r5NXuA4NfGqi3Vk/J9/D1osJDsoTXEbsRBPqNKq1zUAPFczKu36/08Yz3aSSfvWq3yhr2muZp5
oMacqpclBVM/Jipxy6NaC2eKp8045GVGOW7eQtIqiYHqisL4igGaN6Fthviy3DMKDl069G71Q6Mf
437D2DnhWB5TKXfYq2QyJB63LncL7tlChMFMbZXCLDaG6d53aH/sGlwuiGAsg5SoGsVBJOjKO27+
aPSLpWPW5/YYfXTLgpC1hDvZx1NndN5dvkAeRsSSNmbMU7SYHkunToNfiCrT4KltG6N5CqxxLEPd
G63CDddK66pD4Wq296MTbt/uZt/q1U+lObW1hEkl5tyIGsvQ6pfe6wN+AL/pp/m67geruy7zfjFu
FVKH+qrUgizdJc2QJ+JYcKubb2gwTfPnNFu5d++S624RgGWYw6fZBLvbKy3HuUSUszF9WSCP9ceS
vl7GXtOHOd9tVhjNEX/zWUQrNiq5GfapYDOFo8hrGg2mquffQAyTGbfcId1LrSW+tQdHleJJ21DD
fdVBgtsJOq95lAaTRQk8LUa+r+d+fFONoepdHwzCjVgzowpJM80J/VsbfpWxq7tiX7SDJf+BhUuK
cGPPnnY0tbJ/Wl2JOXhol6ufTKHpd2PwsNad9J/lgDHao95OJvrLQE56toZq9V2AIWQHFDTZKJ17
faQ1dqhdMZlvlVNOS2ziDx+EGPdt/6Yeq4jYyHLRX8+EMGT7xu4dPey9pfOvRivzgh3gSSJfGq5i
M+w6K/unqYfeIips6HprjxGj+M6riqjE1eiK5LAa69Dsxiadpy+a04t85+ul7cD8UYPdR5UYp2pn
DGbnoS2fimYv4J3kD7bZapYIacWkbYzBq5uHVun30/eJ2KP5aFbYq0W2JxVvJDmayoizLKuN3ZQg
scPwhRz7t3EIjPKbv+jZHI2rCDCro5Pr/TIqRUJROFf+lF3JrDei0eqOjjnB2fDbxd9ZTtc+Wjks
j0j2bpvGteuOQZwXIu0ifDm79ikn1voGjGQqdiZOLCM5kW6e3SaLWrNw1bwihzQTDP2Tv6KBDadK
jhqqnyT9ZwO5RBa6alJrBCSWdL9zLU9eB0Nl8/Uqh6QcoHH4oyxjL6uEHQH8jL4KU7qJPb4vy0z9
Ew5j1ldFyFmW63dGVtrL0bBLMkbcxcz0TyppZhZAUpXjGruy0HCqDRAAjzI07EJ3H5lZcz3WARrh
F1wDnOn73A5uH8vRh3Ya9p1ohxBPMuleqaByrUgO/STR4rir5ZWoHzAKja066/LbfE3mBm12o7bj
25Qugh6oi8VjVqpMhF4ry+/4Y41pgS5Y9SrOvB6n3NVp+Nu6sWqw2Ovm1jVu2kQTw3G1S5dZbDol
9Zxlm/R+6OGt51/rq1kb10FR1a8BxJfxWhhLJ8MsWMV11c66dsiZVWffzEPrhlPOMHEhLeNLF9jF
EM3E2NCos8WQxStO9+5dwaWr3WcpK2IOWx1N3J1vK8e8btt+TK+kl/ve97xI8vWeiOGx48ZqTdUd
5nzxGwypR2gzT4kbJOoBPYr5HNQFD2u52v1nf7SNHwmWtUT1cjMlEQE3022XDtUXagjx2IyDXYWq
oT9x0DLd/YLkanxrpZznCARztW9JdPGcazorYxZm8zz+ztvV+ZVM85gf7Hxoi4Mk0ZpjqRGdzuMp
cDBWuS88e17elDGi4IB4lPp7v1pTdpElVtdjmtxkeC6dxcpu/N7IiGduuY8rkkKa2b2DjTUWP0sU
27aFnaalqjcDbnkF0VktXk2UmXTNMWTHrdVVA/Gteha68Puw6JPVvhrw2DLXx3b7h7eyzgvcKbSy
sQfBuoXJsQ+kGsZIx1jkh3QTh7CwEYpxmHd5r91prdU/Gh0I5rXmZW26lUNOEeZtag5UFlLqsbUO
zndt7jMMf/Isd37YxKkVEREXonnWEqcpQ8eFS3Y3JCLrzNghbOO3MeXGK/tJS97kqKpstxhmlv8u
KE7nSEKF/WgvioqTRy0YCK93KGenhX07ZrpZ1bY4zJVd/jOWqerwXp19PV5WXbtQeJ6/ImiE0gXg
7kfNQ7rr+7LTRORorUsiDj6if40fykpfa6q0JWogO1ziOv5pNJ4PcCt9Gh2QVN6P1mJ47GSGnR30
thtusJBZI6y/zPsskd4FYOz8cclLhUMW7+vNkO4Uiu0wuOpr08sOs5x/UuK2cU0X9OpC2c7fe1K0
Q+3ewi82oTHozvvv0Z0+11TK9+BaKR81T+O6deX67e+jnD//4c2BNmyAw+Z6c/LSoyJobcgCyNsb
J3vUy9R705wtxTsVBil9ZrpeeHn9aUA4AvA4iebjWXKCjNnKLWZrWgqQMSe/NcvUuG4pda8JmOv3
0lva498/8A+/FSgAbtWbSRlOLifLIl2Q3aRaXx540qi9OQ3iaGbGdGEa/zgKHJ/N8wF+2SmbKNdn
w6pIET40/sibKK8omvRJFV/+/jF/WOMBjX6ahgBSpFNu//9/IG0eADr17CIPJkVt3DiaG9Ekgw9Y
Wm7896H+8EXvhjqZN8PKjAVsUx4qzr67WZTyH92fLjU1zl//gAt4TsNqZN8CAb//IAKF82ZexuqQ
oSM6Vs5Ar8dYnefFl+1b5vZ6nM+F/fTRT6OtvHkRsLE2ndfJmm8GXY1eLuVBGXMu4s4cku3Fpl+S
4Z39WhstFbqyC0yDY8Apc1SuDU87o6kPs8d1n2p++Z2bx8Ims1pf/v5JZ7uKKQS7Q1eIr8rGjn4/
j0WD5TS4U38YEipBW9OLKAumNyz6sQq2PqzRwLcQjTBSWhf8hKTcExTKbTI1T4HJcKSvR2Jeu81S
Bft5Bz7s37/sbBI50zkogNfACvGPPMEu9KXLSVNwoBgUi7fjBe6+BlOZXddL2f/68FA8gWDpWcD2
uJqerIsAxZE3rAzVB9xRxeBn4VAW2VWdN5dsq//wVRtmCMUchxra8idfpc31OIi2Nw6GnZCPYFCy
ZpvoaXSySzZZPj/9u3vEortAbg7UpM3x81T9bBizl0oaAodhsQ11hEdsfpN65zWhmab5myXM5Emk
fOiuXOus2v19Ts+OkW10mgRwAqCjYOzwfmFWRtpnlmD0FIRnD8zkUXa5l2hnfxoFujKQJWOQobPN
wX/ORd7ZjQMsYh70kmYAhp1DrOMKcuHcON1k4KFcIfhwwxrlIjklEXNuNJvG1T+M0vCPtdWux9Ie
fg3I8vf2IC9N3ekaQZSytVlYjAyGfdvJR/U4qHmzrJIDNJh6X6/+EuuWUlciEJdc4k7nj6GgqP7b
WrZAQ08dxrN5gC+0AL1S/zpRCSP1OCglLsCd5/O3WRhQeG6OwbwUtg/+z68UYIIcaLPrH2bhfu2F
cdtVbh0CjzxN7ppeGOzsk4g/305eDipORf7h/WCZxG85MVfrALOgmeJ+Ubyz6qzMv/19gf8fPf3v
BtvcR9F7UldvtHlMfN6PZPYlj4nAT4+lKTna97zfJj0/6k6VbXDS0vrjZ8duhvW1a9fZ/jI3pjSy
kP8ls+7p5hZO7DoIBu+zkvb/HWpBMUdOMqfySKTIajxWIi+LwwDUAxYVkCC2q3MSjsMJZpv8MZYQ
FyIIznr3gJxTzMda0JjaGV7eZtFotiKJAYmE9tqbjU+SZLPUxW5JLG3c1ZQAuRsGpT79HiiZ7bgu
zYqnctH6zmGciHiN6tQyJuwFhi6/W+dSZrd102KQVDsBZ79frJaImgXGD2LAoknvvRQDwJ0zJJMK
s1K3lhunRNqAj3JGJ/LB6zy/ehBdZbmPJkmQ5MalKqkiY1pS+M4+r/cbUclWe16cILOvWTNefWPn
eVqFq2Ut33iBN/pOjJ6c7w2c6v0jfU7IJaGh0KgeHAT26nexzkARwJo2DvjSS1SUFEVR7QVa4Dxe
eVoZu1RuMS2i9L3fEOr46gkb1+Go51U77NdqKYOI4JjkuyhLTP8sQeBJuPiaU4bT4hKWlA3m5F91
iWl8Y8nLinjkTKqDvjpE2SOgI1O77cpef57qxX3VpnEpH/sycbRdlhT1N1RT+u+sN9PnJdcVhmtY
kYIua1uWn1PMU4frRp99ysBDg9hz3fY599b5UdXagFDNmbXbfumdaS9JiRR4nHB9hea4tE3kVRLl
bOkQ9h1V5lgGt0XpOT/0CpR6R2VaGp9BWuzlNm2C5DvmiXkSG7Wd9VFQBGIVmKR4qx8Vo9O9SrdB
sI25v1KRrqqgjQ1jmsBmkZxl4xV5FwG+0brQm1ehB4u8wURzIr85XarxampR8N2IxLb+mZS9lt/d
VPjVAWit0Q6OvVjl8xhwsBGboZta2LVe8KjcdbTWaDQ0YXxC/Gm+VtVi5/sSoxyZhjXHYvKP37R+
/gtEtfqUZyIfrvS6mJyHJaVVFOt2Q1darjk/ybLi1v0sVd6lUaU5BPSM2WysvEX1Gq8HrdFoL5ll
799JIYvhvs41/Z9qhTlyMEXt52OE1583PAaz8pofUyDzN5vkn/RhnGX7MvmLYbxIVOeKRmaxADXl
8+oefdU2CJh1byrfnKBYnHjpAoMgPnDY3zMttzFczIEYOVLCLT0MdE2fb2u7q9rbwhuzV+xd9IzG
Nis/tPIlcV/nqQr635mZwBudl1IXoRoT+TbZWdPfp/1ouHtXH3T9ym8L17muW/imt1ALpf2U14m6
s+zGwXrRRY98Vyeiy2KjQ30GINSCv1l0EdbHBt1j8QrAz24sQZeNkOUlPG4CSs47J/WbB5zRaW44
OAeoSFiJEYQGHsDVrtQKlNwElmELBRxdH6eUKNadmYDG7jwd1V6U2bKywt7S8zYGQwelF17m/9A1
Zy1uAOaEs1+4XEXUV4H5hAtT6cSrqPoSIwSzx3vd93sApSntVGRNG08M2MV/mO2SDobrLe5IsNzS
wP0erHqMMrOjP2QPWjeGTl+BEzWpq6zYh/RLKIvnF/lxMtvK3yQW2OS1rtsfPD/JyigTGrkeQ5E5
eLl4Zi4iRdvjpzmRwhAqBOO0BEHc8sjJ0/Ul4+4SO8tS+kNq8ALcWUbW3iNdZnbHoldHEpraH24H
l3BnW5n9iD68LnAVX6syWmZ9/dGugkakg3/M0bQwgtuJPvCBj4y1CrWFzIydlzfNDmvy9XM6pKV5
Yy1mYl15YNa/Ck1VGImM9ehwFluJG2ti9j7P8JjbaOFaMsKyLvo7yrzq69CYpO4IMx+BYc32yaAd
9hO/9PV7L0fxxezB9yMViNaKOq93mTmjKKt4MrkeeKl5AKSZ7vwoVJZ+zQt/CqK+R4pMZo05TqG2
osOMwSx8cTMl5fKLw9NqQlgrkxHW9mzQQUO3NsTZqDefnWH1A+JS1hU9gBSffU9Lqjib8dzY5YOf
w+4bid/GYqkClxB2+2S3VfBtslRtRrPTVDcdHcMVlr9or7PAHIx4LjF+J13BXLvQCJIp2wW5Mr9j
XYSLP48g5lMEWmqERR4ES+gogE8IiTTSryYQ/oSC2LOmnakyP4jojKx08E13bOISivhNQmLDj2pa
R96qWT6GzCrqlYX82p9lplf2sXCNoYh6t4aNWFNCPTgFBOqdVSI1i7LM8396ZmN+8uxF18KUJUwj
zeTBO6xVp+DsjCMHcJtp8AmDxHHiLJnGLuxJUCa3lsP7n2TwPAvYWC9+Bf1kfk0mYmd2ZdcPn8dR
0UQdGy/4VKaL9+LJoSR8dlzL22QdIDv57TCoCDl1Pl+Lrqazo8HS+ErOlcl/nTCojteOaKm4TY35
DsFoX8YD9O6DVgfMDAo27l/fU/yNuGnILB5ShwsD0LAzuM/q2Q9ZIfpTa7vNzy7l7ob9kJtVlEgu
n13ra8sTv9z0ue+ko4VGrpoXk4SZNlQeOGyoVGrd5enszbug7XIZ65BShrCGG0vcDlqzzzXJcmOY
T2gst6OVtiyNk5aDYcybcgdTTtyrqcd0cxVKPOt23osrBGXO0eRytxCheq0TdlPiir1bDfKlbJSH
7/RSgv6PJvml+Gv1HDRzDkL5rKqq2kEISMq49KXz0np0BcNedVYZzdPiPGedNmEFjLmyv181u/Zw
TC2tL9rKDuHThyaL/E6v38rF7bGWw7nyZ73UvooQHY80MJIV0YEx0IW9Ud1SfdOwIXPYLEbAvk38
TN8tXmcxw9q8fLMq3UhC4dZ1soMDWuhXtCKxQ5hnk75ckQlVhOSJcS23jV0NWHO4axEZrWyu6RQs
RaimUuBGMgLjRJjQdc+Ygy80qKHj3mHZPBSA007rh+TQ6EXcra2fRc3gOd3VOjBnu2K1cxUFNiF+
0az1y2/ssZ1PCk+5LxUt4EdpB2NHv2tUfagCd61DWY8Lt+1YtL/AdoZfOvhAwJndWW9NC0HgWtel
bl6JcWxurW6Fnos+iltzVTatIDdxM/q4jaxeKLyaT1Uhu69OYiLrsYxyfCLxs5V7XuveS9lOxmcf
c3UvHCdgkBDhAGVuXi3aiwdl4HkkIBmLY1VgUWDMuiA7TViztgOxtm7XzPa6uHJWLMfrcZU9PamV
SVKqpQGROG4ybz3N9rqgPh4eMkMGKYERZfGc672P4/RcmcZhrcupisdJm1u2B3dfZI2u+dNcOALj
Rq3TVzdQySv2rUHNmU5NFfarSRaqjdvaGBqd0ZpXaxdMmojc2VmqQ275fXY1aJLdCPc0Gw7N6BTT
jwE3k+WOAtzW4twSo/GaLDNmr3ytSg5tWwzrnlkqq6u5Sl1+ULLzoC8Ptkq+QtEQywOFQ15/th1N
aTvpz7aKhkDl820DH6h7QtvptrGrj0ZybE27tOuQQEcO73Co897f1bqZVZFQnUg/z03e0hDnPvnh
JsGavKElnmi7yESTu17XJ/QMY6F6RGBcI3fQluw2Tk3l+W/JZrq1txqzl7vK79viekhdYe4mbAPW
vZsUpn9r06Trvzm932k73S/MYE+KWuf+QDA0MAWGtoBSy2YoyeVV/THJoYN/dSSRY/dBmmrrcV2W
yTwSmrh8Vqwf9cn2VqNJwwIpR3NXIQ5072F22K88s01txyTlrgjTOZFDpClit46YIAfdjdu1vHRw
rJbDUU2GLG4mzSh9/AAn6d8qh+TDyBtzx91nBW1aruuachN2e5pHej4084EiwpsAYJpGxgZPq+k7
iLxmvWFJtECAMJPcv/UoQD+1NTz8rVMpuSxrg9dHbteSR5tGku4XclrL9HXQtlyYSOP5UkdVXXf1
m4NK1IhAWVvuuJQU0hGvz36Yds08avW3pRqQ3JEo0wQ3Nq9V655kP628ahZTzHTWbKndY85Dah1L
0TZZ8sLX02A3Z/VcHiXH5XhvzBWln6W1k39DIvIUrLFfQXL9NJHntcQtWWNlaCZO7dzAicnUPq8C
Zz0gl3DwnOQNLn9WZkbcMOHXwxqmzpgYEVR+u9pLSLl57E88YV9Ku+kWfDcWz70visYb4nXuyaaD
jbAuv5p2psUTznLB9mvupC12MLx8/1qOc97u6lRXz6rTauuKjmLDS8YvOnLgGwHV6h5ozeAPXaUK
9pq15GIKiTEImmtX1kF9AX44wzo2CTMTjpwItj685vegwIgHkqEPa3FcRWu+mrz73+j6Nd99bchf
iNC8lBZ8DncA9OubgSOQR4Bq5f14TdIqK6HNcZw6zYrcxvNfGinlBbDjDJLCaEvnDoJRCZDI3ft+
FFcm9UozuzxmsLa4JxYS/kKrbwQkIixwL5kenH8UrcrNGxIGtYe48mQS53YOILCU2dFKVqLsRDCo
f3wc3z6q2gUwx9gBJt6ma9zktO8/y27AaGgo57g54T2bio7VaAKIVqq4RHQ/XxeoBIilw+GIRQGx
/v1QTZL0vUEUzFGr6jYu7GB4NYy2i0c3s96SwL9EMTz/xf41X96+DZQc+vT78Xp3sfs1HfKjqzgO
ynWaJFaAUr/tK6l9/TsU9sex8I8DSYTDddadEsB6QeIa+VEtKqULntdVtMl/XsUonJePjkW7Epge
dBnFKwjc++9y/KFyq8Yuj/hRWtcdXeV7CijtZqLku7CVN/zuPb63dUbxAkQNA1qvnyz6wlymgnVR
Htu+yozdWGSm+z1rEwhsKwjWo2pwyHgwx6TIb0dRl89634zj4cPfu3nZIzIBUOc8Ofkd101qmfIi
PFpdIwh1FMOb0SMUC3OHa/PvY51vOxLosUDHJAGaPcSq93MLIwfPBQH82Kxjup8714m9OXP3fx/l
zOCaNj1FJXJ4MlI3veXJMAl/gmtWZnWsJ3hJoGc0KeKl0sc8glfnv/YBSfFH3mFZG9aTmpdbH9u3
9YGnZW5TlKWrflgX3/1kTKLH7LQguTbu8TnK4oQbdb6mWvfbt0TLJx1XorQIijgQXjm/Sq/x2p3T
zkt9aGa9nzEKH9rplegSZ7wNKMSSna3qj0av/v+DkZ8wswZUmm3//Bf/thCy4v1UHbNBDjuZJklE
MfcJ8L87/n1uz3ci1vWcL+wMZJBsk/cjWZmvD2Dw1XEyanFneOvX1cv4MrV8/vhA2HNxsNDhwfr2
pJuf2X5t6JTtR2gxU5Qkur+T3HWRQEp4Yb1sf/P7bchx6Zl8F80DjtCTk3OeC5ATWdbHQAbOHRKr
ICrK7g2b5/lIlWntIO/9/vvXnW8ENBjbMY0nCZf4GQWDR3YNeFkdMfrx4sFKB6rJ0frwjwV+RkMa
IIQeGUyZ9z9WoWvY3+SePBLDkRF2NPXltWBLLLGFHceFw+x8FrfmFYpWm2qKGuVkDaYO+qpUgtBt
h5Yfa26N+4kyhu6Qrl0KFKgco8T0Klg+GlG1pYZh5ct/4LuzJk8aMrbiw4p5qI8eNW4eVopmTNi3
vjlfOL7OFv/GN2KP4eO27bQzGwbDdlcd5uNxSZYltBPoeX4SyEjjhL4w1NltzgGJSnKL3YALdNZk
chbYLJ6rL8dlrs3f81y5UTXULkmDRkuV3IxPH1yQjIP0E6UObh88+06WSmoprC+0YT0Odjbt9EBq
sWdX9oU1crbsN+00ene2Ne4LxqkhsgAjyQydB9SII+KPJimWLzjVDN6Fzv7ZUsSEFgUGRALMeLDc
PTk7nFlm5lQ7+jGZ0MrkfdAehxKNa1jJYg1zml5pOGXp+uujc7jZV7DluM6hZzgn6zAowDkIU1DH
pQ/Ufku/jZqmzD78S21HBjMIxQmOyekc8htaQwnnk/of+/ZuBhjutOISOeL8l9quEiaQVQ6B5nQ3
ywxcpvBld7RtbYiXofciCAVd/PcZO/+htm3EMFDeaOucvmWqsi2AvtvuqKvZi3KFpelU3KRpceND
II9KZV86pc73FVO21ZHGlmrIMnl/JLqZTXds5lrU8mF5rlTbXwXprPa1l1jHvqinC0fw+Tx6lDmw
xLZlzwvn5G5B5NYbq26Mx7wL0sgj2zqELjt8eB4pw3kNQlTgzKACeP9VTJ6F54LXH3GvSH97mUX5
hnNL2kbDSPDzgVZi8GTI2r7kkLz9i99dndtZvx0XXDJIjk6t9scuGepxLhErrvXyW7fGZtcLud7o
i1EdFqpAfHaL3HkzeCZf/X3tnM/sNjQelKx4ZE7/FoH/qXn6usrztcumox5whZZyWI5mTlfg76Oc
H/mMEvyb+sprkW7y+5kVhVBmX43TMVMGLXf82W6tli5x0K2X3qR/GgpvGoifcKAIjzxZmoZPigQP
jeloNpYd6vOsdoufeZFK/EsV8tnDg5+N9zYLEmE5C3TbJf+ZO4w7amqeHFGBUeZf0RKmDe1bV5sj
fKZIu0naNXkwvMH5Nop5LCM97esL/mXnG5H3DowoCERMLzSR939Cr8gqnLBTPk4C3cveHDHU/lbq
4NVe5fTLw0Tnsr2gf/3TkvH/f9Sg0ob++n5Mq8/MfqATdvRtcEF9QOxIwIb34S0PEQV/d+TEmK6f
QRkLkF8ylIyioQDZ1bWiZ1/2L39fl2f2bxQg8Kyp6rabwEbi9/5bPPrfEt+K8Sg8gTBbah2nWOIs
03oPSmsPYWX1xiP2LIvBwaqXSbi4Ll53pZdq3d6gAaSuklLBJhV1M/VhPytR7NADGPklow7+ktMz
gjB7QAICh/D4O1nXq5a1NtKV8chCnp6F4Xa/ynrMLsz6H5Y0u5TDALYiBODTIpAovsIVpPRh6ORI
94ElnbpRoc9VFuOY7WaH1l6XH5OJL8SeOJJOj2rHTy49j/6wwmCDOZzDNvgBB8b7X8XI29nraTVS
10t/X7h6e4NtqbpQHJ5fm1vCM2ZCPFts3iwnl0pKmifxJtl8pN6oOn5YPTOiWZVmEIoWN487kWha
fgdbo1g+XMHhhGbxjTz/qD9PBfpFAvNpSYr56AWqvwF9fwrySn18n1LdAGXZ2xMT3PH9LErLTKcp
5/vKbsHYXxjVrtU4ef++hc7PW1xkuZw5Ajds8wwlmGGJpPWCGrWnGIwRl3l56OH57+w8ouc/6pSL
QRfkYLCPjWO9kXfff5RNlvVcEENxNOQocWwreTNki2lfJwhgL/mcnd3LDAYTnmcYSwQDkZMZLGRC
7G1qece89ZvfGf0WeTX0na8d9JHDPkZ2p3nPfW0UbxameVYkcMkvo4okhYZGrVN8FZD1gRGXVFQP
XAde87iMRfNJM23VR21ViGeynII5XGCCtMgE+7Hpb8y+KGSU8Z79Oq5T5sf0Iqqf9MHL6lgGZfnZ
Eg4t2YkEBS3GFAt1i2MtU31UWK04sDr0InulgWSTiEETVO6VOwfplxVx2y977UvzB0mAVXkc5JKO
T6b0ue9bhN4DiZ9aZj+vpGa2NwOvDKhUJuXrbliTro9sg15COM7eeClP5mwrMtE29fj/ODuP3biR
dg1fUQHMYctOYkuyZTnObAinYc6pyKs/D302bnajCf0z8CxsjEtVrPCFNywm3kvlZXUU874foyTW
TV90ymd0OA2u0+Ek0gpqY4atq101Gxfd1bZlRG5SSi983oVFf7mPzNh05qGrLZ/O+qQeWztFSDyE
GRbv9Dkc3hxmgTInREREGmSqzrG8HC42xiabADb5mekg4FABY+ny4Of9o3gVDDAIUSRGL1zdy6t5
OQgPQxcNeGb7An/JXV+obUy/WeuejDSqX5Q8tTbO/tU9zYDGsozkapzFtXYU+g1u5UQDGaKLjYQR
ADhBk1vb+FQ3R4H6AgdmadkYq081RqkL4dJVfGdIhxcJJvLzNIZbzKtbo6A1gFw19VuTEszl4tHh
jkodZrQf6Vr9kCjF7AFg2WovXG87uEI8OPg9L8H2Wn9Uc8OR/RaZPnxy7SBos+4ytQAQYOhbz9v1
hFQEY5diEkUdYMqrLWcDSeDwa6bfyKUxKKH7JQj3brxk1xOiMkaplESQ1POqf7GIfYZaNzu+Ecg4
+6S4KbZrpppU6S+EdYzX+zv8ek5c/iZn1uQB4LVZbYWBpsYom9rxF7H0r4B54y9ZOm1JrtwchYxa
13WbX2vlyaKv26oKRsfvVaf/Ug9R/6iKWH65P5c/Z/4ioqMoQAmdKxlFX6wVV5ceFreKAfve9Sn7
QieEa9/FxwlqVr2DjqjrZ1ufnN+dVNN/A1EPySkKle5HEUM8O4L2mVVgyVmgHu//WDc+KESARRBz
kRjm1+U5GPMsdOogxwMwVSPrRY7z0D7kZp7OnyeQU7/vj3ZjqUFmoy3FtUiJ5IoX04ZDVY+S0azY
3HFezKOFzs3+/ii35gQLBis7Cu6wwJY//ytR66O+VNKgdf0RJ14gkYniS1QNALr2nXd/qOuXDMMN
alLQD3DyJg29HGqJF4Cj8FFNI8lPDgGYN6OXco4bpfBEaCq/9XjzEN5YRYMiE/UlRGcWgsDloGWV
lQqErMDvgZruKiXLd0o/bomXXj8vWGAtpm+AdRApWePoIzCInaoHgR9BYX5XxnH6E3l2BLIH9BBr
6j8bz9mNpSScXPS/VdoKcMEuZ1WNMjBM5EL8LuxdTyjITyihlXxSqDnuXbXRHstxaLZsD2+tJbqL
mF/jYgGBbvUBFbMdomBMAr/IeKkdZ1ROrjZvkX5ujgJTHgUpm9baWnN2QhfEMKY28PU5+4mmzHiI
aufNKTSezPii8NjwBNCQWX6Iv7Z9rjR2Smwu/EE62n42NHHMMivdiJJvHC4iKHThF8ItvOXVgkU1
fGUeNeFLQ4t3jWbmx9ya4XPOxY83n62LkVYvmmIiEhIGjORWiJnZKFo8horJEe5LJwds1uJXmgWi
Pdwf9uYE2fHojFKPoOB5uYxagdtspLKM2RAHPygWqO1u7Jt63llj3Xx/82BQznBpWVqQNJJXYQhR
MNZ2lON9gxDkRccHzVOLKd/3rWJu1I5u7EH6PEQW1Mq47dfMvTnWZ5BDduDHsgmQhanRVJDWW3X8
eUcpfFNl4TGFKbiuKMQuNlitNISPeD2YWSUBgW718uHNy+YyExTdCa+WcublN+pEWlrhFIfnQG+z
xSnXPeRloz+VNCxe7g91fQ2CNuCOJYGArc++vxyq7+MBEO08+b2M/jVk8NtN9NdZKTE3ydLT/bGu
tx5j4emw6MEqC5Ticiytxt0rHMbJh8Gn04xGMx5teAfZI3fc3x/qejcw1KKATVoNT3rd5ZxiK3ZS
U6OSmFnjrgELuI/n7q3qmH+6VgrVJSQAKNCuW+xhVRJZTaPh50Lt9qUd/exm1wL/KMuNh/h6PlR1
KIna/EO17Eq3bCwhrajkJsjRzC8Y76Xn1G3lRo3l+gPxztOBIzWhgoS6weUHSu0gjvBD0/ygi4xj
1eIf685O4WXqvOUke2NC+K5B5+UD0fO2lz//6zansV3YeSN1HwmJRbrGAUAsU/vN8TwcwIXJy9IR
TdirHDKzhgFPS8vysVwF9dQ736PMep4TY9i4Va+nQ+xLGgQXGtYcveDL6SDpNOulndh+G6n/dWYY
PxipNDaC2esQgkGWacAyJJRf96mCcERNpmptH3WdYvD0SkCASq35K2myAOSNFAoSImA83yoDuEiv
Y71KKx3qIVnRKnYZO6GmTQMUQTZt/RDZ/avSV8HG7K6XEIQVETpFPmoKgKAulzBwMiQNqo5QpSJn
aKQMPFEr/cYddGMUEtZFpBdsu01p7XIUbqYop7wU+MZkFvvBLItd2EKhuH/9UKbg77lMhxZSN1c4
IGsqidrqKCkQguqoigM/66Tt7kUy2OpDO6jRDyQIui9hLY1fhVEq4qhH3cL9RrW/dhYnM3cCamKC
Tt/Z6aBlz1pM4ei1ySoxfFqa9eIYJEGvP2t0fItDamdF8IFk1bEOoxKo3TFEDErAPFL0/hk0XmUe
HXpgEQzKnKKaqpUQLMIibcdHOGvjdELipod76OZuepir0Db2SteY4NPjsm/PaHVm6pM5mZ2VeUlZ
tekB+mA/nXrkaeYHa1Cz4IBDpWF8NoQYv8Rjk5vQ9ZCQ+1AhGGc8FLqIxr3dBCDDlUnPM7nv5WDN
D9msZqavS4ouO7PNG1pbU1S3rxNm0jqsrbr9r8ll2zyXZULPUGu68PMoUMneD0owh++7UcfhIId4
2uxnbuIZygLo4b1dN+Ynzn0VPli60Cj7I1e2S4kpjUNhwyR4L22t+NBqzPg5HDU9PVpIRNcPvW3M
48GNM4mkkJYZrj8YCJ0le3Tzs8krC4EwlJpMaAzZedd/HuJh+jepOnSixNxn5m5IVDN7lTpNHgxF
9RHenLQswIkZmBtcrZB2lZh66jxEvFzAMu14xpwROthQQ0hDqy3/AFExcp8j6K453QhVyHeULiP7
11QLJfveVlJGj2qHEujJwLlK+abZM9yvDrs6cZ40y649WMMwy+CXmkl0HMd4lA90fOtzTX30q9mW
bXIuahNRQciGIgcVakhnP3ej2h+TAu8SVPaaTJ5Uo4erkte0Ts6JidPs2S6BMe9N9JHqXdnLTjwY
MaoN+wiMbnFKMoK9s9BUyQto8FmeSL2n3/1k9to7W6qQ4gS40e+NYjYO9QHTah7mqim6g120ITJV
WlINCIzo84c4CCxnBxA+it8ZAwWHJ3Nu1f5MTN4nJytBJWsfgTVFD2vEKNWEniiRM5gqo0DccBKy
Qv+uTttHmcs02E250aEbUWpzvmv6QIRe3+qJ3EsrMaE8maIbvLlukWWqLHxsF32sPju3gRikF1ep
3jzoDfjkfYqscnvgTckm9kql1DuC9g7+iMA7dni1XcnnDcEiyd0UO458dBtr0o+9MocGyoD92B3G
aAiHUxma8Iu8wm214cWlIYQ50Rgo4oDwd2V/CzA7bZ/cIXW+RV2ifERq0HV3cVBFxVM4oK/gKRl6
pV6nwxLcpXPDflp0E/OdYw0i8OYQos5uKCO13gmytoAisCWTXUw1ZNpZGTQZghUjlh7AWRejRooy
74tJJB81tRIfNXRRkpcQMzH1czPOuXxR2S+IS2PCPp2tOpW2V6R1m/8DF73t9wNgcLE3xgxYe22F
Tt/DLjazqdlJ7J5LL841/K0jfXS+mXYwlqdYGrUOKYuO948uwt4TXgGUxYa64Wi8Zl2U/dublVqd
hkafMpgEyvAFWH6Svk42KPP3NpyZ8aGl6NF8QuSL7x+3bvmlFkOo7uHNudAq1BE/4hqXg/dJh3Pu
0UU28HtrTlnwrOIeGR0SzrH8MQ3qiDFbwXF/HNCMhdcNMbZ96ruph+IAXq/cwXvJhtPiUmodutZU
R49TwhLCVYvcf7iGg/QEI7NvvG4xjHyY7MDoHoLIdtujm+Etv6ttjMr/o7NRObtu7EMNfc4ZUVQx
uioyjBQC5ye7w9D3Q1xbUCDLaWy0D5YYw/nUh4MyHvVUa7/Ogd2N70PIZvUhVqqs2g98SizX60lt
DvlQzfJdnIYB1NtG4E6NSlnXKviJ9MLY96MoUKY0m9J44qkNoHPltCWPkTmm8oyVglE9ZrLtRj9H
ZE68d/sqNbwmGm3tKe1HaF6t7srWd+ZAm54Iuk39Z6CZ8ksm9UF/NevatT+nlSOKrwE1TeWjmkV9
6me9ErdeNEtzPuVa0b5LZqQKjlYCUfwzRm+tWe+6ejLF3gqGaeTNlwFcfbYJupYopDqQ8FCaqfYK
pLkcxo7TiEW2rQ+PRYUy8TGvg3TcyVZ02juMTeb56IxVVe66KpzYWDMc3pNT9RZ+l9nUWt+4sbry
x4xsl7B3pZIVsO+qoBiOdMW6T7aYjGnXV05gn1tBu4DrIZwjnwOufrBmq1QOvWw67cFtMGH+Dpcu
a45RQg3ySFchU3VvTEUYvcQTGrsQPiozo9FkiPkoTTJtJBVJ+hHaC+d/IhO5gNbTpkCke7Ph3oRL
U5T1e5f+bXu2uAnfw7uqih+KbMJgDxuPxDYmjvhN+4q0qUuduXwAEFbjN9bFICuhnhbmLyMOab6h
v1E2+4y7mZYpyg5myzrPevab16cenl3hCNebmhxDCZEnarxDdLYTj22SWPzPE/2Vg1ki7+ghu9sF
Hv0/k6IIppSEmKaY7Z1bTtqnyswb9A3bErLjPDv2u1BprcSf7DlJDnNmCMTZc6WtDgpvp3Ky3Im4
JikVTLVDvtLoQ+PVzR3/k5O9CPS/pqMjKWnurTpyMa6bo4qTJNX+ZCSj+NLEGGO82FOqKt4Uz/q3
Lgy7+EMinJpjOSPMwm0mar39Xgu07SKPPVIMH+dB2O5HF0Q7bDq6h/rByRqaFcjIoymIrKtVnmZY
z18xgzKgF/JDBjz3ka3j2RgKjMSnSSweX0UmP6P1CACH+3d+QiHLUPypSmKx72BRtr/iMS4xx26G
4jscwQBZLmBYPyQEwB8j/K35MCcLSGi0e437OIQdBx1Wa9JjjFz4L/xFY3nQIJklr2bkxsVTHua1
RnA4VFrpZSNMpf2S/OEtUUxl/CWRSdp8KZCIhTauDWDRJbo0yAOM+vhCrxE/8GKSs/g4WRqsIy/i
HftsAsitXyUJf73P6dEmUEeb6V1qR1126NOpLZ/HYQj7Z1sog3yA1qs8ge7GvS2yuyRjmUXz2iq9
QYc4gRZ3Kts2sHcOyAJlB3cdshTRJT8RIgrFhxBB0fKDgo2ydXIMaf5Ewpzd1rdREb0PolLi2CbQ
6nqiFDbMj0THc/NQBVos32VO0hQ7dLMn+xQovdr/sFFofMnnRYsVuyRrPJWzGg8v+tDl/zmt06p+
Y3TqFzG4Rv/TDYJaOxTYu0wfHX6r9sYmCaevUy6QvsC/PD7VBKe+isqJuYOKYY7Ebgl3ZdVXvTx2
+Qwyv9VKiiRe3VUN3j+VgxLsWUe4FnBFDe1rBx8p4LHVgzI+tIrQP4UO9cWjxKkd6MBcG5jcIDzq
2F4uDBjOveEkXNmuKLud7oRd9I8ejY7+0YnMrvrSdmwGGC2Lm5HJ74t92C6aJx4YlyF/sposrxDP
THJqk2xW80No9Lb6rmTD1Z+csNL6Qx0UwjgV3PbAMKzJPJIV6khupFAAHosc0jYeNkY8PKZGkzpP
UOmG8mHh21W/M6sOskPbOcJiP2cwiQc7R6s7Qzq2O0FOBXqJ84PMvLbXtOIIstfW3muiFsGhiKMA
RUwkRJX+qUIHTUk9qYQ5Yi4yjMV/mROk3THv5ExzSEAhPiaAwQ3kpOOZ0xMqi4InLSYUsGqutHIn
Exm866va+BjWLYxQs4ll+4zvbWH5ocD1dxcqIv+KLB0bLmvcUjkGAZRhbwD3Xp7GKujl+ywK7Rz9
Vyp6kFcGo80+mLaEN+p1llwU3wug209unjbzh8m0OrabkNrwNVcKlFMTeL/RLgiT2fUgoqaKV5Y2
xlwRT6G1+IaG36txDIodcRvw4WB2o/2ocw15k9oRdvG4WVuWOUt99jKxdCnok76SW5Ivr3vvQZEn
Zh64LhVIPTzFLlLBsrP050lHmgZtkA9lHSHmIvKpRU7ZeKvNDa0S2HHUVCimLGyPVaEj7LqhrPQm
8IGM5F7piPgdSHss83BLf3c/if5Te1xNFX0jGiZ0mFGMWsuHCicZ7Vq4gd+g1px40pHdjxCi48cS
wrrtdVqVfi/TaB69nDfm1U1Dxd3NqYh/3v9Bbiw5NTGVGpJlLg231ZzRbVVKgIHCR0659KSd1kc+
eneE0NMckRPofTfK8X6I22gPI/r1/ujL375aBdDJlGBQi8Ohbk0XRNq75mHNwjMnbK6PXTPbMJEJ
ab7OaOfCXsqhqGzVL9Zjks6AiV4YDSAUrjD5ihilwb0b+GgrkPHZQX2cnc54Z0yInXSKOm1UZZba
zsUcGY/KOqAkHAsVsBf8+d/VQNJ/Tju7qojpTKhmZfzsMi7URMp2j21d8EyAPvyTWN0W++yq5LmM
7Kh09heJQSrglyMnWHC1FEyo0yRluksjMb1H3AGxcqTd/rn/Ia/Kd8tQ9Choo9IIpCF3OVRLz3gs
RjqAIDKnb+hU5MehsepjjpDQKepI3wCIoY9zf9RbS8sXpJFK2Z1mwmrzNoRKnSNpM4Vq+jVz6S8l
kXxU+/6nXpLMQh73UguJmPuj3lhWiK1UxPFzQoxyXWZreyUTZFbCr+1OPXRBRRyY2dILkEf9X4ai
h0RddNFSXLeLxwRWe2WOwrerwDmg0tR5E6ID1BPCLYnNq6KeDZqUcrKrgNjg+l0VDy1hG5kQPRr0
9YBC+4C/gT4rxcZhuDUKxWQq41B8qAOt9okolbzgmPDFKInsC2jWO7BIWx2FG7txMYIEnYYv8uKP
c7kbUfxKpObg4BsXIvncQWR9laykfm4MvGPFODqUZFCp1h7u74wb+3GhqdA0ccDxcKldjqvO1QyI
L0zOCuZvcOrq7Jz0EpUh00AAs+iSQyjV8TWNunrj/F3vSWrLC64HIxtKzOsOIbgFq5mog5wRbpe7
Jo3k557ce0fBaAvkdY2G4YzTEbJMAFj6crVdzjIQE+xdmRZnvXaxRcXCNJXfQ9mG8btUaTqqrl2n
mucInLv5oFIr/jSR8LTH2gk6VGwsHRUVNqLSfbm/+jfWQLM5mOwqTiaAmMufy9KXThXC6edGQQWZ
rtYQei2tSPJcwsbj/cGutxgXHWgHOlYL7uHquLSjrtBPT8/zqCOM1A6N6/Vo/TxKKP+IEulKlL+r
kjyYNvbY9QnSqHRClqNDC2pvvbcj0uWmwTbxXFS1WDRtyAuIWt588TCKS8lSoyEMH2+Z/l+Plp4m
SAw5SXZGOkR8Tos4OOjT3OMqEmxdPNeHZsHxceiNhYLO+bkcqsU8GHImRUmzrJRzUiTGqUKJiRti
rtHDiuEgZzBUKWG8+S5iYEqEGJLRdWInrwbOtBaWbZ6dtUT0B1TcRq/KpuCtfUebUaCbAycl7MBf
/HIUezCRskGA64yEivVLz2HyO/pcfwucvnsryPPPUEgwLIQvIljtciiFvIWDy1CB22gENXQaHCf9
dX/jL6tyGc5wsSIE6qDIgTz3GnLnoLDWNM7M50oz5wUVYW3eA1ygLJymQHIrpzS3RCVubXmSAcAx
4Fa4WJc//2sztq1qtdOYZedczvk/Y5/Nj3aCZNTbJwaOY+lB0sJ319ESDS21Los4O1eDYh+x2yH1
mSb+0xJ5G0OqvH089gRoTKpYgIvWB3lqnMrJ4yg/xzEuhvOcfWnpdXpdOviumvx3f3I3DhmAM4W9
zqO4eE1fLqHZW32HqCRbw9nntixPpZF91CLSnErXgsPgVBNVtXrjFrnx4QBtA2yl/QQdQF+9FJMb
dkWKptg5FbnzrRq4DNmVcisMvL74l5wNbhBsGJAe6wi7VtskXVQAz3oKB3agln+MCj19bO15k9C7
PCKr7U+MTEzhLBgWZ02imGfKOsoUVOcaEanZy1Hq6DzFRFudCr+NE89Im+GT0mTtCxjM5vtYV4P0
lSDElYSbO2n3UECmj0WKqJ4Xj6GrP0y9q2ePTdrq2oNjzgL/JKJOscdkJe8Pdtyl476faSuceUer
RSScI3ZMSaBtx1PQUZ5PvEaLlffQd92PyHG7BIUNPsguBSsyHagrIOqa6nUZnsuiC+0d7cEci8JY
jaYDtHzybJSMkcikmh6kDwLkibozYfY6YDxnAgqk1JryESJwuZEH39ghLreDQsKN9AgSFpf7MnBa
gz2SFGeTPs03lDHlByyZttxK/2TTq69Gf5+++4I4gq+/HI+/bhCVnedkfVecUWnTq0f46477FUse
urPpTKndUzREec80BGnTdVE9dk9arIf5HkWZKd6X1qD/RrO1GU9O0FQ19dlJRoc5rPIfAiat6dcJ
kP5/ukGJul1PATb075/fG1scQR3YO8srAsBtdX5zNHoDam/FWYhUfMvYgwOYNkU9TJYw30z7h8RH
WgU6hV+4I66eLAzbrEklWz1jwNg/dDIJD7GtV0c6YmJjXtffn+sIgRRyN9JGUHSXH8Zu0brSKcRx
Q8yWfkC4pNeR68rH6Hh/Aa+fLSpLVHcYjAT1CuZhJ26iOjFX0Uxc3O2qLMOoJdZ1Lw2wI6P2SQPj
/ojXn4zrnXicwObPU7kKR0skNJt0srJzyTnboWBWcuxopGEXru7uD3V9uy/QbOBnAD/A7q1XEfHk
vAmMKT+rdd7stem5qIodhlIUB5dyMlak+SKTG2xc77fW1F14cQogJ2LSZQX+OlUZjkQhdhn5OYzT
xIsGZx9bmbFTa+PrwD2/8V7e2Coa8HukyG0SyCtNpGJBFBexk58JFaJ93urRoxFlb6Z9UHy0rGUI
omwIOquDNiNWp6LPV50REsFjTaPaCrwFZWE+58ZXuzGhRRtogaDDyyP7vly+fgiRCBd9dR5yKV/w
XQsfghQfkvt748ZHAv/I3w4cDY/rNbDKQesIellendvq2KkDi1Yko2dI2jq62NgQN2bEK6/YC85p
gdmtsgYZEaqVyFCeQ6pBxxq8xTGasunj/Rldp14LdYqUi2UjgFqzMUaddzVILNZtIsMltE9pZakZ
3DezxM1PKmO1S/HkmjdW8saBhvjPOwh8EEbLGgfX2nVfoKtcnZusUY4SWLBn5sLdYyrwZtA5TxW0
I9AsS3YJwv1ya+iJEvZOG5TnKBnnfWXW3T6ph61g5saEOLcEvCSTFGHX1dc5Am4xN1p1njswSHlY
Ox9zAPQnvU+sN2dBPLwq6D4Sc/hAa6/1AYFqvEeq+ozoe3sgonF3eZ0Yu0nFPvT+9rixCZH2ogiA
DB3KIeua2YKh7pOhrM86kp8GCHdXuIdJr/utKtOtgXgcF6khXDnQQLn8SFLGQ4Kgf33G5TRB6mKE
JibEViZ+axQXFDPvFgx4oLiXo2TZZAxuh7YiSsnK+0jMmoPuKZC2jWW7vifgB0KyBJ+43Elrfk/Z
5ggbS60/u0ES2g+6nFBCj5UuHA+TcFGejCe73gprridH0McLgtQdmlekXZeTw6KW7upU9ue2dbPz
QKxAo6cs43QjzLje6YtlFYY+ZOBA29dHt3G6ps2l0p8RjK+PFOl7D05Zu4M8vlUdvjUl4mPLdvkX
XMTyo/z1KLaa1VMJt3pADlFyHHRNorUitrgvNydkLe89ZBEeqtXCwUazgT+GwzlTx/xZ2CANUGQ2
deTXBNzu+yfq+sIlhzMX6yUk81DiWd1Gg24mbQOY6DxYbZHux3B07aPeCpIH0876+Ez5XXNPU5aH
L28fmcwA5j3dQB7JZdP+tZizYWFDU8/iIa31wtoV6DMXJ6N0wbFME1inp6bD63CvWXIojveHvo6p
ljIKG47mAkovaxUH1egix4nTxkd4ovHsQp8/q5GJ0PSshA8zDfqXxtKbHXi/YGO5r3cQL6dBSx7w
DDS4NYul0eu2lnna+r2ojVNStbxsWryFe74+76wpN9fypC05+upekVKtOpCdrZ8q8cchyfFmzqtv
TlT+tsw2eLi/mNfbFUbJAkJdfOqpHa0GU2MDOJNioQrUxEjTz+F0TMkrUPFQt3D+f8hml7neMtaC
i6eeCGNrtWfCWCsCw4iQ6KnD1t7XEZiQParpvbKXVWykC9QTzMAC6Zn3mI0qTzQghv7j4nGJxS0Q
QrXzjEjqAf6wsusQmAdad4zFSIN0CPXFH3asB3BZiR1+v79Ofy689Q8PfoCCMikKtezVuR5DLRnV
uqr8NkvmCKxpk+svho6AwiHLCqeKPcrtWbQbZZnZ5wDmZ7LLWn1o93EtU2DVyUDgPVdTOxwx6AvD
Q9pRNck8Geaq81gpjW5UH3KU2bWvRgTS4SQaJ/lh8nVmL424PZF3JAPfJ1mkqh5Ip8R8BxACq9KR
anb2QcOIZdiHcHuRFAPvlmCME2bVt/vrcGu/EOSbfEiFHtvaRakdCgVwiZHCVAPmokzZV6IF07Or
6u0xkL3U3/A1JOqnSLV6xNGUjvURgLM/LMWbbjSGEybaI7av4Xy4P6nrc22jXoBcGsKEzG1dU69b
1+VtCwq/5CF+Bh2U7zPNzt58exDSLS19hO3Il9bEa5KVtrIdvMV7qWR7dBeDB63K1Y3a+Y0PBIWV
rj3lS9KXtShbLgBXmVFf+7UZZd8aVZuTPbqq6cnUyjLbCLxvLBwdyaXLsjQkUBe7fAWGWS30SY1q
ZB2dbwuE0h945Te+zvV9CONpeWNIKejtruv0oMhLE9RJ46MdOz4g8jnPyNi3XewrYWr8CizR1xu0
vutFRPqZx4WomMj4inAHQxKh9IonJsqS6JNsjBEJaOH2mNUTWY4bn+zGBJdXBc0OpALJCFc7XR/r
mthxUYIDVTJ4qWnVDbhBHAaOWHtGBtjziVb2/T1/a4oOLXJAHgRFVyRrTUxu3WHd5FdFVb1A3Bhe
s9KpnxL8bTZihetdAqmONwbeCxVuro3LXZIZeYX3zdz5BmbwqtfkqQNFrmmm9Hh/TtcD4aIIsRpg
BWpUVzAhoWLyluNPDOehUz2pp6BPQ/3NHG742wR3FI+IQqh7rF4CJw8pMJtG52On9D0065Oay3dj
1cG36ZW3F+qXuJggnIoHoev60qixhFbMSHRwybrsWw+2+gA2eNxI3K83A6PQpKYhj4wjNcbLL4S+
E5BUpe79sZDFI3potueEllwgiVu5+o1vRKGUORGHc5rXXSpbwRiLOsHoj1UqdsAzMLJfwPhv3gl0
wbnQAU5Qj1iDp6Qo6H0Y1PfRO8NWCK/Q90Kd543g6WouSztvuZwQCFk+0WrZEqhM9hABXi/xzHjX
KWnkqW3pbFxGV9cDxFQODTAh2hQLwfTy4xhZ7MZaP45+qtvUT3pVOeDBh8OPyOLTaISad3/tbo6H
7gIpBR0wfR1fKwqiXjpqMT72fO4rFfbxUI6y+jVoUXoSagBr5v6AVwE9E8RacCGsLQGivbr/GpHh
4OHqo2/Wk3GIw+hBzvE3OaonUtD3aqA9zbmxFV7cHpSTpbEVl8EvVxU/hlqpZotvpyjfXHve0WBs
vLbCNCmK4sKzu/b9mG95KKvLXC7CyGWuFA3IHkAPEQlcDoupYNJqTSn9JgS8P6jKfh7Adra5lj4G
nRCvmAYNn2RRxCA788Z4tWrD+CUD8/P9Nb/KHPk5yBr/v8K/mClc/hxZMtVgsy3ph4VhIbDb1/kH
QXs53HWBWiwUp0J8gJZL9nF/4Fu7C3GPP8R8ioT26syosqc8pLnS7/thwqnO+lEDvm2Q1Pe6Mvz3
/mBX9xqzdIkdqTlxf5K4Xc6Smrs19jHSjhFl+Pc9zivg+oX1LQjMX28eiVwUABWMVe6dtX7sGHQI
vc8of0p8Tc54TUFl69XMl4NmHe4PdX3rMBIKKbw9CCVTf7qc1IxcbFalkOddgO1f7d5Ov6dNbW7c
oDeWji4qJTmu6EVBeLV0kaol9VQkio9davJSVJn9mOcieNGGNt+ID66H0sg8wdpCkaWPtq52knhm
etEq0ncSezwkQTPupQbDKIrLNzOmKd7+EbAhn+ABX2dxlKdVW8If8suhHj7aWTB8JdSLNwK668PF
Y8o3ojaDLiEF98svVI1KHNdpOPnqXE87rXaSz2G8yL4NujiqfQyKGwjUxmN0axXBenKRgmWlkLsK
S+DzOZM08smPQ8CPLkykLwOr7okynD+/dQfSEUR4cenog3daF3/CdGpaFQ6cH9MCf8g6MLNYcMj9
/VFuTsghWCBmRIR2Laur9n/EetTJR/7504T83wFUG6RXnHQ2Rro+USAeUUkFnkaczc18+b1iLbPt
aNInP5XNjDOdG3h6Byvs/nyubz4+Deg8LCGI8a9AvzO2GdJyi9mn5f2x7Cq/o/PpFVP9X4WW4f8y
GEd3Qf0yrTWvvcnU0gkgpvlu70yIXdiz/ckAAgzfCa7o2SXY0zY6CTfnx1O6xCrOok9/uYoLm9Iq
hnH2pQPFb1dZjdzVClSX2tVaoFzFtDHH6w1iqDSzgIzz0RhvNSA2M840gfbwnaBofBWd8GPvupjy
Ne60AeC6ORQYMYBVqFlS7L+c29jiT+zMk+kvNP4Tmct/GG3KAzdUszGp673IpFB7sRfOw9LEuByp
LacgcGpkHDVbxMe46A20m6iw3t+LN+azwAeWOgGtOrSNLkeJp2JQe6N0SHBxBRvyRnw3cnhHGMGa
X+8Pdb0tWDSyP/BGDl2ztbZRmvWtmReo21WGCRatzyGOZ7oeHlRc1XBudcXn+wPeWEFEIxZTFwTR
aDmvIoxGn/HuobXmzyKxn8MZDEM3G+PGbr81isOlwe1u//lelytoNlALMVmzfb1zCm5Ztyj+VdI0
27jVbwxDsXTZdMva0Ve9HCZunJRo1HD8KYvDg+gzXF7oRb990y0X7SK6RsUIdMTlKEnhdji8poGv
xpjXp3ntHnpCuI1Nd2Mu3K+LzwgFdMZZfZiyUKPFM9Ih9ZuiX2Y+O++VNEw3jurtUdjcGvcez8bq
ANVJ1KidmTpYhE/ds52V7j5EB3vj8984QEsIAX6ExJky2+q1DWXS2XAyHV9BQA05vFp9RpAU81+Z
bgm7/nnoLnMGyms8g5QdFILLtayQVSSVCHOEIVQyobB9QvzS62obCAl47d5Rv2Q2pOjcU/COHpJy
z7rs0HvABCtBgHP6GOH+KKYvk/NJmdpdHj13Av6HlX+KxNegTh5sF2PHWpf/NuLX/aN4ffYJHJdL
kwoC6ev6FertMOlxVgj4FiAp9ayKz2OlhTu9MtACD4YtT4Xrb8947K0/1TSO/yrwIk0Vw5TAICp1
R2L/UpR7OlNboJ5ln15+D0D2FAapK1BBo2R8eVowUuug78xIBbbV4BOR0XGI4bV7MJ3dF7Bn6Vnv
mvoJw8jiK1nWuKEWd2NVGZnDSul1YWetdjiw19LCCiA8012IfPQ1MPLGmnRPvBbzJCVbOr/XlDiq
1ib7D8bG0rhZC0YrbazZaMKF59SJJvmf6mDX/RQWoGJ3Jkak/Sn9P87OazduZFvDT0SAOdyyk5qS
5TRyuiEcZljFXMzk0++PujhwswU1dDCD7QE24OoqVljhDyti4W7hpdH2M0zNP45TrMAWYef+4c1b
Clj4Wgcme+Tt30xe9ikc6yoXEW7B+n6wRzMyUg3WCEqz+IQG+9eHuw7lCaHWTiP9dxrPWyhBg0Ie
nRvRnOHcy0NnNPZ5mkbzPlCpugMYmt757jJ+eX3Q6w+MnjnUO5IVGiCUhS83GCacXtq5QXfGobfh
2EvEiCEietI7YzGEkl1WLe2txjU38dW+JgezVo7Mili7siKMxaqNTBf1nLS9r+0kYtnDrmnasT08
kxEehqFannzDUt6uGHWVfluCrncPLjzB991A3Ro1KB1v3VJgtJBxH4k4K7iBgLlQvKrhHmcSleod
VLvCeZJLHVdhnxDwPBrmYDWh28MbOqu2t7OPzZxX2rdSo3VBL3ty+tWfvsKhqijTZj86sq9+51Of
eDQDRJuQ0dV9Ue1FDKv282xqjsBFWKMe6+XtUBz00Rc9tssocR8d2FNP2tj5zTdHiiw74ETgBQdX
9bp/cqdVyQM5geZPA31XHlUCYfE+i4ch5Wd6MMn0IfCge8WTiVupZXyFDoKdKIo3/SeZjX2PkWfV
4io9pLmR7cD3LNXJlJ2uf9dsY9TujHpZWiRNtXr4YtpkilkYJ3mgH+o2zoyv6Rj406NQ5BF/sDzP
kA8oknnK/hutuBEPZotSzH2y9Mii5kbejDtTush0yCFPvqRZKoxTViyF2Pm5Ap5EJcfN9HuhVz4d
0ymd04mxMxScvMPk59I6epnn1ed+8CbxOdOrJBEYCfsZngXYBjeQyQmeQrB3xvg+CHKToxBMmdpN
g4RB2FDNNU9BWnveHdPO+p3V6bL+EC9dZq4yo2X7tVe5FiBFYS71HX5B8b9K65biK5T95F8XTRK8
/lBwT97VteHH9c4qY7jeY5tD7M/7Ci2LlkIV0lB91apwkL2jH2KawZi2V51lo4jS6vpTS5Db/QOc
JDE+z9SW5SfQwt1wtpy5RVgJsesYOfgKCRiRFl5/kGBD1Ychz4Yfi4WG9DvesCHYCVSBkn2q58FC
Q3dE6wo76bjZ9zliHIfWKVN5woi2n+5ntAkcdB/KuT7yqdljlsndd2ctVePum2xyRZR5aTYeddbe
CyW8ce8Hrewg+VdNRp/ujdEJFPSWvIEDWupF9V61UlT7xR9Vcadqr80edKGb36VI3eyxMfEuP1fd
pGCPtAKn+l4gjvyohIK3j1xM3u2qWDM+DfbsNw8yRXlkl4/m4DyafHbagB1qDA+embrv0IfClV1h
cts+JPQ+jSMSgoP3aYaGJ55kFRf5exkActmDDVLdN5XMxSMK7IiVFCxUd6o8I9EiMaRwvVFVcY0v
pd/4PzLkRtBULpA4e9R0YBJHQWNkPmWNO6OpYvqxqYdlahXjwbJ5PY1zj/Gu9dT0jZD/jI42G++d
uEaENIMFiEdxjVCf1EI8kWYTr16saI5TMNESpyyl4mjyEI3aLRKt7HeVNqqvkhpVbIWxVaTv6sxo
H6axGhAIL/CwPnlNZzla6EP1+0YrP54qOCR5MOQhkmVceXv0lUTyiQQskXhky6wO9naiee2xxX24
rVZHX41Za0kWHy1QZvrjnHM7h3Fc9PF5pjb+FbS8L5GlCpwvBNqo/AN4HNEdEoPp7uAZa9Q5hfKD
/US9Uu0nDSkttFCKZuY4Zv2ELUpQocjmzbiEGfhCY5juO5jRd2r0zj421sH9qIv6X0uwze8z1Meq
n4oSnn/WLNyKvzlzlv4xhS3Tb/B+4ua+NabhN4w4H19xhKOCcNRr3d9pfjLY+8VJZv808OhrkZyw
MXrUgymxzkLxbT85A34HJy21vCIsjUSJr8nkUJnD/7CZ9g2aGAqhHKuzz3rmxxZQO68s3uk8mDNe
IKOzQGLpJJqoourG3Vgn9bL3+sm334tFjr/BUA5fh7Fr9ceh8DMfKTYkGsNSlvPw3+tP6gsxDOr3
a2mZTQtoaAs+VCnbXFSLBWs+1Q/wsaa9ttjlO7yBxNlCXfWEhpSNv9DQvBtshfSLj0Tb6z/iWZrz
MnKETuGAqedyoRa0jeRB0TWqErZ1zroEH71pSbLiQDwDd2oc8N+e+Zzuvepb6D9jQQb1j2Uor/5i
FNr8gcuoVPtSLj0SH9bSjE6oxUaGW70yvTIVB+zUc8sLOZhlH/l+2yMjARKm/WNmnNVxKv3+GLft
oB1A0kwY1UPeso/sgODLrKyGR91LAXOFU9921a7ukW47NrAazBJlK/poTWhO9jgXoZsM3u9iNOLl
vU1rfrwR4l3FXIAJSHbW0jZIISLdy/BnHPDKs73KJg4xHR4wKBw4gZv5g5NqbUTMFZz5VLdse65y
h+dRVzwbCvj0DDcZ3RCQViM1ZZ8VOmYV4jdYhYTwBKYbWfBLs4OgR5WWDhsF/E2OkllUPLAUcc7g
GPrhwHPQy08DJqbWzqyrGXiIlXfD/aAsrbsRzF7FlegAIH7IFEkb2D2bKToKkS1iKZRMFvm7L8aH
phl+BZn3nxDxLdu+l8daqwoQlFCwWP//vwCCqpyduqd3em6gXaEBFMftSS56gIGCBYGdQuu31w/X
C98P1w7gQkyRzuUWL4Sm2eyYGpMbi67eBaudPcp56sYRtl8YZqUE4HrEUV75UZfzGhvpxVVpBufK
hZh6gK9km2FpgovaOQ5aa7sZWcHm3kEsMt/7VbvwJOUzjDI8obR7JaUp7lrpJPZe5MKRsL8CDOcP
zqKmYR97TTnf266SKDSl3uCfndXCy92ZcYEemJa3vvzSIRTgHk2UFp/QLhthrepJu+x4bK32yUAV
qnsK5JTEp5oOZ3+O0yFpz06VyQ51PtfL9gXQSAI+8hZkVDBwQdmvSXx9B2Ko6Pg9uTZHtbHAGc0n
pdV3TizT5YD0W/y1drV8CIM+mORbS1DAlVacA71u8BsAby7XNRXCTkWuo36JZo/cucibQUZHMfJG
N/36+zEOqfNa7QJbuQWjJJNh9spEHNxw2/QcdE5+j2BYdWub8GsvLvp1NvSyqdrxjCN6fjkbiwgW
/Dx6OSiMTne58OXOtvpb53nNda9GQSF3LUNSH9p6x6umEaSs7EUANeVXhcbswZZx97GyAnF+6+la
n82VWkkxcsVBXk5oYs06xMdEVFtl/mSag5qOnkRE9sbdvy7M5ZQYB347ZJ9VVnZbaNcQTJXLUMqo
xG7C2q3XVRMSuwn/NHc1qpe9O+X6/2NyKzkbOg5zozV/ObkEaPWCAp+M2sQYDoumZszyiFrfvoQ+
iGn42ZxQOoSXo6h6LpfFs2Tk5WJ88BvaWJnTOjfmsp6TzQKyr1EvQgdFB9217v+/7t3ZHnuzGrU0
WujS4JdoQLbYEzZCI24be5nDBq4bLlme1rthnhXdDd7o9Qd8puyvAEROF23Cy/EtB+fjsqHkhyvg
tEM5F71jT975Vv/k58OtNb0+ARhmUyHRiaqolGzL45BC27IvkfCJlfpp6Pl4LGEJhYsDGv2tX291
iWRb0nZfxag2X89NsAimk0uUn0tKbUXxr1OOb4Yt8TfDuKXYT38CINvmgfbcSpqN1DSKepK0ZpgI
oNXwZnobozxXk3FZcSmkba7aPvV85eVzEiXllP8CTlBFk5Pf0ji6vmgp9lMM8gJ0qCmBbEZJwVmQ
sHtJpGc5deqyioOzaN1bTpov7IBVn5z7nPYSIfVmmGRu+jabCxFppbA/OotlnTHbmiJ/kOb+9S3w
0lAocVF5pRq4AiMut3ba5f1Str6IkBcddzot9iNCtukjkjP1jd32vHEvj7G/Muft9SBDjHrGEf11
jBurRcfRgBU7ppU97PvAroewKWverNzpKW4DV27yn01ppIYbGgaKjOGUdxAHHTGj5rs4vsgfOlAH
+b1aEmkc3aWEa17iAWOerTEbxI2q9Avfm5/LaVy9sshvNoERQOOq62ojjXqbGuKdQV3auuuXhrTz
9c9wPdAa5gFwMIHZ8JRvvrhrF0vTZEkeNX5b8U4U2QcnkLcMrK7vsXX56bjxFNF42b4JWWbjuoEW
Q9TnevKIYOTql9wOCNsaMGvRMI3VjafvpXmBJkRKA5wszZLN4bcxUU2xUIW02y/IciHBKw8yTu23
XzIB2MsVZ8wmBu2+Wb8mxXvWkh7MfurzEdW/M7QCdeMZuD4r9EWgr5BwkOsQo1yelSZQnlHZfRWZ
E8n1rvGnFMmv3uw/6uBnb/m0rSfv8rSsqircMcT+Hu0t83K0zFvmXnZwg/1qth9r2AgLlfJeK1AL
aRBcNEBT57/EWJQT6L6JUhT3OdoGb96Ya8ZKkoWd9AppuvwVnha3JF0U7L3WTUJnybUHNDa1f948
Ci8R6ADwUmsasq78XzfDVElVxK4Tn1WSGe8gnXQhzgLFje+3nta/V3TtNSJJA3GdBwk4wmZFY7/W
i3iEQY6wRa9OAbyq+S4p9CELUZxdxjvhI4saVk6MV+/rE1yXaTP0unMo1JBeQWXYbB3dTTxs0zwo
tl7qIxM7GdTcDXPsUOP3RBMKHisjHGWvk6XQb70x/PYYMnMHMjYUQcJBCHybe2zyx2EuiqKKuqLS
dp05TjtTn5MbXeoX1pcbTF8vlmcc3/or/vqKVBcSrFSWKspno/6OQnJZ7squHQ6TQx6IvrOxm1Pp
fn/r0oJ6XrGDxGZcNVuximlGaNowyiaCav5v2sz1J6MopoO+doHjxUtPgIPGXde6/ufXB75eVDQk
QRGypdD4oLd1Od1Rx9AB9YwmklaA6w/EwUfVVeaNTbu9s9dp0aTD3DCgjkPR4XKUWpsWr7TrNsLJ
rTsLn8Zc3xnjMTXzcTfbVnp666ws2mUBCREIEAR8NrPqc+TLQIaXUatTXne6AcQ85dgbs7o+DxBw
4UKt4Scz24Iz0Kj2faH7KkraLu5C06GIu1OuO1V7Lzd2g34nl7lpzk2v33LSen7lLs/iyj+nGUhO
DnRqK6pT107aIwDSRHG/mMkD//XLS/LkaK+C8nsDXDYiYK1ai7tNabahmwVzfZd2yeRG6VJ32Y7K
gmGGQDHwpWCGZJBpAMHvoM3+kh4Dd+7zd8tahU5C+JuDOBY9KjePhqzn/5Zutn8T/Q8VBXw/Rec3
iaf03Fi54+10R6OQiwBs0x4abEdzqOSGjE/xpHqsG5JOf+qokVNcrwu0lcBqdlOIaHU17jTdj5Nw
wprY241xYbn3c5wH8btl7NzyyI06O7vWGec85JJK27s+7RwDFfjSRNkZ3nfzz4Qad/AYxJjvhLI3
6ex1jfzPsiZP/FtZS7d8sTRbpHfgxmpFsw4vShTTxPC5LqymjCYNUfh9kdSBfT9Wkx7vLZVM8Vm3
BwwEfLymhwdaEdbTFAesW1VQ4tkjvWDRydBylGC12nW+gXQt22hqy+Gb3Vr1H1Pp0tk3yFcXu6yd
5/le5D5Y7tShThCVQOneKqvIC4RfE+EpDj1AvLZvkVu1QWLEimpzHsxRlmHJ67ad8aSWTj/jNVB9
UA0QipCS9y3jnm2AQQq9Wl4y5nowwPRenvXMq7i++7mJCGtTnzVr5p9m7daKpyGYh+UWEef6biFS
QiSO7J3GPHHh5XidT2fXjVUbKbTI3FM9ak7zYC2Fm+2kUu5nUWZ9d6NU/MIcERZATJBHcLX33Mwx
ASuFk90COd7gKUK2sQk1i2wts5a3aqyxnMwOxKHBlQYRaPPomnE186BDjs8d3oe1H6buFFJKX6s6
qHFhCLL++Prl+cKCorLsANdBGHJFzl8uaAG9dVmot0RCB4gIUhTK3c4RTWkd4sRuA57eyrmlAfDC
ij4r1bCeiONASLscdKaRaorWG6LUx8Y9lIYeH/SuQ0Ipg2R3IyO6nqH7/BixXVan4q3Ai1MKnzRu
GiPi3vwjaTCG5DAfTnDhxg99lt6KXF4Yb9VqgviJiCtru4k/42xCBM00l2iwTZWEssDIJ+x1OOvh
IoqBplFbxLfwqtcrii8mvD7+ISaF1XW5onQRNZx/Bj0aHbd6zKcyP5VuIn423NI3Er+XhiIpQ7sJ
MA6sq83zbrZmZ2POYEboycsfldZOCKrTwI8ap+xvBCzXY3kre3ZVKaFbCNb9clpCGUNPjcaKFmvs
z4Q1xr0YsHIaPaTG3noQCFcIfij4EB2h+HI5lK1mFEakcJFFyWPShn5+KBsz+7SYnTggY9e9eTyQ
pNxkq4DBqtm4yTOrWaBjbmtuhK1JGmoCoY0iM4+1aX4Cx9LeuMOetS0vQ4g1diAnoki3ktg2mUTv
jMLQgKhE6YD23g5dgSHf5XGda5/iIY8nMEFxq1Pwz+gsTEaCTvRk21Vy0nRc9L6ISa+mI8Vz79fr
y74u6+Z3mSjrQF+g2k+/b7NxKcFlRl+iOjB12BIUONQcTc1LbrQb6Hddj0Nfg64i9UmYSFuBRxQW
Wt6qTrBrBeimahUjvHOxQbA+9yptKW83nYtzR4kDeHeaY0BX+xaq3UybyFX1z9Gz8uWQ1XXv7RFP
sPSPXedjlChKf/ynWnLffMr8LLf27C2F+4tuTM5xdHOfNi8tHm1HA86t7+u+jKE0TLJUP7qx1et3
uSXi5MgdlVX7xOz8D3gCp8EhXo2Snlw60Q90hbk7TNTKdXwbECd/oEFVYdWGQN94nwW2yu8JUKqo
AspFP5nAX9vhR+U/Fd44/SI5A0sz17Tz95npj3ZIYVy6O7AZiRViRoKLRzNZzp82j5V/B3K2ADtV
LiPOEEkD/bTxc23ZC+w68z+5jcHEnywZlv48CCuL9zTGLTsqYsCAx6UX3OF6nxbLv1WNn9F7GIxA
iwVyjcXRAkuhfrW5KOSp14uCdybmckbbPsacq6OjIXnyIOcM5xyud4LLu1mnYxIiSJZ3dyT1dr1P
jcJ+71Vp370fZeB+tbyymY94jdPIzxAl0I7OFCC8IsBy+EgV1DFNXNeL431jFeIjNnhlcA96B1ce
1aCBjbNRMpF/Ld4XKlB5vcsJddoDyadXnL04a22cCMdKHeJ+NPSHLtdj5wC/GeiZQIECZoenCmwy
vdby0IpUoouPZaC3j9j4IT8IdE0zjgNsrd9onGrjThHR6g90XZwE6miAe1fZzjjl6L62LAdN0Gjc
r84gv5xRGeqkm7n6MmO3E0QFdchvgchsRe6fmuJkFUFuHFwsqJqnZYJ2dOPQvHA0acMQaSEmRp1q
W3vz5m5JHKeqIksWBRifsnnv4t10I6964WDSxHVWdD2pPhDry3vXaOMhc5ukjjob8Ky7NOIQ16o5
WeVNNs5zjra5bOAjrGVjF+AH98DlWIkxVaaxkMOl0kIipzBl9VMaq526g57zn8lHMvqQYGXy2xTp
cG9J9qvCdsbdzwn9v53lZJV/HHo9+GRnVpICFSDO39m5bXzxeo36eh0j8HL2y5HTj/ZOF5+C1phv
aVi8tGZ8mTWJX2sj2ww7LzwBVXeuI2ceS6ypvOnDkhnGn0Bz/RsVkhc2gfesd0WAuJb2NvezShvi
DTdQUROM9js0SYxjO1be3VtfAdoTiPChiwcZl4f28sNwjw2YAeYqsr24fJj8qjhJYtU3Ry7rKOwz
4t21prYu69/VHs122tlKVVRPcn6fJI0GrDIHQ4hW7P7tE7KoLK01LO4la7NsRdJpjilEE9W9URz8
wm33hIS3QrHrj0MLmJTPAh1NrXPr2RtoKAVlxqSiZao8Xm16LUNsixuxw3VAyyg+PVPaO2y3LdNV
owBpN62kakTj8gHF4vk0GxAn58Yc7gU13RuR0Uuz4sKh5k9XgT83axc7wFKA0DVR6uK7lVeJdaj1
obkxqxdHQajYcvSVhLrd2N2clz2wi/ULyfSg+gKUZ+3d6gNfn9TVcACNeLadTjKw/oq/thxPCdD1
Im14m3t3r3t9cFcGxrDrlyq+MaHrAhVDUTHlWqB4ymV6OZTVWUQ/cuQz0bPfFYP46g/paRkNK9QX
fSIkKS3s14xPr+/0l2aIBCP1qZXCj4bc5bBd7mZl7JoNdbE03SFyquNQiTcrYe2tjfjSUDS2SFcZ
biX2Xg6l9cuAjwBupo7m4IiGiDPtob1XTOP+9Tm9tOPXe3XNqGDBO5uLwg2EZk9j0UR4X7/z0LIC
jCd7RDSLghsjvpUOX7UZSRZ5A9H4hbe+qgpvrr+iSzXZ6ow3Jln6YMguf5/4Xn+nBXgE23MZ7POe
MFMja/46Ast/HEWF3yYOtd/ipCuOPcCQXWJBgAtU1odOnGg3Luhnz+LLp5N2FeKUa5wO5GqLBpza
ycy1FG/CuOiq5Rg4GTFpkOmB3JEmloDV9SaNj44CzR76qhHavmmc4Em04/zTXzJ3DIXmNU6YjnY1
Hih/u1PoJQEXozQdxLJKJuKGrbGMUzhBie9CF9/Ij7Ijg917Y+qkqP50lbjxqdc9s51XsJb/gYJQ
PN56NRMexp0OmDZS6DntfDH2h67AlPHNG2pFq6FihLwne2pTE5DC17zKqdpojs1ub5VCflJI8WDa
0FTfkTklhX77gFw4PmPiGEFh5/KoAOZdnHby2yjBwQF4McaTaT3ZH03cvP810ji+ESteHU2Dfg2W
IuQ1zJNa4OV4iqwSTNc8RI4P8T20zJqre2mwo9y5g2d9fn12z6KeF1+NUdb6H9p8zwyszQGtqjZ2
FU65KHAbjf6oaD+PcAlUEQCQs8vaCMU4m/5Owif3Dp2rnOIX1o8VGu3x7BpnHtXJu587PzUOSqSZ
+22oEHEL50oVaBm3boMrkjK8eNlXXTwE0SJijOlIBVxpgqIAya/uhzaf4Op26Ga/MxptJJ9JRgPT
xF70wakuCqM/E0Z2Yt/OSUBlfQYmrH+YpjpufwuNlPFPialk8FRaFcmQraND/GAKN+s/jk3n/XGM
pPxBSX7tfwGTR21O5ln/PeXdxM9eWVkQ5ljtxofUzb3HCYRK/tmSdvoLCoD/j72Sgj4E8+I4D/3S
5dNDPVF2fOvtD9cG7AoNV74+52g9Xn+9bxP8FXA/gxEpsAKHIOiGMJeAIdHjv8UBu95iDIXmL4Ip
zzqbmy0NacrHYNg1oiLN039UqbV7SniwDHorzW9EvVcPwFpKJ0JE7Qn+IsnC5bSSacacuuyMSJts
579g7AQUz863P6NxKE6lUdu3djR/4eWG5rEBkI703arNuxXf0OxOA564WJHk+lCHaV5aeViWNv3Q
isJ4q4A9tx2hCDRCciA69dvaUynZGqpqnSiTib5HLdQPG30QoaVPv14/qYATr2fGQuJf4/PCoQK8
ufp8MQUBgtBLRASpiZ9mNwXDR1efx+VAUQxORjwPlti1Rqfazw10m68LAp9DVEj4QbuRDQ7/gaoW
RqW9DB7a0h6oFpR+WzePJkitwA9brRyWDwZ8liVMkAQpP2JuKatdOSn3QVG/z0Djoz24X4wxdUPN
M2YIm0sGVSIbOwyCEolsQljbST1BS8mT9AjwZc72LYtSHrliZvPTMlfC2/vG7Psfe1vVqDdknWPB
Vyh8YPpDjjFsxwlrH/ivMj9OmjtNH7nz42U39A7cIF01bfxdWL74gTIh7atELE56jINh1E8mAuru
j0KXgQUYJKi0T/ge+s5Bw+w1OTrOAvYXK8os2Ck69ngHL/jJP1S57/4shr6Id+M4BVmYLhO0BIe8
9D+9o63HPVF27gmXoHLcB9KRxtmwkqEDSjCnxBAFMFBjn3pFnuKc1q1oX1mbWvwvJAfDDmXlTO6+
LdG4OhZWKiX217P4B2N0zJThtwX/qXHRlnd5VeePNaqin4hi8AMuljkXh7zXvB8D1T/ofzFyJeHo
DGQnfbd2qKSQ/u9s0WdqJ326yHCZ9do8tmx9rHtjTfxGFysuQgX2CDfrSkrje6KNQ3UwRd67p7Tp
F38XdFIXu8rPc8jY2I7Atp5c/SvhRxe8z01EP9+Nc59VRz9P+/Tsow+UH3WBzjuW8SSKY2gORuu+
d4QpuoOtlQGezZKUCqbnnEILef04bBEy68Gjwcc/AMrol22LHRDMayiILklHHSw8JH6HwbAlfB0M
QF66NHrIfWZcKzpTniYLF4bdoObmFvbwOf/c3DcIWziYLnLDcadufgjMN7pKUCojw+kt/yOm6iK4
yxZiiZ3dW3p90sB/GPd+PciK4LPBgpNSkDMgsJ0k6aFLy2l4j/O6X5xyp4yLk9J0TJVXSZpmTxPO
EeFg1jWSWkGpfS/ierYoeg5ZcKwxfR12ud8VX2U/DF95nHE98/q2sPdDGWTTTh803fyoqlqZH7si
s366CerGR20WpbOr8nrs7ji1lnxn1zw/GNnP7ayHXVn2wNYrQ6U3Ypvrj0ZTVTdpQABK5s/Nw+MX
AypFTY5XcZV5WTg7ZeZ9Dmg6xucJdsqCrQ4d770sdC3DNL1BUCbs+8Lpvr2+ea5CVZ5XWN8AHcDb
wYzZxFg1PL1E2l0QTTgW7DoKdnR07VtyLuvfcrkziO6fudbo6QHH3jx9U4ArXdVqQTRkgzkfgY/i
FLnoWNz6rZM9WHZpFYdkiFvvRsh6vcykkASshHUrz3tLDStp/k9NqWf3jRoGuvLy2BleC7m2OzPo
grl6W+4rXZ6cuvv6+so+t3AvJ72OTc2MCN1fwWOX730gJr8HXJjd6308UPE1B/Vb8/Xsk5smSDwk
Um+f0kqTX8ET1MPd5AtR7zQNrQmsiyrnYaZr+h1+RlACFy5Hc+8D520PCG1O4zvR6508vv6Lr/cC
TYxVA2eFRgG63exJwM85BsUiv0clt8dgXU2njPr8jevqei+QrwS02pGXBeS2hb9Ss7CXRFPF/dJq
8RQF8BifDGpO8uhKHbPp6hBM0/zh9aldx16UaEnxAbxAvafNePkt3LrT69Ess3u8ArxDNbnmN88q
Ne5BlX6x3bp6qxYmVj703S0IgSst0bpCumWOJUfoyfcGUjV1aHND49Cq3eLTvfDJnvVDVtH0lVe3
CZVJhEU5+2N2XzuIrM09eL4qmW6BFa4/GeV6KgjUEVBnIHi9XL0gn/1kAaOwFq/nO6NO5vdD69Uf
5rZvP2a5HH45ejc9vfWTsYA0g6k7ARZElP1yUOrmdm/GSXHv51lzknVifPXRvfodaMrYV0Nt3AjP
r5cSkToEqY0VEwzfYE0V/so6OqKntqeZfg/iqw7lQvGTMLPYvT6r9W+5vBQuR1k36l+jZIZNbwgQ
4r0ubfHeBeOONDq+6C2Yr/evD3VFSQV+iOkr/4NwHDXWbQVIjGmXLe6c349F2/znpn3Akyq62qG/
tvTZXYNdfHx0azpUhyW1hTq4biu1zxSWMn8XlyYbqZTBhF9TXgBFLxJveHLcuv4huyD/lyvdQj5i
ph1otXbbHEq9VzMgNiQDHqmfjUBpBkNrdnOu+iTsWrvId0UZJx7gNnpL+8rQWuuAx3b1U6v7pf3Y
D2Oa/E5wUI/DWMv7J4zQpvSRov1Nl7yr70Bh0Vkl/Kijozt9pTVijDYQMiGihpBk7wh0L9q+MQ91
7aZv/eTPQz07HMJmoUV0+cnp/Rb4rSUial3pobJqE3/G4mdB/Hx6/YtfpUXrSDzmoKboHFEdvhwp
k05qBxWEiRaHoxAsr/jqeolzZ6emsZ/U3EMGGcd7fw6aG/fr1eF5HpkyPtUaogh3M8cCzXp/rFnO
yen8O06YfurA+d54zV8ahYYBIlY4U6zdtsv5YZkHZ3cptLOfqO6x9qfhXVyl3lufQeZCcR0B4PU1
5N/LURbwjxroY+2M3rR8VNVU3+edcwuV9cJcHDoE3DPrKwjg7XIUKFSEx1mP0g+2Ad5JVqr+YILn
ce9e3xNXdzfAXDjxtKgMWmpwnC7HQTtjRJEjTSLN1YcfSO/733E26PA06KfZ+zxWRTucFieLb73z
L5wwUDaMCWWVP7b4UjLSldQTazAYmxVmJkWNzXzRUBJogkDeuOxeWk6ToiSxJYeZZHUzzYw8dgJl
GrWdFwxHWmVmtXcqlyvn9fV8aSCKG8i1oVCkX7EY6zgTRR7HDBRgpo3wSXtHZzZ9evsoFI+fOSpr
OWUzHfiyKAYXYxL1nvZvoMz0kJnxLSbSC9cFPcv/G8TfHCfudxh4oHO5Ltz5exG0FNqcuB/u4I2L
n0p21k4ZbsYVaZPJv32CK8iKgAJW6FW3WaczMfR+BWS4boOjx4sYKtzBb2RZL21+LgzoFKgYwYrZ
XIgJ0h6DEo2IDG9uj9VQ9XtVf3LUI7r19jEnEL4xrRc2vYsC4crZxegFxsrlNqS9hOGlo8vIjG37
Z2A1+K5Ok7uYBxoc8y1DiBc+IPEsZesVp049ft2rfwUTzZRAzAp8Gc2Syte4IP2BD2a9H/KA/o2e
GncxZdsvaSrS5MZEXzgGXFroxOL1Avr/iptXaqo1MrS6IDmMdzB5SV2cKrlxql9YTuycCDjpecNe
2LbwFTKMXSohnkGsNE66M/22AI4d6kb6b58PUD0kYiHEUErZIkaUMPqxn700moJePWZ1qf8Aj5Te
uIyff/BF+IeP80r7W5vfgLa27+TUcVfOVZrCZvI0/CDgm43i0DprZ2PyPZSSuMNpfC2JpTnJbui0
eSJyAvZO73PSJjzO1djue9Ol9LaIEdlNK/UpLJnoiun7xq4D476qRdft476jA6SD+/lS+UH5X1+o
AcpNIO2nBXCU/S5tNGmHCzbES7NLhtRxPyMGQBRYZINjHt3Aabo7t7By9aHMFuurSHRg/a9fA1d5
GQ8sHAQg0DQYsAzYhMPA+nmJkxGLVfxI0cpp532Lz2A4a/qj7Itb/MLr/UTogfkSwQP1CMj1lwem
FnRMUmRVoraEK6Cn6NJgapiHiB7cwoVcHxCGQm2NriIOTOScl0NBZIxVU8OyGtBqPTZOnpzqqvzz
+vJd3280LwIkMcA5sne3AqyNXblxrqGCOhe+PNjB2H4fTT9/qIrK2KMDOz5mYril/Phs5nS5idm/
lPdWZAAP4ZZk3NnZrKhrwHVos9x1w2zUkvbRXOEpZ02WbSrCzB6D4PF/nJ3Zjtw2166vSIDm4VQ1
davdbrdn54RI7ETzLFHD1f+PvIENl0ooob8kMHJkFilycXGtd9BGPco/oJBVmUANrRYJikJVRfQZ
p1KpflUSPZ1/FKVUnpt0LnR/ZPfGB8rdzWfTlNO7coRbCFnKRbErbIui9YdK6CgbmQVsP7Vs0+9p
icyt36JILC9RqOR7T9/bEIsuwqLDQHUMJNG6cFA1A0mi3TSBJZ3K8iO37J4mPVJf+7Cbvqqy6i9d
l8zDUx5NrbETLm4BtmSiHA0M56hZaMSO602k6emUGYmkxWsixnYcHLOlXWTMiv2xSrw+/dLHWdW+
q9PaLT+y9FP4qPVp8S+A7sj4ZtftpB/UmBLsx/v77nZzL05fUMzJf6hertMTj4zV69w2D3qDeo0+
tfOLhjDGf/dHuT2tsMo8kNM0nOmcra1LYkfG4LfgcjoTEH6/AjIaH8aQR+0D9NN5z6viNhYt2Ay0
puHoLsy91WIjmKMbs+AwYR1cFSfTVWj3WMBnq8Mc2eM3KzWsn/dnuDkkn9VmcxGV1pg7t8qa0UMD
Omhw9Tp0g2qf6taV57Ko3FOdpHvmR5vjLTIVYIe4VNckQRurhBw5MILSOIjqnAyR+KqnRf5K45cr
Jm5oo+xcrBtDUrvBux1mPQdonWSWjarxzomrAIR0+6BETXPQjSZ6wE69OaaoFu3k5xubBoY6okTk
DaBf12IzCJlVbe1GVWBOaXPWtGx6HtLGeWoRsts7nstL8DoQLmRWgjtHgeRy7VtMZ84cVbsHYaiH
IEyS3pocWAWu/WVCPLUPkrZyP3TmUH4Alk/PI83Ztger68z8HBsGGouW03YTxnftUJzub63bq4E1
oDME4ohyADS/69CRt22aUmotArfOe2R5jVObJ/W/FLjyw9hQjDn2Q1vt5Ntbi//noEvc+CMhRRm2
nTsBC07F2+rcZrl31IoQ5U1VK/+H70zy6f5WUqVEuPyUP4aaENY34MpAdTcL7VxwXwS6mvdH7NP3
dE9+l6TX35mcnmIudRXoDutp0ewC3aIVgUBdPfYdVUE2MjTE8J7zy+I2WO6Uvt574r9Jlu74Tp+n
8Af1S7PxRZYlb9VC9hZFDDp9JDBLy2adrCrR4NWagOZfoRXpKx1VtLmL3+qHzCighBZBO5jiYDVX
GUynGEOEXHgRzG2K0ahltoA1nfpyf59ubBlSCHVZXhIYouD1d7QHc1YGpQYQHrbKAzrXM4GvmINe
EHfvD7Vxay0VCVJKchaVtPN6KLrCs4xMG/o3bX1gChWW3FVmvVEqYFk22LzUddA6WhCM16NAjmpb
VCwQLBhqRPiVynjfz2l7vD8XWHT8PatNSXGclhbIFdrd6/p47klHAAkeAsypsvlHDCJ8/suA7tC+
M/KwyMrDrHB9f8/aVMnp+MZV3Z5cOevyUExYgn5SZw0DNUxtRnmy46hR6LRiNPnYDMqk/5enlfEV
EECZXKi24TCvJ6mqHYzeqsPDnETGZ9XMeLW0IEncZx7zCWqu9lhr7qmxasBEHZ4K9kNUjFrz1Fi8
7X0KJkV7QBozrV9spZnL2LcSLXZCv62BeyZ+WyRKdJkcPdSO2YS26rF0pVlCZCmy2Xek1WTgANuu
k3+ppZych97q8iKIlUyNDzqK2dXFtAZJiBWy6yHjRXV+mGQIBkJkQFYrqWvRR1nkTnnqSCQ939Ba
K3yvcTf1hyJJpuxjGALRKnw5xnrsJ6o+yjPasrbEO0SYxUNRZ479s6j0qYc15k7VIwqahfkxR60N
tDSNXudnYqmhHThJqeYneBix+MVsG+tgtK6wwYsIQ6UCX0iEtuPeQ3NtRir3XPG1ns0pbMPvbm1X
P8QwtxSl0xoR0oayeX3BNnX4a6K0Wx0tr7dNfxwa/Mmd2FTqh8hU+vjVmVByRdIRP8jGN7Dkyy7I
QerfQjnCsvbtuEqm/ohwbqf/gkZM1ELYDknWVmbO576fPQvN3QYMS9Ggj5LGBX50bt47eGFEdosD
O/ZvWf48d7zZL0IVue5r5TzWZ0OotXJMexE7X8eBu90fbKOdX8F+1g4rhYDTATTnpP2oDaq4vjSt
+K/ZiAsdcpA0qxMSPK7zbdKL/mOmZujLdGnTzs+eGrXZpUP7YzzhvspN6Tt9A3faH+su6R6TsFS6
h1GrJNLOjkekgu7JpvMr4AS5b5DLDWes7vRfg2HP4df7p3Apw63O4GLlS/0DXyheYqsKmtZpXmOb
E+Bhs9IXpWckfJLQpaVjASRWUhUxz9wGP6JGBjQkS7F/3f8Bv98f61/A+w9UO1kr2MVVtLEAtk+L
anwALd+2juPsVS+iVZLczxqBa24fpZ56mPTKeufaSjI/9cVcNUdDTrrml2lOc8dxlcbg8RQWycFW
OtGfcjNp7QMqY3V06UUT/9XX4/ySAxfeU3fZCGK2gW4qURllQAAR18EyU3E2GiTZ2ghmxK9LeSyR
hDqEbfOObMXauWs2ciKK7QRoCAca467umhR1VQ2xXJSFnLnxLVARxwoN8pnSuznPT1SWd9oiy5Nh
/XW4ocGuAtGh6LBM/48khewuKuM+rQIUxtRn3egLuGZth0x5Vj/gFqUGUzq7IJs6+/H+xti467Bl
QTIDgXvaf+uyvyLtELGxrGKq1Isy5ASPtej2+A4bl7dNRxhrSVTt6cesmgt1YYwoQYsqMMpCHpQW
j7+5aJSjqyaj//YJ4VVAYRWzGQqrq6VsezOkfstQoSuG2jcSoV2K1JQ7X2xr3ZAXoVGyNJ1vcDkm
F1FepApfLE7w3GhniXZ7WNbeznQ2V26RFln4G3TqVhvfQxu7wHC2DrIxReMAQX5Ez6ce+p9P1bPa
w4pvTAscAjUveLrAxNZlDLhwg46zaR1APq2PalSLLzqUtB1W/I2TNkeLOjuFWp58eGau+S9mJewx
slHyBYDliVcQb90PCCPaxwyofPd3SI99fiGI5fPDVBV4uJaJV3MJyaJ3rcfKSKz0eZrcpD54FRCR
oCG/7Q5K5+jfUDbV2/fdNEzJIWxwvz7asZnXlDeE+DcOZYbfQK0YyWerm9XohTvM6J6Tebb7xyYG
gu2PloRariodKsdIf7jxsYR1lO+cu42AxlsQ4RKUhgwKcqvGzQgVF8U2qwr6SDxD0Ci+96b7r4Gm
2aM5puHxrYcCcgzFA50zzhN7XbJwkypBgc9pec832WMGVvV51NtpJ2++ndPSZaA8DoqJBtuauVKH
JsA8VFeCYkzFP4tMORAaO6vea8IU6sEQXv/X/Xnd3qtLdCZMQ+Kk9LWua0oNlfAhHftAlXk9nnqz
7oeHopG5eZJpFoY+eAGnfigdhyvWal2jP6RKL8Tn+z/j9r6gTM+ceZYAi7LWDr2Nqk9qqDZdIIsE
N9FMNd+DLtYP1OJ+q9PFPyJhT2/eQTbgKM4DAEEUEdY46tDTpQh7rYM8MiRTUCdqD07NS5TQx691
CB9AkFZ7xse/4831TbWw5RfKPJ5XIMZX5YIaGFOfQqIJOHeR8tGL+0b5giBF33+ASCTDz6U3RxMQ
tIIaFYxk3O1nrVfUDnoLmMxDppn9TJUhr/4C+Owl32O9AbDc4O4afhj6znYvPCfNv1TRhTGsHYrC
X2JTKt7RGqpsfK+IKW526jO3QY/tA38NmUosBqmGXN++ola8WeJbEbgW1hb2kM0fCqoXO2fw9o5f
Sk2g6wFHsVN+V8v/uOM7KNo4BvV9UPP0OhbEl/ogCJPSV1sj/mblY3YOEXp66iMnfXsblcF5BOL2
RnUNKYbrKUp76PpRaftgBgh/KSj6+LaDhtT9c7CxkHRPgUQAX+HNuU5j5lihVRQxip0pZmCMWv5N
rXpz5/a4vRKXUvqibIvKFwDiVeh0Ry8si8hiIYtk+mrYcnzmdag/GCX+EP/DhGyO12+4DA/262WL
iBWD3pp9IOGbImsA4aw2Mv38P4xCCXIpfcKjXZciWxTtotyIZMClJY9hZQyo15Z7lYDNjwOWEhwv
2G/qNddz0dl8ehJVMkC/3Dsn2tRe8BqYf9yfy9bHWZp0LjcbAKO1eHPVaE0Sda4M5rxpXzupx+R8
Tgl6zFJ2Cii3Q1FugtFGPxD8H6zM6wmJvnTaORkI/r1WPOamm/4UrQ5lgvbdTra3ORToYLymlk7j
WvkXdmkovRZcFEnEL4cWsB9ZNbUBqew5hN5+JTiflNJ+7zggtquvBHBq6kozXgSDUOaYlDLzPTRK
Tve/0u1N/f+QXwDKeVDdqCuE+igSPFSGoO/1fj7mNFYu8CxK9TUO+bRkVbWZHO+PeXtJ8iKDUb10
cBeo8+oNDN4e0kHGmG7b2h8mW05+X9SLcYqeBrZhx2fFLfeO1sZEQU2hGIQMOy+CdR8dFw/UPGD4
B6rRAWeMEO3NcPV4jVy7fidKfc/fcGOjkDyjS7uIZiJFvJqk7UwQOqQ7BEoPg6W38VbyRBmek0Z6
b761yNPJo9GToXxPRLze/imqIxCt8jFoXb18gMMwPsIg3cP+bC0gVA2brjtaQeq6SmmZEv5DGo1B
XXZ2iV9IintO2evxFMS603/J50x/O8Zi4b5RyYRuRzK57r4XknavndQIOKcgbAVsSkRr0sxMd66r
rY8F+IZjjc4Tk1t9rNEsEwwAujEQRtkEaWjrl8LADADFoHpn828sI1kTjypzEa2i4XT9seyJhoeo
PDVoK816iCaZHqPWrQ4xwfEsjaLfGW9jaos8LDKfS3eLB/71eL1VqnaD0GegYlTx34QLFhKCwiqe
eABYO/fx1tyQyLLMhVdEaX75LX8kNm3ZhjW7QgvGulROboF3d25m+Us5Y0FQi12R5NtAQgOA9zCI
MFh9+hrsk0VZVys5bTM9da33KjXPo0a+8b1I8/JRADr9mE3oB92PXrdxeWmGYk9BrcRc5NmvJ1mO
YN+wgxoCkm71pCWq4oeYgJzfPAoFoAX2Sh5NrrjKRKG/JHOaY1Rr1nMzPdAdQnoCwZBa7pQVbqcD
GgQFMMYAEEIx9no6nY01Sd5wrBujhwOm2eLDrCjNW+V1QEmxajT+aSyqNFuvR8GXy0xyjNKCyiWn
oQJkHgVCzX5Zmm8VZudOAcJOUQFcMQTGdQ5FTVOL4BmPQQd83YcVWWDco2UHx46q/2HtwHi4hN9F
qXvdzc1KKtBjp47BDLvc74WSogXh7F2Xtyd4qfgwCIk7CfUaIVi0qja3Eyr2bHcFf8tB85VYjhcb
C47T/V23NRRsfejs5B6Us1a7bnCtzHSqeg4qx6XrS+YR9T7kjSG9SPCPv948mglUAy3gRc4Sqsj1
pvB07MNYLpVap4fU2GTnx3YY3DN2jW+VU2dTAKtCIZ5wAT5kTRBvq7Ruh3RQg6YJvaOObeQBdavy
7csHcJkzxD3Jy2oNvukQix4rfI2AOBbVgT472ri5mC9GquzJO94cW3q5vA+WSg6vBX3N1NYNSCF4
lzmBS1Hrn3GMu2M1xOnH+1/odhRYIIRWUMVc+Fz7118oHMw0qhoUMpuxbS5UCednt6tgH94f5mbb
GTjSEUqhMy/g73VSPfSZmw1KSilhwbPksYc3qFHjMmRNexvh5oriKDm8vGmE83+gpK5n1Bv52EjL
k0GftOKzLdP+2GWzdpnUrDu3bbkHpr+dGkcXeVGa7+Ce0Iy5Hg9uP/ITmTYENJiVB2PSE3/oq+g8
au3OadqaGe8RniWLrjbn6nqkqYYGmFrqECSYUZ9oadEmjMfyXGll9c2Myr0X8e9KwVUBaIlKJEuL
9Dzt+PXUnF6dQ4dmQSC6KDxEsMGfnByhur4U5TsXrNePtJ+sJzTtPFjVunehEzpcZiBzQaLjITgZ
hfnOUKe9U3iTFbDKOGWgaKnxrS1nVZiKYqcve0MZg8wpJ382jfk4ll35Pqry4dAgHffJSbs9du4t
dYpKGDeoAX4IVxB6e9fLP1ZWXUMG04Oe3o73UST9lH/ODKi5n8oSCtSP0J3N7Ayy2tSfqVtMKLx0
tds+DRH6z6dWdJbAgqchqfYaU3vx0G4zD+CtzJludo6n7KBXofjZUW51faqcmfKvrYRWlmIpOqpQ
6fMkbw7R0MbeQxenbn3q8Qgu3vUYs3jfJlFWyZEcuGx9nnuZ8k+FdHXkxzWn7YjCTxT6OE5MhjzW
VKfEoaRI2ry1JMDqgNcAn7echBsKFT2aXJLOGIGLBKgKeEDnPRRjHTwaRdLuBJXbbcBgIMEhbPFa
59ly/UFE5rRGOjuL1rVn/210bh1+rJvBLI56aBnFpTEtkQX0OKY9os5NfY9p8k4CyUEGQvlrleLX
VuGFyYSdRtK4pm94afuAUy5Qtr5vntseDcyDVVftqUxt8fF+JL0N2EwUnC1PazhdTP160ggB56Nr
VkZQIhlygDUrH3O7nHaIj7ehhlFQi8INBZw9o12PolfzmOkiNoMo1KfE90o7bT5T8aw8RoOnjnRN
Pow7KeTG98QDCdAv5h4UK9YlRUtBj3QaGJSn4NQfZhvNL5rVSmEeKn1UukOGmE0Iao/483h/VW/n
S/TG7JzS0m8vj9UHrQCzzNZgmgF4Lds4NmVSTnTI8RU4RUWUC99swro53h/09uYAErQwDikSL+4/
q0/puT3ADGjg4Jo897ENTYaB0/+Y5O6ekOPthl16cLxneGmboPRXl5RhjXFT081AkBLXY0MXL3VW
fRlmNPxNGX1pFZycS2nu7KLbvUqZfVF/IAHkGbd2U18kPIbEAPcy2UA9EjyOjrKP27cCDCmI0F1c
xD0XkaA1nx9PMxXWGhITg+O2h7EywktnhpZfIVW688Vu+fu8okhjsIX6ndSuYe6tqYN+qxo3yNUw
r//rJt4HhxTIFZAVsBLOBfCzEOc8zGPnKJrQ0NA4px2BJouVW5cxCfvq2TaEjhd5T5XloTAEmSpR
vC0zpFUqLMA6qynSPerBspeur/KlskO8pIIEjHndPRsTL8ryuvACcF7tGKTqYMGtgB2aHrPB1uKn
wq205oBjLl42roLx1Knti/DL/R1/uyGImCi8okC08DXXn2pA4MiB0iWCRC37r2FaoeEHI+Xz/VFu
IfILMhEQJBgEtjyX9XX00txBLBBtEaDCyqECOobltmVlOBPlknLoA/4RCOKm1tIsHgqMPz+4vYF6
zwTCSz4qfSMf9SZV9ipDG9N3Kfdix2QBzoMrcf27yhzfjxl5hyCfQhAtvJm9yh/qfHhza3/hYCzS
BiCRl3L56rh3UxmHFdaKT2jbpgdtbPuLUiP0cn+db4ImZwDe0oLUoTRDheF6OuGQlViVVBQWaAW/
eHXUPlQQmN9rTt494Xbf7Zky3EQxBkSbBBwGnSDeE6tpkecqc6FQjjSH3nuOOjx9LqhWVaU/xR1q
16VTpP+ZzTyhA8Tm2okzN1+PljqQdW58vt/C6LueLgK8qVBK8DmYvZN+F3Rl0Wjx0mInrdlYVm4i
8tpFCgah2tXdWxZ5Snc1o57XRbNyznRTtL6eyPIZvbnIOFtGNO7dD7dwZpOSJY8mwufSzVvXYdEL
xbJ7Qtd/HJJRHpoiqdNTISPv1dVGR/Ndtw//y/DcA6YH5u4ILLJyfSyok28R/XhxvL+1NtZ6YX5h
mYwtqIbN3PVap20VOTmZZmDYLRwES0aPIrKqh/ujLPvlKigyaTRZF6QxMRh7uetRRkXCw2wLLWhF
mz50FeIfTSy8QGP77Wyeja1LUX1hrYDK5Q5ZHX1RzG1Op14LhlGVx9hOHMRULBSclTE/mIVjHIWm
Ti+NHe4R5LcmCaYINijsDoZeZRmJPRih1zRIzCGr9Azsd3pZWGg/C3uQb73vIUTxWCSdAeyyKMZc
r2feTS0IX00LGjCsD+AHnAc9K7IdAujG3qCzTpeI8vNCZF8VlRQkU2qeMZyPpKoucaP/Y7XC2NmA
G9+LXUecWeovNOhW3ytuQ6eMFR57oS31U9jq1RPIVrCTRme3/pTqzqcMx6BTEbbjTljdHJoUeNEA
WIwKVnsf25lcEUaoLwDB7EOVI+lup7n2Ze5t+U3FHQlzI0+AHLb3lA83Ig/+T4tmDMg9KuCr8yAa
q4sHMWtBIUz5HMZtdJZdF/9AgBpv17l+q2sgtzPPeJAWVMGhKq79hAARatqiW48yv6O95krdH9W5
TnBelGBN75/1rV2zVMHZMXQkkYu43pt1F6qUXnETCTEtOSZ5Gp3LiOzn/ii/FWFWIYV6nUF9FX4g
t/zqimonYQNlNvXAFuXTiIhKVimPRqS8U9XwS65YJ1U6/9aG+aGPvL+1xvUxyDj1lgG9tdCdQ2Tv
4Vu35g0OjDoinUpeVesfpI24oxWJTsemKw52J9KnHCrvw/15bwQZrsWlMMJLnDLfKhVQqiTq56pG
VjLJ8099GqZBmMTWaW7mPXjL1iZdqHig5lnoGxc2Va37OnEYSoXF/w8VKhkY0Wx/EZFIHlPhdW99
GtLJA8ZDMkn8JOSsjmMmFNWc3dQM2rzPXyjQp0cPBcJDqajirNq18/YguhS3KGuhMwr9fBWvtaTR
Qqzt9ADn5hn3V0M/xqr5ZgEaZgVABJQSDUPevqsP1tj9HMN5oFDjKC3KplpynHV0kdF02hO53tiB
iNODalX5bznv1yev0g0BzQxvnagt6o+DE4YPlTuUO1FTWy6X1cmjqQGii5jJ++ymsyHrwcxC1QjC
ufMu9CME5MlCvEz5tPiIm3XXIH9jRL5Swt9IZS9Og44Px/2DsLE7OQDkE9y4RK+1qt3cUDPFTNwA
w8tTiEppKwIFFgcwn8HDmdRM9uTYt5YXRVyTmINm+U03bJyMRiuRGAUVKKajlbj6oai6+Xx/Xkty
u15dsCpLkZu32436unSaKjH00Awsa/hlV8rnerKe6Um8ct1/cuPp9f5wv9+jq/F+ozh4yACW5zF3
vWmcPNeNKawssAjIVV4QnJLxI++neTh2FDOiYzYnaM07Y1o98nIL1csQ4tt3SOemKn5aUZLbj4rb
N69VKC3zE4C72D2KUcbKQasUw704yuC8dHCeliw2HnGbKOxMDzpFzfS/ZJYgVESy3MfP7RSnHp6L
hvfZsuepOlRRRubU4vzaPYpZV9PLFLUWYGJFuvkDvH/Z+VDXY/ndqCcT/5tWKgpxXszlMRpb83s1
ZJl7GnW1c49Go5jAJmE0wYZFfNw96g1PAz9RUIn1TSfS0dgaHfGVL9/91PJsDI9pnSfRyRAJ6owk
tqhpDRV1q3MG4ibzJ5Hmn1xH6L8matDDQermlB9HDGp4OqhC+W5X0FNfLLUK9ecyyttAD52qOPS1
2XyNJiGqgxGpveuj2WtkDzXvlB+VolKRsLvcjPyJOAn/SVPSX5kqZXoZ4lH/KQWcsQOMocYjcA2o
r+a5l/4VZh4sz1rPc/WIBVvv7By3jc1vwxEhWQEcC2JrdbvRs8XaJkfOuJMgS4vKAfgz2PPx/m7c
GmVBsLPG1ERvksGyoLrvDWz+UNEtX52gRSvmtKcTszUKNzWZF292HiarkCyBTzgzUKKgafvoaMjR
OY1C7nkbbI0C7pBHFdnlIqJyfbAGbhbPVQRzsVT5eVbT4Xsu0/B0f8V+a5Wuz+/CPsJmkM9yEy9G
yosNHkPUNgsTeeVpaY49l7xSKFwjZKIf8TwDGNPaEans3KNieUzwOvyFgWZrHLXEydovTqX3v1Rq
NMner9u4K+BHEjWXPq4KSOd6EaKpBFIlwK3aaNN+K6xG+zgliuOgNmIZ+JkmreovQkX/TM2QnunJ
TQGthr2H/tanQAIOHP2iK3ZDIe7snFwGsdtAb3LtPeT76C+0BqydcsLyQVdfgt4kinZoRVC4WKO4
Z9dUKJmQABJ2fk6JCC+Ss3/IetnvLOvGfBBQoeIEt2hBxa0yF0gHAExqoQfROEBfsQr3kCtOu3MT
bY3ichI5J5DDOCzX305aVloQcPUg7jVwhDlMmaEkXN3fwBv3HbDW/z/KLbhvQPm3GfQgLwf5XKW5
/Qk+iu7nQzw/aXVbfc5kuffo3JyaCXWPfMkjg1i9UfownfOozZla6fa+0nrjQ1041s4CbmwIgKBA
xZaMgaLHKs6EStSZejkaQSIs/TiE3ndVnYxjXKbRziIux2i19VCbpCDg2LzU2X3XnwqXtsRuAK7B
FgeMqdSZPZ26yU3bs2yL9MWulU9FNDdPSSPMb/e/38ZSMjSzY8ezR9a7xHB5zGZ0AYOGB/QpI4Sf
sEvYK0jeUi2X4gCTQ6iDDIya5PUMa2VKxtLLzCALmw/C0v6TuatAs+zPrmL948XxMVG+ObXynmD4
aaYdipKN/uqCFvFJso40YEs/7IePcTu9do09H7R57/xvrQQXJGgIlAoWVuj1TzRohTj6xErQzsKb
eJrdc5hgP3Z/vbcKiNTz+ausRTCLWVwPQ85I+8nrzUBApwcsYJY1+sVyNl/iAWPoM7KeYf8ut4ci
e9bnlNqppiNkczbpNWokQ6mz93DbmjjPJ4gQRHog6kuq/gdWEWw9MslwvoK8x/gZF4/8pCbunhjQ
5iiL/CRVRPwB13CTkUpUx/zMoLbG7lzq0jzHsm7+h+1MIR8wJCKXvHuXcPXHXOJ5mCJUI0zKs5k8
1apdXGzM3XfO621kgMyxIOyB6jCf9VN3kDU9pLIyA7NXw7N0YeF5sdadq7J7+7ItQwEtoRRKq2LN
aJqQyc+MtuQGVkMLUn0TD9+daJcLszUj0DlgtahuLyTf63WTMutjxSDWGZaZoNKRUJEJU8sjfxXl
zptlayyIqLQIwMxo1H6ux4KkDP7cZr+h5B2+G2ujPZiDqwRTU3o7p+32diJPJH9z6USalMlXh63v
Ue0fFcsKygH/dSs0y5fC7IoLACX3nxgUtV/LTt3Zg78rD9fhnFGhYaCGRM2ATvL1BOO8KzSnVS1S
R15mLzMl+n+T2Csq+1hGFS7kNQ+HiPeZXr3qiDTMJ5E17fcBmLA8TK0uG1/FOedVoA6RgPIeBhQB
MHeApSgXRjyPqL46W1XZfxBeVP6dNEhHHHrTzOZDCkto9o3cC1+bsoxfrcjSvlBEbRpfbxPxuerx
9vR1RSbKZSeyLYu5njY+CnxX+CBLK3s1baQpYqv17ACWqPDp4xoPDXH/kAoiitlpPMgS+2MrE+Mh
E9j54FmBNcYYx/k7jPPK4/2fcxtv+BVkCMvlBmx4nc4pWEXafTHauNM04RF/Ugdm2eTuvKu2Nhg5
I5QDGueaty5j6j2OIWmj24EZK+OPcdDbA84Y+YNo4ziYoab7UlbeDsNzY2p012gMQwkA/rHuVEhN
7w2rj5FLasMfGjYgr40s7O/312/jyiZYQ0wH77gkqWsootVK051bKYIiDK3mh+ooOjINHvLziZ85
2ALMo0TALgxjV79wZZth0GQY3vqI4mZte6hzPY19L6TH/Bkb9fKDW9Z6+ugkIhsQdbCtJIjjuQiD
pC8yx0d+MTd2tuRGpOEKoCoCD5UrZ41CGMeh4J/QQbJwKI9Iz+FJ0sFRKtHRePuVwHItVltLO+6m
JTDPxZxyCh2y7cw+18Jrj0peKpe06rudoTY+Pzh1JgXwnji1tr+oZSaxQpiYFagv1Gcamruls5ey
bY1CRWmpzzEf0oLr09yp0tPDsXADZbZAwhh4vkh9FjsBemMUKlfcljyI6FX9Llb+cV/reZtVXbTg
p2hUnTs7Hi/gtvZYcVuj0DXREUCgU0Qj83ouU+WZcRKDWircHhtYZEofqnLcs4C4zeIXuCU3NZ+F
a3Tt9ziZKcVdDi5l9pxCqpp+MaPpwTFmyGRRfIyFfaJP/d/9Y7oE1VXQBRlFnwYcIUIZa0h85djI
yXupFThEdo6nEr2mnOXvblNo6JJEfLb7A26sJfkB2B54O9Ak1pRJKXPwSYlUAtTS40NlGskxbu18
5+TejoJk7YIegDoPZmKtbAWhBER3PzuBgaDB2Qv7HOoshbO3zgV6hEV1gyyE5sX6izVW63Qk114Q
Ujx9FeWon2NIE28fBTomidPCuIOetroXZSNHfRLU+5ylPtmDf/zbTmmOvnku8GT5MgAuAPuuQYFx
gqZZCwIlAA4Qvo69M56zOU2//A+jYAu/gCqXGa2iwtBYE3pPiQi6tq8eZhdboYiH6ptbO3RdiGwU
jnmQkcpfn1cygrBCRlsEM9Rqf5zBLQ9hsWczcnt0wBhAmwZEAgsN3sr1KPbUdV7dOx5Ey9iMA3Vo
jA9VGBrPE+ga7WxOnvfpzasHqmF54FNl4h28egUjuYKVGpXYANya+yjUVB7t2tjb1be3HgAVWmMw
CUCJqmv0FBZRvYyzXATRXCqkjFNyllOVBoOe7LlMbhxTsiyeQDCoF9bguvvgGXXpmqkIBPZuv2g3
xu+rsnZ38K6bo9AkhqbGzuZxd/2hPOGV8+DUApHCusP5IqofVMRNPt//OJvLRq1sqVvT4l53+hI3
whW0YhSc7MRJ1cPobMVz9jws9de3DwWAAPTdcpQIC9cTinQvL42uE3ySuj1ounQPhXCwVu6yPajC
1toRFng4/i4CrktLVtcOXaXSXCvwrH/vzkN8nvV4T0tla+3oeVEq5yTx52ofpLXWRYNCrhgJp3oI
S4+7J7IxKhuK/vH+2m1NiNgAQIFUC13b1WaQlq5Akp1EkCLOB4A9ts5OJvu3x2zMeriuF7o5Dgyr
CKSGWDK6sUFPMprTr2kxfgHdrO+k2FsBCLmk5fZh2XitXG8DqZh5nNWxCOrKUC706dL3WhnFfizV
/JOjzsXD25eOwgs3GPubfuGytH8kWxGig1ULOA+FoaT8JJ3IeCZM7Ln0bH0g+D0gS+GYL8DS61Fs
sLwywQU1oJwxnmYcewLTnL2P9+eyteMcejM0y1GLBLB1PQoe3vQl20EEhtTiY4jD9XNoIoJZYzx7
vj/U5oSQQVmaxr8b1tdDmU2JEq7HUADD9b/LspmeYnBNe+u2OaM/hlkFhQabqiTvZoJC2enPamy9
KKUXXSoFK+n7E9radxygpRFIXsIev55QqAlkj1pdBH3bfZGGk1xCZRz8ppTdCTHWzL8/3NbEkAzl
ENEURAVjtSGmCQ8VKze5zVPT+dz2af2thOOTHQWOWDtTWxbpOh1ebFRReOU1gQbZmonVIdgHzUyG
T7NjNaeJiubP1urFP3kyFuYyQx6mo3SQ4bw/x409grAahEpCOnCUNaJPDjP0IylRrkSb7FQQvD50
o2P8fPMoVNG5M0DWQrleI14tpcszDUR0EEUzvmgUJE5xV+pvn8tSLINqu+gDU3u83h5D3QgqM8xF
Q6dqCUbDc1ir8Q7Qc2PFAJ84oAax8qG0aVyP4oxh5bZY9gRiTiS2p6N6shune/vZxT4HhCIxAv2E
tVScNVV1WlIbCNBNG5/cCDsMgbLpjurK1lzoEgGzhFrBv6sVi+ckjDutdoJ8NqVfDq44ddYuqvv2
HCEWyDuCA8uCqes3kYc4nK1hjQ1af8aPsSi9Z/qz7imLOvXNlyx/Pxxr0EFkqnyn64+Dw0uWKWqF
LaozGke1RbKD27/cWbatCcGUJbKiaMEtuEqH20q3Ms9gFFx2XT9CDeXgSZxDS8yqd/b0bVxgKktS
x8H5LZh5PSFlVAZdj9jTU+9+61MlkFH9K3T653ziJOVTu1Oi25zaIn5Gh5I6zXp3Kx1GJPPI1KJC
1Q+j+3+kncey3EYTpZ8IEfBmizbXoC+dSJHUBiFSv+BdwePp5yvOYthoRCNao1BICyqUXYWqrDQn
zxmHP9xGty650TnH+05hz5Q8nL+96rUGr1iWyYukqPPnSR8RXi/c8qnN42RnVbcPB4cb+RVGJgDc
3SD7taZZiiJzbFj+rY+WI/6Bd/pb1LqtD5jon/vLur1T0hYIDzkFzSO/8g+FnTuekLW7RPEaH0SR
OPXtsue3NzaPPpGMIkDjELyujmDfT57imZPzWjEEvxzgC7YOwzhV+pEqprtzq7aM4ZOJEogo0dta
xSwQCrtpG9nOaxRNua8AbvLzfPmJUrXxsNujj8yB5ztx3qltXJ8J+JQ9Mca6+zpTkj6ouTOcBb3r
nUu18YlACcudowBFlr7yEqJBuqiJF/cV1L53mOFyOyqi+t/D54CGFI+RJHwgqV2dAx77Mcl1agGa
6BS/q7riOa/0PeWDXzPh14EDWZ9kBKdrQxV3HfCPKJcrI+Jkr6hEL+K1HIf0kwDC/nlEJM/2G32G
Ccdz+vSdknGzjtmST/GhhkCfMWGjsXUuXcF/ouUIe38zx6XWD8IJl9a3x053XjmB9UfN65fl7wi/
G/7MIbtTOl9NDKUKfbQb4+RbXAmtPYAsh27q/i7Ko3VveasYDEokSeTlkkITixev09BWp8SYhpdx
tpePWRF+YcBuoiyfZO/bNsl/3De/cfIZSaKQLCujYJJXPsos3bA3rRbFZo/xPdHU6TmGkDuIcvvn
45Zk4w2cG8N75LzXJ39wQ2OOZeKmmqhkuoOqnKhaO1RGGeu+b2rj+BOI0ViEagAYyjpOCt20M9Wk
VF6VqIhOIeJhT+zBwzTBlCNAyMNjIPcPbN31gkKhL0pdJsqrUYv57PY1c2pN9N3s1D0yxq318FZR
bbXpbBPJXlsajKLIi9lWXqm2uscBDg0LxBDD9zv7tnUY+DCSDZXBQwq813boyMR1V8VR4DhVdVyK
tvzTcaPqeVmc8en+J9pAW3Dk6EmS7BIwU/q/tmU0ykJNVkAWAyMivveTMKovc60jppozr207serb
ZflJKbsnGDW/xNO8VxvZ/g2sk0YUF4A08vo3EHE0QgPb8mrkdvuvFXbN935Wl6MLM+w5D23P18I2
fMoK4RxHVxcf3b7TDikefCf//9XzXHkBmpVyZoVig3xWr3+J01mpCpV9EywQf+QHE04A7wvjm2l8
nic1Nf9W8yn8UZuzsrx0bQQ3SE2Eg/SklpZKeCQohLgKSWEdls55yJXPbTIr0MrGTOAcF0ZHtFfA
mcoXxmK87j3KtU3yx2j3Sn+0O5MR8axRq+aQd4XTWr4zO00PAFiorzVwA/0dI/b4UjVMxMnyEi//
Npr19CUVhkgPnYuQgq91U9gcjTBBG9omjTXOyqT+akzZzvKi9mJSPjPtSh3Ab5RGLBcEVePic1LU
5fChHpfoYzl0kfWqFaEdH+ai9D7HaT5ph1CPMi8w0N2q/8znWS0PQJmU0c+N2KsLvyXpzL5YTDOV
TwMxQ3UkcYnRSwmzujuEVeyBQ9WmsT9Xblcqb8bo5PmTW7d29jo7Vjf5k1Vomm8pOlmB6fYo5kK2
YMz+SO/EeWaYootcnxqg+CdVtcI70zrsPMIqbQr5dZM2peWhcgu6pblatvMHZ86z5qMuqrL8U5nE
ZEDo0Dnzz8xMo/yUa7rQ3k8MPjl+CpK+1o5z6oTlCYhHXPlulDjTU2sVaFMe7TqyzAD+rSJ/cxMv
qY+Rvlgksouda3vM3RsuBpl0CvsEJhT31xFQVBaIToRa+CpljQOEZyKgClG/E/38Osercw7WlPEs
KngQbq4JAxhsVfK4rRXwgboW6LnZfUljbTwkoYR4g5YYXqCp1D4m8+K9X2q1/4wYZPbhvu/ZWiv8
7kAI5aMHN+v1Zasno0E00AtfHSjZDhpl8VOqN+OOM92yQrYOFhkxBckyfW3F1BpbWzxeVjuN3T+i
Ioxp0zbVTkNmw2VLCBL1AOAdlMj1ayuGXkKirGdRUIQhgwVepf8hu9tvsRape3NLGysCtUGPhJ6z
A1xs5S7LThTLEirKa6jiog96OHyG1V3syRn+ioFXhwTANbQd5NNARNYUVanTZbNrYCcZljd4aQ6K
HaV+WsYXvONLO3nPqeoeyXgu05i8m43opXURlGz76H1u50cBjKXT5icIfc9lUfzV5c0Z0bFTVjAE
ESnVYVano9XOlZ8Y5s6ztpHNAteUU0+AGtih1UsNTW02QagdBcA1v/W4fJ8qsnI0WvFWGPy7sh+f
CuTCykY9VTxqx2v8ZsFkF3riIgoMK+58s9DmFyKtYacgsPVUYkA+1JZMnNeNP69J7CmcyihQXdRq
wiJ9ivOc4TGwgpb9zg6HEVkZ94doS5QN7Q9j7+w8kVuHjz3lgaQsATp7tbN5HRlFEs9RwIyJ9k+i
Zb3mNwIo18O+AQysbGJQDgVzt7q11MeRWlv4gDEcNcc0Exp6ItEel+fmYrhGJDbwUt20SuZBGbWl
CqMgH82IulTF2Imvo3d7vL+a2+NIBYe/IJWVo39rqFUFobw9qGYSqM1g5yfqLyVCqEsGE2Ck9076
IR+9+JNRQm6ys4+3fgk2E4b/4dinMkZ959ovASjNGYyvskC3jBdChOwJik+H2HWP/u228iGnqCWE
CHjubT0HpYBOdQF2BQmv/3CoVU0Uvtk4yQdHm2akOQfGjHZu+ZZNTgkXHUwu4fLqkCyh2lpLE5VB
zWf8OOeaSA692UFb1eS99V5mmh/vf8jbA8MX/EXeBREhxb+V63VS1wBeXEKHYWr999Bu1JdMK/M9
Pufbr0a5gHyeVji3DH6o669GbKd1Q2KXEKKNHtLLg03a7E1PlVo/Xghh0pEZYymowVVbx95lmhna
XGMKSY2wepm1JJyexi4rdq7AxpKAXMDMSyFTlZ2v6yWlpcgALeg8WtGs+IZVJ6dKy3swZ/oebOH2
I9GGAsMEZp/SIjy216aYrlC0BUrxYGBG7gdVF+/JBZGxR4dwUzGgbASqC88BhJUm9epq1fDjglWd
x0BTFqQBHWjDjLcm1sfML62o+s7gXpy+LU1RDE/9KEJkQ+pS7Gkr3CxW4jeJnSj9SN2htexcaiH/
tjCZEORIWWvMynUalG9M5j+M35Pgakxww23ZLl81fB3UFOqIhzVQs3o89lM6/9H2SxPEi658vX/L
bu41iGQppUebCHJCUBrXH9D0lkbvc2MIzMKOvorcGyIfHBIS1L3VUzuCEf9hASAJggbVwBwXbDc3
MRWSClVXNvoQCD2t3yFqW/qZWk+PEk4gdGLjjGHHpG/OR7heWOgiZmYLcwgGuoj1s5ovxacEtrA9
3uGNDXTA9OKf6JvLccNrOw2CMJq6GGNgGi09EGXozKdY5H3kp53bzdCf7Y0cyk9yFSuyMj4WNR7E
CCB8WLnisS5qRfTSYuP1/8u1tnweBm16yq0Iqi5Di7+X5HGHRJ+H5HT/tNx4Fmma1Nehg8obvsbb
NU6FOjBvdmChyfFs6iL5UyC89WSJZm8YcdsUnh+fjB9bp03q4nT2HA9j0Ic2mvS1WhnFaclz9aIl
y16hbuNmw3cP9IrQBHjcGgMTJRFXu2nHIKts42+97MygJ+A/Pr57DIOgOypRXoAero8KJRabMoaC
xHShp+jwxXpJPm2OTn2pFMiDvj1uDtZBij1MjHkwBlyby/WpjiczpLAZyVlip2vOdTh+G5duj1lx
6w5A903JWg6pWmueMiaOoU5LsylQl2n5ARqs/nuIZm18hss3T856nZbazkncNAmIUdKMg41Z87XT
Wh/G0sqnIKJM/5wbqrD90kutv7p6LnIE6CLC8/+wn7+U0iXLkbNueeZaoqa2k06BXQ7FD1ub5zO1
GLjAxqjdewFuHzxKkQBOSaaptdLSuP52WHEaQqop6PQ+PaQKPtpXRBk/9+S7H6fSGd7lXSkObmpU
T1Vd77Wqt3wM7S7CZ4kHuqkXaNZSDB3l1iAamwEpuLB46ooqexHzD7Oneem3Ls1ewIX6srPLt/US
OVnLJ4UYQVZJ10uvxwJGsJljOzXN1L0iHB83h8qAgeJQDlH4b6RGQ+KbkSg/RG07fNQU068pOJSH
hz83uSW/gcgGiKW3ehnnRup2osvDI5zW52ZYkNtUkp+DFfbP9y1tbLYMP1Ey1AmtgWJef+wk1hmD
cZIpQGVmflES0/geN211LsSkvSvDoWd2R9FPxHp7KPENvwchuxR+Jwogi18ds8pLVYMq7EQmUQ+n
yejSc5+FYkd/YMOVE4XCjoIXkn2Q1frQYy9qHv0paOquPpVaVb7vnH48EdMlO6/+xumRPKsuKA5Z
IDLXnVolReRMKSPgFcKepk963laOD94tfZuKTBkPbRiL0jfimflFY0IH7aAYjEid84jO7s4Juv2u
eF85TE9RByD++rfUSAVobhxxklXxo/T6P3vXfmnH6atgAsCnuOyHZv/l/lm6/aLXNuWf/9aAR5e3
8KjADYEycEFrcImQQTTJzom9/aLk1lQ66OuC776ZrnLbKEFRWD7OTuH8WTet8ZeZpU3ih244/e/+
ijZtgRiVMvA652d1RrVIENfAExMgazYeVHOcTlSulcMYe497eDk1Q2fLoCXEK72KGY3EyctIZ1l5
2CnPc5Lmz7ZalOfJdffOxsZ3orMqCxQQk1J4Wd0J4vp5KuKRjCaJs3NLnfE1z6toB9ck9+Y6VGRB
cLHQX8Gx3Mymu/PcGrk6jUHnMLmQl4yGxu9rVc38qYorKOx2ubS218XbxSVEz2yt/WErTaerHVvY
jbxMCQQSl2po0h0Q9uaZAIZBzZHaHJfs+pRzENAKgFYmED18VYMSTcz41wCXjfLhERMY+CQFL71V
is3UI65NRaHqxia1gaDrRQ91JNCwhk7x6f4hvw1nqD5A284MHdtGJnFtpSA9q8tKG4PGHMDOWJ2P
6Hh2aNG89oueDOk/mKPe7AJrkXAJ+XN+8xJaORq9zVh3kIyp+0aHb/zQTrrz76BqyjPlpXnH3tap
gF+NN44wlH/q1/acyoZiLBumIGxo7/s15C+Zn7h9+/g28v9nhIa2Mc5/HTsYswDCVStzYECk6lzc
loHFY+42Y4u1cUlgs9Ky6uX+Zm4sTqZFQCHh+Gd0XR7W3zaTBjXFlWxQAwrhYIzD5lsCicP5vpGN
E09c5MJnRiGEF2VVEmjCdqZ6KdTArDW0qe3Y/qiTfr2YjVvv6T7cBp+MU8kpZVntI91b+aYlWehA
RmIAWWzn58lOsZC5yXJCFcaWEsTJCN/x2B/SREm+z8LaE7/ZWuzvP2B1G/Ky18Iy7oegbZjMd1Il
9Y1BmT4oWjX9h4/3u6nVx6uGAgxU1g0BUScdby82fCNDi/T+19uIBCQMmGgannS6gOsdnV1n1MQ8
BJnrToeaE+OPEeqnRTvnhzLW/k771PPbzt45NVtH83e7q42kvb+EYhyHQLNS2oxGk70hHb4H5d94
ZSQgBHAD5xPO8NUeGgqvvhlT0DGR7T0S5MbH0NZC5peq6H+KOoR+Lxr3+PiW8n7+OqEUy9bF1Bhq
r3lwKVx5RZd/m/O+DMx06D6kdNPPPPLtIbHb6APNu4eRohL/whAy0tVQdBCTXN931UW9WuQsV6Fa
/BJFwzd3qMVzQj90J4D8xXaxer9ht5fQQwiz+JCrczPaRVqaCfWW1CymJz3pJuAPIodht/DcYxEt
2mEoDcQqcrN9SqrSO5tu7D2lEeUFY2q7kxZ57glwl0rY3TnncBF7o7m/otib38hoNphbYgx6Vdfb
Uc8pwzVmPEIe3dW+qxXFW21SanCz5uh1RoTUbGId4Y+qz3lFwo5YnP6K6IYO91qnnBY7qz/fPxpb
7oPRQ6oC1OSAQa+iA60tLE306hCktRU9KW4af9EX2KAW4e3NSWwefdk9w/VTBV9Tmc2F6hbwO4+B
s1DCPCdTUVSgHKJc+K7VGW+qrYTjIZ3iPRbWrZvNE0fuRk9fTiBd7zoz46npzBnZ6Wi3zckSyA75
1mQt5k5Xa9MQhRZZIAaytC5aoQGuLrpbjIHrQgiRotTnCyplO254I/4h35fMY+TaBAmrQ9QxY5vM
njkGVWJD2TWZCxFd21WJj99EdsoWars3VrV1TKQeCJ+NXbzh2LIEEBtXFv3mUfO+DOowc82S+aIR
GO344c3luZxEOScB5mnlIdOy0Mo+D4eg9Er1nZGOkLQUul346hCrb/oU77WANr8awF45FSslGuUT
/1tMUg+2ouVVKosXSxI+DfOSZ/7QZ9Ueh+zWysCp0qRmmBS9qNWHY2YMCuyxI8cFuaL7VqYRi/fG
PH2DetKsz5XS1jvlhE2TxCUE/uRqNzNd+YKal5KQOnmxFj+JsS8/J43qBvCeG59a+kE7N2DTnhyk
ACtKgfgXe/BveykGkVXxRAZQCPOoNul8rhGSeFHs0j6Y7vjHfee1bY0BVgAHEp20el302vIiOwaO
ahTwuKNlvHxpWqVljMdGb7Bd1B17WyeFRolMogBCUe66PinRUmp24np8QKj/Nb8eS2oUc2r+JzM8
m1T2mNNfS3mWfZkuXkIHT7Rd9inT2uk9DJvTf/lU4HRwIUCQgNBfL2aO7WGpR1ojmtJFfymxnZ5s
10m+5+NYfRuzbK95vLl5Ep5KpgsWew3w1UJhjgN+JGjHOUvPStihVtGOavvn/UOx5aqk85B5PBzD
675LplfeGOfxFPB2uie7zOozxLTdK8JW1uG+qc3z9/9MrfPdONetxSopv8ILmBzo9tR+pPUXNTRf
mm6X0Xjr/WT/yJpI5DkcK/exeIiq1A2nD2o5+3ks6/7ktaiSDrBknGamnCK/pUR+enyN5FD0q7HJ
nTauj4le9kyOpNwxF6Gu09h20bEdhX5ZYnAVPkSSe7KhWxkVN0wSWtH4h8Tk2mBtVaEyLHw/IDw6
Ei4ll9+vBi3/2oVN/sfI3M8pz2blo5xNFH6tlO7//sOSJQMU/S2eoPUQVexaylTnNC9cNUZ0Yyg8
VTk4IyWAEVyq41dCyqbet7l1akEH4F2kwCj0R9erVkpL6RkymYJ+jPT5EGaZ/ZEAKX1X5TyTO+d2
6yoy5gsazEMph/fo2lgWFt4UqnQsVFQ4PgvuiHJQFWfci/g27UixZRwH0eX6NaAtSUHeFhSzcw1A
a4laZR8PYseRbSWMDG/S3yWkBvuwegVSERtNPWDFiebhg7vM1blvELpBeCZdjlpnVC/jUhJfFna4
U0Lf+GqMJ8LhgjYn7dA1v3+dqc5CEE83AiAEl8OzDkjuRP6itMXjB4SBaTYRcCyP6xqooogoNxy6
PAHbEH11jGIu/FwpnFNa6t3Tw4eRfppkVADuA9x/5WmsuUN3R0uI8cIlglQuGrPqrOTqEr/q2iD2
ikIbjg00JNPg6MxJ+aBVABaN7gwwiuns0BSaewiJoH4QLGi636tm/4/Ul1qebDd3zJ3S6Mb55HqD
WOU5Qghy3XRQ1aF2tYiLDmdw9tzAs/cWlVW+E69vWqE4xFOL4hzsHte3jaaSUJaOQwK2onjJOj06
zGWyx1++cRTlTC6QH+ZndAQ0r62UTrGUpeinoBKW/XXWy/atBYPwVWlLDN4/HxvvHikjtVCajrjq
9ThCZraRUGyPY987MJInnWkdvNCC53tMUqEf3cbSHr/k2JOUYFR+6XeuzojrTQkymKQd9OnbEM3H
3F4uupE3xaEHNvJ9IPdJ/LKo4+JAPazb4+7a2l45wQ2rjSTg/6Uk+ltgqzFe0yhihkEgr4tPYwU/
6DFukEE92G03NTt+ZeNGUEP/BROmpA6hxfXHpPyQujOY/yAT3gChY9wq/QEp0KU6aZk+Ny91ldbv
naTWovP9T7txWGUmhMemjg9l8+rqF1K70HZnlRkfozh2qpO+d1rbehSWDk8rd50n6FchYP3CpmiC
0py3VPCKog4K1ezOViwZB9XB3TF1C03GFurquDK+HOWh1V4OZisQ0ey0ILEo8PlLTIUUHEmEjipY
pAssDfN0Ksa0MA8UgKCCL8NSkWOCXeyng9busSps7TCOVcb1yMIwfnn9bdN5tmMqUmogoAL0+1Qd
TrrS7eld3VqBe0tOMIPmQrZyjTQXwpqKPO3VYIRL712vdO6z5sDSf/+03DoCsLuEaLK4Rw6x/o5e
3IA7p0IbzB7IgsnTip9NNU9/1bbSIWZvJv/ct7exKmZWZf0BSnNEneWf/3YLqwa1TnrQZjDP1fwv
3LvzfJw9I94L7G9DCp49qiuUn5miv4F0JK2OqIZelkFSJcbbYPfRxS6V+CVPo+ZjmofWKY0t/ckQ
Vv3w/QM4qUvqLL6aBHdcr3DoHa0pzVIERRqmJ8da6MBDwuJ9fnQjJT4THnOCTZRm1viczLBmJmBR
quztJj0DGR3fFsPZS8XkUb4udzLQiSaRHHABdrSePtFsITx17JvAUuzuWORO7ovZ+gMglkn1ozw5
MKz5bVN+5DP8vL/ADXADtiVBPyEFDXF1latbIjX7elabwFVGcN6xHBQpXEccmTLt/bLq+rORV86R
Orx3tHKt+mzAvfX41wSXSnxIP4NHeY0YNUYKQUuttDzKSzL5IlH77GAvbbon9HZ7EWX0JEM2cmuq
36uLkTigx9pC6eir6c5XRsy6+WhHs+shF2rO/TGN9Gb5cH+Lb59EMmziJ2ru1BBu1GzrzJwUs6kZ
B6NZ8gGsVeX8LeY0q49TQet3x4/fWiP8ZQaZFIlgjems64tBV6gs8Aq/OhfVk9Et+oceVw2bSrlb
p9+wJesikM8isy5Jr69tWU3kmVGSVYE7pvGzbadMnZZF/qwsurbz0t96NCJtxnPgRyPjhHr42lSC
OxvZ4Sqo1KY9WvXUfV76vP10/1PdHg+sQO3LbIAcrfNWx0PVmzKMmOEMMkcTx7KylUtkuUPgLony
qRCttoOl2LBH2oxj4eVB4nAtLpfFSzj3elIHhuhMiP4TI599ZYhQ9wYkkKWHyGKy8/zwIjFG/gB8
SAaKqxvP8HhTGJld8zg4EN52S//aAa84hXXfXrLaDnfO/+2n+0UdwxqlWi7DCtefLs/inlIxXTWE
176lRqeco7mZTvcXdfsS0QqTJGOgpm0I51bnwy7hBekMUClq2mqHGIaBTzVcK09lNH93tDiP/Nop
3RMd5z/vG769A0QOZLRketRxmWW/Xl0ZmXoI+QowhKIclnceidGXtNHm4T1YWePhW4CD5tVjJkhi
ONcXbnLGpGLknJpdE2WBMSfxoaFUvpPW3n6w/0ueJXNbcJprYuS8yUBpufESlOMUTUdGctz0AKH5
5D18EhmWBeEAoh7gDYnl9d4l4ZihhdTrQTpNxaVw4+HQOnHzIUOC9DjwVu7kY7ffCrQDeHqaytCT
UB28tqdYUWojQWQEha3oHlKqRlkfplA03rNZmfbHR08GWgtcMyAxFCOgRLm2ZglA2Cn3OnBEqx8W
KAHOkTXF77pcVXY2cuMVJxQiVAbryaW+YcwWY6fn3hx3QTmE+bOb6gxRZXH3s9OZV4elMBmOVeco
RwlGe5/1dVIyamLMxun+kjdODghjWIjlICVVmNVlULw0VviTHuRDVh27Ls+UNxseLLHjUm4/JFRX
oEsJyCTVzDrLTPQwLRsrGwLYhkyaUDptRFDwykvcjdrOm3C7JvBTFAuoJTE+Qz52/RmBVGhFD1N0
YCyRd9TVejxlhCf+/Z27zWRhjpMzofQy5GDa6rAgvJTqAzK0QTNVyl9j7E7z+45y4FPWjtEXIG+p
AsmyNe/Jdchffx16MqNGPYTRQjIFZuOuV2fYjeaIqp6CZWy0p7buxyemg7NTW2XZewUuxYevIMRu
OC6m18F58vZd2+ucTLSEeHiweC6gY0i7c9m25jFhjmYntL35cBD3gKpngIBbQWK7eueGcrJGpngM
thQa8UEbnXM7JNmjR15aIf9gjoywi0f8ekGxVdgCzJIRkCf9q7mN6+tD/fDrhhGJGZQoUlzXunRL
PaWBrTOxGXSt4uZLXTiiiA6pExfJkzZX9v+KvvKmd1HWZeVzVhu5uxOobOwllH7AgCkNyBR25Tmb
KhXZkGdq4NEzPHeq4h4MPdZ26ow3h1FSpEuVPyoeBjnX6otFXA3GDD01GGgPvSXmxCycprTtmyma
5DTbYzQ+ehxZCmhWolcK7/RHV5c7CYcaBQ1TC1BviL+j4eN+LNTMfVdUevbX/Ru+sYXkyPITcmDs
G8q5ziIRqENXC3qBPGM4dyA/GdTZebs3thBtL5pYzMIhJLbmuEnMIiRGcKwga+3pc5yo2mGqKuWI
ImBxckYjP99f1Y0nphFD3k+YYBOUk4xfH/+wi2dvnFsrgJTb9k6ZUWtU3dwa1L+2OEP6ct/c7Sby
fAPooChEqkhx49qcpzZG16WaFXhEDKgoCh3xcaaVmu//wQ7+kJ4vKEwYLq7tqMkEqyYTV0GvpcP7
IhFEkXXV7jxjtx+LQhuQAxqV5Bq4j2srYcOka13ndsDFexFq0R0Vqw4azVWOadp8u7+kjS/FC2MT
HPMuyzGYa2Nq6DaJWw2WlK9Ojoan5Oha6iW0/c3epNGGKVRYKMvif3la1mi2KOxcb7BnJ8gVAEU/
C8Mp0b+oVRink56y1E6gtbGNNAKB+lA5oS24hu31Q+xkFvTwgU09+5XmlyN8zevyJztSgad3Qtlr
VWwskE0kqsNj8Pc6pak9Iijbrt3Arvrx3Clpfw5z1MzGQTyMKJLdLDmiAA0XI2JrmGdn51atziOm
kg6NDxjajOEEpw0ynFWVqzt+fmthwO4kLIXyNXavDwnUEOUw97YX6CEMOr3S/JE4Sf7c6vrORd4w
xMIkJR1PJrP/qzgg0URkp8MQBgUjCsGUuIN16kQr/jS7SNmT09s0BtKRvwBYgnq8XhWzZXkRo1cI
G4Vdm34Suv1fSpuD5gC//ePhawaGTlYpeMRIClcLG+NIjQnHwyDVrek4VXX1LBwgsoqwj/ct3YSM
pDCUzAw5SifV1lbeAzB/UzuNFga2qNJvlPWtC7zr2qlspvnYpt3yVEde/HzfqNyqq3hRGpVchRDv
UyZZN+mWMreR28VooRj6OXPo3yapu8cff3uj8R9SS0SV2ChwsasPluCdhsHiFVuKv6px+QqcGgLV
Sjj+nDQ/7y/p9nRgzJX1eSrZDBKsznwauY3SJ3jhSGvCk9ZY5QsF4frZWNJ4B2Z2u3vSlESHgHyk
rizX/Vtd3hq8rp9HxWLMOlnUU8h/nDIyJgPu+2vaMgTaHp5HNk+2HK4N1ZEZi7DPHSbIzfk5jy3r
GQezJ2JyewLpo1Iok5U5spa1nxc0p6bJLRxZich9ZDAh4a9/TLr6YnXeB4bGvt5f1S/twOvTx5wH
w8DAAoGpMk11vaxCaewkaUYnSLThXZ+KY1rPMNgz+DZcPLU/J2YLPxHl6Wrx3jnlGB0ax9gbdJHn
4eZHEKf+ElTB+a9uOCNiuCzGVAMbzjvUO/ImP+hUJ58LEUOHWUHEfMzievZDZ+g/3d+BjbMKRlzG
C1L0iwzqegPSTDGtLqwceVaFDwZGeWasHjY3ke3JnW2Z4qNK1giJ7bm5g5WIUcJdnCAFDf/q6plN
CY0WYDmG2o4n2zit3KhfU40g3m58ZlqXDqIx7GglMvFPwbzPv8JpHqZ/JJzDm/DiAJdi81Z7R3LU
2RViXkE2xdmHyhnjdyLtlZ1g5HYt2EDSkMCAmwdv5vUXysN6ya1sTi9Q+xpMW7Ei9WDG1bhHu7hh
iIBb+kkOIpDj1RUH/dsMozDTC5AaFUoIJT9CAKj7jx44KtMMnGIEPB0yKNfLSZSZKDyy0ks3tdMJ
ToXl0A+m9kRHQ/wHUzKNAGQPcPRmBsKIqxkmuyq7xLmjZa+T7YTDgabCYjyXTVjsDYXfvjG4EMRo
iQjkvNqapbMvIK/lVc4uMFtUtr+0Rn1QhGW8i9ocxF5BGPSwU5YWJckSsQZOTL3eS5QK4ixrxuzC
Ngtk5r35lJJA7bzQt/f22sqqqBpmOuMxWpddQEB48PrayZFpyc6vmyTfWdCeqZU7rpSmEgn6IRfV
qruLuwj9vdH07YfZmftHK980LBDIRk/WktCutX5n6dQkYQampgjGsigdHb8Fj7vjiDbPBM+KDLY5
8GsQp0KRNa06NbsMqar4SFo+TZ0DOYj91ouufrj2wJJIW+hbyNby2lMgcWelbW1kl5EY++AVw3wK
wz55ddNx70NtrsuWQAoCj1tQXDVVU4HLyi6JsbzL8/TImPprH2vWQQzh3hjy7ftI0VsWH3SmTiUE
4fqY98NcOCXlw0u1WPFXp20Xw9dRMtH8VGtHwx9KyabhTUM/HZfc2SU+3DqVENnIteLtgTZf269V
BgaMIs8uolEMzr3diUMGTq47DFR5dq7AhheWbTSiEtTpGIiWf/5bRNehuJGLlDvdwaD6joC7eqK4
Hj7d98KbVoAy07VGvRnc67UVO3btqUft7JKMk4dAt5k8T92wV2Xc2DjYkYnsGbpwqAivni5jVnVq
KxoOuILZKwmdBZLp0IXpztmdQtuyJREjEsNAZVNdHZK4Mos8yuf8MjSzp5+0oo5+OGHYLv48eNV0
6OuKd7N0bObPGuh3/y2ZRtIOWuGodOmhBH2rFGv5txel965KXU/xedtV8+F4HSg3ZGe4ArwOfarr
fV96VeuVPMwuGSWuvwE1N6dxVPof97/uxu0E50T9kcon2Ml1cTWdlCaB9TG7zIr9JTOSZxc853FB
8zDK9L2PvHWUqAHR/AUbAB5ptfFNHBdLJcr8EutudW76StJGzIA9dl7zTTvysBKryknOVXZqc1C1
zG3yS6OE+TGGTtmPncQ83t+6rWMEn5PcNjAPAH6vP1ATj3XS9XV+SWrj3WQqCko/YvGHOXo8oyKp
B+MgW+egztbTZJXlCWUczPyiLNl4LDxnPs9FPJ3vr2dr16ROueRtkVHCaj15Wccd9c/8UnptcSzm
fICc1TD//g9WeF5wjrI7sr7ovKBGDG9IfgEoWZ1HNxMnswf38/9lZc2WRvFXrfVIyS9MeCeHcWiJ
Urt5j19ja8dkU1dqxvCGrms7TsQS4xorHRSxh2rIdDwBvNv317JxzkhvARfwN62rdRNwtErF7Kts
fp2LSCD7hvLB8KZmRvF5niJjj99505p0OrI9pYJIuT7VTpwkpg1L62s7Mu/su6VpH0ItM45tYqrf
H1+ZLYEgFDRJ9db8JLGVhyldkPlVb9zuCdRwlvs6+/ldy+Nh5xmTv/s6c5Z9VPIR0NeyALLyPbU6
zuVQW8trnAL1BlLQZd1lcEe1PmV2mJinTMkb9eCi97oXlNweE6mzYnsSgUJnZO32lnypTFDs+quJ
UvpXa4QDMbWYeLi/mbdWmHKCRpWz4gEKXhdrMzEJ9hORDT2yl7MeztWLqg31oxAvQMcyFkBjRVJ7
rGNhRSvFEpk9Qo5wXnyokFx/6ZVaO8OSvvdO334xmStLArtfaeB6citCT3GeHKnglxfOwajt4oeu
NOb73ozcozYr2k97MB4G6bE+ZPzoNNLgob60inZ0hq3nKWN99DGTxbd7rz/qM5/vMCQg6J1hGOL/
w9l57DhutGv4iggwhy0pqYM0edwee0OMPTZzLBZDXf152GdjUUIT/QMG7IVnSlWs8IU37Jzvu/OE
/UkplYlS37w+cX4bQ9hdvcCtbNLDZPZSCJmYN/QYZp6o6S5h7rrf371ZiC3Qv0VNx7JvmrqVjB2z
n7CjyGZ3umjTID/xEL/bhowyPlQ4wI5rmR2kzfXMAvpyXlXpjJJq4LfdzHy0Yr17eHsur9fE9dFG
XQ3PAB7IlV6xxS8EflbriYaAeilsMX0rUqusEe1uevG9AkKXPa3tvCmssmYYwxh6o5wilduovjmd
jiw5kXkVR8JY1j8m6DR/DDKwt2c97bwptIK6L4+2VQ59CK4/cFAdzCoZAewv9p6t28uXmbAR1lY3
rOrtE6wQompsj5mIzsK4DeMC+198lPExFYVqdlXa71wZa6YECH1VVEK/dPN9YlkHqVOnZ+XMrn6U
iJp1j4GedP6DGwvDuIwTytnn0bBl8IJyXp088QsrKjAqo7qPMm5dg0l2tC6yFgx4q9CJF5UgkKhN
303pSS3yFyuuP2SyN4ePQxFPedQLfdb/zNyqip9cu2smpAUQ+X+ZhiYY391SWgX/yI8oXBq02DeX
vrP0qtOFXpyLtiKPHpbsVAdJ+VFQRju+vQtvA2keTYhKFLxBUhPYXK8lPidIuuR9eR4Ce4b1pcpj
3/s6GAJ2T9yod1vXgNqHmAH6j3oOxL3N2fLboNBjU5XnMe776qCcuPQPA9YVX00zd/SdeOrVUOH6
jMH2RDQegDSexMjIX08vpuFIh4LhKkwwhjpUsrPkDx+QnneQBYXuOkTbOvAg3NhIgIUiF04STY7u
t5+xbAflkBsy+2n1LuK1dOqFeyryxLAu6dyhHoNdRlC/BFluzoc28cx/8KGNKyjVTg3nPrG09OgO
1Gp/K02SsZNmKXgZc0pq/9Gpx+Af6k1dHpr8nuCs5KKLhxIF53HnG9+cF3QV6Hmt0EQeWniv14sA
ybTOl6bOz+M82OHiafmhCMo9pOAtoA6kF/uVsszK5qX/ej2MaAdVWDaUtx5/lOPSGwgnO7Vzyvu4
CsckNUPMbvBDqh0EeOguPohFZTtwmNupQu3FD/oVCkOJYfMbUtHUhLdA8xFjMJ+MKRbfjDQV394+
NDf3HWU1JKZWhCL5DXTi65nKAFkHxCp6ZEHj9rD4SxvlVWw+OHq61zm5MyGYmbzsIBVXZ9ZNdtM0
lsD6wu3PbWn+HJzCRsIFj5i357P+JVenhPmQdVKKhom9Ftiu51NUaesnSvVnjkJhH1vFET3EduZY
B60Tk/OkUzlwjxOljl+0+IolFMLS9l6R9dtsfwXaJgwPP42Zbm49BLVE57nIbVdd03x0sjF/mPNq
esCW0QG0K73koZ798p9icvUdoNHNLUiWuuryQTUA1EQj4noBFmqodo8x2zlO5e9jYctPsRQvTudb
z3qelju30nreNhNdPb55McnCVrv569HQM41tLcuGs9b07mOsW9DO27xBUz9rqlhEy1SP5Mu9r/bu
w9t5QuNc++xo6YEh3kpEoZ3nYGGEAErVo9D5NHkF0+1MIz2N3diWz33cdN3O7XP7WRlzbYcQEa84
uO1hqXB2G/J4Pgs1ErWU9aTpH+oej6vsIPTOFx/GeFiaT22bFi9NI9Ryent3355W4gQyduI2RLEo
nl0v96rYYUyzu+oQGc7vRRnoT7auoF3hbrfzcN+eVqTUuWrRXiZKpc17PRQ3o9kmMXJApZlN322Z
L58WoEM7ycydFV2LHYBCofxCWdtMiB6W1uslt6i7FI4WIfKlD6HmwWI51s249Geso7z4S0+SOIY6
ldZq55a93UYEXiCJ2cEQARG2uZ6mlIYtygbGKlxSbS2EFK6ImsStsg8QiBDp7CEN7XEwbj/jmmSQ
2iAqi1bFNsgMUA4EbyvUOSnG5pDIKQgDHVggfI+X924Ybh+K4LCesAK6ca5P1CxRYTGgkGaO+4go
hDhanZE8GO1s72S/t1cBXpm07tignEiy7euVBOdm18XSGWevdGJ0uqQpILMs5ldCw+yrZYz1x0kz
0p0jeWcpOYdIq0LBB1OxRX85aCAtagA0GkzCf0T8I17COev6L2mDfuLbi3m7WUErsZyrXStX3fbK
8VYRtLJzzLOqKKTjE2GkpPkpGsSnbnUXj5K0kPKTa1TTH8nUGHsdxDtzJTNZOfL/D03cHEkvNgvI
u3pytleLL3uhE4+H0PxUYwi5cy4B9/K5rm/21zrDajZJZkyMcf05jXFYapXM1RkK0lh/arQxl2Ei
nFQZoTugwPac9KPKD4lhCPHEdal7kSlSW/utrLM8+d5JKKhnG/TA91EgSNhGk6t0tMwmu87FYfBj
lR29YNWqzYJ8LF/c2KXvOpahqElQU3bRC2llH63BbqTmxPZCaWvFCX2M6rngcfdPxdyJb6AgtKhw
kQquxuRP307HsMgQfsDa2ysNJNxRhAjtsZNRUzrlEIqir5qomlzvINzlV1c4zQdamV7x2bAzw8J0
asw/1oM3PwZOaT+JwYnzQ9zqJ08LlDhik5fDMleDCIDgIYcbun1MtVZvLSPv+PG9/7kv27GPqqBL
pjS0QOD6kdAC79nBvBPKzrBcKsuclkjKRfu3H0bi9ARy8s/VmzyO5swIPtb+cMomUElIwXehL43y
Wz9Y5He+GpUVeTyoYaK69MFCZlJG5LO+GyJv9rOODSscTAR5Y3dyjj4h4xyqttYX4Gg4byyxpUA4
Oe0h8xKOiY+SURjH7hxNuILIaGjck7WUaEfatX7weUa1CBIcUPM6x6f2b8kf+GkvHUadol8KO5SB
WdSRladpfix6KeSzj47VFCGg2LbhWKjAeyzNAVK5W8XO8JAlquoPVoEcyRHXjsR4pMoU/7D1Oe0P
fBzJCa6lnPmpqVJVmAoUISJh69rwJI2kXk76Uimxc3vdPndAal4becABSMXXs/efTl5XZLHIZdKc
FzEW8amwPcxuhPKnwzvvEPq9VPjh2sOZBlC/uSWlXaf+GOfLuaqNGHt7qwvzafwVtEXw3bMWSLZN
bH9J6undNWwwpJCeqPEiqwjTd/PSKunMLW6WUC+En9JbA1jxzcxFboeTp4vvb8/yZjUJGGCRAQK2
kevhsrxezSBtDXOypX3WKMsenVz+XtbVntT8TagP9wcGI0Vy+kyIL22C7MRdcp1N5/PgZAhTWtSe
kkjZSjAlVfpf9MVv4si3x57N3GpF/VmrWz3diYDXqVzdk+uvwE2WHwAG7kaooPEbS6M7659n26eF
n+g0NYNefHDaHDv2ABvNt5f25hHgLgYCQcSL8zV38yZgmSY5oJErEaczBBKoXjJnf6d1HLQHOgnd
l7cHu/2OoLjXMgcN9VVRZ/Pi6N3Q6SklqvNo1kXkwZ87zHWzBxi/GQU8/yphu1rQAODenj2K5U6S
cCOeRZNj6Wl3iUhhK8R1sPOtbtYOlQdSXcjKHiOSCF1vS6spxziuGues4TbmRqVdJC/jaPX/DM6c
7aD774wFYJuXesWacdw3F8riNGM6Zr6FJ5HoVITim3Cflrw0jQNWpbtiM6+f4mofggGjloN4IeE6
8dDmNGjTWhirJDXTpB0lNdMxiEO9qOT0KYhTPF2XvAq+gqHJskezMynqO8qvxmencsbh0GPK4X5o
EoLSZ4X3Zbaz8jfBIb+OhiZOCmtazsJcr7zfJ0VPZANRhGr3ESuq9EPf6zPQRa2hojV77Yeqh462
Uw24OZxrYYMNvAKugBBtxeBmmoMJFmXueZlT76Hqg3L6kcxd6T3INh6bI8UK9V7QAGLhBKRUw+nh
4um16SVYeVHA02218zjY7lkMU/4McPXdtUcqNdBmQRMjLARCbxOdSSfzeyPOQerj98JndoYXT3bx
RxXsWvHcfjoMHLHMhhSwsm+2SNCgkmKovS4gESzKr1J6/kNaD/6p8ydx8AY9/sct9nQpbr/bq7sF
DyS9tFUz7Hq7yGHI2oUOEQDm1PpItlRijjYZXnnwxaItD6nWV8HOxXoT3VNdpSkO1mNN7nmhr8es
aVbUtjMFZ8cw2t8HNXuPVtZXEfAbvJndpCwfu6Is/mrrwXhv8PE6NG2gVWceEcHN6ai6iULsaAfn
uIjNI97Q1jEoZut/GYWOGtU+VhTi9fUEIWRlQhdOcK4oXIeTFtuhQJdmZxlv7z3s9LjM6TWtVXF/
s/9nfRwKVJiD82zGTYTglH/o26m/uA018ne+TiwbA5CeUB3lPze7xGvnYFQukF5R5cZf1BbbD3Vd
pf++Pcq9fYFSKzcXqFTQyWsY8p/I0EubZlDBuv+pgaufHk4enywl6ulnuaS+iDSP+PdkoyuC5qFm
VD/fHn59k67vdbrlkC+paRJocLVcD7+0jdQbmQS8I3EWiQqzEl3Jeed+vomlWEquFLgdjAENef0V
/5lkubRqQqfEP5foY9gHN/UE2LlCpTKUpR7kYYYr1l9WO3SKXiVMR1ACxbSHsrnzK0Cl2EQ2VN1R
4tgcQUJUyIqkWWchR985mnKuP0ldLXqY2lNwsYRMg7DMTaUOKISn5u92lWJF/O4FX6V5aZZSEsJb
c9NnMbSG20GK4BwsWX204xhlsaAedka5c8NxtRGEUPSCkratU2uxN7Vm73MY/bEO8TD/o4mNLDSs
5g9j8d7/DtKDA/7Olbm2Gbdx3JLFZr6gJgpHbtQ/QudIHgHpDh+tHjM1z473iJp3LoG11E8otzaf
ITdeb6e2SFLKbnl8HjG+Q4oAclI+ZUHo9a7aKeC9rtTmgLzGjTBD8JwE3no9VjLrqIrg1nkRs6/E
oeDNXOVu8EMNk6K2vsxeEZcnF2Hbf8cGOYJPbpD6WagJtFLL1BzHKLXQ9T+MxtSOvzd1IboXXRUE
oikKuVVYt/7iHfQkSJxPLcs7fzIanOoflO3NP4l6nOqhGmuZH0bEP/SLrAa/ORRLTItuxlNcHqSL
6cRjNXboWFuTwBTCHDnL4dj1w8dp0BI7MjyVG2ERyCT/bMvaAxfj9G720NLOmCMDJsZwGMFM+oey
ii37OIm5/rv00PB/UElvjRxSe2yiQDOcHyMu03U4BYPdHXSYKCDvtCbvHhfLVU3YBW4iUZJfL2ej
UPPyPNUesrxeSwa8s8fvRA6v9EVuL0JgAAjXX4aIDKhmyx6H+LwcUcCYahqEevFBykweC99Sn424
8JOdoO/OjQmagNYH5JW1crXZfMWEROWUDtpZ74Osf9HxFWErTKZW7YR6d14GMnmIp6sAAG3ZTSoG
AW9KjX5MLqkfd1+rboyzgzMNS/k49LFfpKFJ53AIndrvvC+jD2VvpyB5Z6bkZpCBEPemybQlROH9
6I1el8ABlDJ/aRbdPlrN6O7UAu+NAm9yFRBfj/SWdTQXLq6nHKjztNjJMUvnLLJt8e7WBgoYJJgU
DYiA6AVs4oYg6CjPCKiFYuzrKTS9Uj2idjMnkdbVe6ZutzuTh5T5IDUKkQvk2/XOxAfRnrqmSi4i
meVlxCzpMM7sybKy0ieqJM0PPK72fF1v1xHGFsqQNK+JVm7I+b2ag7IZ/eRikPREwdAnhEfduzGx
KwsaMUPKL6uyzhZ5W1Dn78fUTS5ZnxhPduWL3wI6DGFqThQ/334q7ywjcREtXWjeZNRb+UTKvwl4
Hyu52IWKGnf4G4USXFKa4cml1HLwtZ0Dd/usMDdaJ0AwVwGRrVJe5pdGGsdFegkmX0/CpMzKiF6d
/RJ0BLNvz+32geZBoXe7GiSRVm93fVI0muowob04g0cjQ80/0HX6Fbv6GMKF2vMnegV1Xr9ilGcw
OAPMTBWSBsP1jpw9xInaPtbOk98ZeSTXIuHZdcZE58rONP2PuBi5OVHaTosoATSEcDPQruZhRJhJ
D0VaGvaDUTjOcBzofPyBSDDtgWEyG7SUmsHXItdemvbX24t054OsUkr8Xno/ZKGbq9ZF89yzROci
7Y6+O33uXzkQpufMLHei4NurlrIGjAFuc5SiqCBcL88S8EiNQeGeB4ADUBHp7nzlqZ6nKNV86xOG
CvI8V537ubNT8ffbk7w3NnXGVeYSNuUNCW7sdQmjCoawn+iXyRvNyBWlRa/CwEAkRzbt84ov/QAW
q3n3zYvw5Crki+Tza13neta+XRXuPCE0QO6bnfLB1cO4DoKdnX7nIyIYwlan1QOqZgssUvQ3xw6G
9DnLPPdDteg0LWBgTz+gm8S/v72Wd+7ANb6HuEgys+Itr2fUzaXJaroeBZmlPiZ1LZ5by997S+6O
QskHRg6EQhgzm1Hyue7qOfXPraRX0wJC4DvZe+HNnRuCiiWNeHzhVgW/zVyEBfZLoHSPw8z0p9ap
L3O7Ci2SO4RWh5jm+1eOE8CVxAVPnrYJNtK8zR2VjP4Z417/UTa5dWw1Zw/hcG8vIBICe4q+Pzor
m1Ha0azQxuyoqTve/NtCl8gn4Q0nZCH+fXs+txgrEFYoQYFifuVUbF04g2pK3EYz/bONx0UbIv5T
l4fAl8NT7XgyOVh9Mf1oRvLMkMA/bwChDSKLdBd5rOPbv+XefuFn4O635r9gcq/3y9T49VBK5Z9T
TTPI9pIlst3Gf3x7lHtrS8RBswI4ZIB8wvUook89+DYuEx7zMdTcaXgo41qGnpr28q97WxNoODns
qjZA5/96qDy25ra1qNuDiex/q3x9OJujLX9H2NIM/cYMvrw9tTuBwOqmStpgE1dx5q7Hk+YyOWXZ
BriJDGpaKRjdY6MMkBRpM3yjOVtFqWzfLcC/yjWQO68qBDQQtgi5TBiNMc+rOIqfI28US+3D1FTN
0Xe75H+4t9YmOJV8XgK0h68nOMHMjNOY06dG2qWJMXiRUO2eA929fUiLAsAsPiJr6fN6lC5L0snp
2YfGLKZnrS7SIzT8vTj03uZYRe3WcwdvatspSNC9Tdpq5nYc2e1TnY2fs7SpP8yeXj8mSd3+8/bm
uLfvyYtX0YuAOt1W9K01u4Dcl4OeE9Y9LonhfF90hBHd1LZObw/1+h02YRTVIxCNry0ypni9gqmP
hFKs9OBsOTNGcfyc8rMMBssIlZrsIao8T1Yf+74x0tDXLHQSza5TWpg0Wv4ZdT/rZRjd2nheiqL8
Hjh5+ZLYzvKjRYLlRx03y2dYK8kfuT3ketQI7XdKoeapinNAByKY2ocp7pz50R7asjq2eEGju1+U
yjtyFowfdukP+kH4+YDjTlZRWzOKyt7B/72S3rZLsGJ96C0jxcj9er0EXgJzU8YkUmaZ+kEXluWs
yzDvLQC/iGU4VJno6M3JT98sXevPFBt0/2A1jg2JMgPscNbRhK15wwBqfJ3Kye0ijMySR3gZLeZH
fa3aUyxEHj/V+iDSz3aplf++/RnvRFzIQUC3WrkRqyLA9RTM1KuBJnNTzmalQBiYiYHK4zQ/9s3S
FGGbTf6TnJfxaJhN/P7ygUW1l1sToDF1wC0lSke0SrWUls9+A/0kyFEDIN5+f/BA0EBPBcQSUS3w
t+spFoUDW2iG/j0Xs6IwRgEYgIQph+qQ11lLHCvL97c/edhRrUJ3CZDoTSfH86pe1XMCvVBQ8XFF
nT3kTaeFc4vv2Ntf8PaOATbN3UJzHii1vmXU6BimVzqWypecDg4I/EUcAU7KJ7+ZrUNTlPPOrr+9
OUGhgpbWGRVHwS1aKUliOxDLupzlPB5Tap0HPNb24oQ7s6IBgCocnUzKPtuP1hiLXixNWl6cIluw
zbQflpKq2VzFJ82fvZ2I795oYNtWVVDOMnpB11tkInhtArMBT2AU8tDpfX4yawNVdqP7062c/vT2
J3vlsF5fHEg0w/OAR7sWD7Yyk8VM7tVlU3WxrMHMH6hUAHfSYNWJx9j2q/yC833TPs82ZIJwVnAC
DtPiBHaU6rn9E2Nk3z9OeiPKo6t64D5ev/QfJ8gRQIKLfPqr0a2mp5hZZR7lyWqu/lp4vfuDP0nx
024p4SIRIL3vjsFzcajmJsh+SwFyqM9EFkt/gKhS6EezQGPr2GiJ/Cp71+jCblrMPqzmAo6O1c3q
V8JGH0M1Dv5nFygpto9mN36Xtg0J2SGfyh/cBvLuYWf5+Bqb1SN1IhUgfF7dVTcvz6ylprKxwL7Q
Vkgjw1LjoWoqdXx7lNu3FAAwaNm15UuZYKsvZgDHaKXT1ZdEc5zvpjb7L/EUNz8GO3s3VZyyPZ1Q
/qHsR6CwHrn/tITMYOZS6mR90RPTCREdyI/OoO/psNydEO80TU8aBTdaepkngxLsZH1Z0K4/oZ+Z
HWtgfqdK7kb594aCdboyA9CzIdS/npCmuRmSTH19SbNYPWgYfaDa2hUPLcyInc905zoiM1ybSCtg
HAjI9VBpHVRaqln1BeVUeepdPz7Z1IR3ttzdCf1nlE1nkvJzkzfVXF80RMj/khOwDzF6xsNsLvnO
/XpvKMp8K+qVYs+NhYnIaqEjyc1mEMNXzBwx1RuSNJrncc816d7S8TbhVAYYiLLLJtIu5mIC95c0
lyQxizPggCwqAy14fv85+u8omwijRw2lE8D9Lq3lZt+nzI5Dv1DqgqPjsJP23Z0QRwj+JanfDVEh
sVK90/CIv1gYZYfkmnrkapn/8PaE7o3CAGDDaIMhbLSZUDeOuTuaVnMpSzc+avgTHfuh3nOnvLMN
YLQwDcIi2g7briUlgzTraqO+VLSaQhri02Pl91+7WCvf3dpAQgbQKrA+OvykRJsTZFAfGqTPvVDP
Y0aD1EiekkL6798HV8Nsdluc+oPvCL2+jG75y8g985EkYArR7tpziLy3dOAhqHrB8rQQl72eEFqH
Tb9Irb7kMvNPUJTaIcqtxPkMAi/3d0KHO4NBgCTJ41Jlm29tzkBFZXnZu+3F9MvxIcuQUWnarvyj
7bw9ibA1Ctm8e1T0ELVa3z1237ox//NMeCIJ8qBLu8sqxYHa8Gx8GobFPXdLYURmlTmX0u/tvVjl
zqCrtveqjWpS4N+ERk3TeYk/Dt0FW2BtPA1uEstDKoLx29un6haQgI8alZoVPv1aErueXElWZPaL
W3MvzJ9n0SG2qf8s2gYqZf6cN1YWJsvyDcvul7fHvXOa1+rYikYC/QHZ53pcX2jLnMeiuVC1qn7v
Fpl9xnenPu6Msl4K19+OkAX8DDJyKxZ5C3XIXDWVKSf6ki3ZYH41a+UmUWvzplBbrNv+wdfjXH6Z
Wiu1P0gH9Fw42GMyRAHP2nzBwzhPP5qK9snzUJlz8KEek7H/kpgyaz6oGCmyUM0qFajzy/EF2HX3
dxDkefLc2Cqpzi5FWu/BknjIYx/qtERMCZ/8GHTgE4FFQ4E66wCVjUifBBnYJPX4z3SyKzfU/SX5
xxtnvJKMdmy6b5PXqi+mU5XjSZW29rWkVIXZrMizf4OuTceDG+fmD6MdpvTQe5Mrd2752xPHUoJB
wsBohRpu+zca8rz0pMvmspTQxj3pDpF04DYUhd3sHO7bzXE91ObEpaXqh8zOmktqecURo/Ph2EHv
ffcRYxSK2iuaiwd/W0np5hnBxKDjhYwT7cHILStqcYf5H0ahqs3LBacZT0v3eqNLW6YZRm8dl8Si
vMfRSucWZYnFzXcWbf2Ltluda299VMh9SbyvB5rZarHTs9XjojOi3p/FoZsn3OBtrZdPuBMrY+d0
3dsR3MArc5fSMk2C6xGFX2bjQH59sdPB/+V4efdiNUOjhw6tiJ1lfO203kwPtCkuO0SdN6xPL0gL
Sxv6Dr2AzsG+zylE+2X223Q5kan1P6QRy/a7v6A0RUXKNeqDGOxlfnBiP/u9y6pWD+Eh6/XBr7s8
AD/vKuSLVZ/+UUK/CCK/4+2NIGeYFm3dwBmjYlDl9N21x9ILh3Fw/FOqgN2HcqiX4CsXd7E82Mi1
mlEikwFCMTWxJbT9zLEfhsTtZdhwicoDDs1Ki5LW8JYQqz+zOdQYkCV+6FMMkU+6N6viYNZpXrz7
6YdACesQoSUwb7Qhrr8Pi7A6Fim+T5a1R4qU2rEI8iLkodsTQbiz+cAbrB1E8mogAJt0oIGD4w6t
3V36BY+PUoyoQgtrpDOl9AdVJu/HnqO4gLQ8ylur5e9WUsxLzJTe4dxdnLwu/lIIi8mwTdqelrmW
aXtY5Dv3EVNblaERYlo7iNcLmaEc5LYZo+m6EhHEsTzy0tiI3n6sbuMM5uQBjgVbuqI2NgWzgJpO
XxBKX2aaNV/ZpM1LIbvpwC1VhJOVqA99GpT/vD3onTO8pvQeEJHXOszmHbYmVRhZxqBOOZvhqJeS
M+D/sqtJHf6HkdiGxDNsEuRarhexDro5bqTfXZJhAY6HjkXnfMoqDJKOdsbTsrP5730zAgy+F3ro
FMs3ARSlsTzX0fK5KH2KjxYmSJ+MQO0ZRN77ZjSgVqfulX+27TQEuZ3HTtX2l6DTlfO3AzVtCkuR
4Raat34TXLD6tv2jRgS2B9+4jdwAGBI/sfvhypDwX69nYSgcZyevv4zmWP9Z8D7PSajBM9RCLWmM
IkxrMSBslOeFCq3E0/owK6zU3Xl27m0gCGVEBLSnVlGC65/Rm0aTjqLsL47R2Ke2t5sv8WR3nxyV
9U9v76B7n5QGC6kfpZTVTeh6qCFDbB4bmP7SFcEYPyROarqnOUaB4Pj2QPduM4waV2TCSive9jF7
aSAu7jh8Vcibz0mpDSBSurF7DsxFvbjALXdgP3cGRAeN9ux6+teG/vXMXE0puCOiu+TeCLzIyv4K
0roI/aTIwCjvwd3ufDIuaYrWNNmZ37Z07cTJBOSCd6HRrO5LWnTymAnhf5H2vBc03vlk63tAs28V
3QRacj2xNseEy5y4XsAsAmwu9DKc69F+//dCHJHnB9QFQda2/1aVmTHRV+T14RX/RllF0QHKGvOj
M83ub8iy7dHb1+dsE4z8d8Bt91mBiUCxye0uQ2OUxCLpl6YsvynA3CCqP4Aa+7cLnJ0O9L2lJJUh
k6HBQRC+ec1lVrOEnscklWb00bKooIqQVjLeXwLhMlkhdmCRqIRsb07DirN6IP+59AG01LgdtDDu
jDqalm6vpHzn+mQo0InQl+BTbM2ltGzR+niu+otsLXrpvj4tlyAusqeqXYrnJTeHY6XHexCQe6OS
eVKrAD4Dc2qzKb3Y8eJ8TsWlXrzkURbCOCX2NJykacuLPYru0Z2qvYjl/qA0i8C3oOi5LfdMVZEE
dhn3l5pmylPfqTE0ZWyvynb9Iat5d8tmt0l1a3rNuqJrDqCGW5MqyeaRMBYrB9zWiMuouq4/xVrR
Pvks9Rf0xsEMu42oEaAo60OvWwWYat8tLhCS8GLLHPjmb1+rd+4dwBMGLA/oeytA9PoyyBO4IzzZ
/JjaBajRzYcBeHOUYBm7Ayu7s9ho+iF2AUsNKvD2bYxHVfYTgneXSUzlz8zSkz+xYmyfYennnwNL
6wlCmuTh7endOaC06GjmIs7M2dlK4tjdSKRhN8NFs1XxUdW19wyfvN4Z5TXPvr57KCMgObtWbFDt
3c7NDCaMOG1W0e3a/ljNRok4fu8i1oDzKF6sOaz1Uh3KIhue6YUuh2ool4NZ1vI0VBK1MERYq/d9
WXjX+CesvWzKpnzgLQ5eKHdy88GTZ92nsmLFbf2UqyA9O5PaY3lvVnkdCsg72frqNMy/NplG1mZA
Y/tsPiMLqYVmYCQh/7d7ete3fB1lJZMTArDOyLpdb9USG2vLm7v5rFulHqWO3p8IfZadiH+LZGCY
VRgP1goXEX3QbWkRikIx9FmmzpagCnwpgzbtH6Z+8bgL6UiArzeEaB5bu7aqo4td6c9ME+6IGc4o
0aqgW/jLLXNVf6mtVKVVOGSD+0cB3dU6WnbtXXBsNZpjAUmjP4pE995pLbP+fmaAKywtdyxLtiUU
Wre+0S7Ocq5nl8o/XIyE3yBBZVVWubPxX613/rPx18E400D3eJbY+Vsl3IBKqK0PuXVuXQO+GBWy
HvngBR0S9gGQAhfdOFHmjzlFMzMsDerDJyzB9C4yzLyRB1yEnF+Cx2j4bapaN/uU6MVYHOyuTpFN
1RL1ECzL6IWFocmXwZy6grSrdHszrIbWt44iG/riZTSU1h1sRw7GyUqRK2HsJW92JutdBxjrXOFV
r+k5BSqIeZt724X+mrdlYZ+tACUUyC/5cFCankSlGTtfRiur/m6c/p2WKK+jsgspF1gkaaRN17t+
kgiKaK1pnUlXDDe0gRI+KChyVWiL90J/XwejnA5pG8IFFcV1Cf5TVncsIYIiV/YZfS2LKyxVB1jH
/U6XZRNZM8pqSMF1ySYlbdhOCe632XmZZ58XdCSf7DFNvlml7X9wMkM94pU77ZC17o0H+nFlvnEe
YHpczyorgxnFCAj4WRa7IR245tlws/zJkgk4gLrfU7fbRKKv8/PpTmC3QYEH9tv1ePEQiAZRJefM
L0r/QBZtOrX0dp4aWH1hg5TNR/rm6iSQed+587exxf8PjZfJKzsInOLmA4rG9GGEYrjXaVkfgsJL
H4Z4/kcga/U0ZWl16Q0nO7TkLw9FHNRYQgaYIyys+9t39SaseP0dMLe5F8jUsGrf7NqhhrPcU3CD
W1y6J7L0OYqhhxy0ttlr3W5y7v8fClk0FJJWZattBjqKQG9UlzjnnvAmrMpGP2RVUx+qqdEfzV6e
pWTgZaiwykubZKekcedb0yuEWgOGBbj81ouygp5SOoOJaWOj3KjLzPGBI8TCOvmAak6bHiF9o1FU
yGUnwdpCmdeJXw292Way7YWrdal77rtuOg7GgnxFoTufbLP1TqrLWXI++/M41TISnUwe7OSdAKjX
n4An2ypQBUn4hrVqQ40tWj93z1leuafOMGSUim5XGHNtu16/MnSKYHYTyKAsQGtsc6CIfhsEQfVz
Z7izdxr7mIx86PAMPI5ZqjehhxpmG5oiMz7ZohvnwzjQZor6wKuGSLm4gu0kfrefHZ4TDQTktkn9
zC39szTRyRxKSz+LtD0r3qH52RLeB4JNTK4952OOiM9OYHIbZJG1s8/XdQYQsX1+ACQvKFnaLELl
lEdNT40Q17955wa5PU1ckURzKwySgv62iKuKsqMPFlvnRToTjhhyfBJggw51GSenBvQwovCq/Ymo
E9XrdNyTc7szyfV9XXFGFjHYNvnsFkWdJ6vsc2M0Dvo5QXbx6P7vHJ27o9A15t4h3/S3uL3acKq+
1Kb/4+y8luNG0rR9KxN9jll4s7EzByhHsqooUpQ/QUhqCt4kbCau/n/AmX+3q4rBWu1ETDtKSgDp
PvMae0+Qqt/x1fMPWZx7V+yDXvA2Z8uWbhbtLO456rnnZbgG61305xpvr9dBMe5FmhsxemECuBkG
hk1X3Zta0zlHVA77+KgyN5ChnVTxsz97WfTQNc2gc3Jldg6HzusQBEhWCFbVz5XCfutGg+2nO2HZ
Rt6HBMCsWqGam35JdR+BOOE4Amynlpe69yCMopvCVFGlWSErkf3UrWQ0b21v6GH3a7Urf1N1lYOB
c58Diu/3EkufnU1OAuxNxpm9l8Kv7gVi4BCPvfzr27fMZUTGDUZ7g64D8hhsxNNzgbqj3cDRt/dV
HMmnMp/7p9jv4ZaPwtrQpR23rVaO67cHfWXrY5Cw4D5JQzjezwa1zdjrzBmj2cbomxvTLTWc/yzr
hrjCxnQtSDdt4GerpBf5Nb2EV9YtbUQuVNpHFPDOb3ezqFMcbLDHw8drXKNC5azzobymrvr6KNxn
qB1TCT8/aPSedQpw29vLURUb2jj2HWZl1+q5LwSvs91B5WWx+SM7XwAqp5OXGi3+AQl0qQw9PixU
NHCSk4GVkWy7rXCz/Ouc69aDnPT0KWBqv3PXJeux7cbv6E2rh7dn9ZWltOSVFLKpZFOEPU8uRYFP
Wqfh8giU9I4WwrHLMd7x4XomQyTvA83Ktm8PeRkjUfxZyJdQFOD/nAcucRw3DkxqNLUqLTr2Q2Bv
0snubipb6ldO9cspZTbpBjOblA/RhTr71oMTC2JBbV8AD3BDNXiNuS49NzOvhPaX78R0uoBH4AFx
QV7UtvxI0knqtL3WSvm1JDHOQ0+05sdoCq6JcF5uxGXpcFEsbR6qLmcbkYaWXgWzz1hRVnkrvRjt
KixzvxZrUENJF+p2m3ar0Q6Uhfp8Zv6mUxOHnANQjESQv4OqPw8Cgnqeu9io4gPezH7YUH5eSym+
/O4qYRCETdGbo7VE1fB06pK07HsbPcaD1zVuWNpe/wHu5LyqhsS90vF4bfJAKrwg+Ti8zzkchsGc
1Qj9H+q6NG9afBG2oi+duzqJjSvb7dWhsL4lesL1gDTw9K0s2H6kRD2s9KF6bFO7uaHu+nH2CnGl
6ni58tF2AbG8WGyA4jm/Ipqgz5K4C+JD3+nasdfH8ruR2NX67Um6PD2468BqIQz0omhzNklDlMoc
8c3y4JX+4sk6VF/avhM/msDp7mUX9w8Ctbkr03X5assty3G16Dchx3XWmy4Vllq5m4Lt8wH+QK/h
H6GkeT/efrdXhoGfyPYiwuclz9tFEv4BN3ff4NDW0QQo7PR+4Ere/f4oQOu4D9hHxPnLF/5L5SEh
xMkiAZQkKoZ+1YBbXBWlcY3ccLHsAETQE+XPp/BAIeDszmkiF5QgDuOHcfRRAx2GPuw9+bWbzWHz
9vu8MtICjMUxgWMX1Ory87+8T9kjLuiXZncA/SNooujfbNECLI61K0vv1YEoVEJy4xQEtnk6EBqy
C3dI6w5mPkarwiUciI0iRxLkd0HSLyYQALGXL7eoBpyfd+Dg2iYHkLfvx75/sman+TY21m8CO15G
IQOxST9Y1Bc0atL5UVHEQIUtTqenakYZdk7d/kpwfrGqAY+AzMJHA4UrIp2z+emI0ThaUYnppVGv
xyaJ18F8VQHpcnKoDVBK43/0tsCrnk5OhRRLoASsLmSjLGOTzm6+C8rAmtZmg1vI7y452jgU16Hu
MxY30+lgro2nQmdFwT6d5sS9rXxTUkmtShWFJszcK/fSRVFtcdpcLj7qXFyB5yFFo81NrQAz7B1b
uKFbdHlYO8lGk+WXRFXXBGxfGw3DPZJCjiG6rWfHgxw1JLfjOdqDZDG/yUZi5pk32m1PshqHTuz8
ZvuaVbhw66ltU9KhpXGeu+nDoAcaEM6DBaJpLYq23wxOpTr0mPum2hEi/6Yc3zLi4t8FUAvCA9X0
syJHWsROP+Gzjd/m6DyjN6I9tBwiT28vkst1v+wpeMtcHfCuXgqIfzmXCti2Bq0ocUDRyfwQNJH4
DJNJ3PxfRiHa5KRYmBtn71LBd0LzCohBANt+gys1NUcxXdNMu7h1KXkzOUtJaBE2Pi8yYg+GF4Lb
D4egmr13uZ6KzYiPwZ2VYfSUu5PaFI3xmwBLponEluY4ARmKEjAfTndZYbeOhk70cECsrtwadZ6t
9XZAMBrmwJWjfQlgTzKks6HOjvbBoeXV0hM+mKU/P1luZq9VsqC/DStdp4XMHwKVFLe5lk+bt+fv
Mjljky09HbJc0k3KqqdvidSfg3a3ORzk2CW3eQK6znaLej34Oe4+EdrfYzeHdRd5O9FpI4LnUI86
+L5gJsPC78orD3R5kBID082i22RAZziXyeQjNHMrh+lg+LipgN3U3nmpX20kCs9XUphXVhU4PyDI
Sz936YyfvjoiqsLq7UQexi4rdtAy3bDoxyk0ZFvgc1WrzSgS68qGeXVQ3NsXpjoG7ufUAtolU6Eh
93PAHLO6i4GJbfPGHg/0LsSDh3T5j8zPrrWWLmp9JrAH1IK5MyhlXgCByM3isq3z8eAmepm9y0Tl
hMilPUeLydeM5vmqQO46HAAMGbvR8a6KvL4yq8TLi3MDAl9Lq+D0Uzt1OnZNH0/ozkXDVnoqXYsx
JnEbYnl7ZUUv+/JsM1GnXXSwvIX9fE4iGgPKJVJZE8ZTcVeFVdx6ThgPafFo5Iu6jZXJ6HvFW87h
YJiJti56Gzn/eRQUzaI2i50ru/u1l4dtRmhN3Ab08mydNQNNbiRHcOErsf/znDFY9ZO2C/Sy3V15
9yUTOH93ljKCniQK/P1sN7uLkYk7pPIQiUY6NH2ax6z4aha+A6+3yeQXjw8OXyLFbDgcMS4JHey8
rnThjNde2EIHkfAE+xE0o09nW4fOW5cjG8scOzB0eRAMm8ZNgqNjls4hjY1vjWWicZXWMv2S5eI2
0f0PbmwneZj73TYwS3vVxKgc7FKBruGV6OmVzQDjhWlAVoy9cJ5nDwrqv5PrkotxMJ07h8q3sxKU
+L2wcNRshqnTfjBFZCZrG5miNKTlEKsr3aTXHmLJSwC9syEoRZ1+ohQjvmDUenngFmrl2vWRcyxd
Ed0aGd0lP8iHlYj1X63XFt8mv0cz9e2VchlmEQ3b9GY58TmJzrMwBJZboRccQ+nQ0Jgt5L2JEeeq
JFq9EY248rav3G+sA9YC+Su9wnMz+rLB7MHLMnVoy6S71UXUkLsIqBmhreJ7Xy+bEN307tAQ+13L
BM+lz5Z7HKYnnEVMEKnjnsMFozRLojap1IFSb7ntkEagUeRj45JpzYMWIYBp9Q4WGkLYwkeLoa2f
Ar3DCSQLhs5c1zgYHqx56nZxMUwbs3W/V/Vcr6yquRZxLPvibPf+C8tDpPNCyj9dFL42dSaOH6Dw
mJvtgKRG2Ge2feWQeGXpoca7nEfsT7AGZ3GN1YxGUyepOmB0l9xrpglQo4oNlPdnezNMuULhzRHv
xyFvfxReOnx+e+W92JpfvCWifg6OOlCazsPf0sOGouHOATwyyN08+fHG1BMNjQo0eds6Gp6sOMg/
xBypK98BmufHWhMmRWpvU6l5a095Vqhix1hleSc3PnXiK5vjlTsaXjrYCBOdSHQczw7sLkVNHtsf
dcD/c95Xk5qfZIBGT5hYbUt31Yy6L0VhXElUz7FlLwuVM2nRVQJiQ2X1dPpb0Vf9OCp1mLSgWTlD
m4djMsl3POd71i7mj01dbbw6Cta2t/hdN/r4QTSOvBspnYI4967JbLyyb+EJYucOnk4H0XcWl3ZT
rqkoTeYD/Re63Po0kgEG2oBKRJ/JfCdar9taBT2fydfyj28vlNdmgRoRrSqXRXJBeaPqO7QmrOlD
pxvjs7IQpfYs4v0OIG7YFEFyLIo8+L9MAuU96OEIVkMpONsd6KwVFj5g6uB7g35QvsFWHzqh67u8
MnUUlB1uj9BMUh0nuEImHzU4nNVtjoKeg7lK3nYhSZf/qcY8/svbH+SVM5vICb0OHg5U3Dl1Hc28
yEMLQx3AsqIPkmWw40Mj8WjdzG18lJbsuyt35WsnEs0SQjaQPBZ9+dMlibOrXmkOhkJzh9WEJgv3
/TzM5ZXS7SWYhSMauP9yOC8dt/Ogv095tyoS6lCbNBXWke8HG0PFxOLaVHfZbeAJ87ESjf3LBQbx
S0PoLN62UI2AtAymcc0w5NWdCFjW5aaCmIuAzulrS8dGH1lr50NrZa7cpI3u2mEzoea66lBd2uo5
M+zjAPkzsMusR03C1L9NniyP7tDGSALi/PFjSr1WXftSr4RWxPEQociP+Ot5nakPJkuLkn4+RJNl
f6qRstBBijnzZqxs4gjHUOUhGAIkUdB/+pHbzW5Ghes2DWJKXgPcxc8zUgIhKmBe2CEocCWlemnF
nB7uEKiQr8EDBZV24pvTL9fqsgiMqtQPJqXj4W4IIu1ppP4X39jCppYD7CC/rzhHjTDVgvTJkVX1
Z11ozlG4GMm2vZo+4MMcyM1CUebXdz3E+daw956GtimonyEarkQnl4v89JmXn/+lUoLKv+u2dcIz
K8RluiKwVoggBrdv797LmWMUj3CLVvIrLV3VxQuONNIPFtCR7JBzPU4bv2qs4p0+N1a2enu4y8Se
yx0hgAWpSy0cuanTt4KhF2SxxxrWZg8spdW3VsO1mWLJMvv5tu/b49h304PmqZpgiIrigkPXpqcC
CZsaBzGJhvjbz7QMebI4iKHJSaixQePjVDlbHNIu5iwyrfkAvmWqw7Gqis0EuAdbM4oKe82rR2/V
WlWur0G+pMMHw06a728/w2VysjwEHXUulAU9d148baXLiY0mw6Fu0CMNpwx7hDC2ym2eOJLSpq2N
B80xC3I0X65ydLNu0dDyN15CCTTrNeojmio+SpU260SikP72810sRh4PSxmItugc+jQez6YtQ98z
Gnv9ULBvy9BKssIJ0ZWx5PrtgS7u9mWgF/0z6IdUrM/Wh69r+Zwi5Xuop6Ig0Ch/xlJ+1lrtWTj1
GmDz1tWr7dtjXiLZ6MsxLHU1EJHE42cBhRsV2EnDhT4oA5j6qh+04aNTtxHglzESGHTKoX1HzKuV
4PgyKwvn0nLLUMG91K+8/+Wlw7PYfGeOUprYwFdOv7Sykoq+k9IPrd0H4p2WEEDdGdyi9yKr4mBb
kvdl68G1ZbQBFtc4qP4DWSIUHIBSokhsf37767wy9UTE5Cr0MJc+z1n8F9eD2cAUMQ6d1Yt9FOjD
Y+ao4Fp2vuyys11I4Yn4m9XFUjtXgTSGbpA1cehBTZP7p9tXwOuTShubdZXHTrnSEiXSOx1vA2Mt
yMqj1YwzxrekD1QQykHR4Aizymww7eigKl1jM7xwcU6ej7Ir9RvIlWRBLJKzeaEGphEFjPkxK43C
2TSTobQHE1mvyMbWccKH3DBHqR4q/huigkGGX9k28ghF9zVw6Xyje5oSmwJoPyT8PNfbG5Hg+fh5
ELGS67Ipi+lTamX2tDWdSdOeisgfxbOv6rk7BlHqOX2Ymamofworo1UUIkvjON06xouonKHRTVa1
jqsOp3tXzbn84QIZie8FXhfDoerzUrtybF4e5dz4lI4IhblWkUE5Wxhp40pTyDg9+rkyQUUi+fOn
nbvWVzlnE5DT0RQGIHEnAMRta5n1RWUKhntrxVm5NnsjKZ+gxgjrylG1TMTpRC0lNgChS9OL5XR2
VMGojLI2LbDa8pLpXef0/Te6DOxlw9Wm4F3iSd3Cvga3vpu3N8rF0UV9C3EWEibQooBPzlaIrqgt
xZWZHIcEHvONmJrY3xUovuG4ZYsCcGbQH6FQxQIHebRUr8zHxT6lkEp3mf/Tk4DEeXaNFVNN4OS6
yVEUwSRCjEbHD6ZXX2ssX35eVj/hMJf4otx+Dp73aq4Z6ejVsUIe3V9ZQzC1j3qOdOtP5SfVr4hM
5TtuUxhBvP15LyIVrmhaAbB7OB0ARi7v/5d4aBH2MesUiZVGpv5tqwXarsZueGc7tXYlKLr8lEs0
QKUf4ihQt3PVomCcSp8mS31UwlU3Jg6ouwR98PXbL3Q5irOo7C/DUPCiE3z6QlpSmLUYuvqot4UD
n0h669pqmyux70V6BqtxeQdkMtgWF3WmfpyjIDf7+jjYQb1DsHHYTX5lf/DGMdiYhkbY/fZrXYRT
C42SQo4BIB2Q8jksygz8eiisQRyJ9U0sN8lSMTCzgIlulZO60TsC0bR+H0M7lBs0jLzpWxe0SXuN
SHW5XkDeQIklT4KKDpz49POOc2AJ1PyaI5Xd+kYXpoq2MKobIxw84yrz4ZXPvHROFlkN6IUYgZ2O
5pjVRJk2EUeNJbWp2rK9qXwV3IyxZWahAXjWuLJ8Xnm/hdtMxYziJciis+WT5bWtQO+KYywzF8+c
DKx/kHndF8fT5K+35/SVpUo8siDaAPqA/Twba/ClnipdF0cjtUS/sq0YT0zdHKjUvz3Qa5+RzjBI
+6XLflFdyQyMaIFTCYxEU31lYUN2oDQl7s2hpzOQT1JdGfDVr4hq67/0IChAns6b3o2+n6pJHOuJ
hB24tH6HTOZ85/qEmm+/26tDAaazl4ORIPrsfvDwrR9mR4jjFAVuuZqVbjXr1gni4DbpvenL26NR
NOfRTy5CIJeEkf6CUlyY1GcbACJhMVXYIh0RRMb1OFgJy6jfIblbHjC2r9cWQs+ffVc7aPr0PYNE
vynnoNoqQVlfEWWu/Dkf7+UA0CHEvHP8Yc/CfZ5UtVIy91ZJXBi3CSy0sLLE1K2w4iAxMNMck7Ta
CK2hSHaiLJAf7asg/ZwY6iB6y7sPBtcgyde0sK4WG9s8KI6UtOVedrb/rk2TdkO0O2IvMR7Gpqer
q0WFOqp8EBs9cX30rTwU/2aVfE6VIWo6Z92wieMEg55hWPNHjVtz0L6WXXbvRpW8aXQk2qY0Goow
FV6ZhF7ctUew8Ua8ziy/fF9ZTrtH9CTf5zLSd5XTKk4KPQpR53xXRX6x4ank0ceUetsMuWqG5Jbm
pYw/Z1Txn5ABlD8MUUb5ulFBfugWJZ9Vk0yde+9By0/fexHIm7vGnflYAarZwUcHt5psDcSR6Vm6
cx+majTGsKgLs7kJlFf/aOWUJGGrN/hn1Zhc5ltVupSow6Q0C2Zkrojs+N52JY7QvI05uEtjzasw
RBLeT9+esvTGl+OirtCX49Qmx56rWX1wdajuN9i82NFnEGJp566GDGUJZ6UPRj/dOF7e/BqlA/rY
T2Rib1Exk/WuNxZFMz3Nk3Q7Q1ggdoNeRUbM1mo3kYZzwNpS3ZRu0RoT8wamrNxrsJ6+m0PbYNZZ
E+6Nc+vG28SYTLnqvR455qlX0lzrme7XK6cFeRwGyEPj5qJPnY5E81iIm77okmovA1ylbpw+NeWa
DKGsPkwQIPsd/eMR7cKooBKOWoVLgIDrhX4AweUYu6LKSrzAmqwxYY74Wtx97ous1T5YUT796u3W
cj5WHEddubLpuOUro9a7YJsEuTfuYBEQWY9mAbFUWX4nKLZxx25xLhirjTHlNUJk0+B/Ne0SDQaQ
SkMeto3b4HNEBSzfjI4I3jeV0PNV2qqoxH4tSuvQDuKp2DVT3gwfbYjY89c06VT6XhRD/W3Exkjd
CJGqbF01XeeGXu005WPUeSVMozTz4Ny4SUsxzVYZCYCDlkvchlk+ZOYKq3AzISPsiuKb1SSVCOkN
jNYQjhMdBSTNs+EJASXfvhvyuPg0ySIGoQxnrXtoQO1ZBUAKw+wZZlHOsrpSQYlFdS66izvszI5O
13jusoMiv7/rHVxSj7NdUxHteg83pDR1p2mLvLEq7qMsSoaPml/rvwjT22SdOGRtbCD86Ta+IVSO
2YU+to/SUm3/1AV90y/qmoU+HTH/EVaI65E9hiXZzHzn1ZnerObaofDtCn9R0sIuPeiiEEWfMb/1
Z8lC8lG6cRsqirNF+bkvXW2fo/7lP9aTtBIFJyMuvDUB2Vj/aQNbCT4mWd8kazG7jbvSel3plNKH
AU0+6U0wmHFo3qnc8ac/I6Osi3stY1AcQsxYbKcJe3rTjnwueECWGS3iLMmyTzFY73JrZ/Y4htje
42sUIanwOVGxaEPHS5PhHe68qgp1lU/DHoG4Kt9pxNramgzBUXCmB9t7dBXCaSvUHW0v1L3eFhvF
vPVhMLdtdmfnXjmsC7Ns6uXWygm8naKON4Vrj/NOib4oDxEKZEEYZZYpbofWMaejSk0UHAanxEfK
QL0K9k6VtRGk0KWSkc6Nbj44LotilUZljCmyjdfbTtdVU95ScccDbZgpPYQuPOpPaAJScXC1BFq3
Vuj28IDtkqXDT5/MYBV0QVceEDywtPe1bqbtIw/SaV+mEfb60TMimWwqFrh74zWFNa+ppfTmmqn2
rXBu8/mzEyO8VzO9iZ1wWlD6XnmdrZyVh8L6xB6IItNZYRnfOeuyNJDKZtFPAxbamfJ3jZJ9sdZ0
0aQPkWtoFYdoNqjQB6A/7YQNgy5sSUL7sOq7WTwow4bwZUhk/8JKdJx1HX9YfaMW0cHbysiccs/c
yeJmbksqwFPQlJ9iSSjLphIs1rxp209DlgXlutYr4YSQA7pvArGgL7HvRfrG61FDQhkR4v2+oSGD
Q2FscuanEqAf8nJNUu4SBbMkJAfqoJzXFbQrrRhddYt8XDKyuesak4a6TvWwB4X5VRet3a2EAwP0
Ru+ktNcTx6T+vo4a+hW5rFUSpsXilexXyGGGskyLeSOV2zqPud+r7LbLhx7y1TBqlqS3qjSU6+wk
G5KV249B/iOzB7s7NlqAGxiHViRC1PX8futYtXWoW9gec5ipSjWhL6sB0VUZzdq2a0p7/mFkft5s
XRl5X8faqbs17mUUe01dDDIUvR1VSFPhI7tDJyIxQ0PoFewbhbdt2JnSfj9Xc1VuHZ7waYbd331t
ZgMxA/hi8HJWHB1FvdWhJH1O9bmsOYHmuXqIe1w+qNLBS1rTpeziHeiwHODGlKpmk/EVlh2UxyrU
ZNMGK0yTaPOrsZdfW5Ayclt7iJysxtqYscispsB8gnsxlI8jql5NC8a0TPNVVaeDto4hfPsHOPfW
l3lybATyhafuS6Q+AWgWljV+wttEdnf9PObDl95ViR3O8aB1t0CivCpMDQm6o/WdpNuA4s2LHbJI
WbqeGwFthfbjMN9GRTenX1Sle+22o7WarlChGubjZI/DtNX9rvXXkx0H6t6xmuCjZ2dVexM1htk9
SSqY7spsnKi9ab3F1LmpI2RcgLL64yOmK1mxzTV/1vZcJuILwtO4tAd1nuIbSpHkJ2WkLFl3fGza
2Q5aijd5PIv63sy8yvtK+keIYPWeNW3csdGGI1Z7ZrWLfZzwVnOHxcJGOnWRcyRZdXwExVBiXcHu
9G6gdurFqpaxbW5RZCMUpNsxzpuZSGXpLtPTWvll4yRhJy173tmNGRfvTKtHuXKs4rG7DbpWGXfB
nHjYNFUGyHPF0qeroETebRPdqdy1buTNuCv6mfBFZGb8SfosiztWP5A6PaGytsHHrVB7/PzGdisN
2K3hkNdJ/j6yrPTYl57RrNxozDg2IksVWKEZQ83HmUQEs3vpu3HrWcnaLOuIt/W96mFK0XjdpvZs
ljvbIAjbxkNQD3eNILrdFHEitCd8zSx/bXddouUhYhQjgR7WLEE0ryYzKdT3OOiyIA37QsOTSRvz
WqyyQqCjAa29FlutbWiptj7uqSuvF/G0lkakaZ/sOYp/xFlvmk9aItrPRmRgG7DWHSW7GxcmCi7f
SVqru3RKjS+tZoP7igaqdWHQuZHcEoQ36l1Q2hjEtFXVvu/NOghuY2z3qpAAr2s2wPPdaos4aoJy
nOUUARdXM3xyqPvdGVnkZreoDfRQEPki+U4WrHwEBKd2WheVU/40Jr1y1jLrpX1TD7P2UScA80KW
riPXw2z41Uq6maUdNamX6dYSdX9XW1kRbQtdsxSeE4lTIR+gVT0OLy3HQDHb2CzFji7LTcJxHNwh
j9Jw2kflUN26rPs+nI1WInlj5eWDZirXJwAj/D1OliGsdUG2p0I3n2KHv9bSBVna02JRXRJ4dzGV
ejvUtMJ8wnbAym7sJq+8UFOcPvtmVm4Q2g0KjWwTAuEdMzVEa8o6o7Gvy8hW+37usIaSvoVgRuQI
yTrz5pQlg/YhJ1EnRXnnml5T3xJw9PUqw3oZk42on57z2fSmnTHbSbyNaKrPoSt7t93mokytzYT+
b/LIXsjGnRgSGkA5Dkc+yVg514fKiGWxKxcVmxBzTJSmVuiRjo9WauTZjwilqWFtdFqWyFXZCPFQ
x7n4ppLMRiPQTaNGcBBYvb+vgcXGIUVUDatfcsks2kIRXJLDupv1hHtcjel9rgcD7eeJ3uidMkm6
dtRCguhdQEBlbQOpB/E6r5K5kyHQsag9ytSqib3AkWQbXcElv+lrfAxBcSBKaK0dM52T41h3Qqyz
svfmlZuBmlzxn8vufrFMs3aEcHCaiRn99A6SAUawrtnTuc282X6yczFVRzebhNyYGSHKF/j7wlb0
BjQ3eM7opPVHK00c+M3TUKQAqvQyhtYOzlKTbQiCohnoPpZB54dodYz5T5CBs3h8ydH/46f8z/i5
fvhXMt7987/49591o1qcrPqzf/3nMf3Z1l39q/+v5bf99y87/U3/fNc8V099+/zcH78357/y5Dfy
5/97/PX3/vvJv2wqrkf1ODy36v1zNxT9yyA86fIr/7c//Nvzy5/yQTXP//jjZz1U/fKnxWld/fHv
H93++Y8/XiD3//HXP//fP7z/XvL7js9dl/6sL37H8/eu/8cfmu/+nerrQo3xTTJYyup//G16fvkR
9Yy/o5dGJ2qhhFFqo4pS1W2f/OMPy/z70sdd2C6YIPoveOKuHpYfGfbfwVIDLVu0b6mRe94f///Z
Tmbpf2btb9VQPtSI2nX/+OO00E9VkaIw9HLEVSh/I4ewVMv+UolurdFIq4paXzJRWFmL2lTGu9wW
ufkT6TrirEJD63Tf0+jUtlHRZvOnt2s7Z01CnoD3xgwR7RraZcAZltLPX56A8xu6cN+Mh2WLmGtz
bN3gyY4tY7hVDp2NO5DGpvMQta3stAWSA4cal182GeSsNl7M6joIGNdK9GcIFZ7Lt3ipRYgJsbPL
56I34fTGVBgHcyJrX/u1m8arNvUnlJOzPCbkzSgB3C+3OgDzUgbJUhlWgFm7Mc0eyAnzaWXbiebd
ETAO15CMZ112encIhKIWgS4kUCXzAohMfos4ieU0h9RN52GtY86j9laj+Q/LhdP8gkU593sjt5xu
O5ptyslte5X/Q+XJ0K7jwGnfU0z3x31s9uW8LQBNpw+UblLn4coML8W5/yneUa2mTr7Uk6HwAacB
7HM6w0ZNQqJJ09jPYFfkLY7yTXQrsAWSYSxkb24SSiDPdZ0Mj3ne5mrNWdc5N6BZ+vS3Ogg8CmBM
SgIQyZaFxz+cPgoORREIK2Pam5E39ithlF1xnKbZcsDNDFnzNXVFn8Sbt7/AaRvhZVTggTRGPB1U
JhzGs1HnWnMrhCn2NSywkeCgRSzUcXNdX5U9ZdQPs9NmeqhVaBntarPkvyst88f3bz/GadF2eQz4
UJChgKpAj3DOu05lZVdjh8rmXpeZqd0Ja3QH/KUzOYeiqZGjf3u400L7y3ALlfwFSLfgLZev8peN
bakG0SvRlHsTYkSuEEAB6IvbU1Alcvf2UKeNPMbgPGQPgH5mYpej8XQoOqKuTwAu7/JMU8O6+dcn
NBLX2pdep5Uf24os7lYBu7VvfnNogiZaMyDA6Pejs3JWdEfRobAC1Yk7VzMyufPdEkJi3pjuO8zn
eFEtU1G7EaRK7ZVVdT6dUFsWNVhwBoDB6NWcrSpNV9R+wUjfdbEw9NVCL++2/zqOEndiJb39omh8
neIaEE4DxUEzmJ8s/Ut6cKefuUsbJK41EpGOzmm9ibVO/eqtWY034IltZ8O+rjHqDcpFLihzNxky
AvuyQJB0Qxim3llej09Ebge3qlHF2hM2LPy09vdRm5qbib7Tqu0l5tBtP94Vdml9FoE73Qhdc99P
gZuuZFsZG2vo76UTJU9j5E2NHRZBhPQ7Ungyze07HeZPrz2PRUHZoxXDr6CP2h/NUklHn7O4TeDa
3rMcfpRDo+0cPe+Phmz8VYMG4iowI+OmmP0S/Kkw/X2bG/3OnwP/gyYd/11aB0gSxTXmaU3tbXHy
QgRMopGAvfeM91lFhhhrZrXiUv0IY7p9n3hmTkZe5tt6cLI7t0KVs4rKj1OTz48jtWOc1up2PRpD
tEPqzL2Juzr53gz9L6+faWdORH+rYELhOpq0eV26PaRXoMIUStox2PEZrLBK7Oa+9/kShpbhitk0
xk1vZSKcHL35FBlTuTFdmYNWaKr2Oz7b5i5SjretIGB9iEXnb2Y9qtZcz8YPfzKpsyjRqo2qY3W0
nfyho4n26Pg9iGS3Nx79iqRyrPXx15g5cuVnTlDdAXv0w1w5U/UIecYO/x9z57UjOZKl6Sdig8Ko
bknXITIyIkPeEKmCWprRSOPT7+ddvUB37mz3zN0AhapCVoVwd9J4zi9DfhOdOLmxZcr+ahfJjH/4
g/zwHMzTjsdbtzf+ZR3UlvpFpo4+68dxDoanqu08UhLQhHJa0OPTj1laIMckpEGqcR9YxJveuLnc
bquqnb9lUV28A2E32Y7jofpS01zz5LDifrHyQr/QqoG1DpZiP861dTNi7E2g3E2cGgydUzK2EXas
ccRs27SqT6baFsEu1qb6Wa/+DftXI4MdgEZexdhVR6CzpzG3uLjuV7H686XPzE/fGXx2PQniWxl5
pjlxvdFkwrzpxSrXpABkO9FLDPKuylCdent6cXO7+eUZ3zkPkVyOlTeSZx40+n4MLSKxl+pAvxUI
JTTlDPqX86H63bMRG4gKRsVEiy08NG7pprSu4KOYQ6gqV+p0Qkp/J7IeVYpwrvWaLlA96MNTODm3
les3KYTMr2DswRqG/Ey6Zfvk+MWrcWqJNQilbTgR8W6Ac94dOq6033qpyufh6iWwU1HOXzIw8qPb
bwShNnV1WnP6Gku3hm+wMsNVh+ryoB1LpouutvtFhfHRdSvifcB3HzqIladgy9r7EkDpocxyc1vl
3rifxnW+sYbAImANgNRLt2Wax0Qhm5/SwdU63/they0lNM2gScAr1t/eUAKb9nMdX/Gn5s7BW1nf
RAVyu7eizhrrvdSmzfgmOB2bBECyKu6GeOiqXwhrnM+RT8592WhYfuxM5wdUWYxK3UcVyMBrHE5l
9jINPM7bpNzKqrzowHbrz6jXek7ZvmXwRByN/WuKmnZiHJyn7UGLKF+PbhlJe+fl0mkOfw1mHQ0O
XZPgQiLnCyqK34oSNpKVFhuzbWqtC2U3EdhNeTCWBrOsq4KpTmKPbcDie7c4LxIZVQqjy3fQngVq
YZmyviucXISpXoc5us07exOpXLuyvsDg1ySo9UCn0y0pukLfh5zEQuzHPmoYm52Jc+WF1Dk0mW0G
/pd0NmxDitsgl3vBORqkfdgv4tYfGr+GyOjH7UHYlBntXGvZst+b4f64a4dafHcnBsfLYOT23F05
vzytnInxOAhynkrhWGb+2zqyyR8lLIpOpdWoy+b2Ax2/XhbYnLjD5mnZt8lqtmbLDh6yIv3YtmNe
X8hnGbYH1a1R8K0Nor7ZwzQs8ZxydWo/GZdoIDQGB7YbcUuLrfvdbU3R7qB//f6GLLupONuxHvIq
ba2oXIhBAG60CfnryniaDshUWbHV4noHNB7eo8cyVJW3oLhGwKWQ41a1dwR/NeDd/twSSZ2OC0t0
isCAR2+EFxJukk947A6ommIwU7vXQASFRqS77yK7IkcPpRyxMxvYgdvtnNoOf8VtFQGmEAsSVnmy
amWsfVghGzgSMtQc+rLIw2ontKjnI8GBS5RYXhH1lFk4dX5BESLES7xGy/S7xUMz76zIHrTcMXdV
PC0X/rYeWT+raNznvSqrW7fr6vlDLXRGc/j1dhNdH09ZL36L1laDl3hb5itvV7EV5Z9MH9PwdWM2
3c4ckkI+5hkHZtp1jO0nAorz8nlQLtywlmbjnSpAobL3bsK/nQPHISh8HNEMGZHIYGwgfxaWKpKF
GtQl1WfJ2DJ1+I46jTAViAmIbNdL4zIlEhc8V9+sMS5ew7xy9laZrZih41EfV9KkzvnUZDKFSxb3
yvPXD7+T2TMATnwZuiKAIncovm+c4IWx/HWUeXnm5XWHpWMHAplZggQ49yYQ2UIwz2yT6zC0vXqI
5/X7qBW+60mUxyyqojtLtRRXkcHGTDDIMxyA9WT34EKbO/BsWcWU0nrQ8yNX++vAubKDLgq/0FTp
4QKNg50zF/6uGBEQThig/SSLw3kPagWBYvkxIJOFdzPONy8NVg4WCnbr3aZt1Tz6UY7cyNpmNyGP
oll3Y1w1lyKKGg/ia4R68ukCP8ckGZ7dTWensq2dk+foYl+1S3Yoi+UFuwJtrUEM5BR36MDtVvg3
ep3MRVT+eAP9tCR8Jg3JWVzVvuK9LoYeYBFCy//h5kNz9OgAAUaaN0TkAJGqi8avdMOvSeT15jxt
pdx3svotsFY/Eh7aJdIJ512/ZXPqrH3x2Fd8O+nk4TNeMydKOxENt5NNs31iiiH8Ui2QFz7KhZwH
Hl1h8aQcnRINoJ+3ZZjafan6lWceqkyDYKLUNs2Ii/OJ8yG6rYzwXtyMZZjg775JJZ5zO4nhHg5z
KRU1sv40jfuiyPyX2nGNfwjjvI3exRTn1b1eTCWTiMOXrdOXFSOgJBmt86POTYYumhiGIP3LZGM8
GJOqmYcnZEOUZuSl+8PL++ym9hb37K5Nr1Md5/roDQScJsiQzalWubHIZY4r6rv1NF/WXC2vvZr6
B+VPDFS8+uhRjT2N3gO1G9/A/vp1hy3HfS1dL3ouw2q9FJPsH1WZeefiutjvBBD42R6RxyfTJMs9
ypYVUh5e7WAHwxDsjSb7Ip1Fnf1Ss4lfKAwfozSYB2Uns2X4OgCeuEsmi1KtZIyKPmnmSp34xlGe
jNoum51Ugi7ANSQFep7m/ELQSpwMHvaKBA4hLsAvp3JGpTLMt6acpg8dlfWT06xZlsTjvL166Kp4
oAxIj8J+jb37SFm2TBy7HZeUwtjqzq+57S9RZOSzYuH/yoHe0DRtN9WXac2ak5qXgRAwuzEHueil
3OcVcuEri9ikwtjBfIhbs97lXpDLE7KPZeH9NVaL7KL26XQwVXPjmtzaO8W2fm81HbHrVDpPepZx
qr2tS4vazw9yWv0j+vj+ILO2/FZ3zXeSKMSJF0hJVs+K9cpbO/o7sw0SPLx0wp29kchuuYU55gUN
AyN709EL5nw3oudBEjs1hb6PmQ8fxtJenqmtXeiXqLLlefU6dYmqsb6t57q9G7r2zhqN+rmMKrsL
mjH64upCHezV+CfRZyjzvSWcjqbML/h/4bCiWrgpwdITxT8Vl5h0JTuVrazTELTTF7/frO/QVvGa
NrSu/ORmddud7QXdewNr+N0X3XIUc/TL7RgweTlzNO+tzRMz48rCclXGEAMl61g7RXC5Tpn/Hkml
vVhIeHZTVzrHSjaw8pqODjl18s5VzbR3/OHHrOolOqyRX+8sXztPAVvwTrdtcWInH/ad8X/7lCyD
1bc3OS75w4h47KudufY3xQ5wsZliU3eKl3u15CLdot5NsmBT+1JX4ZsvM4lkQXPqWKpALlu7SSiG
8OzbejiSjO7vnba0d02kxtSiqYuWbJfpR44pNXFE3PYuX1oHzaVfMu4RSlDfERbZh0Hk9rnphJ2q
soEtjSjLzgKPaUwPsXfwfCaqjV/oEFHmtNvs+ueElg8SyyIxV1stg44ypw7jxc4EM+uoVef7Ns7V
eFwdDyXxIp4HMdWXWgb5xa/6/KrpeAwaL/xkx+oxbxXDfcXmIfcmMAhKcHouj5lgQN5Fch6+uNSb
hncGrf6aWG4e3RQtGsYyCaFb5wTzoO8lVm+Ch7LzrW+Yz+LoGGlc2Sey/CoUQ5HKPph9nF2k4g39
T9A+Io9038w0ymOP+J145bxmKXOc+iVaG2+n/GaC5sj8R7v2F7CxuDmXvfs+L3p4XIqVOWrM9ENH
Es2FopacMzt0brLAqDRjTnjK7EinVBt3uxLmIVl9L3odIStT6TXWl7JyXyrluKegMICAdlMEuw7p
3IwY9xBNKrwZC8EvoYf2J0cZdH1hra/9PCBqEkvYnLeO89oopqC0CwJrDwm83q9TaG65t5vE0yK+
XfExXqqs/sFqXH2tWUPSFUnA104ornWeUKe1o18pt9FmJFwnBQDEWJ/bfq32xm3Kpyoe9L1g/B9O
mvyWFO68/RCjNbzBMo336LW91Bna8dSUo0XcBZ/IsDXdgSs6rE+Ra20HIOvNpLmXOZ/TIqCSQ6yk
gxBoW8Cx9miFMeg7NSZLjhxkCcPAybgXfae5GIs2lXX/WpDK/+DWzfRIv0ydFh40ZAFpR+6GVd/F
CAbOdrfI0zDoX6WoJ5XqUQb9UXalR5BiPXxsYSUS2y9ZUPHVUyhB5A7xPkP+3efbtindoU5S2c4D
0t7+kl2ftUiM5Y0Hz323alfcX1XCX6WmhQC7EBW7ushu2i4XY9pvTZiy1RQebn/HO6rSWta9zwD4
VFRR92X2nPJ73ChuwHKzP+n+rJnsM9bVZR1y2GY7exK2su/7QCNrW5kJbzvhKryng7ZTx+kQG2Z2
uJdbvBxzYZ21jeyZzir7kCMZbtFKQCsmrOjq9wxWft0m9Y7K4f7YUFKabKIKPiD+3e8bWIxMwplz
jHmfNyyS4WFiZN3zBvxGWvI65LWV1q2IH8XmDKjiwjJB6tacnIXKSQc6/riMU3XOxTSmOWYuk0wS
LSiUquMwR/v+q+2O6uuqQw0k4vv8CuENK63/bE1m/R5I2R1AgFuBLHTa2KLC4b3NF/MQjcbXcLOt
j2pQbhtG58CdE7QfzUdDTaN8N4a7nOko1genq3lhpCiIn3Gbr795WOq05IO9ldqqdtCRdpT4ixFP
syg9nSClp1XaQmuUhO6sh9SL4NlxptXlDZBRlt9m9JtD+4Ic/bCXfAhPHofdvGPt8l8x8C/PyOkm
5FMsL7HVxUnlBGq8nbmwZ/W6Bg6dlUFSCu166E2UE6mh9XZrKYt1ZTRcEWs5hfNaaSRc9iBeJ560
OAXq9jdYCSPHkFtaPNTKGdceyjnqa4qZEORb1YVSbHaYqQAZuO/qkV2y0KoRRxAYRVTatsY8GkLG
pBsaZ/mv7jAM3d1YE76RbCbjTyC/s85ibqQpkjsM8Ylukqm34/ttDstt141a6G95rMRdo6wuuBuW
yQ4+5s5z67ttWUy2z4ImIhWhtFV37JoIFUOyjRFfZcYGEJH+3TomUYIP/NG43goz1RECxGfCL8aO
UF7bd4/D39dnDu5s/WkhylQqyWDRs+epDqR3cCAC5AFdbtT+LmMEQI/hZjeAesNGuggRXHCyx21u
p+Im2vKtusnFpsMHOkPdKW29ogRh741b8A+BIJEVys6jkcNwJbU6P1McOlenEGLkvvE99vit8rPy
Y+tbD0gz21geZ+PJEPWGK8PooirLJRfBkyz+NSG/7s04OGvN2doUVusmRvbAE8OYY4uI4sxrH5bN
GmwkR0KCgtTM0udxRpBwg1AV6NuOl1CcZk4auA2d5SuauKqLRIrgT/Z7aIJMHCNHuerIaApYkNer
7ZxNGbEwwAqpOE+Eb9oLUjR+VxHGor5burWvPmlnGFiCNBP6eXC60Tlssx1YVQLGrMwnSoxpI9Y+
36Lgk1jTqq/SdSYA9t5xiitl1ve88XQm8fcMo7J+9O3GZS9VwQazF2RClrdNYY/VTet4/GxkgHnw
xmFcuQ/MQtXEhOyMXymLcb7XhRf4Y9KyrU3s8N6EtT1nNebOGWBIsussYwdmP5ZKX4HdyZ+zxIut
4JPoL0d/W+rY46NrdGTzj9BHyvLT8o3wg+QquWN4ahFg882ynJi0jBHzm3QI80uy1URI25HzXlxZ
hOIw4RyjGWZSm/d1zonCOpAJ43YHxmRT7cXqElBl5QEys6qqeJ2F7GuAxc2tiu7S4DN5y6pQmTWR
+eKTFc2eiHSBSwObOd6z241R19pjrPLEXbdJgUtrRCn0tRDSKpKlnCBIszZgGTRRjFRwbtWBDkle
NWBHfONM84p4pdFX5KzO+TCDyHW6faaYCA6lR0MZ5FjVZbtFovxJl3FgtuLgW8cL9VB8lbjmPTPz
wbld5BJt0YXgq644M/Fc9Vd/saJ0A/OxTt46OU9on2mUG/FkjOds8u0xNbWl0VnJJtBJ3w5KH8zc
Ru4+3ih6uF/kKJtdtc7WDReXFd/PlD+eN37i9CgqBFnfY+lY1s6EJFECZFfDhVXTNTdwcHN4qJBm
dafGnVv7sah7Q2HvuvjbLrZQLt+j0iV8ZRGO7O5W0cU7X7YDph6GfWbYLg7iWxYjBK4RfrR2P4Af
VxdfuSXgroinVx23XYaWNuDlAdOoOK2pCZY/RVWLZucIPf6gdUA/5C0f0cm4ziR/xYTCIWSix1Ie
qGtpzY7GdPeVwgfut35AZnrnbvnwy+Oj/g5GVHsnFSO8RPeIEWrnlkjudoaDIdtf7zCO6Iil/kRw
IJeGqhrz46+bU00O12hkT/F4stUWEjo1uXLZTvgCqOoqAhdgsKXkQ14wmPrLoWFQDA5qAkmEFBo6
d19XsrpxdN7NSLM8wtIKO1/NJTDulH/BztCPN5XVNXbCKErwfiKLvmKvVKUTaWfXLRv4Y9CH5b7i
wg0PobrGPeW9Vd1oE4/5mTjl4TOUGOE+qcNwNpBnF8UXbxxSzuNouV54gRRp2zcxzdzzaI1h8eqJ
XPwlyfsGag7PLi/uwXU1H8EQiqY+ulubHxd3cnP0u1pFW9KiRWqOvgpRqrGxQw8nLidu9VmB7dQX
HgNBfefrqOrNjqAcJFXQvyDrlj9ctWlVbF5GJKnkJtSQ4hARE+cnji1Or5WoNV7ltIx5Wsdh0JI6
UNnjQYnSMtS8D72bvZRh4Y/H2PIjywEoZ9LmnG6z5UsjwMS+xGtZ9IeoirkiXKVKD5kbWizk7es8
Y4ORtcVrGFqqD5Be0QF5wRBCQNBiR9Vpc+PSPzkFacNn1o34WYheFAl38GB2eWQr7teqRyzfbnL8
YeuStVvJ0vEPdJsUb9MYZctO1FXjpn89I/6iStHFNdW+LyvnCYsdakveJL//ikMMkS3Og0m9DKZQ
wf1fJ2Y4urXzrCe7r5A92qWfGjYLb0ss4eniaMmZD47UWohfUQjnegLbXXFyqbWvzi4f5XnQBaVy
ZvaU/EUbVqZ2micep0+AT/NomMOeazFFYmd3DcJdJ7T1Xptoowom7IfFVWmxzgGTMh+yzcxGKYR1
6pBIy4NjKMw9Wigth4dFQF+AfKrVOtodSmn88ESyENGWz9FH4xPEdCfWOvgJzEBOi7SUECjGsA18
YyLy9WPO5Ls9ZK729Lcwn0du35UqIlFZgb5tutzeHieSZvS3AGkRKZqEvG3lObOmQvysusDYzqG0
eUjeeNtmxt88TxrEfrxlKKkT8OvNupfw+cMRMa1tn3whr4CwNbsYJHes0Nm6pIXOx+Bn1k457a0i
x9IWTX7bF9djytnQqEf9Vuz61bUye+fEEAo4D8be4Fvxo34xoPMe0tlA86T/mFrtL7uMeFNuKsiB
GIqgjNGhJA6wOfMwrudOP1H3pwnZizpTHuFj/eg2JCZMpFXltu1pyNrqvUZBW3GJztF0xbBXWI5T
146Rcw/+1I57Nj3lXXJIU8D2CZPJyz9mJN+ePaYukwfiJMu649GFKiNU3MVtu93nNKj9ckrDCWBd
M/8VPjKTDR8TmjsBFrDo5i6vrGF9ioahzHdlPnOddXhS9Te7iv3+DHQxDCfLsvIpbUi/mJ82m5nm
ZDdsPSe9hdYLRJM8LQvGhFSoiuCSTPva9GkeaLMi3bHy32EI9/mdndXq3nLCH36ElluNP21DrjCt
lmsRhCpZxoK+eCwLsrBrjFJu/iPWcineFjrWsu++ybg2MuDN+BOCZR3xAxSZPk8Gmba3kVUBhl1A
RdwQD+LVdyStO9E+04G0nwx41kCEB2/syZOlpW6JQh67+wwtxnDYWuXWrySsZhz0daN9bBxFEcjm
QIKhK6APGbp+FYTR6Qgxax8FaWdGKMWmkmxU0ily3tf2AY+rz+0bbrE+Gn5lggFnjwq1r0MGLX3T
U/4nf7TdPBmEVflSotmBhZpv8GQN9LGjsXOuJEu53W4TwuF71P0Runy6S4xJ+oX1LEs2q1cGBWUz
lqAjnb/ctYSCiUeNulSQNu9wNpOCxDxSxUuwXbRuOvRA+O6icE2t2pDbXsqsjx+qLBThfbSpzIVq
YWIJAEUG53rXK88yN+wM87y3HTCR19C3yhhH64zJaN9UWJSwNy2I7Rn18jYbd7MCeplATvsgb/Yt
mgpr+OJZWjnxndWj7sSW0zDozvuNH4uE+d9rO/5QAV7Xd7LYolCQpBWQyPuHCtBnpp4CPa1H3beB
96SEieVrVyEQ/r5idVqP1FAy1m8Nn9BbTI1j8Fdkxv9IPfqtb/nrT0HovwhJ/3sC0+Pv/irNlH9+
q/+F2tKAT+L/Ly09T8337hfxO3/pVK9i1OsX/ENZ6v+N2LgQHSCJ+Nfk9av06P8qS+2/BQ660Wsy
NVbuvwed/ENZ6vt/I2yZpLGIQhq+NOSr/qEs9Z2/XSMX+FNiF0K+3v+fKEv/1bKLCgtFJ0osvBOE
KwSEcP+rWIjJUEpppiEdXfc9cPztEDOS7KutRXbThe3un96Zfwhb/1nI+kcI5V8/j98cEek1uj/4
M7wfKSP91AU/TxKyQlN8tmEScXP3oGPWHhVodYwzh0XQ8yf6fgL/Df5LJJViqKc/ylzUsj6u/lBf
SlgqnCVujYBJdtV/uNf+kG1d3xcCkfnI/KsekhqSf31f4mvVSVc1A+jA9DH2S3EpOPgA4cb/lAn6
/34CIWnr158WEgHh/Vn15szSsTc5TPBSxXhc1jU4ulUU7nUV9R/hGvv/4ZX9ocLjlfHSyGaIHK4u
B13zv76yEtC0ndx+oqFvcVNTAZwXdYfHGVDibl66q83Civ7D5/5fvMhrhqCPO5yUaffPEK6mapBw
inJKO/ZRqHocUAMJpDvG9vHk9dbnv7/M/h4B+E9i1r+/SC4RlxsrRARn/3FUKjnlXlOiykJlUODu
Kmv9XKCyxaZhd/KtQqoHezw71pMXDk68yxAJPyF29X+Fdt/EMOADkHxueNLsg6Hww31hzUOV8hq2
dZdVIvjWONr7WSydjeXO75ZkcLcIXVTv/Kdo+f/qveMCIcPeiQJX2NdL9Z8UmhNga+MXw5iuGvNX
N031sZXrdsvWQtL87Ab7f//mUT3Hd/zj3WN0RlkNZoW0/e81b//0Ezc/UB6YWY3+I5SXLK/6LolG
d34oSxvvau3I8siaMgMbzGt+DrzGe9NBT+kDCkrchGgCq3thIsj4aqMTNxHku+nUtYLyYpE6bPYl
nt4yAUMyv7129N9GAvxaENu8uCskwpZkrV0hjxQRXxmZHAkOs2P3QhCmWpLCxyd+ZGyISM8lQOmu
qzE8oBJR7mXwpvxrBUJErF9IVUwqoiJqgMvAXxIMWNUjDPnwZZDa/j5GRvC5Oc1koTqizZnCOBk/
AvGx27LOmm3v9gq2WtsrkpVVqPElRsA/7fuhzpHmkOZ9GCmVL5JgoncnIdVthBBEsviTfhz/hTMN
sywX2/jWDJt8qGfp9+lIE+wpHG3xlU0QO4pecvskQe+IhF7b5r3vFfb1qLTHH0j5o2c48BBRYZHH
u8XzVisBXGKuXWfWv92yZPbPxRvdd9EuVvMwuoUX7goj1zZZwIqsFPhNUh6cAS4leVuWBRK2yfah
0AT3wOT4zrLvxwqA3RkKwg26YcFl04XuM5s+3lCrhH5P6PNzyiv9TyyuMQvudcMydMeAC7yO56oI
kWrgxDuBXLN6ln5dTnsMjDjZYhnOz4s7cHxi7yfCdsbh+i7ZTvNED7aROJ8G7e8J4pg+WtvBCVvm
veSAX+NqX2iCXg9bKFAnltepOd2KcbiH9cdn0LqMP2k4MpcTWLwJcZCeUsuhUnIuE5KYGdNc5PfF
zsJTA6zE/fyyUDeR7yIAtXYXUGSVJYTwefy7sLvXeBi2ZTfFk/UOvjOjiFxzBD1eN29LGuO9u1Xt
PM9sUtX6Og2LiNMevcuceMZe3he9cRWhql2/h1SdDcnSqfGh8KXBI47dHKxhBhcuDkKM270piHzd
26rguK1QkB2LGV17OmbzVaWgsCPsAozwJ2yRJjjM1SIlAtgxJA4FlujBbeK83Ncalx0YdWHy/VyU
y125NPWn3gB9UzQmzWsT+MtDsNlzywFCHE1amTq/vzax18RquMgAc4SILfKSsfkytK73DN6C2MVE
7nAuWATrJJdszEQ6wGrEwbpUO+SCwQ88j9u3ehCsgPk0S5kYyhh/hXpGzJk7Ur3X0ZzJXdGsvTp4
k1fqNCgBC1IbwZCbyGhcz2CeiOwjQ/kCBZGRhdegKuxP3vIBikINIHGbQUSCHYJ0lskjKnyvAKzj
3RZukHB+DaGfkrtg3RQqcjqcqWCuRDjb25a2RenHiUsi6PXMKMUtcecahcqMSHVHfsRKtiHtTiNG
NdtSu9Yoqq0hZ5d831kNhCqrtflRef7iocIYywdlRWpN1CwX8gpka2NqwXDy5kI1XOMQmqnbdb27
7Cn1GkVa6jH+RUQwv2xWlNY3ItHM13YZQvuohyAHLR1YjG07I60DFOEYmG4MUk4m/W6JIX6VGzcR
6tySbJOZgpkyDTnXugRrfPw7hszDwj7by824ksWb4C4lFhQpf8lVt4BxpTKHti7VrHF8zz315J6h
nYnaKd8wN9kNrXjBFHzFa8BpQCFmLdMJhO7ZVRtAUmXb/i9fbepDMS30R1z0vjpn3NI7J7cLP1We
jivKpMzqEUDdz48BdVxDmqP/mw+ISpHmwMdQybQsq63PhRwzLEulkNz0VeykfghanwT+9Xh2sOUd
cdZ6akcUgPfqLlP0DUe5fZUcu/PHtaioOXsIUGr4Pku8maLH9VTUrT/tW9fZOshnAqCUwX6ZAHTX
v4uQnH3uxOGjYE3/SfGfXIBve/g6wKGluSYZaAofF5ZAxoniix2NCMPtoKNqnSPZ/7X51lSlJZjj
BxHgbL+FjIcvlRqv4RZdTiqNYzn2nTNHDSg6A0590AC9XhoasUaffJxL97io2nd2bOBC7eAsWXGl
yt1f0HnNlkxcN7vVb8NnieHzA2+xve0KCwYnXckCIBiI/UCljQJcAyqolrcIPDLjCbL5X4hjgc6l
bLXtT5nG1JuUBMI1KX9KkMkYT+vtQPJAC/ud+T81sutmnxluhqQeg8zdlch1o5RsT2aXVrd5eI7a
fmJbr5BGJCsmyfOoe6iFZVw3SsSd3uvTYkBPQ8DDRgdbsEh7zwJBYeQYFoLDPEQ1mcixs6yjK/r6
C32gmdmNZOMRT2iy7Nkwmcp0BWuq0F55zSsPLcXJu/gE9TIkItgYsu1HUHcQ/Vyh5qlFXM27QZYX
iggHNvywBb2Hm7+3Rc5C3sQT/zXoVYJ8nx7mmgiOcWe6sDy3mQy2JGzr8AdxCLXHMwBBf5KJhWPd
KaYN9HFw3ds+KCDnZHN9CUyN08uIxBH2ubnGxV6tSISrWIabMgcsThSU2psXbAP3k2gQHQsTep+t
zlrcosVQEzJEOECLhKvp3u3Avdpkmz766cR5UdzCHAwf+AjGdrflRsBg8xIQnHvVLbPVtKZupp2f
4RjavwOr83ahzQCV2FJnn7mO+pAUBhe8osHs/DrZ7jV5xcPKvMNum92W0ez98rZF7RtKxD7a2fhf
smKN4Vghhh+a2nKBKdZq4lHXvIeBtT5EpVV0qV9myOZQRqo9B0x9aIkz3OPCLw51mPdISio3iclD
WQh06rQCWrfm38TGbu++X4hvVi+waqEeztki5UTKRjjL90Walj6JAoYa458f3Amvo+uz2vzlleTT
agBD8uy7fg1dk5LcML9qhqTvpD9JUp7Grf6GTcXlXHUnEphAPs0+Ew2E9uiH1ZvAFjGk8UhtDHoQ
uOJrATtFQXh06W/JS24s4g3myzSEQw6mznSOrob/J+Whaz5RvUKPwhQOpOf/H+rObDdyJMu2P9TW
oBkHIx+v0ye5ZikkRcQLESPneebX92J2XdwMl1rqrLfbQAENZGVRzsHs2Dl7rz3UQHe6BDHUUtJ+
29YAYF7o8YiSYZA93yQlBhd6ZrAd6AdV6Nixk3vNw2SNBfTeoNSfQC+yMqupdWwUP5FdRj5SSrg+
zMa6acupIfjWK7P52Y5t+slBLl9tMgnndGMkZfuURx6CrqBt7M+8tIQbV2N1Yp8L9cbL9SS2cnJR
6VAO1jDvjdjRmxoORb3VZGLIzSpniPZBUlXBLpHEam08YgKiE8Lh8qJujSnG4CTIUVKZUp/FrNkQ
SfGtTL8WS6rZUVR0pSLDRLdvpygmQYn3aPwa2mEx6ufvtTvBPHGb2aSGcug++3Fex5fo+yYczFnm
PRh97XhHq1UIp5Rht49dwL/oewj+nuRiJ8fewK4BhSvJv8ylrR4s2OY/q9yYP0kGmMt2SGJjQooY
p5RflUaQ0woj+IJoYrA2bAQZYKEMXdUx9rCvtHFpxNtM517MThWZt3XUWhLeUoBDD3EE67s7hONT
XDh9Cfxypk7rEsCnG0UhgCDG9ggbgwtdbZwabP2AxCvZmEKkP63UoOBbmI/cA+dVhKGAWT1VTQWp
R/cDUmwqghhXj07WMg0Fb71LTcv1EEfR+U9EQGpS3OrqJ4F1EUcPqYicDmI0RkgoBnnhho5zdMqs
PWD3UTuLnSTFizQ7x7LrJU8GGtDdNEdU56S+r2SBqbVS4HftfCuccRj8WYWeuLdsyQAlWKIxZydZ
5C8Ya3SeItFoxGQrdsQKa/oKUx7koD+sMQXdNMLjP5Zg7Xat1cXTzgFqUPm6r/svDcqsFdhkcE8D
FlMUhaHeDlYvwVDRjS8YbOWx2JW5jJ29g/1Bg38N6OLYaTE3Pu1lQAVzE5TfBoqhYNMEaTAwB2Nl
9otGjvTWm0hfJzXogr0eoCyPoFdsBggIKX24ZUiqV5hn4iOcMu6tGAPURgOgxWbi9rR4GMvMEGfq
ursmPGNhVuiR7LZJIdsAQ4goJElEKzeMjcdgEwhz+AW2FzFqmNuyoBrOeYRTszTHqRybbBs1JhNQ
e9CSrG5nmD4lbj4yKilTZFLU+hcpxhtoEhyUL+oCwS0fYGU99MM0ngiKkC+DNOrVM4UZiuq+nr4G
SuUbhZGg3i819SDtlUrtQSZ2DQc4tupdJazpPtACikjnpPrTjDBu2BBCK0s05f0S7CTNJuxYOWuO
L6gLSt9AT/lgzQUr2xJb8i4sF/sXICHK+jqg59yYef7bYzD2A/iGO90k7VJ9sYuEUXyEYyE68DO7
xi/rEqpX3+bm576ZY+27jNrEBjpyV0AL8yQFldHy5YSl0ae7iD0XjbXJtHIbtNXy0naNNV2qZqJb
1yaTeSMhbGS+wdig8jNsV4CKSG3BY4Wlc9Nm2gp2LTWvZH/L8/3oNir1PQZ66COnuXkWsyLTm4cv
b7NGzqlvD82wzfo2WbaV0aIXKCE/+SoZIn544UVXXhuWchuVzkhV6bIgb0ZZFp9SO3Lcbd5N6Y86
k971lBTdFZPVERpW3TiLXyZV9oWZ/XQ/hoH4hdEiQTIm7CA9odODHDzmgyqhA079NTAV3v8xSJDZ
UietB5XUtbINh073oGrdfgGkk7VHYy7ii85sJwb2szkf3LnpnW3rCgZMSyVpKdDND79bvWnwwMqi
8B2qI9MnHj5D/JcBc9vpYOGG1lJojsq1AVE97Yra528KzT07IoQsOsEi2Xee7R4jq4ZO5UA++bbw
FSN1Fn2OYizkbkcRUAyFBeV30szWrzZWzaWLsGk4UrxxgpuwyjyrRdtPqghZL5wgDwKIgUVyO1Ms
YLQD+d/6OGOii6aLS0RbiWP9RkuXrDKebgq/YL2ypi3yD2CNQ9sYJ3oTNnbFMlyaTS9zSscpTeaL
sp5SiyOjY9j7ISF+yy/jNVeOnTXLtt2YDuUmWtzY3aW6EZeThW9gw3EoYe2JB87JwmW7pISrfnQq
SmrCRMLxhlnX8nXquu6qjWfxtZ5y8RUCmHZ9ayqB1MOxwpEYwsWiKmDnBNqEKaHGatzP4Z4TY/Wt
KTpClfj+UYlWXRlmfl/loXtjycJ4LMDckXPnjhVthrwxfnaTC12y89ZjcmlGwUMGRSyEOZnpfpM2
Mnmyu9H6DJVRTxe4DqxfMymkDzVSVHS2GUgrTlMh8osykYC0Sztw6b8gjUPGT1vmEpQfp0g0dO6T
adi5d4gti1xWE/IiHRq+ArAokov9ZWpJL0ZzcEl9TGPuOPSeC7NRjlzBBUQ1dUVvfifaHLmNQjVS
XICMxsCuK6htbVr0FatviT4X44Wm0R/AgNoCLJd4JVFMA1tJku5A0AOI0D5hJr1tcqO+oX8cCRqe
+WwfaqAyz4Fum9s6NmuojGkVAUDKnMLa52h1Sr/IVfMzBpwHS41iL9kgfu7v8yVESu6EafrZki4n
03jsPPOi4WNmjymVQfujr9L6FCUtpeTGajhfbuxW2sh+2GzGLf/U7W4JYrC/x7IZ2IlwX7EZFn3y
oqKu8BhVWI3eOjk8xk2IswB7aAmw6yBp9P1GReVeYTLj1MlnnX9ni5uuWpk7SPRpSUYUHOimeO8x
z2zBCdm7EPUHNlvAFR72IjSwfoz/6A6qOZVNmCi3PtE/SS45UMyAQnsOlD6kJQeFUryMJrI5egqb
dKjazvcqAubQ9g2eTB8nfhvWpl6sajpUxE1nOhyOTLe30B4PEVCrWQ0oMIy+23saqveUBqGN1Bn6
1UVSZijWTO2U9i5CcJOinMnC26wky+4/7LyQRtEJHi5dxLtqqJeH0Q27m/8oghS8WT7SCM8KlW0N
Nu0jpiyIUe83jd+YKrBQmzaAaRApFIh/NqnnNOCsV9Nwrwz088vSjr4IM9RBOqeLtHTerteN9t+/
6Ft9apO2HFNfRmGedQYUMPMxqojGwDvQULr2A2XJmNTOobGL73Ug522r2aCCFDn3+xc+x6Gs8wUN
XgneNKAI8rvPevKGCNZmSrKu1Wpchc4jphiCW+xLWRnmFRwNGgNOUuHmbvrLkla04deLW20XEVYf
3IWzrJl1pkYmJ3Ii4If2mgZ8NtFBk0aTuuE24EauHtJ2yrZqoJMwTsuvfhiHq1yY2OyXBEGs6IaL
wWqyo2e1pHoA6t2iia/2VYgNRJe6vmM2oy6CUNLzNdF7vX/j3nhNWDdM/mJbQY8/v29Ojah4GaGL
Ramw6Cn1xZUQJg7aRKc3dS6CxyBxPgpveutpgT+2kGaRzEvcxzph+ds8Y4AJ0xJ8WfvZMJrlxkaG
gs8H7Wdj1eCgyJO6kGAq9xkTg21cTGpvZqgQQjgUH8zB1vfibLKCy8gyDMO0eFznsUAovNrSDG24
olOvTnHdS0xD7vToIFL7IN9iHXG9upTrgUXXq/L3PGsQP5wjGovt0KLpe2ml+MfqqK8u3n+gb14F
ND7jqXV+eZ6f2EISlPVKrTNDueyyrhSPBeFf/yiZaH3DOa94rCrYYNfp5dnnRouZZn1DKdzXS7kv
zEAxQGY2pf7x43Ftnovk2wbYgfvvzxeliLLAHCOgaBP/pWO9/pASBTf8F4Ja379xr98E1+GxeOsY
lucjzy6Fw4hGcASpwubMcinKQF+oLMEzWeOFev9Sr58RvooVvoKpiP+Y6z//2+vv4Ugin5gind0Q
3dXaaqCPWHxwlddfGUIGST2KWGiNizbOSDJwfITCGFP5kJqmXVLRHWZHdb9PA0HwaYmV2U6DaVtE
pHRBjqXkqEr6Lig6P3jzXy0yLp0v6VBR8L6Ytnl2a0PtNJg58soXA+ANd1h3JUREl9nUVNs2nkxM
dN5HYeav9iIuakLRBNsDkYps7j9vsh4pTuL1FQUVl/gmNSRSawHbtEOE1yonPAyok7ZZzGDj/cf7
1o1XtkKqQBKICcPp7PfiHTZRLvF7sWNB7pUBkNGVbxpgAbhqRCh9oKLqJkE2edkPWFfdRDMMDeBa
v/+XvHXjecfAI3HTpbTOigDwKKJLOWzhzolbX8AqypN13gh3EiOOJ074+Zvj+9d8fd8JRSS9lWWB
RZVY9D/vu8Nh2wSfG/ps9RWGR1X7S4fYvEjgzwe6hOtZmssqiSw+WPreuO+rEAvNDPwxJalC/rx0
Fwgmj5FT+qWjaXXlJGnQwOG4XYTx84QhbDunGQ4FkUa72GmaXdhb+ZYZdnh4/x68WktYtcALIQpC
T4TE6OwPmcDe5k0O0Hz0mhCQ5jhxlqZMT0b3o1SiV2sJlzIl4SGEQLAOG2e1RjbWg+oI7fXTwk2P
dZYFO9s05t37P+j1VXiL+JwsieaXO3z2g/AhRVY/4cYlb7KB05HHD7gCnQ9e19e3zWHFYq3ylIUA
61z7BDcOJ/XSFn5VcY4k+Ss9RFaKfmFg/v/+D3r9ZTirANe0tKVcD9nWn69KkNRDhIa18NH5Gv0O
IJLYd7Hr7PLEoUW29DTKAKOn1+9f9vXHwb5MCWCRWslaeB4xG9eNaAs1lH6ryfGdbWFeTllQXA1y
RLvcKWOTgzPcAAz64Nt44wFyYcoBgrVYC1Y93N+3HJmNBrz2vvS1mqZPmTdF29k00uP7P++tq7jc
0pVb5xn8yD+vYgcTBiGIEL6VK/e6KPXnNcv4/t+4iAZexqdue0qfLTBDTylg9BntORO/+Sjr7G5Y
SveDF0S+8TLi8VhzNqF2QQQ5+y3k2jUDZpGCR9VbN+Y4ME2kJiI4wxQb/F2YTwFt753Wiu57QyX+
0vZpTTs7UVsY8MUxh2F66baTeEKG7n57/ybIt241LENS0rAKGUqfPVA1TLEK6PT5VW7/NuKw/tJX
9YMzLuWl6dFnyFq00ItNqPhGj7q/dl2LwALdjzdOiGGptNDTK5mML+//XW+94B6wPF5zAvWkcbbr
Nl6P60pH5arpzfcheLxtO5Cy4eVOelrq4VeYQfSWs/fz/eu+8bTWCBwOf6xua6X455tHe81VruSl
SB0aK0Pg0hkJGCiORv7RKvVXbNAfhTxvhLRXqadtWMRRnZ1eGF0OYqljhENpjlqoysjAyGZzl2fI
oro5NfwhjL0biP/6xvaWHNQaRPT3f+85VM5aX0uKDE+t0kGOm2cLWObN9JE6Zt4Dqc8+qku1yyg8
NtpoG3q2gN3lPHknBhbTtwq341fTm343nSMpQJiH1EpEt6nbFjsQK/oOzSmOcgWA9zGaGdCEVSMk
aoZqUn5NxgQN+hh3rFMbHwlQ33hhbPSuNqI3wheJBf3zwTEpnHEm9+ws0up/2WHsPgQ0hnbY84uH
RQfiRaIeIEOYzt37t3B9TGeP0cbj9Ve3gLfmvFqIcBJUBqMCP+fK30eX3BcD4esDZYTxUM/eR5/G
G18srMMVI4Cknj7F2YICRYb1PVK5j/FdPlBl97dzYZkf/Ko3PgTN/cSCZoNXlOfrAjsMFiAPbRF0
2vrRIJiHFSuMb920+oe54JwCKQU0VcG6j6J/t8/ewamzLVYYrPANUX6+NPOMDtvc40ATiDO6EDXK
iBuV0SDfSqyqQzPmzzIOCG0eg0s11B8sPq/vMAln6CQ5a6xnRetsZ6gyoFc96AyCUGVysFrKzArx
4gef3uv3hpoBKSbHXpYBypU/31hPhXOG7xWpYzbFL0VDo3IAv3EEHCBuyoKRwPvv6esnyvWgSLLQ
mAjPzzGolkjhOyiuR5x3vG9JdtkzYw72UUnU+r9xKVI+2e8ULtlzlW7MsC+rpyrzdd83F/ZaHy2p
O13YsftRDPAbz2otkZHTr4c0ivWzu4jf0sBCiZYzi8u9nTvWIQJ/98EPevNZkUvNa0qRh6jnz6u4
Ek/PNPKDAqQzPCZSngomHT70eYQnTjp8UAC9+az+dr2z1UxPNTalpuZXNf3yWDvusEFNnuyjKf+o
ifDWpUz2OjZa0yYu+Gw5aQi+GYXkp7FWYwm2tPSJpG4uASZaHxSPb12KjQ7uL+U/Y8f1Lv+tXxGq
sZrkgFQjqTogel2K+XrK5U0JP2f7/hsoXz8xNPB0jl1bMzAB5f3ntXK7QBPVoZYrINd+r3EyHsjd
cO8qR5nJviwbwqpyC2+hWhBwkQGxX9u6d04E8DKxqzonuyVwtx0Cc6b+HRh73BQfZdS9fnnXP5KX
SiLL9mzzbKExOurGqmeRBRAKbEkGwT5keLp//168vu1QUnA8EGBIUe2cH7oYR9M6GnTmKxSGB2zh
2UVdOwvmT7v+4FKvj0O4XUBjUVBT89II/vOuk2XiZNgPMpRHS5FuEQvo58lFWDPLNRzGyLQM/cGd
P6pi33jaNKb4ieQWcWI/JxAHHkpaGETILebRCTZFCG+Na2Hxk8ElN7584OG3J1715UYBnLicU10e
oqjFW6ZpWfmJHuKnSaZ3BrKBT7Iel3+8+tKKcai1DFqqzFLP7gyAiwkXG5K6Rrn9ozBCYjQNukpR
KD5q2L2+GR4HM94pupA8BH12yK7z1GBoQ7YMrnnvq1KpuxmQZE3bppvLu3qO5g8+ttevMfgxGp42
iX/aoAn+51NPKvQHdUWrpKyt9skdzfkB6IPTfLAIr3/3n4UWhZ2JB9zQvGQgJv+8DOkzdummwI9g
qsvTMuWIs/sVRG/RaV9V2OhjhtEdLwTzx42XIf56/0N643dy1qdStmiQcABe//nf1q+0hf+icmYM
lNH4CYmB2qUE9T6+f5XXn6tHRxdL9HoGWVHpf16FNbJBbdclDHTN4YGg6Hs6s/lnO2Oref9Kb/0e
D/OJxLfDJu2crZEzKN14FANCRsML9kGVD9+14VWf3r/KGydgOlc0UOkfUugpffZ6LGWFIQfEnT8J
HJQJTvdykxKMstUzuMY49cIdbtV5C3cIGUU297vJGX9g4CZ7C+3uHvHXmj0G3ErS5/43Xipeq/UA
5kKGcM//OPAFFF0t0qQ4am9b9MB+kTKvJ2EE4QhfM0dxYkj2FXQ4v6dV+8H1Xz0D7gtvDauyA6T5
1brA4tgQw2QSPpcM6VMkvPRaw+f54Cqvj/mU1tRHdCHWTjIF558vVSrGrGVDjnwDjR4hNV0UHZIx
QIFeZMysnTR1j17iIgGViK93ebR8s2Q0HFJ05jsR992uEZl+ilAXbP96Pf6R9/R/Zyz9/y25xF6D
dP9ne+n/KbpvSG5+/vq7wfSvf+e/HaZyfRf/r6N0/f//ZSElR/k/bc64nP88Bxy8tV7mXx5S4dr/
CSQAqQ5lDzQdj3/2D+JJJNy59QP4f6suzlDN0YRDA3nEHNTIQvnzzUEdmaoqcQFWRv2ctY3KT2kq
PVz0+QnCTqCQsLZwksY8z4fud6XbuDPuAk554t4B2Z3qGroLKcYjxTNKebUrUUG14tqMwgp5IFTZ
PqlPejUsBjdGPJE7sbHDILKbDb2nzjwAIFis6bHFPp2I3SLqfhpOBUzFPLoBdDHj2LKA3iKgsdDY
wOCG3XBbdpOciGZNwKEvnhHJY0IwdPPTAEqa72YoY/OPzhow7oRhN+eQSpam2vV52KhDRdpUXp6K
hqNn5UPAE1jrg4rF4zjbVg56dbaIwk78as0FqvwpMjtjC+tapvves5erLMQIf1NhKIlPbZxVqw/e
QcH4g3yAvHtZyil44OF523LMeh1tE0la13XQljQL0taed9INw60VgeTcDCHIlF2kRVXde4NdPXGF
4pvn4ZUC5+g2myYhEcp3aASURzvQ86mVi0nAF8eL6ACvY/iZeWbdXc555Ny1AIaBPMOPCpIraxEw
HTgsDp87L6svPBQZu6V1rG9p16DEi2cU9OSVYu0RJIYijQ2F4fcoJJ+HYQBSH+PemrXfEHk1H7lZ
HRicjsl0YWQjDO0BsVwwDha5dVFTvow5lUfXrzIf3MGaHNZ+sn2B4afdYzwLthVBhXsSLok4lKEd
zEeYsN1ymARTXfXYRLw/z9DZRPK77d2QwCnADuSMTmGsb0XGTrwlq0DX2InYvC+cOGGDZoYWepd0
9er0u8GY5sCZl4gmhItHjG7h5aBQDYcToTcD1hkU4NGMnisq1jQeJxW3cALibatcbDez1jiahLeJ
iAS4w77UjBsjjfKvLkOAPWo1LGsyjAygdyViEEPYWNvwO+p2SxN42WSBCBDez+bFlPXNi2pr4hoW
Z25AkdVG9JTDor/j8I6G0a6W+NPSrEBiURHK8LuQVdUxkUH7eF8QrOsD7x7b23o2eZw7aOgg5Xdm
MQaI9KN2PrZzqDi9cLxC2WZ28ko2udhFS97E10OeoQhDB+gYl0DdZvMybnTj7JwIVti0CbDDZMQJ
CFie1S7HYlQQvDOUzw6coOEbHEyT7AVjOQbjbEenXkSSeAA1BuoXX3C+C4spOOU8OnEVgbZuAdsu
g8U7QezrZlJJ85xrdFp3E+jzbd0E5q7VUEBa4vUqSGTW8Gu0S/PFW+L8qOxOfB76Hm+MwugI/RYf
wHWnluzRq5jfB6RK4cLBz7cvF4M+Rt+DKNqSJdnephHz7MsmwiXmqz6Aex3S6USjCikOp9tIqbfz
+rFHbB8U4eIv2GGHTRG35q7vF/cIfK7a0R53+PYBYbjXVoVB6t4wesgYEDp1+IOsl+aFsXBWXbol
WvojJD3cQrNgKrOa9gj0ixCHHsnWKKUPuloFV+gis+uBqPAHxlTlSz2E5VM3q/FlTjGUpUBZQNfn
HSY/ZLWgOsIyouKcS8vNdwUJkTvQ5cFpGSbrsDhpeDdkHC8PYQ/e1E9ciDqYX0aB4A86c1lNybVi
zoowNfGa63bwhhd3LPm/zVh1abfV0QD0yQR5wQsx6xtthQHkl2CNr+wHfU18qVtvrdwlUHPlC/Y4
1nTgD2uIzsbtQYoWQRbewJ/Jsy058mrfEakHXAY8ngeIEl4nwmfWDrLwYGqABusg5Bd62Yl8dR9h
t01Z7tkWt94Kmr1mDmk/I6nkQaligaaezLOS8GlUe10I+IubaQom+wupNsndUoVevw1SR86+XU7S
xkrQDcGVCKb8sXTm9opI2umx1F66z1pS97ZGZsuHCL7pbSHC4JkwkFr8hqDipngLS6T1c52HDt1s
jUk4UjPBFqiJA4IeltlG8lfm8QRouBjgaz+juEZ7BK3DqO/o0SjSdRJo0Xtset14r22ZOEdSVQhs
AQ8N7E9HqEYdepm+Eeapt3fypD4Sx1NtZRHy+MxCIl+0B2EVfmoJkM8xeVz4cPni4wcHdNHlYlZF
+iVgfToJOEA4mHCpTH4Fk+vesYmTQJaPI20wZuO+ZG7o+hlMnHtPC1Zyt5rDLxpP+xNHC7Ua6ups
+dWiyiSvQRMe0aoJD6PKsoOxfkxAad183/J5wmJwI6zSAMpnjUumTW4rxvLGLpjIdGD83YPPdDCS
7galu2oLaa0wjx5eFhzQpe5GbM8NIDL+za6kG0O+7sHocnZflSbhUaUNqSktduwYcVqvMtwx7gJo
VBTYCBkySIJ4GZaRFwgqNZzi3PuEN5fIlSgcGIw38L/Kjeo4chatSwIMf1oT5IfRNEoCn7U93gJl
dlejjSiq/YSbj7+oZ413CnLhoUZBjCT5OzKhkxJjAXfYMJZ937FEULrLvc6tOgc4halH7q1UDie3
bSfFvRJOeBH2BiIs4Im58X0spZHW2yJng/aDLArmPXu8vIMDKcjAaEM93lIzzSx/aKfHBS/sNsxi
ap7ENu1vQ15Z7iEqe3JwYd15qF6nIoEqXzQxMxov5d6kbIQI+4tJZE+cctHk1MKAF9YhbvetRFXe
3uaR3Ygxz1ycxTMDdhkVeeM3AZClCxklIdnKmptwYMvlvFybnKKlIJyCPYnH5GVhiNEC2BODMBW1
zWlVzMN3tBepNrU9WT8KuTThMdReQ0Y5Z7PhAaD2mF3T50rvkAETyGOqopqOhQHibUPmhbrHRkdU
i917rNyysBD68p3TbrTYaZ8QtBqfQGzxp/WJ5T0ZdBBcX2dZ8QC7yP0K7El8SQBkV9fBMNjNLba+
ABlzB0G/IikXufSypPFOKTXc0b/J2YzT0cQNoVMdv6RhFH4nEQFyXND1BQ4ORLjWVS9UX4D0FMQ3
D01js0/VhtNvvFCYP/lf8gDYT3Hx4JZ2PWENCqlKaEZbnzGaGAb2FKOrE1wNY5HtbGXAkHA7c74A
tr4an7EGgQym7wee1RthkQpvWZVa7HJfq16Tsr5Gv4r9aIgpfxjMLiTGInen8XFRzfhzieP5M3gE
VshimLp+n8oagLTGfmsgQPWc+0HUo31oI1lNT3PSBdWutZcVm10tJOYEkDKzfQLf/4pHDPB+FKlz
bPio7qGFqm+TsxrL4oGOmp/2RCMCVcBriV2qTzMsRYUrNk1vAZXVhmYJR8k+ODu4CwR19F6iq1Pj
THmxS3PXKy8bozZFfQBvRusHyDany0NWqbHdaiyln2aI+D9b3bbC11MmtowKB2ToReQuGFZURQk+
du4jKhQhTwV99XgLC6wo90ORQKzg5GyYN/MSUJpkLW5o8ANucw2bQLNpe0PQXnfSKr/18FypQfj5
kT9LIFxYccPuzi6IICBmvjIOYEmDh4a3xz4Qwayrb0R3EbW7zXu32AmHxfxhcvqlvs8WZ2GRXKYU
et+AQByzIOpw+6leRnRJaxL9ZWuHq8TEAbV6YDI6EYPb5HGNP8cdvwO+teVpomGKFKUGoLYBAOA9
4folMGuQhbqyKbkQ1hPzXEDTFWWCC3qIMLGjdq79ERI7w1K2pHQfhvhDdjMA2yNmYG8CEtqPB/yX
sA83GlsXk08wAA/d1E4JbOrFxdokcd5R1OOfZEgTG/vaYsXncQz2VZBhX+C1UGO6rxEK/46xkZIQ
gpP3E4G7jtx4XhXeJH1vxl8csUhzo6yCxCzXriJ1l1aQG/ahC/XspAvlfs878oQhjQfBiXFMYm3q
pqsIDSIGN2aOlkRfzaIYxSXbrlmx7Te6xaRqmL8ajohY4VTSXxNrEjUXuu50f2kgqP42lVV0uQyY
2fNEiHhfQDgcNq47xtccO1H/8b+O16JsAWduZlKg44tsiT2L0Ei3kJdzklfmticu7SdGyN48uQAB
0u8Wfv7hp0GYCrkQFQpzGj3xSMU5Ovn3ORnnQ1QPJHJANjg5hLlQqIXhd023nECkNrdfzMntrF1i
iOhZ6AV6KR3Q/N4ZYv3MbzaajVOxHgAe9mqsgXmLu8HCrSw3+Hy6J+SCKrgmaN3TO1YlYhwg9Obm
tYQTOe81wfD182g6LWEIPfaBLTNKmT7g286bU244KCGqEnAKfarFTbMLMBaGcT1OvA+7CicrQIeg
pr5z2Mw+I+wgt5x51vzJKhbD2FVS4E5xGjcZbtTkBF97xU3eDUOkOrwd/TKHhyVWZCiLEqzzr5Hh
tv00OalqD5Ax5TbpbLLZaR0+9Is2npGtqad8TTLMjXipnqHTQi9wVPfFZH9y75OmWHDVu5AGBTkk
xrbHcEhBLbFq+S4p3M2hHGXoXoQkN4hNQY4aMXBWfjthLjnqpnAPsS0GHMKRPjRMjK7lhOuSBrd8
Fkae81a2gQ16F6kgi04/tER9UMJtbSykPZbL0YaR4UD7aeLFBLSPCm451HGcLrvUId1igxXKoAGZ
aA9Cjdt/oQyNYLQ7WXk06nm+6jqqIOJYchvep90rzfCIFAq/dhtHE6Heoc9nE+SLLiAOZi/Et+TF
dWVLjhRTy5H3SCAfxQVz4OQTjs123mM2VByERxRiRBomhwBI9wXJSOmPkpp/G+DieJyMIjBuksmB
fxN7zu2EQOnawtHHAWLKNQfy2TA3jjby4NsqWBkol8P2Fgud9KPejQtiT63pBh/d1H8pzXnNPsDi
orJZg7B22+GyJw/+52JmBHN0s8xvstAi3ccLVxpSMiToKwv6PvA40uWhQO8MbiKKvdlHBNw90oav
QHAkFQ7yAVO68ukotqAVouYpMPXgnNqmjCy/Sg3AsE2svSfYBOFjH+E0NolMoStDbg4xRfSEw0Nv
FfM3W8zyUYyWfMYJFvphswiU52XUHUpXDTFet2iktAXMwyZPthlBWzzRxe2wFKu0pYXaORb1Gkw/
nogz9htVT8lwEEU03s6QrA8eAV8eJPFO7Llg6150BH3DG6Z3cNWr3g6wS1pAbxEFAD3mECH9OGlI
EuolkxujagEwwDMX6Wc7ETw4w2Vmuk1jav97CQm1ueNQ7Qa/iiEJP4cjaR+bibf0hM6+fEhU0I8c
ySHsbqkDu+K2JKEv3CRT5qmd6gzjtOQmskhqgeoHMmhLf+7E4DgwZBDxXGG7qdajqrpOObVOD+xo
9lciWQzo4gMecGy/+efCK9351MgmJiLG9u7RdjSFD+YifXQXVTu7dJ5Km5xDgTtyicf+EjAlCIxw
LB3rItBF+Xlh+oEdi/i1u3DpJw36sOXEAw2PzS1ixz9CiHSfJo+Pa9eOFmn2UIKwnxQz9tct2abD
N3uyzWvTEcFBlrV5Y0Hm+QHFp8oOBGVEuxCe+IEkofAlJF0ApoIa8e6Z5JNdYaS2j0T0lIufkcLy
mAP0JTAgnNqN18dVe0NJrPfs9548QGuEjwvKIN/H+B4Jz8HJ2NwbVQysd+kbET9mCS6YjezECPZl
rqORvbl27P6C4JjuNurpJvROakaPsfQq8pLGyPxG9HZzGUPeUBs7QTZ1ksXsPpoGtQ9fS3JQdphe
WKEO7m3huneod+H5T2WfO0dhwD7rEHucPDspKhoHqtxPc5k+iSXKjzmpl0C+Qw69+37E6sy+rOuv
eUBW1nPn6FFdwsIrGxYLqwR6YI7dRc9SRUgEkXFj5QNYcblU4wUH9kqPkIdFNKAGsnIEv5ot90EX
JV9FYLPeru2G6ybIOPx7Vpl1e9F5Cf9lfMlHkWYkntVEnXyhpCryC8fxip+48x3o130F8kM1nNaF
aE6RpSYxb2a6kFQOXhmc6oLhmE87UV5HCbTUXW0D4s02Fr7h5kl3WdXfpouYlt9lOYKiYFeCtbDM
dMOcgvbcCIL5ZglENLwkiVHN2FVHC443+KBdY0N3S7ZL7ozNLmpYo2508l8cndeS3DgWRL8IETSg
e61i2fZO6tYLQ9OSCHoQBO3X76l92YjZGYXaFEHcvJknfVunPTrqg7Yk4j6g7bOVCf1lhEDGIRWu
XInhnO91IUI0Xy80f2n2cX6pxMTqqI3TLEeSgi5x8rqqvORlg9pOlVEG4PG509LeGEGZPeYVQ+5O
bir4sRZh9MgeN4AQFED+pcpeEPUFCt7eh42OsSnNY8YmMlv/lKgsFRl65l9igJtT7roySe655Otz
6OXtegTiQsR/CtcP0rkzzrAcJYBOaEVzho6mtHDUWh9dGnpPaxsriRRXFQ1nI7WLZevLzwXI+X1V
kITb8UYYFzZhfEAOc6LY22g9U25Jb0y5XLyCRy0t6GD8pByAgPAE2ujZ91b7ofDuktPeYlldYuqB
k30vs+K9UZMBy7aOU5KaDbNfakwD0rhQrd3pyXF+waEu5MG2BM/P60C91cfqxuOvScfN54x3Ax6T
P9APUN+cfcZfr8JZAvSkfh4/1Go5M2G9YCX3+zg+E7qs2pTUarKeOE7b7iWrRELHzKqi6kXWCfKb
yBMOb/gm8e9SIbfsutze8L5RrZ8o951PTajbX1vf5vcihKNe3rBW7H+hxIQqQV+aQshOaCDBuVDu
ktM2GlIEC32i+gOhxTsipqlTXfbiFPtW3LejXc5TOwaXEGza00SDx6/KkK/j+9JPyvcElStbcAcu
z4tOrXLFCNRJBH9buhCp05toIBrXkJSCn+V/iyGWH1UPn/CBgoQF5w4lFj/Lpm5f8lZAA7EW7nSW
mOHqDn5W7XPqHLudk2zkkruBODvXd8DgaFmeJU66qPjbrzf5X1+J4eIjz176kGJWoHZFeYTbVv4o
YP+39FLNMMPwscCI8RDjeYyizn3BWKaKK5JmJ68FxslyR3Q4Wg4JbVK3dH05nC3Y9j5N4pvn1FPJ
5h+tp736RGtlN6ADeIOf1kJJXv5dR51gTzgzuctWP/xJ8xLB10VuM9KfV4r7sfT76C9CI9ycbImT
gq5OJ5uOTTUiPRtOs53q5uQ0L9x5fbHoR7oWA7lDjs3nY7+GpLRgmmysDmTYs2oRPY/cGOYvUzla
L+cMmebDtumQIrXcYnXfYq9+7tZx/MwAaLwXNA8VHFuKRURg5jhMAxfW1LNUYwk8hEvfst+0JAZc
1KoonvHMRy8BdZ/mUeqGJkwzAHD7x7mXfWJLDLsrKZD4gci794zCzq/Ab8TZ0EPcp7gUoHl0mfSu
QaFL/RWpOv49BlH9kFE+A8as6j9Bz4HgosaYG+ompviMwxHWmuHi2Ryn+SZbgmeY2zMHjbhfqwGq
h1tn9oaUUtVTuMX1Sw3qpL2KPm7krgh1/Nvn8XYPNZtj3jLaWcA+ZdURg1+csmjaeIEP4lZMWrTu
APSkD5ddxZKXd0sru1uPKbwaqC0eGUUb5ZAncVJdKVQZfm/bysMrK2hYuReCsEuU8M9wVYA6xKEo
iFvdCm7ZYQy/YLOlXT8fQDznx2nwjJtWULQvcUIYf8cZvh517Iu/o78ip0wU0kG6MIgyjNljv2sb
23SQ0uX6X8wl575wBoHWC9H7CcKd/M69sTtvvYBBRokEDDi6Eo7ZJLL7AP5SfYhY3qgTcV04DluL
UHAIND6DCipA+brNbQlt1Z8H79gbB5lgqzGPLLFTf5gbwK4Z/OSfU1rnlUBo97PON3VkC5/onwUN
iGhWjWgAhy1N8AL+AY4EIqXzz8hwfUA69zsYEx737rAFKs9pWMvu3Cd5RSVZiHi5TwDx9y9IIwsB
uVLlz5FW1XAH425Y7tRwC/tzl7FP9I948XuLFbd/DlxNnUJ+qyR5voF0TsgdfkyUNOoZ7btgvrMy
8ODyxVmUn+J8ou+bwgGzAxrZBuT7y4AKSwtU62RjHhYO4Yx1V1gFwdGZKGj6UtDIowOMNEoPy82b
dNq5wocdVrs0lKF42tGHD16Ed6ZwaBJH4YOgtUPItFwxVx3Ih5k78ne2xX3xWJtp7i70wPlOyjxM
TQWVrppCiLlSPxPZDyxg6NN986Gu3qwGIkxvbmlmY0llGvtdFkPhVJVvqlKzm/aicrnzlvGUhr6Z
DsyElix/gCYH5anpAjRp4ZcB7I6xpqItXcIVSGIgkhkI4Vqj7u5x8M2nmacf1HvsWMq6JsRp+GjG
7CMrcj7Jlfdf4hcugBXVR5/82ZGKEF9fIEOAAtnq8ffmWe+nkwzre1ze1lQy6z0Liya3497T/naD
oi1Ley3Dfqt/1HMyi/s4wir9EsicradXjF7Ioi7s3kWlw5fQdFMLs0ICeyJDH92vU0/DI3fITr+0
CaUOkPS9QZyyRk90Qxc6Gr+yIfO6XxL0d/MXO8pGAUcUMf5LtwA40Fe6ql/o4Y1nyJmJS8BZVXb+
Y6AVTXvA7DI+zAvch/3CBo9tJuQZsV+zJPtGp0Iu48Iy/9bWT6IzREpYfTKaH7KgsuoREx18UV41
qFKjGnnDY+F1D7G7BvVXOPThbw9aw3ZIcMydO8BI/9GLDENNlqMe9M52Fe0OtLdP+YU53L+OpTcC
GQ1JS7IpNGW6UAj3AGViUfuGopSBaXrqntg3ODQ5wmBV77xoIoPKE+Jb5IssuKKgaowfOA+y7epA
Sj8F67SEj7nVCWvKEuszbY2b1dOD5xVhcnFRGLE4E5tHW0f3+Cgqj0/plk/jvwVsmHcdprZTV36p
8o5lA43pPVlkMuuV3WSa1EHjvi8hucorwfb+9lZeu6+MzTw66f8F99tXijU89AA7LPM8zkSkG++A
Z2P91E3FYLQW/qCuNafFdFn6YnYvCV6ES9iLNWRbh07hgyaq/kNcF4cx0SQ3k057MCPHjvqrwIc6
CkxsTqvRRrffArO8QbS9E3Xivq5hLfY0sPNUYyObzl7dy8PoOMul4NbZ7YaFESHTfTS8B1G2xoex
bgvxQCRjri8umLh9sEzuYa5d546NrP5J4VnE07vQ0rKmbtW7D8Cd3NeKlN2UdowP3INpQgtToZYh
dQzoqb2ztPWHXRzh0PbWYWKnbQ4gQUW55+fSVf0dV/EbK0Oacq257ob1hxev22+IFRvPD46FH7z3
MrVL2FA0xf3SSWdzz1xunNnZhRIt+jOvQX4em9rvw6eN6YrJPhpoxqHfZCzemFQj6mLhRMkz1VaU
bOzCpJm2X4RRfJiYrIt0cZ+PGAYP3CNK2KxDppji7psRTCp1TEZPYjhubmvC5FR2YZJ9RRElRGkg
qsHK/xbII6CjGh8NxqJ2Ti+O4j2xpTnUpfyyEIJWEWql1dtVGlcOnP65DMY7NdU27g5d7mK6vyie
zPmzCorce+66KSo+Q1BYNSYAwFl4OHgyQirDN88Rj57HZJ0OIXXIJ7hq+bprirJyThtoKgRv9jTJ
lzeMCd5VjA6MvMDDHD0fBJg9HCxwyhLWuAjTx1mOGgtOuZjhrWcBU7HfrdgBvbt+ldMX21QEHLYr
fdKigukTBNKu6aTnLieAtNWABFPPcN+jyAZRmkZeGnvmc0BPejM8tqUfdf+1fGq45a90IBGIFYXl
UkxAMOGyRoxrvq8zbgssmFiWMSKgYffPzRKohaYyRUHIvu8hl6RqxpYTpYt05IS1c6jzstwtGpmN
Bg+bUGuxOvVYnfKidrkkL4jz7j6G7jqeFZL1sh/lrVOv8rpePXFyWO7Tt3IMkjm2Kt1benno5gCo
KRCqXS7cvvN23owzTh+T1kJVvmb1ojtBm6+dor+dhGzyAd7Gz+8ZZPvmMLehytOqjCIosEjY2x1M
35rXI6FIzMZUXOXOD2qOGnuIqdpsDyz7OdzaAOvIBXCvWz0ipPnLMbFmni+bohr01NVZkvw1mHaa
IcXBFHTdGSNf56dyDdYkAK5MW1GedrlirD+wvJqja7iASHVx1wg0QdbE+IuffApImNSXtS5L/6wi
DI13GMgsrMWQoZirM/6R4o+hA+C2p/dawEdcnrPGoylxAf06v1JCCO7hLXGMH5yw0rCL56ZkpXOC
9ruC54R9mpldnvQ+RdMRxGNn30UtZXs2lna8I8yrQDtn2LeiC9sL253pe17Wkw07B9Y39SQVUBe4
QW+s/uo1PsEiDE124myYneFsHB6idBC03Z1vNKX5LyuY2uRUmYwiP/L9BQbqDF6Sl3mGa/mvjDOB
ts1Tof/Dzspi5V9QUCnCYrBtqeIKuCxDwcp96rOoqIm0Ay9kTxtnSSnhgr4h/pqlH7oU13JbnYAS
duYoFMxnJGGkYJZy6Hrw/dZ6fAQewlesPKOWKyb2UEBkWyugEptbJc94pFteozdUKByQQcM2euuj
skv+iSEs1rMy+lYEWTTcUIPMkpOjT0x5v8uwcVh2hahZ7l1eDcJjlRqY6N/QRFDqOAfb5uAhLg8Y
6jcPzm1f02TzMHWyfXfop0n2pnOT+r9ycWx3BKVHBzBQqA3xBIwlNpvcpThtwYnwPvq2ySyuZRGU
jxViPf0MPYsCID60955E1+nkgDdszD+7mkvQRVL9Kn7ddgThhaK2NvrieNQU8cxg5H8QlF/N44D3
m97nBjDmtI9rnW93SbMMM9zM1us0ReCcdbwtxnKZbsNE7B1hZRe6O2RerCimGHJHprWpV8GrclPL
7zgccu/LIoYG9whRXJ53icMr4K2WoahPLcODWE6uq4cNwvEGWK7mxIpYJLMVTBK2qA5+nxqe1+jo
EDG/aWqDmcCBFHqMqOqs+8PItTe5ouV09rJxP94+tWSuvfYiG4WDl8qA5NTTqpcLPh2vf5hGGcT/
+N+VQcuRc2cf44gtVEMle8twtnTEYIEWr3wiGX1or7/MZdOKY4EWlh0xJ1b1q9OBoqbGnSmBM1GE
HVKfWCamCr++0SnbjB/NY8v6KvkZth3xQUzH0zpc5yj3m+uAdSE7eS5n9fMS8g9ngiW+LGFlDrcq
dQC3MXesROEgeIb77QNNkCY3iDqrZ7ILgL2uOdazWzdvutWt/8r5ganixJ59a17LivavdJ0Ky3E+
1E2z3ucinhzu3lPRQHNtonb8AaxVdH+nhlK4v6Hux+qVE5kmr0XLIUsNZ82NTgE57YhQWdkfjGBx
ft5yFKbfkcm4qhwreIrVEx/yuf/YFp3U5F5maZZX6mGtvAeiZ+GBM/ojPIZb4d6YadHafK5FxxZ1
7co1367bqIvgKMFTuv9ktGhArY6NXwI2AaFmx/IU5ZM3YDEpA77Ip3KlzWvYc2ftl/bSRNO4HENr
HdMekAP76fekXYvFjDvMSJv0NLoaTHewroraum5QdCcuGbWBT+tG+xhdRjhNCvVdxcU2TU/T2C31
t5dFDIXIUEVnQ6hE3Pt9qrCrYOH2gmq1L/p+vDV0OCU1AyOo3kM15SO7KM+tXJqUy0baV6nqTXun
+baef/MgyekzBPlV4sVZ6ho2cJuYtvwKpy3T+hDDXoMOgU9joruRkF8Zgxu+QZMf8sAlc84U1UBZ
dRXGjecOX5+L7QPrVnXGfqLrXcM7PP8EcbmCLtS2WXNW+tMQclmdKHlcyAqO/KUJhrqXEjpoCLvT
c9ixhDjrlr5vPqgHgQZptsH/o2Zlviibky+NUOG8gzVn78dehzIlCEoQsDVOmTwKX/kYdhuSvHRo
JwS1ThmJiO1g4sZn1G5QAO0hdIwDU2qE7v6aeb5xj0lm6a21E7LfE14ub/7yxhnc5N72uQR+MkTM
ebtko7r9hGVy5EO7VS4NB+3qyPXeBdb2uDRdcTRZT01faQWmTtC0Yg9eZWKuFAXVpcKV5rkdsuSc
xT07dGN7dd7azTwu+MKIhrmWyFAPRxjsYZ7v6nLeKKXM5ROJIpyeFEqUX6Yqw1Mx+eE18MNComca
/+IGQnyFoeSPw1ThnNiy/IceE5oVQuX85ropTwNk8TuX38bemXSw7hfeRMexY+kXgmq8GieoU7GB
6t7jL/af26mZnpQSAi47xZDJTlRZyGJxDR7zBXK952/+Q7LmDotjNOhLF0/Nm7OQyIYNH73Cmha7
aUuow0Cq9XqG7hWDHyfED9D04yEqt/EzwkYM7rFoT2Df8lT3N3JzNg9XkQBBxM5m9BtDE6WmDBeK
pSwlsveN24uEEiAd7REc609gBqyVo3b5RyVuuD6x2sm5oZlanlWVqT8DjFK7D/iM305L5X3XcjPr
nuBRfurp8TJH/nvMnbmKeCqC4jEe/fJXk484WyjYDD4wzOLLkGvI7WAawRECkaFdV2X3Hs1Fckfh
quHCVzT8hg1UYc5XjdmyG7HQZJaKuBH7Xqp02RzGoPbO5f+9ucjqCcL/Unu0RRjn0V8YO3dzlUXP
yitYowF8NO+ODfDt8gWrB5+oKFztgg9iburmgf7chhg9bhJQE1nrsxSNNpriOuHN+9jQRA2GfH0M
7YRTIgqakweH/+DSMMHMAWWYj0a/+PS5tuUeo09Mxd0MDK9a45xtW4SdOxnQE9kKI3WXNXt5asqr
gkmdEvZ9oCaJ7xbR5GRCRT9HDDHEh/N68mltpTwXBsFulC46wVwWlwVPxtMate11TYDOsk0PN/RJ
XKz23tt4TBnumrdasLRHMYipyo76oL6Do8W027cxxFJGxv3MchehUjV4vMJqHJlqKpazymwLRoJY
tNsx89CN9kHuDQc2hcGt8bXy72ZPsqWo1j5OhadjkTLM1yluQv9S+NVwnpxbRKdHnL1knD2X0Rp9
jrbKghZHlYQKMd4RVzGfmGfbt2JkOI032uwniyrMzBCrc9H481M/V8V9Fqvkwdky6gzZb1aP7gRh
+uiEYfSqGuIwO/hL8txNnbhm0SIpWFU9jRBEebS8rF5XOvRftNtHl4n63aksHQvtmly9xUBRGFwW
o+665WdurWw1skkF6t6O8Y+onrlkwn+XOe3p9xrp5H6cy6FjfeO693Oh9EOBneUzhqngHUxT+Ye2
oe51fws4UAFsE0MLfR1UV+IDPIUu1PMnU1sMRTEvGUUEMQDU6ap7g52lONraHdJlisfxKnG87Ln4
UWIXm8U+Vmz0PlsfM/8SBd2Zwbg9mnWjhXRLvN7bT7b94vNc3RXZkK/7ktvGwdxSSppsJ0Uttgwf
LS8nvJ3sOXlLsJM6hzFZDYRRm70jRW/3IxP6p3VkfWWrTcsOZtJ853eog7mHm1gBA39OKFFJIV8E
EPuX8hj4ZfQouaLeJzUJXUlnIp0NLhfn52G2vSFC0Jdv9CjMzwDsmUKywMuPLmfOX7Kdqz6Q681O
ND9Fv7l/Jeu59Von7cpcvLYEOwClRQy3uyYk+rX1BPCpuoi/inotFO8biJt8gNm2kWOeGarrcCnS
abb0yodh8K1Nlr0pbSRaCRcXlJahT7yzz9aj3q96mJYDUohs04jd1jOD08w8EDQfA17hO1/7yfsY
Q1u6DGhZp5Ha6O5pw+bi7uZELh951jqPOTEXFhQ6eXHRkC7OYuYLJcGV3qHcx+6RDg15ytGb/2LA
DILnZRnsGwrkII45+MEkHbm7zjyjNHlTtVJSqpDRipuavmn/Bu5GcUcYiCvv/9K8m7Lxk3QqnL67
lID+uQZEOn6P8GF61P/QWbyjqlbxt06B593WeeFjTY+Tf+tfGv6bZOJ+3BwRMcGYTV26TDUUb1dt
c3L6RK2n3Muc7bOxZETRJBf+/JkffO2n6Gdy/JMvymOtVhfsAdns4/ZxFo9kSBk5oJhXvNIHIZN6
mNl3dJLLoEqGsn2yWTndqOpJWb1kDruH24TvZjD0g3FljMycPPHveN3NktM4ajAaZOsIQ8sT+FUG
zN11kTpSU123o6s1H719l2B/58a4WDQzfw2K+5gvDisCe8KZhTH/9U+M5A23lQq0+h03sCTb6TH0
n4OFep8XASHYOYooNvEF2rai2tLnLLzyFlyAD444QDIy0E7a53HC7UnMC/7lMUfZFnlg6h+0hGQK
Yx32+SNY4wUKuh3pPIIGNeBFTJLhSxYRgyL0s+AoykLbPxND4b5O2t5eObvEb4erBl0Zwch3Lzou
PwPGTx6unkOEkpCpGjFx5mt0lKWM1Jlm2e2K2F+85M0tMEJ7lZVf2vZ9/zOm2b5Kt1nQ3a2M8BBH
RcxClvcUV+AIkba4G/FnlgQ05c15uHhZ398V+TxE70ryYzgF3pb0FGlMlcA6wM+fu2rPsX9O7NBH
v9Bq5yNiBqbXJooSxatE19WPYYUgcUpmtrSpzdvgmOPx7Wljd7Tlbb2G7qs2iIT3LF/GFpVhGSI3
bZYu6i40qxJqgkAMK5wo+mqC4IIKad4ZSj1F6KNqr24SVgpvuuMOz2q5UZN39Jx2WKp63v8/bNlE
fqrpG9m+A9cgV1ZRwy9kY4O+oqDl0sKA9YrkzB1E0BkyDZxQqTNT3kDZgpdJeNcRemRLviIj76YP
1eLP2RPbUXEMYMh9Gx9SdTs4TvM73yZm1q1AQ9mpKsgMOar2NZrahTrlsg73M8UpyVm5IC7GERTF
vUB8BcSv6MY4EDYb5m/KW+k9ysqsudOLLKOXDPvNXwzIc3kJbdMvbOx4Qd/icYQvujz/bgY58M1t
FTLe4oRnCd75bymG+cpyjSoDmzjrPe7fv84QxRxUZVT47de2GDJ0yF9BMx9DfKpUA0kAO2xX2Hpx
8PVCOY9YrKjKUPwA8+9+k8FwGkU0AISdSzazuAjXZjj7q8pCSma6QOA/Z6RLnPMoGWX3YMxhYjWN
zAQ2GCBVzMFEqLBmVXFSF89UjM/eqUk223wKq1e2cL1JNtBaS1SsvwqKA6NdxbVd75vGm0hreT0d
EYT+7d8tSvoBRlErgVlONy442vmGYUetsN0nf0SLWQIquZbMmPZbU1y23OGLjsh3JLkNxAdZD3Lg
XGbmiaoLlo/bgwbwzgdiLvCwrFjAqgdFP2GbOlNelUiWG/UyJ0eiwhwc/nXIXXSoE/bQOO+Xc2Ga
JLHUpd34xptFzLvOC57MLJ1DrxmugWiSbNsPpdNRY8iWo5JN8Fbn67jSdBvBntuOXLvGzUv7DOUb
c8pct8ujGkhrdVQdGdnT4LDSRkWABx2c8uzAxQ2M0unUaVhs689wGPTw5o/AnQ9hELt8jLm9hLC9
WzGZ+lJVVn5v/KRq/iqHPvhD0MfCfLXEp6mX3ljRGyz/PqYmE8UrxiUV+doch1m39qAm0cw8EjQl
tU8uvTL8tSOMM/fBjnoRL06n4NJ/IFaVoMNjo27cdMR1JiRpDe7oNehMv48VgbL7HJeyzdKaBGnz
z1bK9WjhUewxD22P4deZAvYq+Nlf+rrJ/SuDrxvsvQhh58Wj8GDkreXTr7VQ9eW+UbvoLgeJ83Wk
ba2SlwC247hzups+1VNxdXQNAinueJr3OJV0dxFkru44k+hNnthNXfHp4yKkA+S7YqsITWSN/dTj
wkSmaS6vkcpm52gSmOo+SN37Dlv79Ntoyxl0GPwyM8dAjTPY9kXKgZcoqbTgJnysar5oSirF3uPr
q8hFiPDPVnbEcbbAlL8iYe1pmjeauT2/iQKkIoQMPqQru3XA0eEtqSpcd59T2bgrynk86trSMxzV
/AIOgRztg6mJPXIodO0LFtjs6umge1uxxlKWzjz1CL23/7QDq4G08zq5m8acJC+LWj3TkAw8/bya
0MX+hAN2vOC32O4q3ydUgheX2qdp5DWJRIxCMO2mJunKU+8Yw/9VbfZialU+VcnAEGYXr3hG3Q+7
O9llE598Zy5egiBRehdEzvrg9XhSGKJZm/qsRKc94t/gPLUji9Tb6hPHesUU/KrdKSbsWhvKRfDk
eTC847LlwR4q5+KrzosPDcGY/tiG7OepXlM61ZFX/PTdsga0OcYuM0zFJg3W/yQew41Cl3rExXag
uKRz0mTBAY8FJqn34IwgTwzxkOtjK11Fy8QgmeKIug1gumXFKoog0cK3y90t+bq1JL5HqonpGyKd
wznYZ8N2AfM6udAwk/n32pE1IIODS0fXk/rwkhXoFXwcWlIwnDTmbsLBRRB0S1LqkYop1fUiL4i9
lDplAxw3XyjWbSVr8B/hDGyNcPG4/lUBid27Pkqm10bNwUCVwDa9u3MYIbKIsTwFOlPdEbJK1B2b
yN762EtvYXx2G/k0oKQ801HQX3s598FjH1lzLWuSgoHiVm0bs1ycrU4usx3CSxDWwXeURDP6hEIe
l7LSz0zH/Lr2RTY25hCS7PiOxrw8N6Qxzzwq6sC0Qm1tNyC6XYuV2e7iEgshqFmZLXmgpod+m17g
iDk6/sr9rVGCPanA2YpdJptZrDeJCk5Rr8yBvonA46U59X9tvjDaMsOHKH8UlqcuRXp3Jbo8T7O2
4itRrG3eXPoCpzSbBgQPSaSN/IZibcx72mNoaO1J24jWgnkaWPXaXHNrmiqvPHgBFgLUgmS8dKMb
VGnCdeCNejpUHZ8O9R3P5cj18gZI2bGhS566eci4XhO03E2FH9JFVBLjW5a1pd0rd6Czj2J8zkRZ
HrdKNNd1ysxhlhO+o9GuLw3hx70wOS7DdjL2ca0rci08dj0TZx3NqTvRAxb0XDzYF0c9cFCvoUWp
ifc+Aic9HzQxXU3tUfeHr1fg84cNwcI0Z43Fqtz/GDmYBpTUCJJWLLA3FbR33NbvVMACZ6txFSH0
dM7FxLYUaSjo/1yzMdOnjfXXVWDN4e49EgA+4obB4LxFJY9vUXXQHIkkEl2is8/ZKceyT/bGMFjP
BQZx8tbzGHPL8GSSumwQztaZ3SMFIehkys3EH4Li6pTUofoV0PdJd0zm+BdvHDDEtAOM+x1kIuwv
vp/9kuSKfsiqGcWehsf4SsKsO6pg7A+ObJPyy9J58BbQGbXhEGBL8aOnne8y9NL1jy3bIibDwqP5
lU8HWICgUPUfMY7hMzBIUZ8bIsAOlccCM7Cu5u+mJzcoCT2+tKuu0gY3c0ur4IKvQQv4zT0b2kvP
Mve5rFbzbK1fZ68FW9EnPbJ/wc4QMktVGI4Q8ltf7bxpyINDy/jX7QoX++zgdAyAc9v43+Hcrtnv
tu2ye7YJPGUt3cs+Q0geEsZG4jpTiEVWm3ae2Hkam86WhN6xQgjaOF1U57V8V73TUt2V0dPhshPi
8jN6KcvkBbkMc3TpRNmbDFwGYEs0CyNYsxT/ZjNYZycUWv+u9nMOVcIrIo1HQoaqpyf16OEbeFsz
sC47BDXnZAYT5xybXcOQQ9DiOxYbcTCHfsLe7Ycnp6Rx6pB3HBv7vhQtKghXjgcSxtqkKJjZ48Ld
5cfcQwSCWRIofkDZbLFLo3B5NFr7xtbBfgbA9srQq+KHyNqcZg3j38eeWcprQpYiOfYdu/tdOGnS
SQ5M2f4na5Ly1uWmZ3NZfLO0R4JDDTZe1qtxSc+uxaxAIsB5yPh8UGXdh+NvfAT13RCttOO07TSS
7U6CKKXZr5uOYV9E6ASlfMTrUVPbSQNBccmXbjjPtmx/d35TzTtk8/XCv/Yf/a7FM8tvUXjXCAHa
fdDE1R7nxFVXWh2as7CR/mR2pfJo7ZNlvcx6ClC4NW9R0iSRnElrRX2OSg7f4Wpvw2rT9WS94PlN
5WVYZovy7FT/iqFlutBLYP5tOFTlDqcMjQEEvEhq7UQ9edfM5VrxPkfW4aIgk7wDYKwzev94gNtr
M/V4IbBOlueadqZnITuZn5rmlrac3ZkYlUuyrv8Y1LoVzm6lqhF3WbO6gf5DaKq/g/AxrHtimFgm
h8GhvRF2pawPeLi5jTjeZPsTCTYd7UAOVFwGm3E4s79LyNQAC6EZypufuLwa80lmhOQ5BjW/u8Tc
neLzJieKSVax/ArBuCG/OA0uoST7rFcSPy83EXn+7KOQHt2ALS9dA5lXfZUr+sWO8XX7cHHU8Ilm
x4t7MWMee/RU4zppRZwBk1zoF2fTRF58lJ2d7vgWoS8wIZh/cRxnH97mDujJPY6/si48enNqFyYB
Jsxqo/fJs9EpYieS1aAFdE5OA+tMTgwRf9EEFThEL92+OBwLdjhM5X7OaoL0LAt3Np7nfCExfUqC
bFYpFY2Y7+LNgTYx1NIfZNqPBCFOm1eY/7xw1C8WT8K2W2uJ6MhHgc1/jcn0pYrd8JVyq2xPUHBM
bbu6B6EnfeB8KdPVi/HqWpxky3swYccINnqD8NIl/WvcOrm6o3NV6ZPPC6BEdaV55jIHIDwO+Urm
N2W95N0PDVsqQTbmQqmSQ+At6lZEXwpqxgT51x/4xqBLjBRXVvQ5IYx/CxAyn0YBIuClNdFatca4
bBqyRkdncm7HpoLlwMAhOzY+/yPpzJYbRdot+kREMCQk3GqWLNmWZ/uG8NAFJPOUCTz9v3TObUd1
lWxB5jfsvXZm7YLe74PDpITe4pbi1DGW25WbeV6wk4CAwR/T29mI7nfkd0dgAY0harpA+/zQNeuF
zZgQ6las4nCSJaMKGDsW3nkqpj16jflbxr05dK0GKkA5C99G3HxQNaKH/3gRqxT3PuE7tJWuRzqc
KJ4idJF/xpl8nicGrSDaC71faj1cULSw3IVPumxxBDQPoEqtI5m3ek9wF+lP7AsZ8CUuy8stvxfr
eRh8PNPpglpVhWz8Ge0M9VYPhM8cCjqBrY074cMm+zf4N9tNb39ZM5JJlyRftXHmjKocX3K50VK3
D5iOwiPESIZIuR4iuqjE9ll0JVGPOpZwslFVZj2g5X7u6GkOfQtHn+6qUnt4XAQiCX9GFNp0nWUd
AOlRV7Q+fv2dhQ1u2CwtM3Hs1QHfrN+HPuVTvvCU8Z9xt/SGX18RlfedrvoLCdb5Gd0QBrMidnye
uw5DcTqXmNPaBKuJDIfyRLsptlhCwr9+9HGkdj1EW1Q4Xbw1vc2WFOBGhAuwNwg4cRq8+KXvNW+q
SQUrpVCaVc5kpTj4EsShl6d9wbkQYpRnWVwFHfBqL0t2hAoBEKCtMflKsgAoXpxu8EMWqnx7rOLZ
Mhy0J/sQwnXlkCM2eGl0KBkl10Szhj3SF8lWHS+sDqLWQc5tUvxBcP9sls1+kewbq7WdR3ymo76M
+EkeyjSn7w0NQ/5HW/Yo+BFJClQN7NX2jpVkDPv45onrw77awv8YJkIe1PKQTKbnrwgw8mCofp9Y
lr1QZyJmFCINyjtkzZk52+OcI9Azo6v2ZTOE4a4Ofas/Z04TgWhe7ECwrXQR3cdD3R58hjfviFXV
1xTlmsR2YISaSXzVvHYWfZTN3Z2h40OX1+9NZaWQDxx/j0eW4aPPhhTvazMhTHTVXT7G+Seh5PLP
C0VwLRIo45fFKU12Rz+AkJHbfSo3KbMEBq/Mnu8rWDO/oVdkDz1f5xUJ+4DJWxYqZCfmTjM54qNw
4iPoF9e7SrTI3tZzhw4+AzPxAcoMJoZ1YNC8sLwgdG6x6cjalab0Js+TdQOsThAo9nHqYotiPZp2
MX/hf0UJv4atuQVqTibZSC/QOVgZVTpE4W7OqPhwvSAxeZMTcvV9SDZws4WFFx3nUYV7T6TNAwFu
2XhLUSbrhE8zYClCnHfsK0NGpiG18t3kS/MvCNup3hRzgJW5CqjQVjIf54ekRlSwnuwFXEKNAuos
A8ZO91OykNoXezWKU1kTM7IJU8kgO46RsF+WMCmulmwKebEWDyWLz0Mr9xZBkid3seZtPTvBqfDC
+NeeEDtwCge9vPNrJGsXmFclcXu23coN8t2iPqXFYD8UWdVtWFnG15r80ZccSXG/8mMkX3c19UUI
MWkRrOhypH7B0uGXIgHDGiuyhkvmZgkzbfM1jvyCipuRM0bi7oPzPrCFNw+JiuMRJ1BZb+ckbw4+
6Z4kAbv2AerS7H6wrA/RVedUDqlCl0xRN7TDk0VHL9Z0/WF4hBK+HNhqzbjgWi2eZzHG0QPiCDq6
psbme4nwXyyM+i1vU2r8CP0UsQt3HZR1J2PZYqcsF1HV2ooJH/osnMlTL13VVxN7UTKgFHasyKU+
rvl52ZY7wsPI1abOC24eDgYkDq5754xReE/M6USwTD8SxMpshY8r6uAZiX80XlHnS5p0J+UYCJni
samAf9Ze4Vsv7R1+0VwT02ljDuBb6fJ/NqWdePXKxorQ4wW+iVaDtsM7YxL4PnVao6jAkj/0nLRh
TIuYAWD4c4TudzIsbP9itQMqFbxQ5LXHq7EkJxwnN1aV0Cc1m/UWW3fPzlatHOcLL0q79f0eRlEx
RZvCjZC/Z/Y47heLieKqbAUUocqL8niHWsM/qZl6HNBycC4xdmCqmL3kim+3QV/gUCQE9J2XInaD
bxOqthLUC/hUHl3rRg4EGIVjAPQBRuB6NSLrLzBTlnWhL7mMCN2Q+KC6jWbODvLBmU12Hukg0n3p
DYy8CQIdDZGJXqb3Xm3hB1ZDK895V9vmC5uM7722+K++W58PmnZlpXbNyCGICbqHsNYa53bhyGCL
2n2UO+a49nIUzItu2NliOMHExu1oYNKdR4/MTmgqjmDPUU2z/zVOJnAOySBpuNE6seFI+4B7w1bV
OP/N8M6fOxZcM/go0yMmJAcoZ3BPtm8u/xVDVat3FhB2ckDZoMr/W3yjFWmDSSDU91W3CxuPbjf3
GyE2fTGWIet12R4FFQUbaRey+LLrEHTx6gucLaFtyuiOJnjR/Kzh8h3Qyp7rMeveY7ZS2aM0vrxn
OLTkm053IdBTxfarWePHsP4rTdc56HNkd2KJyUnGbtA6F3KZtkg8CwyjEoWzo4ZD1+fBBphQDfsD
AbtCRVoL95XoUbRfWpTyG0DBrXEzSiXqs4+ciaXkjLZtnCYK6oBXI4lr9jjwZThCXBcf8xuaWpRf
YLo4mndwn1CJtoxv5TayzTIeJt+FI1UwWH738oqxCoPFnAERub5InMrlnDP5AevVoqLa8MPX+HDj
iLnMqFh+dx0vH5aLpzxS2b7XSUnMNncfDlLHWPVR9/ycK79NdAQHB0vqw1jN7nC1HBkjkgyCDNVo
zx8JMucmfBn6K6/ydIXF5JyULotH3xi5rGo79n+Z8IcXtOLDhpSthagLn8oSdBvy7hvKqw8+3Ha8
TUSy2x40XbCsnZgLZ59eE0l/haXeu2989uWMTqYy939Y8COSitmtrVQt8gevrOUt8llMX1BIokuS
o5/cLthNbFya9ryfBFXDfiI8TwBpaVp/W8zKfuvR0zNQFAJiX4IOeDjwokngcE2akU9fIZooT4tv
+nOrCv3ShciHcZQkptjDwDH5xlflLcSKNF2CERAy+SYt7gkOTqdVRFbFOkYYAi4CbZpENLgfEOts
LVr9/3j9cUVZvUv15eAGBVg1hvGxmcYpPBBawpYd49fy2izaTPugFJZ4yjvF7i5BvFqsyRuAWYCa
K2AcH4JR+MRevvDCkqcaXXvFFGtNY968h3zwCdiFzQlXUlKcIJfGeGNTiwGomHqHfO6wXz4R1Q/f
NAn5ym6HGTpcPEGQIuo8OyXI1XYLDeAzQNOFeQGLBXs3YDBT25I16o1shJw83nmOjThOOYhKWayk
aMa5OP0dUbNec20SmaE8swO1q8KqvUwO198VC5N2L8SviZMoRWnTjbMrOyJ177w7ywngLUFhdb8U
lIrQwa9dNVgSLJLLdqlsw/S+QCetPiKvDo6tj/ATgtXYSwgMmWOe9OCUr2FNzVdEybhlr5M3d3lV
L2ojAzg2M3ApYb+btJ5+4rK2DlNfu+l6MfP8VFi+HFg29/U//ya7XZui69xHjAVesaMotdAEFhLC
k0izdN4SmtycC2qZC+QEdgaRJwip8zQSyWNYjjFBxgysih09KCXXEJqS7IWBZhJB/iKY1lqRfS2c
5ebOnb2iQUdlJnFwsHqeoFD3G/hlTUbzMS1HHRP2sotRJCKTKnnW0ehGY31Mqik6eHWUPfo+2iOw
XE71UiPJ/o28OFy7aJ/OWdN3/01k5ThobTWMjcS2L1ykmvVlG73bWC2nVdoiR+LpEuaiEa6faiaW
a5AjPQbOmonzI7saHIKOYSd3ilLmky+zqDLUTS7ck/JrXix7F084IinRY5t/2gaptE3dhvUG/RCC
Tor2ujlPiQ23NDP4e1pmHO42DKLlvcjH8i+fjXWyK5sFR9sKH4VZR0kaWcnssYkx0XPGcuIMLzt/
zfSIgJhfPpQznxdCB7FNmDgsJvmieoslaGMCEucmHynjzX+BcGAY5LFiG91eW9Ty6GRlV/zBRsAu
kYqJYSgZmbeDcmY7Bq2u+Vmirr4uxPf+pFqKVyuyLHmG1VhZF8YmGS8L20CPsUflma1vo7F5NZkI
uZyYrdywaHq6Y3EvGww9XIrHMpP6mDABDHazahdrU+DI2HOxpgknvBofuIpbNtlJVO7CoiRrlLgQ
tZcj+OedapV99nXO/WBRB4F05ImyQCxG1Q8jYoijEcYLhBD9bQaWDv1hWSJGiTZRp7/4LYsjL+aA
bsxrjx1qT7EivSZ2t3GFIAl0VcdVCN8Mq0xCXiWZ3ZA2UvYynvq1bZNukdzLOw8dAHW0iND2EtiG
Hq4bgk1dtpjjeBhIP0jiCFN3CCj11FSRBGcD7KjCcIuphsKNXRprIgen1A63yLSuRMj00kyZflZV
m+Jia3DnXIt0oDSP51nt7BGXezDao/sAhmFx905X9ulxcTBnwNEK0peGaTRoHKdr0wu1RnLRKaYW
cKQUERz3i70STRRVj6yMl+4BviLKK4h4fXieOsl+r5rL1jvVbNV5dkEvIuGyknbeikHX7d0yz2WG
Hseq8LZ5EYb5mF3XvE4CDyf10AK+xU+FsnCDdhgEN8gMFJKRnbjVP7Jtq/uA6+vLU334NFlCH4Rl
OJfyFCGzY7tg/f2lZk0vEPbfE2fcNjvEMuHD4DvV2+Kr3Gwb3Zpn5okyfSLwnDN1XVaZrT+TxYmI
ErPDiN1D4LRMNsgWc64E2VrWvzBLSvElaDX+Gajg3rpTk/yUtZutydtOyFy0OgLrRDF6V6/yO5+f
2kzLC3Wyd7uxmNiQeR/0izwUNFjNa6DjuvsrdJhkP3QYGfaGfknyU7h0mM5ZDHHzSvZ9xNQDPxW7
gjBNcCGyDP81xo/efMLM6fmZeoCbpJVGjFV0vX5hGMibuR1wQdz7FpEDD0gOESKuSntmaUwQrP8e
hIW4TpaT1wfdFvPRI3/lAJehfhaZRlhliwj7Ym+gR7VR3AwrO+vmk2r88KtpAVD9VjgxfqqOY5Rl
ZlB1v4Zw8eY+RmfhHWEZ+hXKspBeoMcMypSjQmPefNHWtfMfFqo632BLdv9rSZQrH+WN8mGzC/DQ
Q1bxUO071EJYxEMaypUn4/CkOHkvvpn7AA6IdL+1q4ODF3mITGRThVsvDnjK+7Gp1raUxkG54XVb
AAM0YPUUYZoBgrEcFaqo6aMdRdB+wttwFXXOnOiv3m2N4VbOgne0BqZ/4klxujcggi3siCkahnA9
MQXEwF3nj5wRAGA6kyL96BnZt0GXbHuC6u5a6vABABqh5jSQzA8OZT6V6TFVbvIPSbusNpzU7iOF
63iK6oWQ9witxU/els1HoyZMFypJ2gMOj+GpBxSwb8Ku+dZAn+5bdBP9c2gnGeoVy40uweBO7YpP
YbNsRg8JrIqqR/0wizck6YwKoQpGWi+s+GuymUTvyvZjsK1I/vjWvNI3f/GSeUCLa2SC4yZS4LU/
Obn5JxcKJrJHVCzu25TOaaZyck+dYKmC+Gmx2bqQgpTZGx/e9FsO4yNn+KZAV2A2kXLNr9H5pNiT
kFjSolWwxLAU80RP1phuJEhhs1MJOpUPTAwKEaClhb7aZcfTv3Jx1jTnERNgs6n6GSaNP6T9PiIX
g4FZjWZog/0wy6B19RixRKgr59HPdEFBPjARrDuftmHJitDCY9t3PuDWvnHro+0tlY/2tZn+iLOv
5rNKQwbAulPJecIH8Z1F7NqTbcLqDo2a7bJD9cCZTsAnYsBpfbGkV/p0lFB9l7MN66fpGnvAs80a
X5N9YIDKBqXCCvBdh12yPGeVKOG+ouvYe6SroY5OOXggucX2xrjt3B5SLl2EyzzR5fBV5VVwUVhR
KpaGdeb/p1tV2lyocU7bhqiUZ+YGhWzjKyasungtMyiOW6KqSrWb3TzZFi584l0SN7PaVp2KKhAU
eVz+2pj3nHcvWBwkDAJC4euIbyF/D9EgsBZFMxunJKrn7jNLP8W0JYPfmNsyalY1R9dWiJi9hNOk
9b7yOGwbevryLM2ExTpD6XotnV72a2ks/5Hpd5xtcweG7e/gpiMPCCTRYNhT2uA3gbhI06vJ/6aw
cTesnVDshVOXWhsvGrEpoDbCeOlnxMzi8txXRdUcqSqt5bC4oWW9VAMY7304pkl229k7yXnxLBB7
XjmJ9q43zPcvA09Pu8/7PqIOFIxnN0mSDWee3+UN0FZfcAc1iJHbAcVJTYQnKxEna3/SqRvzVetV
KsfGkSpei1B4em/7wKu28+gYGGhqxlzh0alDLqrmYz3ZaoJT5hbbCOE3wzNMHUdy7CGmy3Bkl1K6
WChXhRPX286rkzNLEfVc+g2KEOWJ8i0qgJjQ4dTpN9us5Aeqpw2FxGik2Wg4+W5hkaxRRXpApiw/
KUs0bItf9F95Mwf6oCa6/Txg9rmV4HZ2CTsLPLCFhG4Q+eD93m6YM0XtzNu87ah1opXnsQvlmard
bossVG/wfEEhw2cBd4kB020ZDzESyFddLStHB2H1wCAeg39WVIyjQ5Rf6IJ8O2OK4uLOqpgV+Bg/
YWuuvHxp8Tj0molKHMx2v11c5pY8V93sxGQDLyb8bDiQwLY2zDKeIQpa2VOQMbx4ZpFIRRA54NkP
VB1z+rpwDiZbN0kxRtE0HUv2idBnYr3305pdei7mE1J8wG9QRg8znt9m1QrFUqNwtMQ4c3uTbRta
/Z7LMPPtVYL+oGXw3sFkQTgymZ+Q3+F8Zgi7gGxzHBxtqO2rni3rwNPwvPDY5scBPQIuuAG3LHrZ
IHwNi8x8w0fxmncLQwVmhoqPkTDUOVWBlGfFhOYfnWWMSrHrC/bxQ+W9qZicywPTbXVOaZXpT3Ov
Sx4Rp7goJWbDcjoxyYV5EfsylbDY9fGBrRhfCwZ8WojrUFmgIn1nwm0kmItvObH8DxQz1lNNjBRz
jF5A2gU7cplGyCcpOFd25Kapv2sQXXd91fU72i7cSsIu3YNG3/CSpqDxLyH+5g3oCMuGTiYysUbj
UjykbecueLDxD69zx7D6Z/dFPmTdzvWWH1A/zzS3LwjhA3sfYHnk12QIklrsKQf978v81PuttHZ1
E8uHQA+SpeacoEFEXuAOb2lU1r/GYQKNx5iA75VlB/FdJmdwKqwf3FePRXp1nMrFdDeKT58dIB7E
l6Tn8sMNd5ufrYYIF9Htbeudj1pCNvymChXRw4BktHuekjGXdyG8yuUljLqs/+xAhu6qJgJKGzl1
LjbuQl31sDDx3YRON3+4Lt7O2/LrH4xDhEl2C5i2CpBYxWPXfIlyps5oqrH311mj8jOU5GC8epPH
xKSmuAF55dtoKm2/O2CsTdxj11FqjKHP3ryt+YOrwpq7r8Zapg/LwngO0qrFjTToPVARP+BpaKuj
ttyKcZ7PR2QLN4ftvQw1epulLdTFCaHQPEHCcGOUYIF74M5YSsIKGzQsWwYOwacN0uKKXzMHdlJH
jJKW3qVfRGK9KakX4OYQq7IHV0BfD+45/y+NrImVss6TezNU5fTdqhCR3RQEs4R0M/Z74YyF3ukC
JPB6RJTvral3y882cGGsNjWOcVP4obdiViceuCHkc0H3ivDES/F8kOv8A6C2vQD0nnrc2733CMVY
bcqMc3pLJbE8CxkRbt1Jq9p7uPm3lYgxlcbOnOMxgcTCwWTvyeX2X1ODXX2VBFp8DjP+bxphvqaJ
vn7jWPR79I5W9maTTPCMs6F5xA3zjSbV/ECzTw8TtBmG93lxKpDKHDxggozgRaMYHhv/KKUE9JPd
LMyr0B7sbg1v3dw5fRZ528HKJaOeMrGvQoTBd99yWKP8SbtDUVYS+MXovrsMExgSja3L8TDEwYHo
MBbb4obxQabAp2RUnP5bMpG/4FKdf8BMWtAt/Nhjx4d5xbWRU6OZzKKHydjVc8/H/oRd2z1SoVKK
CXBBuNLs7Fpo438r5TYYBKSOLpGtg/ku8dJA7jHaYluZrCnYm4zeD4USnCyJK+deOBXNF5XCVqRo
6dd2C34X5irKUT0vFxfJPZUmxGdW6UjMdJSWrK3shNw229PBBk1R9l6nbfpW0PVzyPfRfdoU/XPT
ZGCzqGfy91EOH1lX+Py6cgQNfe9VF0LmxGcNyOU19SYckHJQ2SGY2OkvYv5r0tDsVbL416LpVH4I
efG2HrfesOp8Vz60VYfsJsB0dyas2Gu3ZghGnFtBe5xbj9+qbIYP6o952+GM2bl1Ek0/flfawc6C
ubKrYQaoVdJmrEeRfaOStRDJ9XxbBJlEOj5YUxW5G2uwn8NImHv71mShG+H5TQ0YSgTG0Z1bqviJ
oLZ8xSVVbARbL3YbJJic+sbLjkzpt7PIza5MJXUWFvNOseprwpPW7QjSRFz1RP5RIeb6ZI1Z8jbr
4BmrlbVz4fNdbFTPh6pywkeJmXy/FPWsj04NJICzqKFfQCpdbRzPc08Z3w8EI7YHzkp4RrCJGR3K
DFFUbzPH8AncHd8tm6aUHU+Xhe81e8zlIJBpXAWX1UGlsf2O/IHoCkTPLFUl2I+gW8Z8YzwRCrrH
4RtpZv8SqRopUBGod4SY7rHyYRAXo6s9VPigIZF4p79sioikr4ZulYHJXAU9n6uaYFmp0UE3TVO1
qT0PClYuTQCA1zAOdn07f8DYMG50GkZPKcsmWnqdJcjCrICNvRJFSk4P9C4EFaV9QJNl/vTUTN+e
ckrK2eELveG0dQszoVUt4+jNCmPUaol1XW4/KSLIeiYKg3fkRoDBdlHKgMUCCG5AvXSwI3qAodOH
nIidNbg69w45BY1oKKfxtvNU9qogOfgkMdrwURdouWWGjMN2KXXAnq57zURbAKZeOSRoPLKgAhbN
3EdNFEydm3sch0lHIkLfHEEf9OS8jEP/GCXLgd91tG3aBTmgtFj/Yan9dpEGbDpHW6cpMycs1Uwr
m2BQ/wgC7VfW4HL59fxWF+jK+fMykyu2GQND7gnEgx4rU7um/STSLATI9ZHQ794KtrHrbishykNU
Uo/kaISfVu9fUr/Vd+ACEvcUJQ6HqgPC+t4ekfEPUJ/WuOMhmKKquVAsFRd/upnPA6QWP3Hj8Pv2
CxxIUR4GO5JCOgf6Bk+05Vj/qRY8mJvNgBbxGeyYu2hWjkjBitaT1RqAKBdxKMvnvJY5nMu8cI8h
0+bPULb13SRHLOiUwz9U7tVvWdYPxc1hyasbS/5nwo5WtmM5X6YpHuq+TT5COOargY3oQxwG5Q4y
upOuTALWda38SNsYbGou9Uz8VJZTXLmwppNPpdWsDFie1diR7XNoPepniltIcp4EF0Lszu0KLbix
3rzEBqDLLJffYDQcmFLYDCD5mEvL7KKds/mEsge1dapwLyAKaTdpIZkeUNuuKOmj93ZKsBKMtTwg
AwLAoQostqpoX/qip9kkEKhHfOTfkKmLybZ14GccMv//RpS6+GM5FVVbMSfOfauXxMXQwMxoSAZo
860Hm8tk1Q/ElcFb8fjdBK/tkL7mcezek+OingRr803RTyHkcer/iehv08it1y+p2hTlmNKyJg3r
WZgNKzb83a2ySH+n2B2e6fU/m9iL970Ce4yjngqBFSkRBGX7xSLeZBR+TXunexWKdcoWGzYAA7qv
GcpOug78ptJ3dk/L347dH9PheNOHngFmNY3NUxbYIdSpKLsJz0sUQFLd0KIjyHfc4e6L7xlCdvyu
Kb5a5aT7BfX9WnWCwTZss3o/QzJ7TDrdPNGlcJYEutF/JHroVTMuSAl0VTJqaXw/XXMuSOJ2APxs
+yVIh91NrrCmqzRrbQELquc23lilhb5jSrAiujm9D1rWim1GYJ/cmNluh1lrg5i439Y6azE0lFhV
baW7dTCNJEKoOmyHbbY0lLI16ioSuZrNCLCS42R+AzaH/tEz1rDuTYS11bw3aeKzx7+BOlA7wb5J
PrTBVwpFL8Lki1I5nSYNz5w9e8BxhqfCsV7cmbWN5+n8bEvP/WBGk35qaTfHaIgCvXeKfA8h8iY/
yvl+sIe76WNcMQzbSRf+Ytfi3CHycEEaE3fk8BgM2Cprj2DdrGPG4rHeWwPjQaFl8Fzgyn6Wnp9u
Ivxv5HJFMNBk774XbW9/WODarH2R2epn1ALJDbdW+Zv7vblkqLEi4O7EdK1d5v03vzjFPgkcJSfH
mN1XQ1DcCRN261aHjPrhPmDoAL4TDwHtco1dKEMbL246dkil2dgcMhViFMhYdZUyESj9pv+SCWEU
bsmTsjGW11THKKrUB4MX/rExupYDm9MoL0+YBKJVE5r+XUGjx6MyzYzWlzzpX3U+vyTxrUZQvGl7
g5YbIbDwNzNMoW0whMUR41ny2LJy+FSxd0vdKCVj7duuwZ1Sjk88TpRcQNf3LBmYaoRkzTuQJ++7
EPKnmvP2xcCnWOe59ro1wgTnplNMX25avzcsD3N5ihl6UE0laU0gEIjX8wJGfUsQSv+DATvSLLOS
igMuylCC+dKb6d1cy9s2wzT91q1idznyU/z6JuPJysp4bTUOoH8Hr85Xo3NzVzKd8faUQCF4bjbh
eNF4wBHcZqXFRBddCVzuX+gT0zvzE3sfFpHfEnTVe9cxrLv0mDuss3f9IgRGHoxweuVg0/rnOoKr
aEJMuhlTe/jj8XWqfcnG/tVVmam+bK2rh6VbmkcJ8+HRIDuht2sjB2d/aPIbph+EzRE1myBVKrKB
9SpYnGbTQ2PHyhO4XVA+0TiKjmlHww2OyFW5B+lVN4peXJo7PZkp+hrp8yRCqR73Bqol63lBdjv/
kd+ePi5SQppl2oRMZFxSwIaLVtVdNofcvHyBSpVXaUYNhGNp8lPmyhRmXp39zG7qcKuirfZ3AGn8
4hEPgGu2BpzYO2l01FoaA9wuDarqQHeIRlqNlXxwDOi9cBCKxrZYwuc0yX2Achqx37PN6Dfj2IBn
QzUxenrcInuotvHgWNEZBYwbrIei9LeZ8u2taem70QvCL8wzIv92NK4pozokMl7UQNn0AyLUBNch
Kvw6Oi9pVdn7QU/iP/am9Sn3howOkGAPBwW1a868hTfkMSEEO6gl/W+GXPOBKQ5ZPmUkBHrh2EOb
CdGBBWSIsUhvdKeZANmwChjrYPNfj4Kh+s4P5fKJ5sbXKymW4FUTqlptErsK2gczYB4lpK5DjTus
isEHF+h3mbqR4Vw6vXSD1bUlrXDGg3rxAONVLyyyrBl1zs39+2XTxNYfqUBdgMSgYZmCr4K+nz/e
uNhO/ckqKblIcOrXbs9UqkXJm/TzkV6Bj4k5Sj1DM2EetWbX4fDp2Ifi8kpFHsCRArW6xu9TxVcv
ydNEbRBXpVNLacsAOjtwNFiJw4TUS7ynCE0FlmH0kekrHEUVv8XlqKNPg0l+OGmDnB//Sm1phNoa
Gl1tuI3IKXT3qAMGc0h5V1XJjifVFnCOOrazixvHng2cGq4TNLeQDIj8mCeZnEi0WhZ7IGOp7aaS
yCwynCnh+E8K1XngYGen3EhibGC0ITr7xzbSDv4zBRwUA2ghU6JBz1EEpn1Ki7iN0VfQH+c+ODzY
L92O0TIYcC6e5QlZSHTzr5CE+RQp2+oPbQw6iBAVrpMVTZiD5a6xo00ZtKQiJegcVhhlmYulU8IA
GZF0/5kn020vVbj6Qocbg1SHfEEFhsNErIbOb/PDWJpl2OlIlJ+Eadjl0cpJKnDwA40bV9m5OtBN
k50YzGZR93DulNzPrfTC4wRnLUbSWVFzApRxT9ob6VGg9LB48ulen0HzQH5cWaIZhrtyiJngoM2v
KxhbYTY94WtCOVzpgBba5WYf7/Nhkv6h7KrI7EIrW1oMdrX+dN0RPu+KgmkSZ7oXc+hxRyLHLzrZ
PXc3Wkft3KIa0bw6NM43JTDBi3GGSR5VQ7/G55EMOweW1xex5IhDBHhr7prSdx9l6s83ZtaAvKkP
SE45Ig4L52PXeEG6c1xTlGf+yaAlUrRFkMtxEBBpag1vnTXLKwIobV7IKOofAqkFPxQxNIBKPK/d
V33pAbWLmMg4bkvD7yMvo6AtbMPZntavFAvV+DvC/PkloA43lMtyPMROhoH/gkShe2+KtAFty7D9
Wlnj8C8S+EMOeF6RtBZISu+ZI3rqQbQuhY8XTlseu/Qbd4XsjxbT1VXQJOpBcRwUe22KNN9VRN/9
BAE5OZsMDyIxF4wuk0MO1y3FBprxOeEPl3cAwwKiqiw3E5slb9z5H/P48alL2nrcR3MX/kCMs/FU
k6DImNEbqKED4Br2Jk2C+lgLVf/1wEWYK92yzaN+MfadzZbtCz/p9DRPjfXGa0v6E2ohEs7CUY3y
2Puxc2/oWsSucnR+lw6wf6nOGo56vnkldqLN2RB3DAywbGD7Z4HRquhSQGKzNgm2DFpFTiDnzhRL
/YZDJ2DoT6OEqtpxMxwtk3To29zAo0kioa27JwlBSSKcGoQjReC23zEhHGffD+LT6GMl58I2Odwb
p8ZOGPTsLTeysoKXJcHWwd+BC4So0KQGrzQ68kyeAl6pwIIceHPopJoRXhGUG9Rtfv5WwkU3h3Ic
yx+rmBCnjcxmeWazycE+BKDoRyg8qvjonVi+wDDPn/lGK3YCXdGfiP2QH45PD3dgCOiiQeo14uOs
CsddVzW+tQv/x9GZNcfKY0v0FxGBGAS81jx5Ks9+IWx/x8wgBIjh1/eqfuu4Ed3Xx66StnJnruQN
3OwXF5F9QzKF16dre96001jgDDlXm4BfR+b7M1vGWJ1LHzrwCRNsmvyndVrlW6sf+2RrjW1bHmPg
jBmkWErYiFpM4hnQOextya7v1ufJoDYQAnwK9NAiiIhY0DNfMhKuRn6ZoEIVmHFuubF/yvFvnW2I
m9lecCt+U6HIm5n9rbwylQA0NeXtJ+4HG72itmrqcPy8JBU/DhHbi9BmcnDLfMJbXAnObbMoJ9iT
c4HczElJurjj5H0iSVB9iMan85ZPL4GCxMBI2tAUBomNK5F6iJaD6GiSLEte9Iz0vB3AZw1r5AP3
MQMc1mxa/g0viYHOtZlcL1mDjhV3Vp/ZZFOSpbg0fc3o1SG6Vp/at7R+RU6tL1a/jAn5rVFlJ559
3rYlqdHvUdb47LEOqycQoHAiPez4FxQ5+yQSTg2RxuZbVGFJkKZc0D4FGTq2QTP8y9tnLqmPLftC
3DPUmwkslKR78009OvoVYJic/3PiikKQVSWQ8L5z12BTYPR05YGB0MhVp22BZxoWc3rti5rfRjGL
kfYjT04RNJ4IJWmamqjbziOJ/pWAejquS6sy894erTjfmywM3X1vIYc5LZ+dlRrb/icU7Ld3slTj
RWDKUd8KPbnA0JDo/og6biUXRaGo3Lsml5IJqgQiMyIuXMvJDXE3aUZuoqU5VD5JaohiE7ZusE7Q
ZAW/ammS0T6wFuizLza8Q3vnSfLmB8fxGv+aIzbbK1sPajmUTUfHmNuMtX+YbZ2HR26LEUE8u0FN
+4T3MCwah32pa4NUX9tKBS81sUj6poBCJd+9GWp1Srj9/yhqYU/DH1s/Wxr35qaDErLce0lt/+FM
nh6GZAQqrTLILgQfhP04t9AMNtMINeakGyf4w8fAlk56dhasA2yP4Ym2kSX4aqGHboYQC1QPxZDp
oSqz+0B7xt4abmKLdxFhOIGtdz2XaXBawoguZEYrFLhcp0D9YL5vKuolOQyoSBa73Gbf+ewCXDuW
IHEYH8b6dwowRa+M7vGQGB+e81YkNdJA7w0AEuuy7R803BAmysowEmdt5r/wb4qfJ98GC8edHdlg
5mLKnPIwbIanDKvgMV/Y8t8gavY98ff00rTiw25Z9W56+I0PyzjBXaELr135QFy2bWMvxPEt9xQC
GUw4qCVO9zqMxTt51D5/mgfbB1CFDr52OHdZg1jOQwBdyCb5XEmEsMZ6FHjQLzl6arGuEPp2ysop
JLz1Puga09a2RCY/YpdIIY1MVbTHNsZe343y6mOpDPnWyqUyaj+aySouenYxKhkBMaxvI34XJo4X
sYWW1ir2XPFSFjhjF+JITe78K1oyUWk1cSM1TX2bpsLPGyvmnp+hvQfRxi7VZdOqsDqVhbPKxgaW
WV3NX9KtNODdhaSKTTjl5DnuS4LUvY2r8EatMuKEcwpqQ1NFH/Bj/oN15IFhNeMjfkO+//mw8CVA
t/UfJh5RV7DBEwceiuoO02Py1lu9ty9CPobFOKf0XFSZgKGf8gzwlVveQTHA6zRH/T/l98WpVrZk
7Vpg1dxGWVFdIicuDl2Zy7cmLLkDWWSTO9KQgldjS2Ict2CY5ivuhGCb+diSAQ/F0artIwdoGgGi
fTrQSI0TnNxcv2hqwIuxCe4yQcYZpAbmNUNYhk0KlBLXW7Z+7HGTAjO4z4pUPqQY3y6hoGoIdRp6
UYBkitdStT8D08awYW6bX8zigkFiEo+87wZ51WXk5R+2nlwHaarhskAoU/uSj4C9w7keN/z2Wu6O
uWsh8NSqmPS2d4ZsOrLOteONKase8CyTBTkYvhvPfK2pW0RaLtTOBOlgbwKvVcV3MRv2CL41ceTm
gLcAClRUFL5kOKPw2ygDmwxvtEyBd1D4BoIA99gRSK+PSD3ZjdfuhODrt+HxUc0fna3Sei2WLtQP
k5X04wWthWCHJLHn8dmPcDaskphI6j6xbpxLTgKoVQohxV2XzogjANEnwkZpe9HeU6a8MWxp+eF6
Sfx76BS3NVqf/osSEmWwA9R8KwDiBKEFEdM82A8npo1kx/qcolv8EhWgsogeNN7cA0eyW9uGtjxE
M9rsugqPjJllwD9e8Pq86cjYldZZWrUzt1ElBuQriGc4zDFMb2onCZ6habFJ4/99/t7WDcfZHEbq
y41Z863hHkXcIGR41bUjZ8ufd6Kaczvh3SXvRRyZWCp5WdAhYdANO+yW3jM0sojVHM6NBJ9frrJ9
WjDybDmzWVHmfRqFEHNjnPUB9xFfc/qYoXqmZoTFmIIO2ni1480HskGjWet66t09GVUn2rsgjo5N
BOAFY0dqDNJJ2+YX0hFtu+8Ldixb0SnaKCLZKTApodU9eMOtHyOkff6tshROvp7YyLX1CtiyIAWx
BecmzGZOEmXbe2pkUBL5JNE5m9FI7J413YoOUa5ap7+gOsAw1+Ecf9lgzLCb9G3WbvKoLNk+ubF+
sSkl/F3mDoA2vU7c9xh2Gx74gSduP5sJg7cl6cn+MHWWJOo0FNxTO3cZLYIU8Lm7Zl7oC+Ip4vFi
cpjc+LrSR7cDNNkvGxyxPBGxJzMG0u5rlg3cbgc+n5uP00EBtvhz+MN+1ci+4V0959Z05tAkHk0r
nEfgjgfWE19v8qzBpEN2VhF1L0wEUWZRVCNvfACcC08RXmfoczF7HT5PdnEcW3BYa9PN0acVO5az
DvJbZggna+3DNp21w6qhU5/YSwG1MSHYu4EnBUU4Dm4Eqq111O88PE4YPt1wbnBgDF2I3sR7Zts3
HrwmpwQVtRrCEoaGaZ20OHeIIz7Cd+NnBzZuln30HYmDz8SqAmpoTBhuJ9XzEYJHIoc1K67GZW9T
dVc/xyJ/S4+ONrA8Dj/OFBdTcZ3XPG8FM364YZ3FiVMKQYlOQs5Rwp+mD3fL76EpINPEyjtiXnGT
Zy/EWvfAqr2jYMNv/OnTF27T7oB9OsO+KEMnWmMekT57WexYlG+F3XfKRdJtQAUEN8mVor11iu/4
ecpKiiHJ8PX+PpHW6G8ZwrX7moHnt18ETy4LQnSQRYQX+HxuMKKUxWXABggOiUH4VEhL/05uf0OZ
V1O9ZxBMnoeAwMhWNYJcOWSaKbzYUmRhBZPalHAafFPPWzk18GYD/IAs5/ubS5WJVP7BHGaZx+Tg
h6e5cuK/yR9yOqlKN/udU6EuFeXVSClQXvi7L14Z0x+KnRJLUIQXSLNVZckCZ+wTG17TIeM6MI+I
umJXSxPLgpQRZN9oBsag1Cp8SnErT1WCNYtAhZqf+b8FTxHGW7VdXJx0uxQh2lkTqu9+WMRO1oZR
pfU3g5V2wwOybZGySe9rIKxi9HlNdriS7pwkrPwPKybEc5yLHIHH04aCd2iQQ7Ge4ny4mJGE/2bG
dlJvkZhUu05I+l3xRPD6zTWEPiv1vbdy9uezxqPfgZFVwSOkZqpp6N5o++PMbMpBq1m2gNLCVgh1
ckgPtBV0f/bQ5D9WlzELjx02yqNDwFgcfG7rlxl05R+Yorh9rB2CsivlVMv9wBDzoLvcv68TxToi
5jAFZjM21lMyq8a6VF1bfqc0w//z+oQCsFZhjkUYUNQy0P/pbeD3Syx5pqNQMtIWVDVjuz838yBf
VyvL7yULxf/gGolfPOr1Y5jMmNNywn573E5Qa+3EpUGMhRUkOE3XCNm/7AbWigI5sEZzC+Y1TwiG
WVKg7jvFLX2+ZnT2nsoWwPm2qCWONWV5rDa1AvH1DDvTURuN2fBH2bzLKaKw1ZugdCxYU46RdTsd
dixzco0KdPOcRVdy2LR1+SJPiIqTV4VCkuGtIyxs7GATzGnKWpU0Qq+q6DtuM42GAldpcWdGupaf
sGVVs8uUlPfS6rxXGJnXoplfADE+llk+PVrTTHmDnsQFbxmsH50mD+Rl53vNRyoDbT0VxxIj7lE6
BssFbuX02JlO7rhligNm7PaZhp/5yjZ/2fLCo6ZyCqwvDIz2mZJezmdnkFvV0dmVA57aibCb3xPZ
v4y1N+JbyPO1m7rBeSI6dCfrDt9zEVqnOpzsjd35nwsflG3s988twJpNDXgPbwLNdjh5apazKI/s
Y1tCNFGQmg+CCu8s7MPfkqjTk9VDKmC+zw4pTkp6n8voS0lQSYkwLM4U4u0qbsqSU3XodnPkyS8f
qNK7ldY3etXgVI+1COw7d0zjNXaurziknAZcZKCwrCoIEEgh7YW408vCjb/qSQdA17L0hrBGTqvh
lP02NnS5eR6sU0FdylOVQ2iwSz0/Yh6kHUNbNAqFoT7jw67ORTHkP0olwD/yKj9oOgEfLDMs75Iv
5YZnbEBCyF++eLLPR+5Pog0p2NH3KSO5iK7v/wuU3Z9hKt1glzr+zZnkN0m46HPUhu3FIY1EYL6r
D5i4hrcBixiL3a59iNqA17WGFmnZQf+iqYoDo0HiBLTOzL+r/snTIFr3unJebUyT69CXzhEGt3vw
TO++xXki/w1k3PbaoR0IC4J4dERXvPp+3n64fsj73mlIHzsssZW2ymd6wtr90toEGkhJby2QKFK1
+V5U6h/lK/UWjAQiXokkcTYGLnjc4Iz2jeuh9mLh2sdwE4i/eB31PNQb7ecScyyjCt4wFxvaxhSF
uCtbk73BBCoxSzM44ikZdoOQ/cGX9XgH0hWm7yARAOgiQkiMUBdJ97G7QDY5Qj+YMb7kY8iKZwpX
jMvRIzeLrOBaz8H96IXPA8mSuyJdWsmp3I1Hx7bKb/y4V/Ij6tMdyOFE6YBNtpmO9DPFb00R7SxE
tE+f59B57ipn32CIIGCKWkt+rjvwAXokLfyRdVzOorSGP2KAZFZ5M5be1D1yxn0G9ZK9F743boDT
IkU5MKBqKhahNHeo62hcb1MGuT6tSf8w/ft7x2s5FyAMklZ1u8Bdx7QnXUswUgaQRrUVTVQeQAe3
j3SPkQStxuC4kA3alaI/ErazcY2oKN/Q+s2jre/81xlPyCd/ipHGBetZEc37tAqeDJgn6gvFcLTU
eHhqgPgNhIlqqp4Pykm9gw+KjXpvSIUsmWtkm2RcfiuRzlj/e7NbREuMahzehWXjGqdNVrKNTSAj
xOOATslDgOttzOZnSTU4FbhW8i51G69nKvteCpNSCLr4bfADBWV8KFy2kKtaL0QUyMShyOMTdX6S
rvM3Ep6TWPmqz6H9J676WlT1lCofrEAnLy2wUaw2FQ0Z/G8UZMZae01Ba/+ep7V55m8iV9zXwV6Q
ekdg9s1/tmdHH8GIETKdoN23rV952yXBzJ9AEYP7i2lmUy+JeHHnlhCH7xDydGpqTynCvoq8wYWd
w5BbMHIG+StvELUPnWralEsJGw+juTrKBGB5qXAreA0KrMTF0ALHfCh9m3Vo1yyf9kQPyBRjyGdZ
6JxZz/Zbb6SVUDgYLgJo68c2jj5GH6h/z+vpmiVh9ofoiX9CZbz/7aLJd0Emgw0JA7IezIQxmqvq
f5wA0ZqJl34blHkafNoA1F/jYjXqGFQJBwiCovQLYYJQC/zetj2FKb6bQka8/VC+1zqO2kMyVv9/
kJLJ4E30ng22+SDmx+zOwqo5cRqnX2UinbPW5p9tcCfAR/vKPOGeW4dq7JFigF0MdG4tesdA+KiT
e1ZYREFdduYb3Frk+kt73tl9X9+TVQE/UWgWKV1KXrTJZd0SlWY1B16v/e7z3LvLQxM/CH/KsQha
6doe/DdQsMkbAgwraBxvD5ZVZp8j0sLTJDRJwgpGfAuL8o7agQdaC9zH0gRir+cpe3QtYd6dEjNu
X4j+hiW9oV4tFZ7bMNf7KALayyDokvcCKXFPsITkrxzMGo2neWk8GzdsMbbbJoqdNVwns0Nvk48Z
3wmm5ZQaRCzbpOeWoPsrYiBg2HxG98p2JiZIbsShRRjcOGUfX5cyBNWQ0I6HTzG+MwH1wjynaUfC
6OV+kwEjVjNNHWOiN3Bakc48Q1mBeoNLY3oDpdYkGxnx4lz5Nqu2PnG9yzxn6o70Irt8kTibBdH9
3kqUuECZ7M7TFLYnshTte6B5QEoRtFuU4PlLJ+kTkEictEn4CB73y/Z8hQ8VsW5VOUR0ZFo71xjs
xa735+7sOorbh2twJ+XgHsVcXm/h4C1FVhDqC8did9KP+zniFzIG5dCu1ZjwMgv9LloZHGAPGXHK
k8Hf8Bz4vXjtey2hxtsgDrcxac9+VUsewGeZ+/IQdrV9ZHQXh2nWLT0ZPO+PvJlsxo7G+ZSLGx8L
kv6nduHpE7Fm2OhYmu2AoUNgU9b6aW6q/lBn0/ROYr8+hH0N1I1fbABhkIXo89Sq5S7SrNTtyUrP
Omrcl9wJ+WnDLo+QlfgD34Aaw4OlC2tdWOnLlME6pDYAMKiEl+StR5uCCGNgzE4EtrC9hglLfQ8p
EjSrl363XdxsxBjHH8bu78GH+U9OduOYVUEcn91Opg9lM1SvpNawwZbATKOB/llWtkPzVeeINGwb
7d/CoVyl7ptho4O2hAjd0HNhDfGVSg82ilCPf6jd9r4huuxHHq6keOBtXISo5n0Np4SHIhbpGu1x
cDfdTI3bKe/YU92Q+5ssztx0w/6I6kasmhgYrWbGhh07XsYWulq2dtkn+3hCCOWTk6/rXLgzvktu
lbhlLnAX2fymqen3/tQHb/1ksl/swfgrQHptfILkf3MtsAFwZuhVT13wPgvc934k3LqKZn8cN6TN
yysySQEv3LetZ4ckyudQG4NDwrfinWz8+D4bZYrPm2fClnLjt7RveyozpPeIvwnyGCd4wcQ31bQE
eGQxcio2iOWwofmIKVJ44UmKF87tkw3uxHCnK9/aJ5UQf1E+gvm4AddpAkiZzWP/xaPenRCQ0z5j
X9bQBeMZoAWN3Fk19bQB09HD2rAcmFxHfSUsszwBU7N43c8Byl5ZmmMGeYiJbg7oclDhhmbBGAdn
Mnz7bmXvGlfV1yaTUcYNYqebRAgWv0lI3UETN4wHOkuhMkfySM11dN/mvf7uuYouYxkEr0Swhs2c
9CwFeHj7NDy5fBBavRTRCjG5Wceo19+Foj2eVdR0EYjJh4x8yTVP6UjcuK5df+asVX9JVaY7CjBZ
sxV2/9gpMAxOkWa/ynFxQVnDrTwr9s7Y9fL7JZoorZwt763G+7pp+mrYJZEIbvY/Fb5j6NCvrCbj
o+tW8dvcDvdNs/SnPgfiX1N685PwcN6S9ODYmDtnlQLNuIFSBKidkBZoUVj9CWtk9y/ozLDjvxe/
WKHNc7j1qZ0bYOufYCz7O4e3PumuYL7IWEzHOuHeHivWNkiQTn+fMRcpymNvNC5T/TfO9XBfQ/C7
833SY5g9oarbExHDssp/2fhzumepdePomvZ7mCiRRdA7TcCyViCfk38oWcUDzwD1OU+GZprWiPp1
Mc4bYTrUi47uwbXqGbYjFQwPEbTj4pYMrxGHPP/dWPjsCOUHI1ULvjzpBW3TxNyz9VAlV0eZ9j5v
ewOgfmqrFf1r4xMIRbPjK2pTvGCFJ5T1qN8HKE2YGf6fZ2udpbtOYWJOPciR7kRL4nCgX6a603BA
V3LkmbUCjNtDIStri3M3Sz4Lf6AQmSCaXJXJVO6yMeGFiST85ne6JkCbs6eF0notQHfuqRwLIUPZ
9I8SCpkwn8I9MsQtyIysHNBz/++eIMnhGnpwsbaSJ2Ny4FGOf6hK4/iAyzCarvSdDPKChajY0CoR
P0PZEEz6EJMaMPy3XjK9LoFK77R0NbUQ4a2QJczpgxZO9x8QzuyBniw/+zJzyMdt4p3A9/+1czJ+
JO32H6xDik3JL6tce0sot7nPtZggM7+HgE0pCJ2SZjVaklG3x9aNrDR6Ck1BuIdJ1mo/RaL7SbnU
/787Cb/wCHoUqAOP5AgZtgshl+q4WK3OUGsjllbsZ6h/ZL5RxVazb3yKSRr9xhoWatHGEiZe5f0l
/qARZJDEL5w6kbXy+eaQWOnaY0DGXu70FHyBLYU038wuZUMgZQ4u9Xp8olLGNnYNhOPUbFsLaFVI
kxIY8j/gKUrc5YrwxBoAkD4vdOU8jz1YCPJm6TnKpvZfqnV3jaO6IJLb6s+MU+lEmtZsEopan6n/
yI8Rod4LK9R+b0nmoazyMWLOnlVvQ6fPDqWtdbWNPKWvwpLLm1Ul8jwXlh9izMM5iLmhwp2HlCL5
k3T2Dk58uuknPzu5ToW/bJr6K65Q+xihRH8Ube5sCdMVKNt159+XudVj7GQyk4/KtdqPjEUlhxYS
ioq9mTjJorLDhPXys0uS+Uc65fLYhn3xMKvF50yg1yJsbfEgOklPtKnqd4861U0fe//Bt+ropQBp
2lWd9W2NlN9MrskOASyxm2m//uwmB/3+1lERV6lEuvLTnwLjB5uA2jlLCh1Xo3EzsvgkzuB1JAFI
M/AVj3GKY2oFNlIeEyNdcD51/nQDcK1MSq2UHPlk50KB1yBm1TFrOmX4SH66fyGurO9q3nj0eRY7
NWLjHdwDWBh3v+B1QDTy5jsaKM330uUW7IgFtT+PDJEL/KZ13TFKITImBM2nsD7aXGbk/aM4de8G
hSXKRvzHxlnKN8OrKVqBU3snFEGa2iJt8hnHytyTVx6fljTpjzVXW00altIQT5Iqd2Fp4PAF68DS
ZQy39DMsu6GS5T6L4vEViEp/pvS6uopb/wgoDg/LK8tdNomApNDUOhFdLR93B9xmrIk5KYGrX5FW
pmKGlzdxa5P3OypP/S8GqXHa1UNPVyB+ZHGW+L3FzrFYt8M3YJTWLPL2g4KSzJ3tfSDV5gSgMzOC
BA1nSic8J7zM4xQA0pgyH/W9y4ZfABrCwRomU37vePG2uslw8USTpADjliHZebik3usb7f4JwVnI
LXg454TfjB0QMnTlU/vn+3a0zRiRXtg1ojz1VcD2L8spa/shtDg+oYAnYpc2Y6vWI+6T6eymHZ5e
KuuS/BHnjUODEu+bX1cK211XJYuUOzz/XQN4OM0/USLxPFFGmi4r4j4YmkUx+dW6UvwyENxk+Wgy
TeRiziuX0FoxwkNEGMeCz/cYXzIVQ/iUIx6H/TJZd6a84WVwyWIw09xs9DAFxXMReT1qlsgqdjOF
yVM6eVJ8DFWkk6cRN9IVhhIGibSwiELDZ9lCDmToD1y3PiisHUwoZR12+POEZr0XgUk6Vpa48TOD
aPlHcIHcULj040mbRSwnWJbqBRAzQDjNshp4QnObxPJAxOEjkFc2v6SouC29FNYQkLLC4q/tj+Qn
I15XaF81WcazQ9CVL0PWV1QYhUlfHgxQMPD3E1AwEqAK7BuEdns/yo6ASl4XHyMmVcZCQnPy5kmm
E840KjovmeavktnOAqQP7u8aEp+DdMb2HgctT+Cgith5Gi+F9NFasC220xza/4rOogqFrJR9zkAC
8NZsFHBK/pEkbbpsFvDxKt8/jeMQBPckdRTfeyUoUratwDrPwlTx1pGirjYaNIo6VyIKDlSy2e1x
LEooeMGUie8b3ZTp1+jmz/XHYFdJqjBWOfuFF1av3UIVDdSEXUuF2njOhO392Wbg6VKmoboDAuE9
0NESvCcc5jxh0UFfuphH0lZgPabWF1jZ3q8aYDYRtyvkTusT2Kl9hE9rEFqdqgl3mC5FuA0qFqob
ZC8cGfQc7ce2HJ8d9NZfqy9eqQkG35JEaKlk2Uk0eJBTzPwNWviE6RZPdlw4M7badnqGtBKeedIw
eCQ8zd8xz1PgQD0qqhqY+bgw2wgY56p03HdejggMprL2TNrRW6anv9nNsx3dKTz25IC27lXRocVm
zyhBzAH1u0+f8F1QvYoDIf3nDvg6+DIArpY/M8f1O1Cnk0+MdDVRtd244yONDuvaJyEOHO6RkOQ1
vMUVI4ZIcrfvsvPxLk6jptMcLu62wme1EYMktgfzkLrFxNnhoCLkKlV+cLquxBISDnuHUkSwlLK9
J9MSPKoeCX4d08oFumAed+RMPjA4jnfo1vY5T1RwtP1QfHh9H5/g5NFwFVpR87moNrorzM0rFXsv
5YCxfbCj7L+Zh/3eJmNNrhbUSIPBpoxYSHtm5RThJZyc6U5AHFyXjS0hh5Jgw9OQvrQszPyV1+MP
hYF4RV4WbwiC4R16XfObxMI8hs1tSInvwA4BsMTBEZ6DUqgHJoBQ30ap5dDfnPoFU+nkiPAphf4K
JgpuQiUCrCtaVcTqFw9aRQnsCkj0exXqv4i9+g6wTfw1g1H6F9PFzcvYeI8+UMNdEatp5YbWgW0Y
sncVcmHbhHMugxREzmTHxZPVzWti+U8DI+ZRwFbZaXoi74E6FKxTOaLYcx2SglRJF8XWrnZStcoR
rPVmAip/Vxu/OvOYRYMLr+wIM7wVrTxDCY4Jw6Z2ylw4PoulnL1VqOEXlyNFpjUnzhZFmZ0DTr09
BhOei+yu0DsGHImz/6lJRaz6wX0L2S1tWetUK+LrD4GK4ntrcu5yQnOrgcz1DlASv6qu7DfzEpjd
PEVqgxJcbxcLjujgd+oHhF+/w87a7zrPe09n4pCUsq+Z4wFLgi9mgmWxENlBeMFbKk++wX6sBRVa
OsZvZzSpZ8dEL2UCM44aYYgw8mch/gjU0dTuOcBIfazTVL6zEj/7C0ZxobOMhmQfTXUQn/Ns/nPa
4q6DgdC1xnGRUO327MZVvncDecSt6m1k6DdoOnF6wJpcbhOdoiI2/rxreu08IvmHZz+bz0D10Jrj
8QWgjscstGxN6s1nfJZfqRgCYjcaODZu5R2ep28gkCzYEvoksXGCi6Dk62YvTAiGLk4yPg42WkpJ
5TunhH2ijQNXz6SCjZ48QcbOnb12FaR1+ynwHO/GtoEO3I64hs/UdAZybQLuBr4ZQFmFWE0hFl4W
PP4eJpLz1N68DYyvjLNz6W07A3hivHHyOJ5wUetG3rd4P/Gji3Rj04eLrEZPOdPqRpCCxg3v9AfC
YljTRmFWqSn/VS4fnz5crKtmCjyFtu4OwFzGtQ6z5hK7/WvE7vE50S5SU47F0dA72sXuXgXu9CNs
n+eEF14CFDDeYCCDQFzoHcw1oFqE9Q5Qj4r7DmrMXvXWjwFevKJWq8ckTNYilLKjKYOj6BBkOvih
XhCXSFGODVX0xF5tw/6pjIS5x0B2R2CZnnHfZosTznWzdb05PpaBxWuXyTk7pfWAvAEgYD8GtmCF
QYihogQAcmTe0l9LU4FHzpbq7FxQd2jJT1LdfY8xrfThaQRi4DGOHXMF26snQCqy+xbi0A6wVLtp
I5W9psL6AdY+jKcws0Bnko7+w25sg5OBW73H89/gm84o+bbqyd8tmvJahNNxOjJXcw827nCGZmMd
8mBQj3Sx5J886PFHZa3H7xK9LVNz80gVRHBxXLOL5l+vyTw0Ik0+9gYYA0SxkD1siClK6cijidAt
cnsoHsPS9VdR6FhXrhuMK+N3i/Em308IhJ+e28v/zBDinRHJPK9NnnTOkfUvz/rsc+i8+EFyK53R
FXeYCcI7Ug4X3w3oWs1rLxk27Azea4MRnxsWPFXPMyGj86eaSmzYzUCElM8+S7L/si7AUR61xYb/
EJ3sdFHzWSx18p5Z9FaHsROsEehCeoHk9+zO/9rRmKc2pcbcA0aCZFD+2GGM7yNdLiENBg+twutl
J9WlrVrNVtQpMC8X9rairme94PwoV74fqt08DuEra2HSHOXAk3KgwWSfO5pbqQ2iS3hbsg8Z6iPt
SkA5ksQWZzVpLkDlVy/sV+ic5Ws9eXYDtyMtXnlecSCxcSPKxvHvNcgBuc+OCeyorIIHdvgPyW1s
BA9X3hXL0J7cund2mPKbZ6q5Y4quqWXaODbl7TIhYFkxrn3hp6KtfOhftYUprqpDSbdfAy9JBcxS
NlvmNrrRRtg+XydhTvYwvYdtsot6LFY14Zplcie467ViC+1U/yXurBTdHhbElYCREBX7rs/y4K1Y
KG6Z5vzB9iVXVqv9Uz3Gu1IXP51VgriB8h+BEpQzf0xSZgSbkv86axnOJHrgLo2c13BdzL0XRS4y
fab3c9rffoYueZBOerv8pOtfrDDp9onIuheu0nlrjw0gEK/qy49ASvlrTyL/xV8GUSXNmi0ddc1f
HMSPWUYYZjsM/UfnLg9G5ogLE1usdU8xQLrI7iodtR96uCWB/knwIq9ZVeUEpib7MPq1ubAcuxVI
34AuBeuaMTVbHyvjmivkhwnuBJJ0OjYLB41HLPvo6JnMyNQn2arTlLANRlVbJNh67w92SI5suO07
1CtboGepi5hESNKdC7suXruFPcwQGAo8UUkNm8OmeG1cztXASoi6Qv49DGG0B8f+D617AWXdbUuY
Y+eswF+ZAfc+8jXx7hor3U8z6a/RreN80yGCb3TtQLTOhtFiDcxew1evGi/Oir05WBXB0DvZFZBO
n96ewrt1qZeLf0/CbrR5NkOFjrvPSJkDGI6K7UrVgJqJHoucOFYQ48AgzEMvVzBnR5rz8jPjV7Kf
ME1cTP2BlQcb9vBiUVUmoYsoUkdYFFDRF9gm+yRoQgbvujM0tUEYtSDu7YcRu2E9Fge7a8WuDbzq
yZAX3DbZTSvMKxqgupJhuJIPiZcfBAE+oqVT941/v927njXvaPtj+HYCWH3DoO7Mkl5D6DSMJBCd
K3jO/6PoTJYcRbYg+kWYMQUBW0loVipTOXZusBqymCGYA76+D5vuZ9avq6uUIojr1/24WmVw2xL1
bzLK6Z8u7155gCxaOwv9VrkY3tmyij+M6TQ0OMSqH7kq2ptNFpGWUaRj2x++WyEIu2xGK30kk42L
2gviVd3kEpUD3ISujVDjpeoa9OMdD+GLsjA9z7QWbmCW/A7Gqr6AoanDfk64LY5r63jO4vjSGqo5
9V4a7HRMAlFW3NvS+PdctrwcXe3uMWq8JVZ1V6rlVYo0qoFwxPI4cR16DGwzyQlpXMjsoYop9Q/d
KI1X4o6reMue2saguz771oez4umygGsOFs3iaIjkZWG9gxMnr3cx3ukXI+qfixzKLpcKM0SrMUPl
N9lfEx8BxwwPbi+C/KARsEJOkBZiExalkJpLQQO9MbykwzBS80NqY4PpN4txEq2lfamXfilBZoUK
r7XUu7nEM6tMMAD7kd+nUq7cEyhh0ovB8DIAA9/etalbHdssgeAUwZjx/H9Rl1xdvNSQT9nP5P4v
xgHvtEAfOdiTI26So/1gZCSANd+LKuLlCMHECvHsMtIilvbTXkX+9OaLuN6lws/e6D44N2xzbo5s
nB9yNazqhiz6cojqrqg9GHBq8EN2ah+xbw6kbBmKfLI3s8atUy8o6sE0T6y/cAPvzPXSsTMibq0E
86nSjoP4DIL4KTDcCZUdFkzuUJVwXshF3wr4+We5gE7km6vkd1DK7tEazpOCZsCKC2n+hOMff2IS
9Okl8SHy21w4Nnjas/uSszcZBloFMp6O96gt061WVve1sKJD/qCAGypNek6HOPZOpcClWqOHcJdH
EwMfDagPdg/jpl0kzoFkVbHjWasPgA5aEi1w/Vyq5sAzS8zK3DtpTAJCyoeitXGHYccnIwrji1so
MHyiY1tskk8rNZJNrF2eFZ5I0iUzr8aLLXX56uq4fx8b0TzVeWzuu2SZ3izaANDvkIvOnYdOIcr5
UowU6tR2yd2QfuB/QKwDrpPTmqmSFDvtsAUCwCrjdCj29Cypp0Z1zn7orF95UJ2F309/Rma4CwFA
i7OX8Itm2+V0/xI+6OKQl66Hr7Bp4AKk2RL1B9odJrarUfSMfXu4xGPsZY8CscbdTwI16ORZHce+
YmQm4IkKsUlU11msZmr50ZCeCF3qop9liiBtLD1ObwyPlcs7IO9epPT/WEOaoFW1zqGApxVqb8aT
nNuBgMvs6dBl9NovXCQOtc9zUw4SgpImRBTT/YN/vVn3daYGhkPqFsO6my9/xz5tfs2l/DtXnXco
xjYP2X8nOT7CkmcZte24gI55yURpfPuqjqiQWvPr2IeJmPo2fbzQjhsG02LYAJf9C7uXfKXN22al
q21zGjgPDE79tukpk+E3Dw0jWed6Zvn63NWxIltPsNyN6WjDQt3b2yXITqJKMcs17Ygldm6uHJmw
CHCLY8U2h/mzG+wawBApKg5Lai6Lt8FhVXmW05Rh22grvqbQrTAr9gk7QQQG+mFSPpE9hh1PHiAH
dKeiwiK09TCQHXCutaw107L9oBWGaC9MGVecS8gH9fQksWex8zWGMVnvYxgnRiKvdYoRzxyuC/Zl
wCueFOFSRv9x214eLjlqc0NI3T4iUY2nAbzCG6FlCVwEU+BHI0c4/VgRy4c5TtMhTwIslz3/uml2
8T/4k0MYUIV5JhL/TXKjOi4Y2FczHY2w5drLbszQRPcQVJoqdGTtPri995dcQx7DfIWAF4xWfI+8
1gvTgO8lVncMGmpCq7WzL3piunMyssBnwG3BlkrWYYTsh7MJb5RlOjoki3/WC2zKE2yI1PHRlsEK
+zcZMrKyTuLbG1BT1GXR3eiTYkFcQzHZoDnkBxYPThYWFsYNzPyJ9W7n40c2V8iQ8wzjhti/g2lP
NP+6pATzCaQU1d0OJznfc3p2N0OCzYjnZ6erwX/Ca+PdWpy6QIyBNDYui99Z0KnE++Bv6gzWPirn
hA3Y9BHbDihXOHOQZJjhTs2yDFhAVB6hyo1yOtNNv2zSZSxW2o9lXQYzkbeOi/CRaIhDNw9kUnD1
VOk0AMAwr01nbaXktFgGhQXF7ItTL6gIR7NhC1AFSXLs/Ya0dQrh2y26YNeiw2Az5eT95naFmT3q
3fcosT/5VFcFHG/uJjay6xLJ5bNy4RfW3YSlrbWp01zS6tnKzTH0xxk/ddY86CFlaR+BdV4bL6x/
MfoHLMB1nYO+ZxGMh0TBf2RdMCCa86YC6gmTRXL68u2Z253fYuFRZs1NKaOvjMa3gHa+prrQQjJQ
Shn5LJa6PMzWm2gErZBqDO2jtGCz35GM3dROxi0ymGiNghR+V5n8Ny/+T0+Qn0ANZJLeoPMKh1KB
27J3MYEu1LOHvZA2s5PA+wmfEBZnmtV7269W58xS8Qsu4p0MGjXunvTS/3iRvBDypF/BIsQOrJwL
P6VeC3sM2qejxwwThMTC3Osn3r/NiyaZOZ+InDtEqfjbjMdg5tRAA+ypjHGfM9s69zhfj4iq5THL
eipCbEr62OAFO/YDNWtOC6uuHWcXjT3j4Qd6l8AVPkjTYf1dmL+X2DiMTUuLZQFlsZkK9K3EDl7m
iV4FqSkdKWZ18hVdVJjAjK+YMl+Qj60Z8TR5C+TAxvquuiFRe9pFwYZMkEIrT/QHLqHtuVywelGN
qe5+O9vHNp1WigNlcYE9EiNwAnY8WXZhOxU8Z4HxmBy73rlQcPHHGmi4xWRrCoAabO7t1IGP6WnU
9Ffc6vyt6F0DuU+B/aUvoa2skQj/u3ZGMYc6m5fyYsI8f5VItfUZswB6xdh2p7GsJ2CmrR89jT2P
7Z2Fbl2Eus4hPSRzOUx74S3EYnfs/aqO2E1pX3S7Ht7N2LzqXD8y2xQ7uxl/EyrSajuPuC3Rh7j5
qYUeSKDnhGLbGOYOHqkYI5sAPbDTTIbHMg34AWpT/NV9oM4ROh22RqS/1i/eDYPkYTyjo5vYwRLQ
6ZuWwHtMJFez0dY6RpssMPfkZo7dwixgE0XEgVFrWqu4+Av9rmIupmvuFlDfLBk320L5JW/bbDLt
LWYFyrjnyf7gWK9/uAUsn4rhUoftIvUrWuv46i7QxzNi2EcLRfJcGObHSsgOqZfowti0gzfszz1R
n2TCHO70HStKU509s/FPXCZAXuRahtjNEexsSlqeISrMBZnkJiMPHUdXwVspvxvOaE0XdsDzGbKK
h3XLV/0Rm8UUsOrAwJQxpx7lOEU3y1qgSvcy/5rLwvulKBN6uEvhfNDsylagKUd/Y4OG5ikaqQ7a
sqyKyYhE9GCXSAIBgANgk8pt3zN+4c+mqNV+GN0QtYK2xIWg7p7fos21bBSEoDnFo+XsySh9pMDY
bpMPxAxNDJIWiMhM79NZE1gpJ5FvZzl2f/2arXwnG+QnTqq97zFk13x3jTKdkxDcBOD3hjzaEYRd
w3eQEY/eWhzN1Mpm6Q54FFbo1J93JjGRY1oG8qle8v+gi8fhQpyYaJxszonXPpXd8laDqrJHVkZA
mainMZb2p49RDwNZ48X2JmjfnivZL5aFsfG8sgEJkYhh/W+9RVVa/CmxgoRBMzT4sNJgIcRq5Puh
jdyjCd8Zz2ZRfy5ednDT8tlL0n+5xyFAAJ80dp8RTmANwftLTc1aiyEkFeGpkW3jBGZSNoDdjeGB
hlWHgEbArys/xt7L2ZWB30aH5YBt8TLtDcb+kzk6+W0ZSdt3qM8oNyyKVBQcOyxkx5wpQZJwm18H
2t6fqU2u+dLMqMBDM+7ToBcX5BtGZ1kOh5o08zUGMPSTwhQAJgz0CTk5YPwo7Pou5zk4spW2cWAR
Ql90I/ed9H8khd8XSoC4ckBYP3DkQGgVGR8Cj/Feau4IOFoXUmBe/aXYJPjUkC7Uz/Sj2Ip2sI61
b79bgS5qMi1F85/GnkN+F5JUsi9Sab/gLH+hxME5dysuIbL9J18Z4gmPINtMFsv01Fo50PokeknY
Uu4otrTlDid9TxPI4AQhLMj5vRl663fsYQK2ffJRQ1ZbdzVY3G8aqM7msQpabyfauryXQaZ3Dsmm
B0BDEexn/nG16RxnhJONyenCklN9OEI27X4ck+k1Hwv7ackivq5Omh1JRhZn7oJsSDybgDjwynWv
zuWW1RH9zpOBJ8Frin58TFKoX30bu/9xj+nPeTwbBzVa2SVI+t5D7zDcA5At6w8ifvJjzhaGd0Ty
Yu6qm9TFbXLHe80iiSh9QGR8KtLisVRDvqfPY+1aIfS0DSbPgcVrUF5NWdWpZOLlL24FdpomabYK
FHPUzU+aggOyW451hFheeMTl2RJWyDmbpaqAxE7Wo200vwjPLO3txZeVdc1+YlrJtqZJ171wZbSf
dEWNGA0esDkCmg3ZfJ6SBhYo6lW9zLCMWEgfK23FEZGO3jFOBqc5GbC6mR6d3RgaDcaKrk1T2cMx
6/lZvC6Ai8By5h6TsQtwmsIeSjNHWBs7ukdxqESSjbsLTeYggEcerC7CtrsIzoVmgl8mKCVDFR9J
htIa7Fl/EraWdwAJlH0rPop/iVyK01BM0mC3w3FXmfSDhBNJuLuPi+wCrSrY8w0snudS/B1J/YWR
BQs5EWAMSRW0m4mnLZsIT8/eSKM6+IniJxCEyciMsIbv0ZD+ZSpGEO+tYjp0wjjaoiyI71UvDrMF
TngiDQg6FDbEKsHzAiqMlYDFEsTyDPvgqIYPheTUK6h1Mrt0BqGOKg2KisXmHsseIA1d4fD2Rk/f
FvK6aEGNiBBwkfwwJaKYOn4AKavy6mNcsz7AN+0Ey5vou8QL21Z236Myy4KuhnJOd5HGBLslEcdD
hzliGD+AKWG2cevBvEpatM9BlhvBK21sXiitBhxrBT4lpC/a/mcRBn7x3DgaNxrr0m7EWPCVdDD3
NnniOrcmmnua1zB977MgXaIDDveqRQMqx7VzkC19rnv0E213ffrKAKidECwmcnbV+OWuM3T2JRI7
3ztMEd438/g0nIxRTdneNTuqSOFp4VDzOLUv9pw2L3ULngr6cSS/4d/L8jlBwHRfO+GyVwLyUCcv
Iy+DOgyiQFV3YNuCsY8e6UGdR8Kfej+KzBCriJZcu5QqRzWlmfPKXpNoi2PGfreBhEIH4ZY5JN6n
EYFlZBqKpBHGbAqi1VJcyYk6lFlXhs8dX4t5nBAzKPhlU4WAcSpdmaN44IrE3luPULRSOpl95Y5E
sgtmsI1Ui24vs2dbxasG3WIc+lROZrSxxqZGD8GlRU/W8qstaae7uMCLfhFRtfdFJeLlju8ya8M2
6uL5nasaAX509rT647udeOHSV8pD4foR0cYBAakrRfdkFGZu0fSeT94XueZa3R1lieXAOgB3y2ax
0Aa3cwJrRW0QmwbIhznoz8iICIOltssbr6YFTG0N7Raax69HqmbcMrl7YdgNaDevnRNRRfHLdTNq
zbGxiR2vCHpfo8wanlIWicU1BleLkwZj2GnJ2tJ9smpwvDe6EqoHw18ujgxAE8durskNRxaY0U2S
8Hvf5D7cKsgxA+zHidfFjJzA2zIIyoKn1bWpGRhkrawdp076xfXQoVLRVOX73OZD8wngTmb8BLHH
gyUYD22UsXhvKJ+NznSImdapTPpYX1m0z4K+X8atLXD95LMu21rupmggwjLywV/LVLjTGc9Z1UGS
c/wjFrDO/iDeS6epS3XoweNu/CejoeODZUgj/qTaTa+T6LmhCnaoIfCW/AzDpr8Xk1UdzTVMUpu0
UW0MhcSOoOGt1n4gOR8oajlFlJWMo++aG+v04uE+5gyjXdopDZcql7qr1nG3HMgweV2UTv80ged6
V4lENnsMOLr/XRhjEP/OaDmfzqY92fm16OVwGj0UU5qE2mLNok8tnmQjjs4Kx5H5wJqtHwQSgQG2
3Ug/tlcuQO0pwkmYfp4wL9nY31KOC+2k2L8W4Q7ptSIDlz2ZpU1/Yzzb2dnBMq6g0yQuWzJm5bFA
QKTD4ViZGUZfq4lzXDJO/IjHgGYCUbTk7YeyoCWyz+argYm7Z+Es0k9jqVDa3Yp25HvjRAYGWAeI
lkfbt7xlevE/hwHv8MbQlMZHSPAfjVJiV+nIfPi1qk4i9fpfsR14Er6JLSzMleTCLsECZTZN4dtC
vZvHaqDRFcUDvTir0wOiGPV80xibycF2CDhwsBM34MSh2aVvIzzb+Jnrb8eLB4ebQjYS+tPs6k8q
Nqc/FEQNX0uOopkQeSsGHUIORw9tY7g3q+3CitQp6hobS1fRLTjCzcaszxlYDgCreTwgtlH0UmrW
LjClQQYRlXcWe/ltDaKfPmifiLt9putstXkkKR0ejU797NBOpntrGcWXh2Nhg8shHMlqQ+5GkPun
l4dqo1E1z8lMFwM+Mkr7NtZg0PxTVYhA4ciuFg0Wbb+/dEY/uAiasfSfTKj8EWCJ1P6vZpiBtAjP
zjokNGudGzRtjcfUNt6BqsEioKxj8OG9rjzlZNtarKsZ4zobiOzZzzHpN0hIGYXaRRZjKzCjei23
tio4eA7MYGwKvLp13zZveQNfQawG3w81tE7wbyQcPNzJm9bw5MVI2MVguYkV5smaOxM5szZlIc4+
Xa77OsI1uW0H6FXXdBrskU4Fp0pOyueGcBzY84c4Fvt3p00Bo6m4ZnhdjTYn6UJswLEL4IciK/mH
638X0v2GqSgGrvkc2KwuL8rCuvfovdVh2M+1DZe0ZbWJt48moKfBKnwy1ykJcNqyqJqiQ0CXtlOT
vhsD3MtF1ZxGazUGmquTZp+pIPlHQ4blPyFXeuUTdksXF2hg+Q1hYAvlHSkyE5IwVzbx6pGJ2Vt7
h52nvDtBnLBZYV2xcxZYqzsuqfl81T0v2GezblG9MBo1F1lO9Qf5Ds1VqTK6z8K0mzBPS2V9cW8r
Tym3EzbPIvaAvmDW7t4V0fKExYvj7cyWjeTBjiMoXF7in7Kyjf5KUP1o6IO6gMmOzpQ2T1eZWiWk
HH4HLo3GndNi7+yJfWTs9yCFCuwEHYMYyy7+BhTPSQp4AXLEHs/omOwx03d65yYCMCAeKhf7mOOy
gCWtmISxRVD4UpVBsjZe9MPiXzzXhsE1DWRXer4LhN9qMRSHDvoAS6JKmu9+tYKbgWAhLdpLWoY5
W8pyGzQzuHwSl8xxBafKNhsbWdBW1zrbhLvzRzrI4M4fk70ezt1htZnOyV2y3LI39uD0yYGLd4eJ
mNINcW/x6Z4Mn8UsQXON5xDkKV63uBEmKwtn/nAs1/uwk9F6yYectfm0NhLc/NZp+5tJ10l165Fg
oj8lGz5ODltynsKjo9jqyIiJ4ojWREtTLNPCSHcBMcq44DXB9/doTKnDKwdTylusS3mVsp+MbEN5
jVHcZpOZBzpVAhhec+6rTVca8oubqWW8mCZr0i8TougBq1PxMRCom/5gyoV8xvvcSb5kz/XkgI9d
TY8qmxPqX7TEy+PNat61ijIQWm+lS0ZH1i8OoNqZZDWz686jQYcfW0284rKU2Yj/a2W2fg5Gm4UM
xerBdyIaryT17De6R2ggNxkaTinbVclOW8RfxKb6eYdDLuDR4kceXSI4kiQ5VROCARkoRpoMuXU6
XblsmWyReE9iZEA6g2EsxbIBpzLjh2ridAVIOGT/3xE2YuzaDnr8HAUEYM2k/OtZPr+sjQkyZJ81
OXi+uEIfo9kOTqDve1b8PCahOQ9NfHE08/Q2x2df3rPGg/2AlMXdt5gaD9xhb7PGs80czkctvc7A
4SWEJFPn22RwZYcnF/pl4IX0OHj6OwBP+mRY/PTsHcrx9DFUveFUO5qvui9Y2XSGN4qLiEOmorvE
fSPPCARJtsUJsYoFnssXzs3clkSiBXPS31i+a6cn4XpWcKqyVOZb2+CNsUGDxY6YSG8KiXctVyTg
5SvuLLM9DHPjIb20M2VAw0KVFdm0aYt5z71WAPPg/ImkynY5vaELAd6oMz5we0YnX7aSwxBslfOo
7arRLyl5zzrbFtCJyInlTeyLvdVbqn0pk3lidQEJlRCBwILKl6AZwZA44wk9drxiyLKpTJ5hixhC
XCX8l2CHVVlAqMjqzvpuQMt7u6Hl1rzNYJPM2FWsNChAUMlqOlvBuqOqE1uoZldDFwkYo+Uk5mGX
TXwn2X7RO13Qws3jwPy1JxQY72I9iN8Zqfubz7f0SDG37Cn2W2r9cA0TPbiZIkDoPQkUgMJF5hKv
bxHkPSfQ7U7McOWKtsFTi6t6+s2SKEn++Iq+4Rsp6YLgqU074N5GyIxwYWZd3r8k7sAy3en9qjjA
/rHEA40cev0kneqQNJGBJtBEJdE4KuzUSFj+6JmkS8OszuoLBoIiHBtTHmON7XRX1uhPgxYwp2SV
yJU5GfMxL+2NImLu0rGYui7EWOfskdInPFdsAhu4ONlQvvXaz/NrbvpTjcF9Mf8GSWP9RaiB6Fsb
TmDxrwMf/G54YMRuaQHZxLoHF75JvZLVcl+47yQ53R2RiQGcWGVcTALPXOrQBmtjpwrfqmDCFQUk
kAjkAj4eu4p+LbqbwhFKx+CCI4sXyJ19ZdjnJnbNNafIfnsgjvbuFYbyfpld0t4whC9Al1R9wJ5A
+wlrpMzB9zMPeyhjmmV/PaDbQAt0Ez6PzB5CEIMtU43q+r1osKijWvrTgxtcVr/DbsN1wFt2lGQH
e241Ssy8BZrR9/xt5eLdnGuNrxzif7ytac/Ew6yMOX+hOHrxD+PAVe3U9W4kjn4dW+qtWJNFSO8g
ZH7pcdYwAStIU9nqnFbqvIAoIw4uTXtgJlji9AVXeOu+ANCayIO5o88wHiQGrBoKrdU0neEqJi3t
fBXXnjfYccxRO9tbQZh1YIhQeOnArnXh7dgx1qgsefZ7Sgg3w4iXMMdindfk5kxWUFSFUEnZhUpO
/Y9brHvwDHnm3Eofzg0jKbVXdt+812kcHFJhOc0+tq3Ex8gl3LdSd8FrP+T9m9UGyY8GqmB+C+AM
K+rdt/5iO5xwmedifObSnoAkSTSGhFw0Ey/yBLxPy6/SBTXCqdHHyZsxzMZ/iETzI4gzN6Jowodv
C7YP8tc1gif3EjGs/zRmgFjEWeC9gcOmDanIp2G+F4DRbyro+cMDTXBoXHXHMg5d1bg2XagN/U+D
l9RtWFoEQ7euVcwXI2O9SAupNb7ppE1+BTiwrD0e96R89pVJoCQKSGWFaMecaqbmHhHjPn4DT2mI
8+z6g+beUwDmhmsl6grUd05BCpsPdnXmEAQ3si5KUezaUBpUekhllxILbkG1KjWbpE4S1woHejsu
tmIBDcCNjm12ebz3QuyAkX4mFBR8kQQp3llJT2PYsr0+ydKD8Q8Q6LHYrF7OjKReeY7ZfP5OzHb8
8M3Rv5FoMGYkDH+mC9sGEhrE1tR/02rZTOqyNGhCNSYq3lVP6cjmj7ZgQ43/UXKDQQUTz8LKDMxg
ROQyMDGPgbldEMg41iGc+xhi3NpoLpr23HrLYp5VUDJ0E3tBiqqo8xW+10Ibxp+nn0YrGO9j08sn
O63LVw+WYXQ3dE4/rR2NmtZkJfvA2lWW6rj3RSqoQxvqZQJqv0mP6aDER+LSVXdiSS+7t47bC6Hz
wk6sXUCHjGSUVtBzN+QgJxAzBqh+i2rBY9S66W+RWM27cFsAN9lo/imyIjhjg2n+9anZX7PUdy+q
iOPiYAcjBUkB4QjkuqlM/5Zzt2JbnSUeKdwxvCcZsdx66pIoCZgNuRJfZmG29hXPc9ccnZE/MY4t
yEZBUhHSqrWfNtCQbc/5dsfeOBGy76YPMmmBiezOQArEvSV1/FP7vPzvpVui9bKVWOrgr3A7N7sV
05ChMNngvSgS4JWC0S5yNO8Xi3f/rqI+2NoEgMeO47ik442xAzc1+XhGBJ1lIAwpMlULxcELN82T
52V4YqdZBfScz2P8aAmaDeEwWzko8SVxnDtmF2PAksqV/6ypzOC/MWeEZSLHn55GXg8vtlzmO/XB
nnqmb6j4r6piJNUpiD2ID6lKCaCtPzsAtTiVKpLMu474i/FwbYAX1dGKKQ4B7T63gXox3AAMspEJ
wHmbkTPHrtda4Az8vEgCkB4yEjWuVDkxJWxYnE4G9A4lNGwvfr/nCNIp9Q1CDeX4abARTJyt6BXx
MOSoVMdHtGZw0bazrJtfl5LTq9lw+mBhRJBDRpqTjxionCJdXi/tjr06GXCkFC3fXSrRIIJjHcmu
btDJPoUXCHRGbXhlBe1VsHL69CINyqOHEVGglNQxQ345U5OawXQAG6HdmowzAHgmSyFy2kJ64pjW
Z1m2PdiWeUxi88YY2WPdK0hrskR3ajcnI0FwBKuc7y4GajzJWPZWaEMn7ruaD6+rvWNpVSQ14lYb
FOL54uR4Mu/Ah3ArgQYL+MR7XWPH6gdUbnmIJ6EOTsPI/SPF+iUZKOg4ycBmMzmqtPyjM8fOGO6t
ZTdSdS539HjzbZyGBqE1Gahf+71MJFiPRc348ZQaUtV32zaGZt9iDYu31li5xcnotOkRv3Yrccvj
HMMkbXwET+jsOWq+/2Axnckzf1ws+cWBJBvHZsZof/GmGIpumhfNHWw1r/IoV/pWszEwg03bx433
VhC4dF9JL5RFvMH8ZIRY27ARKkhWGP6C6ZNNICyGNDCxyaMYxXg5lGHfCq7e7xZ3kPJlyar01UOx
ZXZDN/5DUQdXO9+N2xera7N6R7eCf6l4rv8j7rjATCa/GzKQIRaxy7R0vhGMHhqSel16l7SO+QdQ
7mEL0rrgA+rsjFY9sV5LYZ8mi9N4H54l5yNoApe0bEVJIWKesxlkBuG3yptT56jcuHfMQFg4LEfo
e815ykaUlUK57HQnYw/XS+C8paAAcUSlQVWcU3bn2wBj8qB2U5nZ7Q03bVr+VyW4Z79dzxsHSgwx
vW+9qOunbZ6aRvScGASE2Ky73BDIw9a291WD9JDGJoY/Zn8SAmJJhqkryE+Yj9TN1i5QG3YN4ldA
Q1xEJInmY0p+OI28g7EgXpRMOYj3N8OK8ugnqNGtYJVxKIPV/Vb8RL0jj1Xb01xQmlZzczqakD9G
gQC+zwZbWYQwTSlD1lEk5+J+WkJSCHQPS/ZQ4F56d5FXf4Z8AJ5ikbeKjhXJGmhG+gjCAj2H/Q1g
yzf0rgT/GntQLiE+kXySUA5DVE0IQubDOfOxDJ040BbvQZ13EwNHMaKOO7Nij1hQ2+fci8Wptiqy
sDRyYUwq/71DpWJSV6XUf5HPsbEyec64FpAbVY4MSSWWHn+cgD/h1nJTNIpAD91bXiSVuy1Rg75m
zmLWoYaXlNzAZv3Wcbl+LpbR4MlKmk84Ou6xUdawXBsxMpam4F73HtiF+N21TI2YsVi595cZwyW8
xnrLfi2Sxv9cqIiI471tL0A8NKc/2A9p5XCx3Ch7q+o6ju4DGf09lRkA07t8eR0s6HtrR/MYD++u
LqwkDMYZdiqVZU3Vv/DayTA8l2VVf9pNzONJCib5jyPG/+rmSSK4FAtVtPSQu8+WIQKTMEIzjihq
xYJhonTdl5n5wDz1VGN81/7gp58YjCCYadHmNEj7kfMY68gmJ9TkjETJ5H7ZFNWfySGTqeW+KuK3
Hl6X/0I5KdMWT07wax71eAgci5CyVuWltVbLPSJp8ckFdj4i/5Ki9B2vDylrBpUI2L+HBIZtYL6V
Ym4/CUqk+jX3i2luN/Vo8/9cFVJER662f3p22atz36P1CkYN5KRBEayrylaGCxMzgZeYWXC79IGT
/kQAJ696pqnxbGVBza4u7z11sIeFCyhUPnVI0iFjKdM28F1sLq3EaNl60eOrPXdbTZ3/RD00V24S
IGx287r0/2PlrF4G1x4hbIhy7MaQj98wr1Ugp/Y/C76P8T4REje2C4mvreKQdk+WtFr4X7U0RvoY
nDH5K7mfFqd2hBdh04chr4jZY3t0CCiPOyBzJd6ooMvV3Q/8iTQck5Yh/qE/CYLdBqQF9SjwTNeh
JSV5RLCYELKJF0+sV4VRxM+OAd3NTDVdD6GxdI3/iLOWSCl3mGjLihPwB+gusFUpmTkj5Pcn1U1N
Zo3/2Odkpk8BOmEdMdbvokX4fxZWSlQ18xS8x2A38FnkcJfJUxgUZ3IrtIttt5RTsGMmsp3fQUWA
dws7mS0x3B9z5jKMN59dEwQD4EIkAZELWJG9Or1BTUXDFhTuo8eacrLLUIDpGtgpSeYAYFx4Tuxk
ZdRKsyeKgrIb7yeHkPYIwNTZOmzj3vDIm/k+43aybsjN2f9VAZwFa5XYTbVnKR0RYKUK9qynunov
+7Zl4ZENc4yzcsV2Mt3i6NsnXFBJ+A5AVUDqxcX3wAmm734e2PnFyoa07/bmrKTxqcBuyf/UEMBl
7GPeO2eoW7jzGov/jYiHfPoG4aDgYszl+W7rwcyXjetg4/oxTS/jc+NgCQASw2Vbjtj5ex8QCz/i
LwUAe/kkLeDFkHSyMhlea1oDX9nd6pgKBT/+B2B7yF+axnfBe+NUOBQGnyG3YonfiTJPEXzT92TR
QeCk86+5p984KWK2rMRCnY0/x3iwpRkzQrCgWLlJcZzd1BDXP0XkBwgAluCvxA28veePaE3r+ns+
Y+8W7Web6uiHFZ5f/5p4UVAaia+b65ERte1bBZoBcjwa4CMSDdJADiCI94ftL79yI1GE4rjYEeyj
k5zOGsWhIwZsqTdPm9OxWEx1aZMp+p+z82pyG0nX9F+ZmOtFbAIJIIGNPXtBsmhQKpmS1w1CI6nh
vcev3wc6N0WQQUadmY7piGmTzESaz7ym/QTYZ5TPi0hAfWiNFsmCXdlVE24inc89YoYw5j9iV5SF
H2kxGYwpEjinUsOt5oBZhf0HZyIS0dhpQ1pLcbevXEe9q8w+ORkqqR4qPRb/UdD64NKDzAeOhq9N
9caeDXyqKIsB0Jo5knt4CkIAoormg17kJEEdZ8MZpUZ5x/QpqVBwQlBDWPOHWgNmtTMza/iWB9no
HhKMKye0m3wXzwQZU43YIsmeY0XI5YE8Ayr+vjHO33KaYABF9XyOJ2gQvO1belL2In5JhLHpDcsp
P9Ggc+ZTAAE0IemZHCTXuBerY2j1Na2jqXyiHZnXUHKsXP7qQrv87GidbiLcMw3WDPBG4x9s86l/
b+d19wYQjzrimKPB3UkMABf5gBTB5Cp3KfnnSLy6eT9/lW0ZIWIlxuGrgA9tUWGCHir6jC0csa7m
kWApwJQwdz/SYGKNM82JNS4y14LeiS+XBSc3i/XiY+CWGYZ7XHFAJbuC+NpHG8UDgUp1MUAhO30g
3JrBYbhmKbcJKNz8UHR0QQMwyCb66OALj5k9Wgnnvq+t76Ari7il2hBX1AXmGeCkPJrQDRghnkTo
fAABGz3NTZYWCBs4vfa+n50BQ7PKtcW7sdJb4XGXQSIkC6t/1HjfvE+EVvpfVNlp1iI5YdSn0DeM
fQURw8Nid3prmhM9WS2ynyZSq+Zbb9OD3VKJM35TZSmiz7gxzJ8rTRG1kQuqbeGwrB9wR4w+N3Rx
tuBgS+s3vYe59PDOdB+zDl+dLZqnLn2oGCMiqMQ4GzwiuZ+8512AmkRKILWHSFUu3es4g9e4bzI1
Q2EZIo7o6FVI5iECbFL5xfkOT1ScpHUbcwekUN0h3uop0YMB0KWHQXlMWmGreBdwPgl1M6tTH+OB
zHLXdPNAdi8n7X3pTBo842wpaL+ZgZMHhyGGqYONkmv1P3RkF5NPUzMmARJ0oqEsYQ0uNBmIVlST
A7Smxr3W47UpthI7g0zbdGZJH6Zy8AJBzL40/Kl/hgwQzNU/StRdD22xLydolNCi2pG6ZQFuLZ92
fRXmrfiIXm6M/7ev0dpvPkUSqbwvrVP04xNAHa0MfrsE27G/p3/GAQPzPQKXPzgdeGMc1jIovW/J
9WZsOEwl3CBFyAIhiCN+IlAfrIns8y01fWfedYVR/IhqvegPsalVNJD0SprdIeYh66DrjRCE8q3K
gHDKI+2iMPwe9iY31nHCO3Qq93oOPs5q//n3v/73//u/v8b/E/wp3hfphJXRv5C/eg8IpG3+69+6
/u9/ca0v//fp93/9mzQElUpLoehC1OZaVLj4679+Pkd4vPF3/y+ZBFkL+6r86dttVe3IfIZDKlL9
q22QT8D2g6cNcR5T7ka4E9lL7dC5HxP6WhHwpNu/Rp3/GENR5MYrwoXTabtLB/X8x9C9m+yBd/97
ogP32Olm6X7T4bS0D0afTdkBIxXowFUSElK8cmRI+ZZlCCVtiWq/NM9HNkx6QFqoDV+JFZNDnU3Y
stiA45SygzeQI3/pPgJXt8fU3fPpSgTnpKOb1MzRgFOYu58PCmyKUpIC740ByNA8ObKzEY5sTSvb
0I+l9bQZODZczWVj6e8tA94pQviWm/I6S0VZqKSbusP1tRBHmzJtTBGr7ggKMNhc8IkadtfJGJf9
x0HvfMcLMhKbN7cnsfpkUrgSSWHHck3DBGnlOudzMFig2Qp68TwpvQeeVI4/UM/rHxpDINUlCWq+
TYYRnG6PuvxbX+xaqRtCx2CFKiYbxdLNZVe/2LXF3CSh5dvFR6QeMbEocyd70ycwC6ERz+2WcrCi
v4zj7Cl0cOe4s02tK6NLU5nsVoM/CeN89A6sbN00ovjoF0P7nGTS+hg0C0wXfcQ7Qy07fj1R6ViG
BJhnu6a5bKEXE20MqdEQMIuPTUtmmQP82EImqvdd4o77Wgnn8+2FXX9O3TDZkOANHYt9aYjV57QQ
7KlG6A/PuE7CWwjdpc1CHQNhuSg/UvCnb2QTHt8e9XJBGdWigG/qBkG4Jc5nSY2DidJ8ey4SQvTN
rNn/CRsq2HTNtPnXq8dim1IZcywd3dP1HcPerAQlNv+Z1rn8TKCIbgl0tGipRsGmuz3YleU0pakr
x9BNGq1qtVNMSOA2pevFGGih86Ne93Na2DhIARnw10jWsZVMI316uD2ufrlvTAZ2bL4i96grlx/2
Yt9YGuBRw039Z9BXXqnJOt3XEi3egFoLFtsNEvXRMNc/M1v/ai4ePdukafEZ8FGsqLltbYgPA/mc
i/7LeyRLPrlub945xFd+o03CSRXapugoxOo3VmEZDA3iFc+TiTPJJsxsynLwpc3HvMH3MUqL6uvt
ZVlfuOxuZXBPsc9YEq6Q81UJyZZnJ9TMZ4OzDTAQ/kBLUQB8tI2Cs0RF6mjaGt176CftPsIgd3v7
B1zZ6NyXOr+D6pZuy9VGT3odmkgXqGe7G41TajZUksrUB4zbd3eGWr/s3JHmAgningXQhlyGPJ9s
EI9+52Sl/Yygnbsr4dXugd+TE9LOP+Rx+VgS+W3gv8qdrvuobBQF4IB6zo6353x5V1uu7lr8GMHM
hbV65VrMXMDxj9azNrgGerejo5/KNP0Gm55Iv0CKtU/FtIMjG90Z+fJz8yw5DOo4POksw/kKuPNQ
u1Zpms9APuiAataodiP1p70zJ9YbmlLvUrBGe7+zF3CIUz7envjlx7Z4nngadZ2QArTF+fC8UA6c
gUZ/NmIiWT0eihHRp3Deyajp/3N7rMuzZCslMKozDY49rbbzsTCcxnejcfxnAZxxLxp3SehC6wBE
ut3mYowPt8fTL76qAlspFZcMjGSBlNT5gBmIi94RGV2+QNPLR8wNY3ns6XhSGo58q97b7SBOGTY3
iEhNATZ3arblacLUbn7fIDn5nwKwvdzkZiPfWHMyfIssXnEkjWqI52UZxm/d0HLf3f7Zq2WybUDt
HAhlC/5X6u5qL/bN1KEaq+ePxpzPR0TD6mOhZfqOjlz6HITi3iG8HE8Kw+a7oN3rUrZdjSfAHeGJ
nlS0KF1savMB9jpKoj5i/3QtkBh39rcn+PcKexEwMENAS8JRSHo5XAHu6lLtAU0UoJiqR5rJ7WfX
1LKDaRr51g7FeIrkLL9pg5lgBjeCCSmzNjnMtK93giTmwTKM8c7Lvr6F/vv3KMIGdiXihu7qDOop
oiqdgaYSoJk8CzH2rOXvIS798B+/pA93qsNxEfoRaXzIQc2gNIw86kcTlyLHk1iefr6zQKuE5+8P
AofkSMmdSGtldSrp1+lgJls+SZCl/RZVaJAKJmZN7FArFu/wkARJTHUWRSPsGie5tzpN/JOWRhTu
+syk3Xj7F13ZI7pyXddyhOEs2+X8JLlCG4j8xxZEgJ3u3VifPiIwNR0oPsg/QqdqdHu81cldFoBH
QXdtG7izIYzVnkw6PHA6ah2PFbLRaAcj5TQ8GYlNh7uSAPOPTlXb49ua8vYnLDb7+s4WNZarYbVF
CWZ5+ll/nUBsFbw3XYptTBM2j+GYTqcWnzrUQcX4xY3qt0T8Jlpa4bvFvPZ3tjRsyIElj1NFzdzG
PfWIXxIK4zR3xo0CCIUysO78E/SoLAX2EG/80I4+TlKpYyRT4CAZZUZwsz9vL+L6oznkzXwwFCFN
3hjqq+cfrTERNCR1T08lPx3LG9tCwUZF73gD1VbHs+D59nirt8R2HNt0LfjRwqAj7uqrYx0adagQ
BNdOjuP2AqYnFeiRZmMVQHjbpNnEC35nXy7/ypefyXFISXm3JfPUhW6vTq4NQYGCv9N6ZivKo6Ls
je/HhGhRazZb26rGBwQXizubY/VkM09HWSQDum1Yi5zjanNimTdlYD4xJXCUQ/swg6JmvbNTeibH
SpT1tEf1S9NOY6OXLV17wA3buKP9c2fy8vKHuALdEYMH1XIIHVYfOBfge2qIXx72PmJ4Q7MtbJ8z
MOUZz7fdNd/MTrfh9nZU/XYyQKknQ2ytHadPqo+s5k1L11V8obxrUSVBSlhE3we5WOaA6EV2820M
0i95rpDl8HeC5pr7qzFR33zQwe1z8YRdLZ5LlFtD0tgKvByqFijZg41uQ8K0copwi46GUhenBn0g
3H0yc6RxOsWFtiSikYi8ocu6HhPHCIj9FrKUFnySA+rMn2MA9ul74ms0CcdhHDtjg4kE2ty39+zF
GSFBdy0p0ashpzPsZYlf5CAGmD08EcAp2U1OhzTxB3tDixFJHGMuf1NYce58tGVznO9YBuSE6Pzh
8OWWi+fFgEkDfxs/sswTw9h+QDC3/IgxanBnlIsnjSPGMOTWBoeCl3Y1rxIJlxjQeeYB2MDLmcrh
qTYlbi1mL7F8Lo2TliG0iAl4CPcJz5K0zJqtCqfkToC5vsn5IeSVFhgZnRKMa64uhTGRiF5iEeAF
rjl8Nqs02ud4U3s5bnw9KvOLDmRUlB4pb3VnEa4cD4PSlE25QJFcrJdaR52vKCMd3xDohVs7z6N3
GVpGD8OyC0eIHScwPwqzSEyIU0oy729vrStfmqRGsq8I603594l58aXDrDHmKQNNGeQ6sFcwodlv
Lcqi1+9gA2Cb4JkExyvsVazQD0WncCPnS8/QE5E3He0n6fiTtQ/iIfgKnB8HgNszu3Jo+KIKrURi
JsRjVpsrbsKxDLMw9BoTWxyzbx5hEAKr70CXWQaeGLeHu7aZ0WDWBShw/mA7n5+ZWiRTS0ss9AY7
5Rkdk5r7zefyGMdkj9QDVilpic7GFJdvAp8WweS0+jtRV79u/5CLqIDNTImcupOylzLwOizpzREE
QR1kHjKqBv7qoxodD7LOmHwzMSydNxW+VfLH2IDc25JBGdHOLqgYb2bH0oLfiRpF+c7vDCRXkWup
Z1vb0N6w5K7W3cCQm4JYMvbiaB7KtzOwpP5dpSvo/q5A6KjZZn7nymORmzUoHGC1CHTenuDFC85j
Kim1E3oSCktzlfqjFImJtEE1xgGx/mdRjD20fY/EK+AhDABvD7au//COspr8YYEjprKyTjxANuRO
xCOBcl4q832IttAveJ5IZSfOZB+51BQpKSac894AO1At7lz9pxJLnvQN/2j+0QAQ42+V00RPuGbr
5R4jX+NXTAyr39mCV3Y8ORl1d8UJsykDrnbgVAiIvU3koYc5S8Da+NWagWo+W7PhFE8tnY1/bq/O
lXvTZlVYFlJAaaz3/GjHBvV2LfGGye13eAtZwGJV5MVcY/tSGs2bRgZ4HZZB/Pn2yBebAFNwiZYq
1zYPFJ2X87k2qY4zUxWxD22sZqHyGEEG+rOLHjOg3k+3B7tySRLgWyRf0Pwk5dXzwaQFI0AvK6z0
pDOeWkiWW31K/gePEPcU7SNlGjaJ1SqaH3B56CNYz14zJ5Q0QTkDIBW6hpEnwkqoKXS4Dk2A4fw0
e7g9wWvfkdBM2IL7cqlYn09wBpzjtmYRezgKpdTwjOLQoju8Cx2GzxqYq3CkzG1gzMPh9siXsTF9
h+WeZsPyPuirwwyQXQ6dmyRe65iFehdq1IAecEYJPxqBQWd3xK4Rf4ti9F+/dZdYannvyfIh75xP
uS5NOdWaH3slHi8PyVBqmwlI+5txjO0/Iz502GEEBcQWCq7lnTf/YvMu1XIq9IJuIVU1uXyOF48u
+PEgcrrZ8GyYdNuCv+vDbPjoAcYiu5NeXawvGQ4tSZ1eIJPkiJ4PZQHsyCkSGR6ezgY0PIydFLjz
TWA348OE/h59X5G99iJiUZdReYUA+RO3ng9ap2D2JyGVlyLg8UiahZQVxkCbfG6jQ0sD5M56Xr69
PAkkOrZDEU3YPA3nAxoqw0AnySyePPgD0CNxEI/jfyobLwIsTKZNHmXMvsxRcA+he0B3NPbFiHDN
K3fz8jTpitoDnQK21WpTmXacmH7gm17TVu6haYF3ok2R78xayQ1wXfEph6R2Z/YXh3cZlHdqOT8M
6a5WO/LRxRyFL720ie0QBG83g5gZiNc3LqG7h8ohktTKytSxBr/62siO0elXEmkYhD/cxedLbwq9
5naPLWSX6MZ/rRUOAkiAFMVbgFkJQhlBA+Hg9ctME8jmjqSTR33ufMxZw8cxC3qCOazDYKVU8YOv
Fe47B8eTQ7DovYGKzeI7u/rKqXWXSJJ2l2nofN3VqDpdjiFoTW8SmRRIUjUN6k6BT0VWDwHT3p7j
slXOUrBlXdGE5AjxmPP8nI+WpaqLNS03PbPkZmhDlW/p3Ov7KJx+ShQNvdvDXZsceQDhIoEHD/pq
53bQ2SIUoCSqEVO2bY0IszwBqCVHouBOynFtvy61VWkQLhMprwLzSq+G2aTL4qUdVhFCdu5RQ7J7
n6tcnlpw75/bSNd3lC9RR7w9S/3qNB1uJ3IuEs51I6NG/wAR2dD1JOrrmQPEeS6LLfI4Y72p4Jb4
D24EFu0Bvw2BwS4GviZWEYE7udS/Wmkj1O9D29/wz8YIZaK1N4n9nCM88RmIhW/cwQRc2wQKMQVu
N2qsXOPnm8BvfT+oIxjBswMSsQcBilyGyo55TEozhYl2Z30uAh023QKfYMORNrlqlcPMIPHLagpQ
GM/a9jemjvUBVmr29vZXuPYRHFvojg1WkZ2w2tpm64yVELXptUXVfsRlKXtsWySeomY279yNl0NR
vdAlRUpCeAKc1YSwJ7A0pCkUAWovtn7YGg9dZSL4HPXyzkW4bNvzA7sUSgTUY0e3L4EvSWA1NZRA
BX7fAXMVoIWsjKj9Akq83/tE4A/A6f3dJEtIMgJlltuLevnQM7yiQQ72CGjy353/IqaQKC4hPJG7
3hQ685u0NJ+SErVbSmw+dvRgD40QGYHbY16eZMYEXqTYo0TGzipsRJERU8BpEa2gVPcs5hEtMzVI
TBpV/tYq8Fpuhh4WdqH9uj3w5T5dYid2ztKRXMBG5+eicYayqoAEeXac2eZTaTaopKOZXCVfbg90
bf8s2fySVFFGWOMpes3qq0lyX4SIRHj4d5dvIjv8XAuW9vZI17YPy2guVVs+4DrPTMJWRJMROF4Z
1howNrvFkjKq40d9GNCNS/Kq/5CkKvs+dCL+Y/E2frj9A66t6RJEUKCxDZKA1QtA7lpqWjbZHvJR
8zsfjUDcjMj3X3/HkK8RHjqcFLo1a8RRHytTUwgneFYYxz3ypm3lHBLKi6++ZRiH9xNMHkVnmiTn
e4Ty7ezMpcLdEqzpD2XO+SN8opocTvy+vXJXjgHBrmMboP+W/yyb6MXRU2ZoAqJ2LW8sJ+3BF3q2
p8Y9bvu+wmEbABoxNtbLFq3SO9/s2siEflw5tpJ8vOWvvxiZPs+CEefOgTeefUc3Kd65eQvVg/cU
3dpYZQe0/bodwLJ7zacrJ4PaJO0vGpIgMNYno4h6SKVhp7zQzeFiaXS3pjZNdt3gRIfb63v5ChJu
uTA9uWwEBZXVexHGWv+XfOlBIKaN5U/RcMxMiirUiRFc0bALvD3glbuUaTk0iHh3+e96WTWUqcoy
5nrRAwSVe+vUWS4CJ5HERnEo6p1C++P2kNfmqLhkdLYqu8iS51+SvGGoEGeTntsjtB2Aon00DQgM
QhUmQjOJe+e6ufb5wDlQprTJQcHQnI+HLPYsJllJT5oGEAN+EUpkM64kg/P6u5quLMmupCJ1WdaI
2mmsStFLby4s96veh/3Oscbizmm/dhLQ+7AoCnGlqHWPzWh0lACRYPHKCgnlys20LxgC5LugL0C4
W43RbJFj/BEp/5W4TS4W6hBSOQ5gPxO43ypGQ8M+waWPQF0H/Jtv4MLaX5rC/WroAK3NEXJEvaRl
r94uBuEgmplLkiDt5TJ/efCLVoVln1ADpWB1aIMk2Jlu4X/qUCbZVRA0ozuR4ZX9aSCJSOXe5UMC
PjofEIkCWNwDSWbfNiYm11F/MnLDP+FORKvdaj7fnt8F+mJZVdReSShRAwbytzoPIq4nK3I76aHs
026tIEbnBrzhLhoGuAkjscGmjySqG72pSBX6+qlYmD4DvV/0HcJmuLPgV55ngwIDTSIeL47n6iuP
uC1OhT1ID1/bhq65g8H7BkwKPFUbc8hjPbjlvoHMcKyAYz07dpzuby/JlRNLzrkgURDPAVW3fKEX
n9z0Z8ePutrAD2fwDxHddG+s6uYhrIrgzmSv3H9SB71Ky9EB+GKsnk40BCUqpZ3hxZkjHmGaIIva
dfaXIp6jP5OKp6dW9uLOLX9lhUGOAwAgI1hu3dWl27qW6tVomV4uUPNFVtztZswhEHLZpBW2spse
XcG3QYv2zRaBdvWozCHs7sx8OTerIJ73FByPRT+Ms7z6zOhPxij3kQBNWC5+j5rB/zD3oTG//jSB
m7Eoty5tepRmzr9lkQ7I8BW69HRf0XfpEDUtysaAng8tT+Z0el+/d1xuX5AqfE2uqvPxsCkecJCl
+1VrevZ71Ezbw0Ree1vAP7jzdl7Zpkuj31iye0LJNTIUCb9Aq83U9ASV2y2KryPulS0iyoERImB+
e15XbiWCDyA4SwoCgn75nC/OhJvEcy9LXs0MtPontyer20ACxGpJYuSA16vr+HeGvDI/Nic5FoeQ
N229TaHFxDxnjuFB4BJv6sIqKfY1SPjZaJzent2VE0Ep06I6/d+th9UuaSKc3fzYx+tJXzA6FvIb
wybAGnwHfQ6et+zH75oc7P2AsAEp5mQ93/4BV+4BiHIOzTZOAxDM1SU8RanKI7+EXxkOswZHXi7Q
N5Rv0N4wRh2RIpA7yRZ2llPdOSFXSrrctvCcQF6TFJHRnn9aiMxVUxVhShhkqQmuoI/anLCxYJox
0MbBS3MQ6YvC5O1g6PG2d/DzdubQ+WO2yn64vQ5XbgVaqaS4QJ3Z2H/pJy+2WTJqgqxaJI+zluh/
2BnZtkxj6/XB/MtR1pXUHjmiDon85NESsb8z3NHE+wNp6NbJii/Kcp/nqKy9LsrvgbmvfWYeFsVJ
osMFF+R8qc0cIKcLc/1xgBdmPk41Wg6f3MDSP9K0TH+0o0ALUOmpGu8EbVfO0tL8oVxCIo/g1uqd
iVvNsFGnjB/RgaiPTt4YhzjWMa4Ionvv999G0upmd5y/ka6j4AitA5h24K9J7C4eVZ2aOKqAasW6
J8oyTC66smvLExZ+nb8P8IrE3HfMwXofqwrW8Yx/NLSiO8/55dUFbpLuz1KzN7gmV885QU8y+1OW
PcbE/RU+ofUUbQUx34eptIZ3XZvfo/pcrvYC3eayhK2x4NlX1wnUqMASWowvbThmhzwV0UNlZc1O
Gea9WOVyR0nLpTyzkLHAUburD4tPa4vVENy22K6an6Ee5ch5ckSR9clbiOehke3E5CKdePugXpni
AiTkBQfPA31mdWn0dtnFmMn63ogqXc1LWmdPXRTmxbZMElr2t0e7zDmo1NAOZu/qsGvXo0mIq3iP
gK5F3dZ5m6KH9uCXHYYxOH0joTt1Xbs1ygWsTrnb/3V78Mv9QztvYSQwX0V1YXU3F9A71IAJpWdF
GRW+tJs2tVX2EO1td5MGUXUnhLi8A5fshk4/JUZegwt6o8zQsMOZx2v9iiKqlRqHARTLw+1ZXX5A
nlabwvASB8JgWp2KQRno+GJk7k0E1e+LxpnfahDJvbTN3XspzbWxeNYEZRtK3UT259eeilRagnea
PISGFmBHhhY1EuCQlZN7xdkrQ5E4LZB5DhNYr1X8FWNn3w6IintTp6KfGG6l7/NYS3faPMd3NuX1
oZDUoxMI7nR9z2HLUQoUr3p4GMX4HlmR/GgUZv6Atvg9/POVLQhPYoGcEMQuTc/zBXSaHsM+Nxu8
Hsmvg1MjoZ1FA5iPApXAeWi7O1P7S4U4v8Mt2uYLIEfRtEf68XxA6MQiHGy/9zAVzHDcdKzoNIWj
/7EwK+u7qH39EIRTH2/qjNKJHfCO7crMGI5GiuMMV3mJHy3Ou7f37OVlZ3HhkLkARqIGt66EZTUG
cUaM7RWCB0hrGFPwoDo/8UIEZVDjGA8IhL6S8UXRAQIh6GUKxct1vg7ou8wc8hR1Tk+i4vtNA9H8
ZaxC5DORhNjrDY51t+d4ZVctoQEAArheNtfOauXdEX2dLOq8BrFoL0cU+USNfz4q1eiH/8FQEGIA
LpBr06U7HyrSu7EPU731EOtKSbcD/yS1wNyHJGZ32mvXZsU1Yy5llKW2uNpP2HB3qF/FrTf2UfPe
0XT3QMCrf6LQ4dxZwCubRFGIpnBCTqSsddMzQmmjFJVqPVGNyM5rtXscFLaqKoyHp7qaEKyai9en
1BTc+FrE0KBcyDjPlzJwm9pRmai9YpiBm+zQPPGBoqV4N2Z4VIcoLuOCNoYHWvcIYhWuTP3fqLOU
zZ2W75WbgtiLd1kHlEhlYhUPdF2K13FdgAFH5Xf60OJ5EJ7yukKRjiRHQwi1M/10++qN5EgupgXU
xLjr51k1E4WG2Ww8JbPxMOG9tY9QgjmaGupJt4e6Nr9liUlDXaJLd/VsYc01JphHEZ0vqju+cH/n
c+Q/gLub0DHQ+v3t4S4DD4uuF68jTSk66Gs0rdH1pI2hVXsuJx9JfmjuE6YZxzIvPmAyFB2bxa8L
jZ/mztm8Ok/CABJgiggXwAsUC/NJw6HXGxsr+oS8R/ptsK1ghwTDoq1Y1g+3J3olC6RCvZwaIl8g
AesnJibMKKu27D0LFhYAtDjBrTzFUmw7DS1aM02NTUkwRQ76ktk8kjBlwX+SWkt+jHrSnG7/msvr
grMEtWipt4JUW18X4YSqOZo0M3W3agh2OLHNb90+qaaDaPTi3p66/MjLyUXFYaHXLnvr/PD2YR1P
ZloJT68K/MziBDH4HXZ18vOEkPgn10Z3G+upONnVXVLeQTxeXle0Bf52s7kXeW9XBxaokT6hryQ8
eiTVVjVx+UMf6uhPkWtIy7iLX7DVxs7PVy8wUHQCakor8KnWOMsYwVbTGrDmDXSU5cy4dd7lmdHs
nKDJ7uzkK9+SAifAJUpVRIBrCJHTWFVoWhSnhiKRP3I1TieUU1AgFCjw3Z7VslbnUQt89YWjZVI/
F3zM8w8Z8EYuwvqTF4CY3tNWtdBvzq1jCvrviPEtwIBGAwMTlyNSE2V+5wxdmakC/s7n5C0gW1g9
Ag6avNnCLPUImYpDQyqyGTAn2SAtdy9AuzIU6CG6IQCkoOGtm0qN0CSxZ1J5JWD4B92d0o8ZHknY
oNbRnSvwygalKERfkOIUKcO6X1ZT/sEeemRWyKMC7x+1xgPznmFhj1T016zkID/WHJfi1U8Z/Vak
FXTyS8jtzrIGL2pB4GOjKQxxgJR4hABfCtSkCK7VPO9aBPN+lW49pK8k24J1Bi9jS5OQfiFSrcZs
MSYU2GLnXuYOZXaYK+Fm+ypMkHbM7A4nlIKq753L7toCg89amq6LvsMaw0ldsOwhdWfenOCZ6lfW
zwjN6I3TwQc07PJ3rrn3IBCXrwvTRE0C+MPykq47afq4WBC5fubVlWye7Lkp9+1oZJCwquwwaM09
DYH1eMCNl6rewqqiqOesoxK9Q1PXHh3zNOlpESBRL7GyxOQ2DLq3cSvSLt8sLSpxZwet74NlWFoL
S9t8EQxa57iiKPIQvrQ8YXbV9MdyQq12m8naRhG7Qzs2D3SIcJnl7EIa+A+DMw4Pt2+ki2eVzY/Y
IwUosCZcCWtUcF1hxTtngXHCQKilmFuN+fCptsAv7d05qsT7EdtOe+9rru/vS7RD8M9KyyR4Gkpq
7A8hCvXRnVj8okDHb6JgIxf4LFwo6JLnBysM7AAQazmd0rKyNkUQ1I8jndWtBW0GKEWI2w0M162D
rxQ1vCQ4lPisvTalXX4ET+0SwsFUAqNy/iN0Xngtgk1yGoDpPCiHAXEUHz2l2l8CR+M7Ier6jV+G
o7BO6rHw6QlTz4cLzQmTo8zoT6E9jPX7JHNT2EnhhB34vmGbxGqDgm2CezPWb9FEyxNrhDvbcZnS
y+eJ3wBsjNIEh1yA/Fs9T8jWRzhpmP0JnzzjH3ue0i9pHaZv6ybs70x3XUNiKAqQ7DxQDhQ415zU
Gbs/0QxWh1JernCcqJoHmwTsztNweawptdA/XOIILrB1zOhmVk4nfuhPfV9OT3UKrRe9Cqxp0lFs
HCTuNrdP05WPuGiv8MguqTh1z/OP6MbwM3N97k6Srzd86pOCeLzL5DRmWB5mdupBcTN8bBJxL94E
aWuKO52D9V1NS55oiVAGYjNgOLHaRnaZKKTHg+bEJosxKojNfEr30OsgkySVQv4q16IOH8pMYuR9
T1npgnC2DM/UeaIozxDoLAv04knscrdXOLPPJ9y4AsM99jWJfbJxMIFK92hq186jQ+9PfM5N9PIo
pztt6Q7beha9873DbkV/O8yOIw+pbUTadw2VvXIvezTQHzSBfMGhgWAW1NtgpFzwK/TrOH2vd7HC
oKNYiFA/HBc75ucG/3LENKMQKc7XfmFQJTwTOv0Zjsk6hDIjNwLvG9D7iqpPedjhB93ibNNoKWyK
vs8fO2W0e6lH2p0o9fLASPC4CxyPG2LJ4s9XNpE4V4/25J+EAEkak3ttQ3vKvrx6eoxCZ9gkqWP3
rL5fjXVwYZidf8K4zog3QdMtglFmP1A17KzSOTg24PAHNSaGCZY0Cz6+dnwAJfA3CDPAzeKBcj7L
UBX5CMXKPc3KhxvKTVVvup6e0xwm/k88AoNdEqSdi2CX3d7jp1/eFsjakM5QuoNKSDh5PjiyfCXy
NrN7GnsdkyBhZW/iysne9zqqj5XDqLcne2U8CjGI8i28H9gLy19/cVhclG77MB7VqUkqjI0LKXsc
T2vIZU2pkQA0QXUnerzysiKaQ8BBGrJgGtaPmm37BOBVrk7B3C5UECzP54L0Q0z0yFXlSyQsq7Cg
kQGYJooInqcItuqgh9lT0rhpfuc4XVsCsOUUqDmdi7bS+RLUKXoANOlZAnwoPC0YPyEZXj34vUie
slKL7kQ7V4ajQ2JDHAPYulAOzocb8li1WEBZp2CMkcVpIYYUwWQ/6IE+biZBd+H2F76M7wC6UbQg
fTeW6uLqPRhN1hJrmsDrCvwMNnNp4EkKDV7/aRd+/qbqLRujr8nsPyMDjzWRi2dJfrz9Gy5fBF4D
xoewiMrFxcWR2TSSfdmAzxr14tg1WLYnUZji1ECRJA+QOUy57l7ZzqWGSjsX9Uf+vKSby232Ymtn
NLkoEgyBh6Seu8vomR7cQuV7iP331C0ugxaGWtKTJT+hB7b6plJQd8Y4JvBwFNeMPUqUQfFgCXia
D33auK8FuzIz6pZLAo/iyNLHOZ+ZXiYlhkYGBs1Ka04YXmqbPLOT73gb3ytMXDutgIIoL1HvYsda
q9NR+hITUb3Dt82y5r1McPHMbfzKSh0N8XoYzG08Io+Kphym5jCRsOF1w/3t7XNleXlxSKtJEBYY
7Gq+fqoFouxd99R2XbEfBuuDM83xGx8EyuvvAiIGghcuflZ3XfKJUteaLWRsTj3rcXCyXJSbWmKQ
sM37tN6mQRa9UnSSWwfdHh5Vqr8k8WSb5x8zmk0E+gcN7bRRN55APFgw8/XqCKOsvaMrceVjLgU8
ykz0wJfDuNqnRjBkeoCZwmkuG+oEVdWIP35Z6d/sPsEfpYI37ZlTO2L0PHXiaTa1+Ct2gOadK+ny
CvxLIWMTA80ivVmurBcnsyzmVkJbrk5jqTkUalt0s+okeXKKuj7pZPiH2/vnr8rreVIBZY2QhUSK
VjFZ9vmARYvTIT4m5cnFvgbJEjvNtMJDmFzZn2Y8KZiw9DNUyhdtmkPrmpX2POKKUr2xBpFU//iV
NlmeHU2a/TzgkIqBTd1k8qeKOzvAnmeQYbQ1/S7KTqMxld3e1YccleaoxsxoExsGZp64D+Luuxlp
54poMwWBK7+GrsLB56DXVRPuLTPpwevDpTC+C2zjfqGxhc+ig1a4ekiHOEjeO3mRdZvIr3Pt4fYS
Xd7QyBizK3gqIFwQXp6vUC4Lg4Xg90dN6R/ccX6mYzoeaYxk+2YCzytGf7wTe1wea0L1RcOPmufS
hVqNqWkmbtd2gpYrbo67/8/Zee3IbUTr+okIMIfbZueeHmXJ0g0hWxZzKmY+/flqvHG2mj1oYrYv
ZAMGVM0Kq1at9YdY4OGsFpaNxxVFyLd+HnAp0iqIF7z0aH4vPi+Z8iJS8uw01pP+1cTCIty2qduM
fuDo3Xio+hGM8iyIpysj3z/H6OlD2KFTydkGv3o7cu6FuRA4Z5xsFIBGOOuhCvpECXFxoRiS7l0z
xjyy7jFwnYlxK5Hzfll5AUJVoLBD4Ywq6O3osL5qwbU1nqw+N5DnhktIJWHc9VR2rkXmzh8KScR+
PNmvrKtHS4LOGsVXGKOLK6MDKk3PHTNqRx+j+tgX0AaPql5GKGQ3b78LkVhzDNQ3ZdebftftF8Yh
FhCT1vQntVatnd1gGk6C423mxFirU91N5gsoTEcbwOFZQLPrdigH5eZpLKP2VIG1xE4zq3eY/Q3P
Y6hq5yLJUixV0zVM6d1kSuwJtR+6W6DEaOsvBuVdaQ5l3JzaIET7nnKY9ezUk1ehn1aFXx6vnNwO
N3EShSUyctBKAEpZvsUXxlOC7ybuLKeuGbzdSH/rOR8qbxMiUbabYC5up5Ts0e0K6dRdmyu37/39
JB9eEkkhS/a4ByzupzQGFoXnUX0qDQjryOJ7B7MYMlSnZxG9Q9U48yf6Tia/AFfxLYbEtY63yJvB
7STn4P+o5tM/YCcvNWtSr8RG2dXEKZ8NVCjazsL+ADfwTYak7efHc353GcqxpHqIQWeYmtsiCnaW
jsYmSrwnazJAshY4ZyabokXJdE9EsfZmVAfaygl9bUww5WQ6NNUQn16GBROFDWEH9alurCo6VrkW
jV9soeBqXVIW+uhAm39r40fOqUmrkkgkW8VL1dTAyUYl7ayawl5X/mvDofLtObS/TB0aH4+n9L6g
zFgkF2xkcisy78WcVkkc2FbeiZPCCicd3dmqyEI/E21DyVYJJu1IQuDlO7eqvC8k6pW1i9JYbz4q
uJgGyaYx6rJdicWvTDqJJZArUO+yyrr4UaiKtC3W1vkpwdztG5DE/gfv+0jZANvrD9Slwubty0wR
m4em1CWS5/o2dlTFbDlKaeSnLsvrhu70qMXbCIe2+UdgpuZXo8U6ciXH1OUZvY0hsF0oP0KaMNjS
y8eJmg5GbFEmO80AO3JnM3Nw4sq3cC2cEDGRZTI9yqopOhsGfkUfbLtIhn2NS5v1PNU6YjatNQ3l
PxpOO4ZfWVobvrgtJjj8dDZVEC8OVa/bDZHnoTmHD9hgbaIK27LPqjOO4ljPdtUeHu+oV9ZOCuKS
Q7g2oKNlhyIqjcYpxjoDlVvGx0Kx9GOqiHGnV9aXyo2Sle6DfJou5pByMU9WqfXNg3IRB6s8L7Uq
TpqTSn/vnI5tcymcaa2O+CKJuhgGeh/gCa40buplrV1EHgpbcz2csF7pnRMv3AIpFhWLkX3tOjS5
AwUsv70dFZwSPtfopWrnkFwNOWkjK9Lv6YzdyHucoofgK+UZL3qXmHjATVvLKwx9h6FgiN9fSqYs
fVvHCmM2zDPtkzWMxHT4oC7K8FOdGTsrToP2AMo+Vo5QRqm4FaKoYQICOdCPcWX2GmbQlWNt0jmb
nA/I2qoo5ASZN/9oS5xqccLE2uvvQtHUaJcHulk9R54Wx7sMwY7BjxucgbaZW8/j18w0kXyJdb3/
jQdFPj3PhdZ2l2yKFAOZWiOaNfLzqCiUs/Bq5IY2mo6sRroB12F5z0geBi71yAkroseb7P6qp/FB
rii1lyFMLwEdYFn4DTwCTi1iuuOxqfQRp+4wijMfykzz7+PR7hJTQMJADsiFUYdjGywSCxjk4eTR
tD6NdubU0RZNcbN+j1+94xyKaYzTf9s6TDpt62Jc5uziEYOVj49/wisfDCwbwidMZSoLy/ikDCID
jjzV1BbG4psBpeKbwHgG61PsVf4PQ8mTRMcHJsfyxvOK3JnsuBCnFllo7dsMYWL4rqRkqL9HdLrM
D4+Hu08VmVq4iZQUX/QFFzXsoauTCiCAfcISrrnmAkc4GK6nTBPdFePVbAN60FqJvK+MKQvHPOuJ
u5C5FkHDTMCo4kyFNayYim6rd60ufFsx8y992Cg+4jTdp8jD+ubxp94toqSOgX2QlBysY5aPedIa
m8axYwNkK8yrg+n1OaZbjallu3av30Xhl6HQEYRYK7l5iy0rkihoENCwj02k1D/NxpvFDq/N9L2O
GMopN+Z+5US+OiBBXwq9U4xfwiSNMmqo0yv20TbnvwPUrq8Dll1bzZ1/5boaf3k8k/fpLxKCBHwY
IawhUAB5LfxRF8GdZsZj0jGPpaqkH7TOUr+bHcnELkkLO0I+uSgxS06GNjjpitNqGzVANGqL/6y+
e/xT7h4CBu0dSm3AQyHhcJXf/hLVDZrQbRz9OPS47f6rTNHUOLvcdYekfapGKwmlHlmmPs8JIBff
rgH97ZPUyIdvj3/I/e7yeDSjqiF7XQ68n9sf4nUNDcwYz9VhbsJNaETqQbea4tCDpTm9eSiej9K5
h+2sgo69HQr/W7zsK+xAcb11S8o2UWbYn3QR2uM30jTX+/x4vLsAjIqSlP4BoUn/hT12O15Cz3ga
VaU72Ik97Jrcjv6eWhylKP2IQ2RW0LXdNryYZhVvH4983yLlCOEnANQCJRHtruWRFbMrkLhpD5HT
YN6GqMjHGMvfi2IE1Y4pqrZwXFH40ZwWoLPmIJlYzk9No8YnuytxkzPRDwWYkG/Rp0PMK6/KU4ay
Mw8zr8bytO+sD1Y1hCd1wOkwC4T+bGqJsxLw7k6n/ArsrSCAw3anFXo7gTFwldDE9PDAPNmXqK7r
U1aqiZ9gA7HH1mxNNfYO8E8CBCYEUVXe4kATlqGOZMAuhioB1GWaUbVHzT2ihW4EXYbc5DzXevhp
RGm0OwsnSMN3HUj7jEwBOM+Ti02H+tkbI1c5YK5JqW2jIKZkrr3sXjLRm5yO30j4QEqBZxZQ40WM
VNAIttqxE4cGj4az1kz6RohIbJo6Lv1oUOK/7Vw3duo8GNexDHhkovOwbesEf9sqSQ5ap7pbzQxx
pIqi5AM23Oa+sax628xlekLNP33CgxArULSSv3htpe89EVt+RnA8VVFjbyzMVfdARpQjpsHTys69
i0vy67i+XTBLCK4tZcgQ+kNAqFTEIQ+dYgu9Knt6cQ0vK6Fvg7RrryOaUVu17donmmHRW0OEHJ5y
E+I7sgG/vIBSoSFLPEbNIS8nIKd17B4iUc9+bxtr76j76AC4lK6AQcrCU2BJONXg+I2VbSSnOlc9
0W+1NHGC/WCJMdkbcxmUz65uJ8aPIIyK+ecsKP+pK5N9l1DAQuJ0GfR+SGTAaC3Ol5UOaiYKfkKa
jZcoLBsf99Dmag15fW5sDrrSzvPxcWx6dVA+GFKXDPhLcfEBAVfh2mF68oTe9rEvWpTGURa3S+eo
4jEy/5Pqep6kfpGaollTGr+7bhACYnfJ9gioX3LF20+eBlHppaYGR2VAC6yzHPDdvZPuqDOlK7N7
PxSVRHp4FHFsAspSIiTiMWPH+eQdy8bOjpQQ9Q8oaDj+jB3vym1+Fyi5ZCh889CT9X1q0bdfFU64
IKtO4B3HNA73ao5InNvr9gU+wFeR6ulb2zsMR62ZHhrJkeyH3g6XjiVmS/jwHjOI8jsVNXU/Q0zt
qERYZSkVAsWPt4yxmEp66CAKyHhf2he8TxbZNnVMNTCNQXkygYnkoEPLenjKMZxJ91HXuzXlw9xB
kJdyWig2wlGr4i88fwf1kOISaV/cwVRRl8WfBKFZGIvqnjy6m79XPEp/86TEqjWZLTDLM8/XZGfa
qT0dLKABc7PFeCp9GodUtffaWKXRxkP5v/aDdhwnXK/mYFSePdjL71ElMbtjMsFX9BHipuNhBiAb
jk5SWeN2ruogPMRt4OQ8wXNtNtaQHouAAsMWfIe0PJDIHfncv12V3sJ6nspP+KRmRnAQQnztW8v+
bASj4ztmZ2+T3gHPM/Vrda/FiWZgHpjkb9BSyTRMczGwxiv2pa6MVFmIkIaq/YRjo+zqtNVPWmQO
RynmsX+8JV4ZE0FOYrQhNz7iLbcfi2FyXFmzWz+NoWsfwxi9gqKr3ItIzAmR8TDdAr9boxm/ZMV/
3L1IgCO0ypASsIl45fIBH/Zc75aw5gsFHFPd9b0769jytFlJD02bol+lCIa/6lQxMFUum8z0XfTI
P4ZYHCPgkMCz9+vabprNhF7os1nXhdgHeeQ417AK3a/WLPTwW5nkStYSiQHzIe+dRQY25Xk01di5
MRXVxguxV35GJ6tNtv3UOu5ntdbcYlurZVt9MNxq1r6KoezzJwfbsJSSSjClpV9kYKhzRHG9jp0o
BeND5AEFrhUYOwygTj9S2UOvw1druwKi41TeWG+1sCnEtsNv6NI0cNf23CPpt75Cpm5D33w4IUM/
q7uYa/PdCJXuV4q53b8eBEV302CJ/bZIxwrQm3mRcaPlRqhbXFmlFw3ejKT1Jfc0gc6Y9nOagvjZ
hJ1znOLEWMlA77YZw5EUkgygRMSTdDGcAAcXjEAaEYy0kksT9CbNWXzBA8pW+7mzfhVe+EaupfxE
4BgcJTDvgAaWynwe/aBmhGt7qToxfbSqufyr1TtxsQ36tZ4U63t8lO6CKxqA0igBnDj+LbzGbo+S
hfBoHJIaPteRNR0QVkue5jkqD4Ce58Mbh+K+J1BgbogpjmTD3A41p0FdQA4Onmre259UMU4b7Iva
79k4rhE2XvSJ/jyrwFlYNdREXgR+ANvdjpXmbq3xtGwuxMqSN5hhtvnZ0gflh6EkZrUB4gkOfkgM
7yP4qqHzFcR4vIPAk/Wji/GvZO/hg3JsXSrZMKAQ/ainTvvWTq22hste3N8yrkiVJYK3xEOSnNz+
1jksKWzXvXGpS3P6XkDN+YfEwvg46cVPJRHVSq1MfvqfU0P9CCoJia4FyY3a8CJ4Fmlj50Nhzhfg
OP1lwKf4OrR2vRKi7z9KPlM4NdLLEiaQPFt/FDvKrsKnMq2GC9CKFGuGSY2ftcpq34/xhBk4V8rK
Rn51QBITmsQUj7iPbgdMph50yKz3F3OYJxREKs3z+9S1DgjmhvtClPaavu99eGAmIc3xECNEAHW5
HXGcirlUCnJnJ6pV1a8MlM7jwIhzf8zb6Z0aYjrUT166MrN3JxabY5lAE5Rkm3oZlRQNqXooatql
seZ+q6S2veFJ9budvTVV6FdGoh0ijyoteEhyi0PUQrtMi6xrL1aA9NFm6iHhWCZvxI1mR2IlOrxA
JRb7UkY/2pUsIi3xxXSqEKzsNgvbS5AowbbTud99RYBO+6sznFZsdDwu2407TNH3vjX7ctN6nekh
yqoHxkZmCtrnkEZYf6y7tq+3ZmelmHboyjfuQa/c5a3VnWevxbbM1uIQQTUhNPPJwTqdlhUNgWTn
5H33t1nYauojwVN+QABVT/eqOU0VSsidoGPiNOPaebyfZVj8vEnwZQTQD8PndhvB4RstrRbqxcK7
7ZAjJLrpnaB/pncxrKTS92eEYEaFHP0eNBsQhLkdSjS9Zk1U/y+l0/8uah77wcANJsn1ycaq1PKf
N0Z8HvMgRNAwkrozhLbb8QJgfYMdDWhKZrr5e8R7aNe3ej3uJyec1qReF8UDuXe4wKRtKABMgtwi
4jiTEcSi9MyLhdLztipMVAM49herDB00+Psp2ePtKcAa69l8MKpoTbTkfnYpWdBxflHd4JKTC/1H
yMvpSpcTpr0XM3THs+g6s/K9VJ9/ubaw3pmFiIOV9bzfOtwbNFYAi6JcCB/idkQvzZMMe3f7EtTd
vIswwzmF3eDuwjGeV6LOfbDDrwp5W52821FR7r0dKrR61ww1XlNGkGo7Fc3QY2eO3IoVshcqZjg/
XAVL2sf758Uf78+YIK9x6qiQAjkcpA9yyv+Y0kSUQeh6QXUhY84SEIzOkPs9Os/zThjKXD2h+Ob8
BUMsUEH/BvV8qNRQN32kvvNyG09mlW7EXLrGcxINzr5SYeNvKOc5+j6pi1g9ZIEu+t3jX73cB/JH
Qy3DrhQshIR/3v5oPUeBwJ5glMXkh8mHoktdbdtAH/u7iqKqej+Eg/XG3om0dKUgCL+PR7nEny+C
yOyOVt/bU32J0z77m5zHzbeKaKurlyRds/eCfvrx1q/kDpIADGrpsDmWYCIHDmw2jUFzEX1dXvVm
Vo8UwcW3JFQ7BByNNfmM5QOXLwT2QcxCKhck/1IxmvXs9TLHbzME5x7yAtfidhu6Rh6cSoET1sZG
IfSLPVeKP+jd/O3NXwvAEBUCVBopeSzFYFyroDo1aPUlG0bb3PVmZbm+11VedB2HUt0lmcUPefOY
kuEE7I1WDbWURUCTptd54FhYiU1Z+TUe9RpN7tZVN5bW5B9iV2k+Ph5wGU64I2UPRpZgSYjvntWN
aXMt6sp0kZTYY0b3fS88oJRd1qy9Be7PCA8B4FBEEmoGd7i+KvD0Bq2Q8TJUmrGrTbP0y8lTD2ER
/jNTlVx5yb32ZaQwjAbITtJ+b4+kxHcMBtz0S4HoZeQLKPHddojM9odVxW8V3MQVXaYbEogtO2w4
cd6O1ntTbLoArw/ZOA87R8+/DTDLtj2Sek9p35krbcwX9bY/oyTjwWkiwaFvKmk3i8zJJV0YgJzW
h1IbImjEvGry57ZzvXYD+iqDRqXH1WGscJTchEVhvMDQwhhgc2v/7iIV7XVUKMBpDc1Yvne11P1W
K6LRNwGip5/UxlMKv8iVkX4zrEbXxy4624UJ8p7gpJVuFxbwxSkwiSLypxBNPT9yqvzL4825vN5f
PlJWyiV4AvbfIsKR0uHZ2tfiMHSKeA6bJAK+rNZ7GmAFPSFsd0abyq5WmNnB8YJp5aq9HR41GakL
iWI2pTUaMAT22zUttKzVXfpP+2m002Og5/p5UoZkZ1BrabeDolRosMUF2Aqr+h6m6ppK+AL09t8P
ADQCWYNQD/1xsYUdq/bCFLzf3miwUy10yMqJNqsfIxC/W2yQ5+uou9a7Vs/7k9CacFeD8twmtlKt
XMq3gfi/H4L5DnUwSaHj19zORF5HneLNropVeAAGgIIV0pEhwrld3XTnAKL0+7pzwj2sDvPweA/I
v/p/NzqhQhY3ST8kz1ZqqC3mYMZ9G6BFpB9Sxw4/p8EcPDXk7ytLfRssXkahEcjlRt2e4s+yupjF
5ax25mwcXJNHOUaV2kdt0sXWS4K1OsVtGPyfoWjAk5TTJ+apdTuXAUCq0olM4xA7nf4uVlouL6GN
34NwdPfzHKwlVHefRsWehwZqVzTX0NhaTKCr9K0nKEAd4qKHAKNCd8F/VNkPlAz8x2u1iEp8Gyqf
XJakB6wWDPvFibFCbnEMAvWDsNr2/dx1wVZTXHcDw1Q7qG3yK82j6sT7ePyC7+G8Ca3IvapunH62
C4yWyO6aA/sQYIRRutuJdOs82did604SP8dRrnyc7RTk0oCKs4BdeOhDN4f9LL0lkTHYFXZXf3j8
TYsW8f98k1TGIBDJR/HimzSrmagxd/qhRif1E7dzgkSAMx+N1BBUnwFPq2bRH/VeKH6Uzc4xK2xB
D1YRO9eY0DJwEVV9/JvuthDTLMGLdLTkG2A5zWoVaUZPe+ngGqn1DuHlD+3UTEdRoOhalvPvx6Mt
D79cVPIDLjUqokzC4vCX9jzSOTWMA2wc73PqoV/GHqBQrTbqoZpNbVNDGvueVITGN49M34kEECE6
asDLZ3IakZ/BJzEOFUfzHGlgZRIjCjaOU02fVCNWLlEz66dAadYaUPffDNeBQggUR+Id3Y7bQ2pY
gaBGOoXHjDLxVmu7fm8kOPiVZsbD0hXlLsty7Ho7Y02T+X5tya35XKmibfGoWMx2X1mFANiWHmcP
WlNVOuWutIzomrrkZ2hyrdGEFuPRSZO2CTJv4RlB9FuMl40mYjNhBTHIqKDN74dUISfLedi5HnrH
44zKKZXV/vh4ae+HpaAFcY17nU0FCfB2goUTI6psC+2YB4aC+SNGXXim/zLrYdzHc7gG+1pc5Xyl
rHS7LKoFX5Vq4e1wcBy60ERR+ogLmdg2ntPt0rI3vhlFHP2wFK89pqNrb5lpdZOz2itp/WI7vQyP
VJz7n085/3E7vI03VDeh0XDMuM/PHSDFTRsrw6Gukndx3qq7LE6/w1409o9n+fYFT7WHIgHYFjJT
bgCi82LcsFBjrwlN7ZjVQfzNxRXSN9MhfI/kmX6YDbI7ur75Sm766qCURsFcSZefZXTSY4TwXC/X
j6OwjL2S2y5KDARMs4kg3/OQ29attmYw+soCozjDceF9CgniTgMLqK8956Z+jECVHXAlDDaJptUH
I0GOwuZZ5XtB1xyDsrS2EHP0348n+n47U1jXDJ7GUMJQqFpcEgNSr3o8O9YR7edxl3VW7uvOkBzc
yEo2sxq9zSpQLiw/EtogiT/Vwzv0+hTrRjrUqX1M6Fz4dum6zxEYDlieNXqTK9f6ax+HeBG3Ol6B
8iF+u3uRvSiUue/sY8oePmLnLJ71QYImB3P4mnNwVlK+BeHgv6+D2Qe3gshLwXtxWutyHpFCiZ3j
DKlgUyfG/FQNQ/5JLwNZE9aMg4js4qBnJsZuYCUPE3fgJuHNeujzdn5KAr3/2CSYqvNGKN8bVZG/
bx0oIpWmRT5QoBwUikpKNAThkL8tlZRLw8uMJxn/BpuxxDdSXO2NMkhwbtaG/L3V5ZZvaOjx1qJb
k7u5DyuEbWleoqJ1QJau3y7M3Ada0Ti9faxLNzl6OoQYDRTK+6GxQR7AiPXLLHb3cY1Y4+P9vkgq
Xz4SDhtXFEBH6VB7O7LdcENGLgAejFOsv2aPH7CpjRrNnULTPj8e65XtZ/451uJsVYi14jbeOkcn
1HAKd2CpT05nn20oBL4we+f4eLyFNQzbTzLTgYKBDON8Uaq4/bh4rjo7oPN+5GrqPipV/77QunSr
N1H7eRBe9Kv2koveVdapRzRkgzLbuCdRkfxTpd4+/jF3Ew3eHAw4eTu3JYoEi7Pn9BhCq3Cqj6Oj
2D7CztYZmuY18hrj01tHIsmVyrHAsPGjWyrwgjwzHYXslvQceQMlmZXdUDn6KU51+40BhcYZQ0Ct
YHJp/Sw/qnPbuawLTzvpdp1fijb6qbjVrzgb849ark67t32YbNORwkoSItXSO20F/H1qJ8wME86R
bfqi8ZInr8CsMevzNSOx5dXHUDwSuPIkCIwu4eK+7cUksJhhY8RqM22qqbXlnpj9vA20XTQZf4vc
dFYeKMvj8TImLyFpHgghTF3sEGtK6EiajXWK0N/f602pbfEULfzYFvGunamyPZ7OZdCR40kmEzUR
AEAEy9vT0WRI/Be8Sk7Ayettp1WGr45gB7cTZdJ/egU1enXMvRluXs9RfTy4/Mv/qAagdSAHZ2yw
zlwByxazGhRO14+WBYayVr8bVaVuu0DgivV4mNfWkaoDjw7IffyzCDllXlmd5w7WCaM2ZW9P0xdD
gbmTOMhSo6kSXuvQqVduvdfWkb4HxR5UoO6pMzbKt1WbxvYpMdzwgnh8/yGxvZQQPpW+ng/q34+/
cRlZ5FT+Md6yDmEWlW6nVJJO5Vh+UcXQP6FSOP3bx467hnZ4bSieGXycjGBsm9stQ00Jop0Y4LHU
VKqytsyfHS6qrSRjrESx12YRqjo4MdCKUsHldqhEHYrABQJwcoM+TTaBHbp+HWcpeQPiVpveLoqV
dPe1j+Ouh2xHoUqKo92OmIeNaWRqZJ8wgxAHAo1y7fTAOqXgUt88FHpOsu/iEqQ1XsW3Q02T0VmJ
iJyTFue/ssyYntUE66wqqMaVabz/KHoCMq+gEcdz6YXX8kcTrusHtymdzjnRPYjeQZM3sCoZpDBj
/TZIBW9ciLP0dsAUykonL+7bj0q7pJyC0HBOht6d7Uy6JbtDC0DNBazmQMs3Inv+8njv3+8S+jpQ
JKHBSBzH0m9n6mZMCd05OLWh0Dc2dNazKjRJ/m/MA+DNt8msvXyjFKGhAAe5AcOzxb2QB/04NmQI
Z+5SezsVInzvmKmxUhZ6Uc25jY6e7B2ROtM9pWSzGMbQwsyazDHEKdDLD06WNX4zZ/3HWJmmzZDk
/XNV0zJwkiD6WJtx4pOiDpGPenm8S/hj0zS9foSI09G71HtnJaq+YPXufh+5I/1K1HjuDGLMfkSZ
K9OUU2L34aYBIPAL+6f+SXTD16xE+EjJbGMPqdrYGm3l+FZeeAfLKprtFET6uR/G9liMqXnUk8aQ
sjLv63EGEVpnIeL6ruHTmxR/WbgV+pjoEbgzRPQUxQ53tpXYv9JksK+IZaW7yjSHq2IOzqkY8/HY
V423tQQg6iFxwpX78pWjRLMeILKsKHFsF4e2tPOGRL1TTiBFx3MWIZY4JYV1bnklrkzw60NJlDtN
AVpfi6u5TEVjWuWknCwu6Gf458hNg+U5h30hVoa6uyFtiXqgSUlHAGC4t9hqGUJvKRoo8dnpm2gb
J4p+8qJG3ThRo5wMFxqfaaIf9fjY3n0fgwJKotnGgNJq6DZUwAskjBhjckZ5rDnEndUcDDfuD4WZ
rN3Grw1FyVNqBdPUo6R9O5SjwHeJ7CA5K22JEc1oj9dBH1t/bPJihRp+F4z4qj+HWtyOXdZbkzW6
CapmbrcRkVbspsiItsz/32FIA/PxJC5wkgQjOZ4rEVdcI+SLiw3pTdBlnRo9wL4rLb9QynIbplG1
08cZix+nCJ8GC5SHVTjOflKMDtC/MoMbRj5BT7TinYfWzucp7Ct0YHiYlFUWvjWl5Rc6WN8BO2F3
sQi3kx84RaUlBuorhP/8XdJZ30ZdC79njLn3zKx8m37hfzNCtwJ4JE1VNphxOx4GL+GAFH6KwUpf
7JNiFs9J0aFRUjjKBv2CWtkMelT7M6lbsRnNJrnYOMGtJIALsujLz4CcA0gLqgp4vyXKT3drtSga
NT17xoxwo6KijztW42w+z3oaY7qUCe+n3fRxS8Unn/9p9IAGiwf3vn5rzJIwwxchcKrfUEwWWxI4
PTqvlZueOxW84RwibwV5P99bnO6VoZaFO3YjjWbSCCgdvD6XKAvRln1SYsN3rtJMfw7zzNlYwM53
keYM1zGobd/FDeF9ZEfqJQjx+Xp8Gl45fC9kLAsY3ovF9e3SjwgKli0SYudC68e926jRuUzUZldN
5fTJoqm5Mt6ri0yBiCsBpLlUsV8MOMzBXOV9du7t0WCDpwPYlbmtN4NnR7TjvcjyZzgAoT9nne6X
I7I5HMo1+8PXph0ctOxxkAJZy5Q8qITXo0WYnZ3RGT+NgMD2Ia5pZzPrvvJ/hm+G4mW+PTWxb7cY
86xcH6+EV5lVgl3gwcx7Ry7LH/llO9fhFFRzdja7LKBo1LjPjV3FZ8ATa8Z89yvMFublT6UUFC11
lNuhqh7ifj96+Vmpo2lTDs5AedhTfqLV+Vnv4nRNrfmufCTx54CswSWSjMHZXEQvyGagZjWvOY+l
4/pqgshig4gwlKWo3ChFgYBKDgtQ7bxs1xtGd0Caxv1A+9H65vTmWk/2bsORelCPZMtJmTyAy4up
rovWziZlHI+pk7XepgYicsxoqvtstQptkDl/jpmH01T15nfa/PUhjpV/3nbKKIXKOiWaEEwHfCX9
dg1ckVjlUEIY6wxvBBPeZxvLKaMLUhzjZXTqtfL4MjuhNM7lQYWAy4Nn2TJRwMiYZKuwtLNnFtbW
BP2+NXTRbfAl0tHi0DM/DQt7JX7LlOeP7BaIipR8BARK9sVFspRDMuugLQG+K0/uVBrnYnSi90qr
9kj8d7Rl2946jiUmHXlRrBXoXx1Z6mBInjBKf4twPY4h5aEJtpyWWuq5DD33gENgc+pLpKMFMomb
VtUiHjY49z1e2EU9hm9GkIkCHlU8GUGXxe4EPZGop5tzbcBFbdNeC/bJIN7Yo5SjcKjAAfIc5Zm4
lHW3GqdpvWLOr+OodcdIbY1N2I7RVTTq7KfarJwef9UiOr2MR73C4HkoAbDL5DYH7zOE1pRfM9dJ
trYlwqMYW2zAZ32t3fvKUKiRUROBywcQb4kxgn8e93nm5ldeuaxTVQaOs8kH9Eq9OnHXHogya73d
ot7NaItzCEB6Vpocz0oaIYbjxwIObDfYGW388hOJvPGeG7r+XJnCuyIoZmxwctZW8s9FPJaTK+sK
XC4EJnBNi/A4YNiSZpGTX0th5uE2R7DKh6dpfBKGeTGVHDnMx6u5DMj/jSiBHNRmZTlj8VaZWj7Z
mZhjK5ynS2pNV3ymvN9Fp9TnDv+8D65Gllsl3rfWcwLVDy0qHQjhFvy4ao07ucA3E5nk9/NE5z2I
3glXxG0s7KKmabA8Lq7pbCl0fkVm+33dmPCvUwBtbcJq5Hp40Acn95Uga8ONBsX0CqS42VmRibi0
QZUwrFz7a1ciMukgDmBsg3zSdisT99p20agzceo4DCza7U9tB422uaIW177HwDKFSIvyf2j7TmCq
T7FCptKCj/tRu435pSkTYxe6vduvLN8ilr/Ml3xiosouS17qImHKZLbsJnZxxS9rBhExWD3Nc7s6
WHWfboKkVTaOnr6xn/zfqLC4HSmlxVNpsUsDJXd6N2eVwtRwngGu/lWMegnIZZp3PUhSvzSjf8ta
db/Mop9XzulrQYGr8v8Pvriyh6AeUZdoimtFI++5RcBvCzXPPsd69f3xEr92GEm/dA4HBDEkS25X
2K2UICqrqbhOdVD8AJCc7py0G6gBcVFvcl5C+8cD3l9ViACAtKOnhcTHXbdC2EnVUfgpriKuq3ci
wuYsiO3uMEzte3TKY8RM3fFzz0qvxPTXthFYF3p6Ko8rOjS3X6oaw9SoiVdcFaxlDrFax1trgCSr
5U50UR2U8ucQVMjjr311UADIDsKM9LKX5FUUkOmBTGF5jeJu/pTYTvVkhPgQOiK39oEZig9xZa9p
Iy9hoy97l/eFlEkEHMa9efupZaYGYTpWbJ8oM39O6PAfubmmXVMnzcdGs37jqmo/u43yrYbCfsW4
Q1BEto019vRrX4+uBwQFEiPZg7v9HcGoJci41MU1zzxtb05290uNPDrTQxb/GD0reJq6blhZ55eF
XNxxsiQFlJMiEUrEi4UGlOCm00SZXxfIt+OnrnyqOwtev5uMX4xJVVs/rNX5Z25m1h7gUXRwYm9i
ScryFARltafZGz2xcGt1nlemA61qyr9c9LxElol4ZdNY7ew8utLLQWCpc6etYwlj5whUESfNDQ7T
lA2HN+5AecmQjnLcQIrcNT8DpQrzFAeea9NHIUZXQKo3aldi0kAykD/3Q4d8jCXslVW4+1aGJe3m
D5BH5PyLRahCU7EghEfXrNW03xkO0ifgKuk5K4a/YhnUjHFay0UXYwJDgPxL9YTNRmsFqYrb7VaN
TWoMWV28q7B2iQ8icAc324CqLa3Sp53ntO/VoO2yvae3k/22khWDy9ouCiPgnv4fZefVHDeStem/
MjH3mIU3G9/MBVxV0ZMyTekGQVFUwidcwv36fUrdu9OkJpo7F60OiiJRcJnnvOc1KHXfpq2Xe94A
WHnqVva7vKSP+wzChXppHY0Qb5P1nU3xzboNFZLmkiEQvI+zFsx6A0+qbnYdaTsTSubpMCj0kYtT
YfdOwM0R7qJ199dPUcCl+9M7xeGg4kPEPOtwKPSDN7vhID27DazFftCJS4tWkw6mKTEBcHFoo1Dc
1mTRBxLX87q9quSiffjrw7/ZNP44PI8Unfx5m3rzNMEhQMttFfbDaO1lEszrfNKaQYcOuQVxuZof
ncV3IyTcQ/zXBz7/4l/P+98HfnPe1iisKRed/eCXlYxHrK/uS9P0P/71Ud4+uL9fXTQxvCiYN76F
HwUhD3bfjfZDGVTa4zAjZdToNNPN98RR9nVw2QzW/M6p/foEcUvxPQKhwPwIlu3rt2UIxkroYrcf
9kkuKXFxbuxOMJqJQHPCJsje43y83ZV+3sSfvt74aPCmvvWQqQuvaN3dtR/6uVNRa7h9RPoZNvSW
3GLkQiJ1y6FMa0w9PkocbSMz14f7Ht+WdyC4N9XV+YP8TGawqCjPsQnnm/4n7Kka/c2oitJ5yF3R
Jo7qiwtzRMe9S/meQ8t/uMgEZ6FfQfUEdfytuZUr6h422OI8rLO6673ZuLCE43yt5wqmlLf274l9
/8OTxOAHGJWuFcbrW95Ca45Btg/KedhQVR/bRgU/2AC0eMGYI8nsLSAG0H5PO/Ef3k4LCxrkj+eM
N9a+19eT0DqrrEzlPhCfB6E0KKdTsCoER3Kyr/cMPUUl5YOtr9t7eY5v9/rzrQStp4w8g0pntt3r
Q2cL0V+qNZyHbkMCW7s9I1wbT/UMxmS6ZTrBlZUoEscjbohRuUolHKAwx5r2NptKN8nbTj+OYniP
uP76PsAbYaOn9DpT1unwaExefy6jrPIcrMb9fhZKBJeAnbV5mRX60AdxZlkQfud2KufPjZLC+e/M
+n8enMOiiob3hMzkLX0tXyzQVdLLvq+dV6QVKQwXXMQ8rlzvPfnz633h90Mxp0B8SqaiB2fu9Xna
JRWLb63+9w2a2qH2jCFdzHo7Bq7CekHzUPYHla5/8kkAC0tyS/+rXRdIlINDVzuDbXBLUEi9Pr5T
G6sC3i5f5Ipg5BjgrqjfjX0+u79VfW4sWajhGrC/s3S+ARTOhwVcxJkO1JZdHxPp14c1i77dJrs3
X/ax0VDIBblbJRhRuf3Jq4duHmMIRLr6YCE39O+ggerlzTY2+RjaZgblHQOJLJkyOuh3yq7X6w2f
6JxrjEs3cDcTPvyhXn8wKi4oe26hv8CSRF5jV5WRllk7zbEzNv2j33bzexL816spODbad8SjoPln
3vUvZElfw71v9pz8B3DHSFL2unwijXANjabJv/83++QfhzoXIufIG4rZNwt3PileOJLsfyDWK6yr
MlBw3ZA3+fVHwyy9u23OiSDkXfOcd+742+vKkw6JHpEEAB0mHG99BsC2yZoK1lKE1eypy8JvrcOG
q78VFp6rHbEcaN9zev/lukLrxQsI3IPoR1bWN7dyzkiDaoKc2FjNY8yuicmJOsGqrnQpDn99YV+v
4FxYzGjOSzdYB1M/XqrXj43GGuZpUz+IsHTc7Cjbhrl+LZdw64zidtk9+xbLtCrMvb05/vWhfzlN
KLZnWI6H9uyE8fbQwz6DE+ILSdK47W83ItiypKFnuTV7hoD/5bHO9PwAIRfqKZg4bwffY6EpSC1t
xmmqrPyK3WHnhrDF1FWzj8H4Ton+y5nhewRaijAKuI8/36yNlVECmu/VkjMwhmYIy6hqwrGsgyBc
2KTeOdovt5Duh9kOqVMsTThMvjmavttiF2bt5qEubH3haLiFhoOTZzbzj9qpzmReVAmBs8lra7P9
x7++tm/GTDxDXNnfnRtAC5npvnk5F5Db2pqtLA+Zgpg6ZsJWucXd0vj1hVwDcr0GKUpCu/XB/577
mPyH1RToj9M0Tv9d5hef5Zzze/b2Z8R4TkJ+81lyquXdCxYvD5VnFQdl1tPlJLuZW+61JBLt71kx
/HL1mS6CZhHchnCL9eHNC2TOSqwAk4gV2mUaH5ikqhRzKS206zo75ZVU98K1ltihCHnnBXpbauBv
fA7m4e3ltMFHz1v0n6pZYk28wW9mDr1aZfNla7oHwpetT7LVmR575naqsJt/Z8H4aQP078aISRM1
F9UeNqLAo/D23uyAc1awCUlLz0ObGn78oPfoyONhbbY24mv7o+Xmqzyu9Wp+caemuLcaU7VPbm3M
VyN+jEvoyGr75OhtYYSr12zdVVG29iOkPefa8Mb1blA5ovVCOIt2GBFcrl9ZDZerSUdyHE0Ub8Od
Z4pK/d4c/K/n9X+LF3n3+zmM//ofvn4G2BwKkU9vvvzXdfE8yFH+mP7n/GP/75+9/qF/3c4vw6SG
l79dP3Xj31LVfn+aCtm+/ZlXv4Ij/fFJ4qfp6dUXSTsV03avXrB4exlVPf08HJ/5/C//f7/5t5ef
v+Xj1r388+/PUrXT+bcJPtbf//jW6fs//w6M/qeX+/z7//jmzVPDzx2Kp66T7csvP/LyNE78tGP9
46yzOjM1lpeff2Oa/6ADB3BD90IHyzdaOUz5P/9uO//AlZqF6dwdIKg4J66PUp2/Zer/oFZhxaAU
P5vtYWTzf8/41V369137W6uaO1m00/jPv7OQ85z/+4lEo4pWEmIYw08dbidChtfvQbuNs9rmqr1j
nTQvfU0iAKsyO6QaWlO5GnvkrVMbqmn55AfLTVmE2XYYvtiFjGvHPRWLvFI6D2gf6p566Va1hAF8
jNG9qJoiTfd6v1mt9isx2WFW3Admdlw2b4lhE9bRvmpN3I3NGgvdybBGZeUhxKQNPad8stHjoxEh
dXQRQxOeUYAQN0nnTM0saJdyvFQjmC31477le9yW5nexbSQ7+4Mb+uJ2pIguSvk87YOeNiRKhLvl
iUR0H0ydV0Hl9hxNQ2DFwWL+5svtmfRB+xhUXn5DfHCdjHKufxvLlhHjyPS0HKZDdVfeUT8ep0Bc
7c2VsIfYr/RTsF/OlXjQ6t0/eAtAYTsYdaxXqwY2Lh573djDqVv9sHkOZB56y4WF74J52uwgCqy0
PDOkgtDf7GdVtV3a5I4dEse9JqvFsuC0bZhliRCnpdW0WPNKJ1wKGa4Lustei1zzuQyico5Y1C2E
bCxnYbFCz+iRNBwxY7BU6E3Wj04bhluxKz/OcN181AbtiaY2ixqvshN71I2oEXt5CKzme8mkLRzJ
HE6mwZLhZu+M1XQCZ+xsPuc/dlqa7fJ5VqsPyUkGSU9Cy8VIfkm80kuGg43KjTkbmypKSnDbcUkW
7AzjwBjMKJvH/uNUD+Wtwlj/gGZtjSttzq+KecBwe6oeBati7Gn1t7nW2e5KXEOnOcsjcy5VSmdc
P8JkN3j5jeZGjjy2qusBB7YM67G2jI1+2q6sZcWmP5Pf2ACMSG3eF3KPKLSFLyP8IcyktNo18iaV
p2btfODmFRGBxuJismcIvr27Hqma7zcs9qO6I/Srt6UeQTmUH7LKE4e1Ii7J0qvUbiYZZaVphEK1
duwvy3ixL0V2p0+Zn475Zl8Sry2+AGd4ydTua9yj9ZqiwQn2mISZ4onkRC/Z5vNDrioMwPqW5L8a
7ZnV6mWixCYvSih1p7FhBGLOoxtpvW/hY96ISEHAuyIuhPDIdVjD3NS7sOhIgRmXqgsluTOhJrw5
KfBwIqpx6OcfWVDM1w3bahFOu2cm1ZLJxBgpfnwvLYw0nZeFpJdqz2KT2LpbjRuZFHjBxL6mUckX
fh5VuyxjM9C8dMQRLcSAYgxrz22jEZfW1EYifKwzxKOTTflrDFX/WOdGHwYQrNG/T+PBpOG7NMZ1
SNzSx+Kp2JQZszYSuyWHKuU66CGwF0wfUpqi0iHQ2y9qdcpNc4x0rVjDFXPWZBLSOq3B0Eba3BnR
hsURBhuWTb9RitgT86eWsJ2omK3PrkZJORnBdmH7rGLDSq87mcZhlQYTfa/44dmY8k4g+9HicDqa
2m5b3G8iWwMKCVAg3eQeb7LdiiUWAj/7fg/KBF6JERaF6x82qfnxPMj+upa1dRoC6jhHrbyNxtok
JqLDBJmoCvOMJKNWQk0bPFSUgxB7skFdwBSE9xc/B+wDkdCHblM8LZoThFXlSdKGqL9JWtpSXx/a
o5nV86nBmRlkHU8XOwAQnPc8xnmm4o4OIgZwl8nQjd5xpr5N+9LM/6va+fetg4H82d2AKE7w7ddb
h9Z2Vb9YQ3tHlYfNrIpxk4v0zo8DrfmEgmQiQu09o6c3GAIHhXsL75HOC8rp2V749UGrpav0Hj7L
nU36wt6XuFvVLBHfp4UrYyxhQ1FlJb53b/E+QQ55p6P9Zbs8V20uxRsEQGYJb/l/G0F8PBSedTdU
5VetKB97y1awD6x3KsVzqf1qW6YUBxs4h/8xBvyFbIxANZO91wd3M0YZW/Cs5++Qd//Difz5AG/l
N1sTSFpFDjBa1+V4U9r3ZfP0p/Lnj2Ljz8XF6xKbWwVGR4vv8j/qbCQqr2/VQr+jTQVIjlq8KMdt
dF/o6e51+0eXP//1oX49m3MjhR0C+mG45/b5+3+q5kvu167EXN7D0ktnbfwQFNuXYfG//fVhXuMZ
5zOiWSCc8KdTLhjWm/LdC1RRNCTc3pvTg7V/FmIKDfWcox//6+O8PR0bveXZNAVyL3Mq2pPXp7M5
2mhsvijuvBpBfP2kFR+q99yT33SesHowzGDWSLcNEAhJ5M01m21srSlYxV1bzsw2kVfod2VwX9RX
ZKBdNJ6KfIcIkezzX5/bz+H9nx9tJrhMmHW8Z+m5cUp8c3KFD/q552V5t4J6hRMcmevBqvDHWnFd
J7FUJXRDdjjOeMURuTlFM5SPr6biPZs0+WjqixXKmdmk2ZfOfdMijdt092UVTnFXyKCJvGAiuAuT
xMSYnY6UQxbiMd8h4bBeidAvKDN2d6iInvKtZGSgfuvPxhTO9rinbpM5R2k6yztWwm8fHc4aBQ/u
f4wBz1T5N+tW1wcNhGo+oiyvc+uHpn5M2M1vk/nOo3PuXt+sHWeHG5apnwJMpBguzcOrl4GsDEwn
e+/WY7wQ1S35yxBUMGg2y/Uo126Ma7blR8RAeTTx7h4WWkudLMIg49otXtgaorqmMhZzPydrOWfh
PgdF2hX5szNa7l2QBeoir8ssS93F/KLrZRGpFbPRuC8K+zTIObvyKDfpDhbzRi/KNRoVdLXBX/pY
jI5/KfrSw3FNjdI8OXq9JG1tLDeznJqPeYABG5pYRPm5JX6s/drgS9yVy4WHEWkyODNVOvYN6bAo
/Rw4XcVCGz7tK5SRcGxG0YYz27EbBXJfLqrdrlNrbJBpoKqNXb/70kGhOMwdA9mObp2p7BrcFKQ7
x5UYCojjLnRnnTcwrIiX+s3KySgrgw1LDM/Or0cmU6FrzfLWX7X+wat0mSA+8L+6lRphQ3RZfuX6
e//J7tf+Orcb9wL/rSFRYxvEFQmuaWHm9reCu3qBU6KK3WWuDg6Eye9jNi3oZDw9Ft2ikzk7NNHm
GyJB+qCffJ+aQkPWkg7+9twUiDTHdv7i5RKgiriXJKjRmxOb1x+GQvmhKfIH3eweCUWpQmtc3bTs
GD8vsDkuxchsa4IG5sTIgmamOzVXKrO7a9xJ22RyZ5K8/Rm8QDD2mZo8uJa1vd/0RCOlk4PlvWKM
HIth64+96LqDKryJEhOzcHo1dZRzlSdGR9pg3k5kxfYamGgw6d51D4fx1MNjigO/9u+xi+YATKLL
495On41JH6JeK6t0tIo+NDW9D0XvTyejKYNLo1b2lTEs+tXgLnj1185+we6C0i3Li9Sd646Gksge
FPJamWpj59svaGCuqQ43qON6GdZ6JR/A220eGWW/eNScNj5Tg3oZm/2x9cGcVn9YLjbHsq/2DA5/
PQf7g7SC/lI17fJDKP/b3BhDhDWim44Bi42Vd2vKhdZup2nb7yv4BJEv3Bx3vaBKfAYstz5ZndxT
z7qlQ0Kn7I1WmksX5w2vp8wTvRW3Dj8WNOJzsIo53UZ3hvm85jj2ec0PNF1m2DkL5AHlLUmere4l
FZB/2o2hvqj03I4ESNCJECZucLmjzJxsJx1Lez61PL4PxA3g3JHbo3U/zLMb6crfI0MD1nSzmaSF
RnRJvTtTigJTC+tq9MJxcxSIlPk02Oiq8EEsqOW7ERR9G/h7zaTIK5sDzbp48eYasyNJZKTjN1sI
ES6LSWd+8gnxSlpHv8cKq43xFp5OuVDyRlvn/lTZOcGXYnOOyLeCE4XkdjXsBoVqZ6BRdFvBP3b1
2JDTHu+DS1T9psgDtvetjlsLjid713IZ9N4QboYqU0MMeigHpCCyowXpZBOVbmPQ4m3FBTxRF8X7
dpFpIAVPjfuJpueG6gR31KyQVy677VVldXSbditTwR0M/XJEYfEROXscNC5GwZh5q34pEB9U39k7
P0yWiwmdF0j7qynWIfbG+dNCgnHYtplxsnNZpwi1y9u9yDNCsuHRE0I1XjiVpyXuUuanAejl2Mis
O9RbP12rrUP9j/lmvNSwSkIN73KCher5fujUM/KzIl7w17ijiaPPtAe8DC3Y1fCCrGuUCuXJmqQe
2pYqj6rWgmSphSQYz8sjvyU3qUa5D9pZrF3iNJvzsMpKC5tNXW/Yz52GiZXMmDT9SXPxUcUlFzEP
yyyWMVMfCStj8p5vvKdzkJ8kgvSfTl6p2QiZ6jTJod9VkpkdnXVTWPWxdVsX/isiDuLIvu9lF1wF
hJ1cWIVOk1AEVSgNGVwomT0qJ/i61fqXBZP4yC06PzTqokidmelGu7bPJi5Q0W7aSC8mn8Wyqqtv
RMqMx7Vt5L2BvvoFq6AKQa6yzUh31fxxJpfjkmWxP01jVt14ndHdCgmuslSwGLegeDCU1yUoaci9
37QPzmLMx1YIL5XKKU60fHo0ntEXlRN1kO9qTbRWFqmytvJmHwqEbRrXVfVa8KVAl5zIUjQ4gGzd
0XZX8cWA9p64slrCzFTl3eJqflJ0pOFY24rnniPUzbbMUII6u9jC3sy1SHRlH7aEAn1cOpeEZpmN
eAadt8GM9S5y/AWETGumRyZKjhniabuw3LM/hNu0PlsuV6zWB/eoK6v6EMgSDpdTbwUdfaZf7P2q
30z1naSbLAFkvOUZN0j9Y0XGSTyUvX0At3kgF2VPLXObU9Jo9tDIlxdyFpdwadvgYigbGa2ATNe2
IvNOUNFEsKwA0cr8pcPw8Vi4+LE7WauTb9SacaM1c8RGWtytnvWN4Hbx3ZwXLbbGbLxFICC/leOO
zROW1AXEHczivdIyWb6d+tBY83jactOINGMpL1df59Ip6ggy957VajdWMoxA6XHjjtV97mPnzAih
FIdqxuMpZCfvz9FnxaExS3G3BbM9h0gE91RSY9xISoUE+kUdjZPfh30weIcaIjaBUPkz7fgW2mtv
XpSa/dsySONaSvFN5yTiRo0AUhuAVBuW2QDlPmhHdsjMkh9sG4QKywT28LaTfeRk7nSP7UYeDpOj
32DBXF/6usgTmGIbkS97E4S6rTqD0MDJvtByT8QjbjV3MnObkGd+vF9rNYQi67ubsWVf9/2K1CCb
iIYRD8HIsrIm8eRcPC6UuKfmjMbIIedXO+ZXfSMwUcfgKupBDZMik0ZqUHiH85wvcT+rIZnH8kdp
Z8NT7hgvy/m/xRliHpzpIkc3oiJS0AO4/8tT6YLqGrlH6jsaIPzJ+voFfNqgrsCkkgnls13mT5JQ
nCdG2maqbF8lWqWbH3Gh9CPlkAgQGtpZHoqrS9xm8xLXgSWOs90QnzMRtl4EuR4tRTdGhb9pETJ6
mYz6XMc+sWuhGuftTtX6k5CyXMJcDN8Ma3+xnVY7dcoYptDW1i3ShVdcrnVbQLADqFzc+ZtVe5yz
vrB4TLlGMwWR8QK0cblxa+GE1sbmu5nz2sZaJ/1DMLu3iyCdGyh40u1ksD8P4tEXAbk9MPS1xRPh
Mtvrrb0BLWSq+6E1+8ugaYjFFbGcjMHdiNd5uaTykGkD3YXWyjXDTS6YA1T6HHWuN4bY3M+RHUw9
HJtSu8ZDiAd/69sjdXF1LVl5bkDE0cxuQCrz7tSYx+qZjLTN7b8AC+qUVg7hmGoQy2EOsiKmIUAU
UmZbqgJTnBj1G5FT6V9bo6qPW6mqSBVuf4H7pjpoXRNc9BNUk80QXDZyR0Or2Py0Xp39YO9ZFa51
PsPydZ+tclKRxbyJ/VC5lzJbnIPh9PknDTOgsLMo4KupUqdqKADmwLJDl3SNq1zzboag3iPZ7tpn
UW92okBiPxdGzaigZSTRs9UCf5VtmV8ohN4gjhiTat26Iic2+qjvbf9h80HiTExkrut6FYgHpud2
HrOrBSeK6wKWtmtQfhWNsYZ+s1MkFIOQx8KvFSPMRRImZncx/IcqWVvlHEXjTt+2tc1uMADur/Kt
W7CI6YyHwaaoNVj72XTzU7nKe544O9bHwL8tYeHc1SN1rIvjy5oPPDYj9hdLqQ2ndrB+6/zJTrK8
WZMha79vFEuJGxQ8psAFB4wCDZLWxlzFsrG327p3gZcZLYd6V2AMsmTbyZAkKUZ13pufMUXZ0Wob
9DLAtEM0MpC5zM0qhxli4U5fWfMQL/OQ3WHSsFzPZFJds9Btxxlv2mOGzUlq98gEqQxlSnK64vmt
C8Wqn03XxZmqYA2dSxZVbwahgW7aC+0p6B9GnMmem7YqYRHYcJ7aTn0kHc9m1+znQ+OdyYU8K4mP
JRspWE6nuIkmJjgj9s0aLdMFQ2nnMI68hr1hTxfYmX9vTeEmfcvMRgozZ4vJ83idLZFSJThJuzoa
ttnYT9h2EZxFYkdIeHVUFNJOgBIx5Hcs3lhXJfM23tTmFGFnMYPe90W69tu3ChghLJGWHIUUL07j
79d46IrTJPPglBdOfrOtTkUGa9uE3kAtadmzluaoM8K1MkVkdiNRmbsPwRv8fv+wFkV/m2UzQPW+
BUuM/bh+VH0gnq19nVL4Z92h33NGMl1WHuvNmL8VLUReF2ZJYmKVeewxI7rzrXz7XLaFedHvMxRN
jcAQ7Fj7ay3TnNMAZ/WyQ+n6CO2u/KRpxlywBK5LnGtadTBpvg5MzjDrDawHiLpSMFNZl3DPnOrB
MrrjQIneAZc4YAAhbZg8ULrlF8yam8+l3lPijW32OINmp6yf7cGx8LZuR7jymHYCsCzYfwe76sMp
37K00/cPtGMuM6vNgYKQbwUDmiA/bhnDhr0wlqd2bN1EWWK83aEmhpaxlafCoF/WDfEs+uADAxot
XP1mDLMFa8XaKp3rGXHqg8uzdHKzXhzwsEQfO7rlDWSh9abfHTs1rPVLMYL9t1SXSa7M7RC4Q5fs
O3jAbOR51CwMa2ism3ByavdiKdQYFy6Fqb551vUwGT+QxTSnhdf44BIGEy+F0aQDa2ZMs35fGGI5
5X5e4ACwEAumr1U6jwaDy3w2rzwmehGdcH4jMR6+b83aujDa1knQW7SRKV0jrse6PQ4d968v18mG
ADnvTCXUDvDsFRXM1+BLlxcvmtTHUHaOc2w0DDQrLfg6ka4T1Yb9m8vk8dhvrRHqVTBemlaR03wG
n2m3GNHNVFLzlAeJOZKYFuy9EWdzi5VPZtmJiUQqxq3POZWm1kW2qVgkoA2GRsF1ae3CiCGYmww7
DT2GOMl0cf+oFSZ1mcNeLYZ9uS6DGQRsdIKLuXHcT3axzAdHWM6hIAAqsnu5HDPldlFZjcFhJY0u
zHatS3ylOZ9W0rTjFlfZaFmM70wNq6iDFnxFksq3LXOG01xtc2QR7Hg79WI96NXyojwV3JDs0scl
3FPWSLmeRNNaYT6w2OdYoF1KywuOjTkssN4omcbN6w5+VtJPwfrDXMOzH5fN8uK1MJ0vZqD801Zl
zQMXTnDJ1+q5X7XzY9F8hSO8sl5ZN7wn7pWszwlEmj4l5uQ4YW1ZXaika0GgoT/NO2lHqjWbWMlx
SpVPI9cz16MvLSaidqosErOqGfuwxJgLTfQ6aQx/vH3EHkfNoTtPL5mErV9hcxiPOs+D7Qs/GVWg
LrNFiWNgtFOshFsiJV6q1C/K2AYa1qQxnvS+NY+8GFGx2CfGfM6tVVXNR83f3aibus9VMGQJ3mIC
VypCloK8KNPebDkDowadRQaeeNpon7rSeLRzAWJACZcGOqGFe1fNad3kMPkrfbnGo4eUq9V8rAYE
xXrZjEyMrOUABGymgKcaE2hprgfgsCC0ZZtzUemWT4tenRdYrT1YRjUz8Gf8O5usdkZ9rlRzuzoX
qn1i7SPTwUV3booRDWEmTR14sKXyN4V28qT6YY0OwY0D1o9D7Y3JiPV+WPmNi87Zrh4kVkGh15Nc
ni9bf9LQlx1GubTHM6n36Pazn852MCRNME/XnEKb9KtdX9v5YlytpLw/laXxhWHfhMEFEaSOTbQy
bqR6itk4VUPu2Yeyx8GpzAQB5v5M917kDOF20VwFY959hE4lb9Gk/JAGzZPRw4Vx8coMp4WRdGCX
7ZHPCeO7MilUgFCTeZE4t3aqRXwfjHcoxKvLxVbf4Fpi9HVGUDCxrW7pYzaG4764Kba9oiDSNrwT
q0qmrbYEx6ob5aXA/idcJsgQecblrpGWXRB64T0GQjefpt3akmHF6WgfN1ylestDXsuLWeadx4Lt
9dpVJjIRkTsPqsbCHNrd/Mk3SjMiomqOx2Eyj2LcmpPHVboFKec98MvhoJe9cd9NPsPufdQpMLPi
sLilTDTMJlKRqSCFDwrP1rM4m97uDrC+1REi/pyS7fylt83pnNdg3cEjXROSXa10NXl2Vwbot6WD
mZBEt3YQxnmrordLvWIw8GLxA7pdl1iN3n2ch0EeTUboYUPvEpGJnd9jsixPFiPma4bkIyTvpT/t
q+ky7Z3r1J9WmAc5k8usK6pThlIoKknqjNVm2gxhCxJNbYYIslFdwjPJqogOI+02YIcW//jvSELz
D5o3tDF0WzNkqsZGWpxBZNrFhcw0K91zII7lkBP+wGZWROPI9qEai4QPZR+lVZsEkdR91HoGIEBH
pCgj27a9bLBASoUyHqu8R/tcZj5hpZMKi2WXIdBKFua5AsM2A4yUGdle4X+8Xni5RTQarVDSebK7
Mv1pDIPabg9y7KsQkwR5vdfw7yfPraLerYy7HMbCcRHs67vWvuyiak4stFDyWwC7vVHbRYkWmyeL
SGGI4/WBG5kdZ3HuFR38uTrk0o9WPftx42kUpZa7XsBRkBfFqJkf+5y1edcEPAY/x8erGb8Bnusg
MLsWCm+hRWi6HZapWTqoXdiacJMyDsi/y2haPOboZt0BDA+f9RrqxUY/lWxrCYEcEftJWIHxsGxk
rhs2rFhcIcOKCio07G6LGh/5IG3kBMZH+44Fm/9bs5vrVWdpHwkzwEforCrvBOnEfgY9QOheQ50x
Akzt/TMyxDJk1OehoeqNsC334e6M8UfB6LNNm972suRTA/ykM99CLFNGharEsWpUHfd2r/2W0TFc
EZXXxkVVUzLQ3IfWqtvpAFb3UFZ3entZlbb2zW/WCkb8GCQEKXNtjc69AcjMgbC4ubalbde5UVWp
NvvlYQyw/1sbT32ERAq7qNDV5VqQ7zFaYkqztZ2jaugHzrw+Dx+mLcSLq4shiffRPHo8Ha4qLhfp
afHcWHBubXd4LCpoJFjADR9U3/oNDbG/Rl1dqWvpmFpsVpUVaZo0PzOGmSFXUwiiI+kF4wWMPFqr
KZKsgUQQSNijdf1/ODuz5TiVLFw/ERGQzLcUVSVVaSprsnVD2JLFDMkM+fTnw31OtFV2WNHnxrG7
t7spIMlc61//cEci1XM7rlOASTWbPKlH3vDUXrlIWsPKm9q3XPrjbWRkza2oaWeJ95v2nkqfMhX1
R8g4bVAT2CDZx+YalD7N3NAFxN1WglLHGuL60bIq8W5FutezUvw4mCMNaoUH7NbbtX5Tzf73xVDO
vskmA2CqoCzU2y6058U7GpNSoWDD22ciG3cTjf0G2FUPOm3Jd6ZXkTSdidfEKUy4Zra5kLiYlNBc
VAGH3vFjNNJDFX8b8lq7GWyqrH5WGK5GrQr4cKI7k5aRTrkwTl3mSGKOXPAyQIQ4jJOx3njWbB9R
y083MB+6HbRH9dyxdG97XZakvUO2h2Ekn5uxgmlhtPLBakGNGAYT6uIwr+CwgWxffCfLmGznKJlu
HQqugES48SJKlIawIDVesHvX32kTv9l5NN0wf9Nf/FllT5lTDxpH1khmY+ylgRBu8oVEWHOvTfqD
RSZj0Jj0CNL1cFDuzBsW3pPZ1d5qLj6UD/ogZWAlsth3g1Iltakq90XDiDKsl0J6WyXlQqnDWimz
Gli7de1busw3NsThNjJTY1PN/RdmiMlFwUkAuEvZMArGsshCFgZgWIkseAOGft9qATkfGT1xaYSN
cvKrohNv+pQWR9pLpjtNNN62ekpP2kjQvg4YMUqsKMBT8QcqHNREdpnsB8y+ZSBxObwik8MOyVSY
w46VcpdNwAhjZ4/00mAAhpVSU2WteYXl8fjdUJzLuRXbP1wn0pk+lON8m7aOtpUmvkww2gE4Cg12
mwZm3QGMtpsSpvPOIEPrXZWTsUlwAP8i8iK7T5ukeUQw1V+bean2VBVjaHR+/61nUCzcdFu8aMZM
fnvWj5eJ3phlMOFQGaQ4Q3I6pcOP3iisSzDm6a7QPZalN5n+gR0J5xy3TZ79NJcHUw39ceJ83DSZ
qsMs8bTrehnu0Lz2F8JRaegx79rSjLWAU1pG3mRdLZtaCvMoR6JepJf1ZKjqBfV/7u7Lqs02QywI
Z/eLaXkc8H0QDM4AaFuX3BjYnxAQvd7YwxL1gnow+1DVrfdTWyPOnTpaz2h6LrH+UaW1tvfTmvs1
mZvJXL5EZm9coBR5m8meOTAh/Dr76snL6jdX04Gqh8Qzhw1ukjXkptauH73Bv6/rWe/3LNVir2mQ
C/Gg7OaNDlzw1GiG9ZY1YknDPhbeVZQnJuUD+FWdOiWHfh5fdUVtnpZClcy3GvfgOcEyDdepJ+Re
l0q75jepoJlxu9uLssk3mosg3cxhPHYqmuiJWC8M/DOEqIHK54U0+wgEIorHb0lmZldLI5ubvGNE
UxkwsdLSKUJz1RuBcii5zTHarLYeU8gw9+uSmZ2vPdeO5hLo1Vkb8LhmI+K63aWMkHcjSVrbJNEV
QfZ9svW0JDlGEIUOehLHF0kEgjIMXkNH4+JLPOHGDtLCimQecrJUMl7IBilwaZX5FxoyeGuoH3ez
70wX9mqgbkXC32ZIiHb4Yce7uhwVo3n2gKFQMiTJjdncUquLEhkB/ENB1R9bxWaMPbJ9c9MMhjxy
whF92242vW7jvkXlKdO+oWlfOMlR3AVmk9Fu++17Sl6VDLLYEiDcQmdmv9ZrZhUXAW/ju9W0+hsg
t97z/7e09+SYedsBFv8mr4t+l+Q92VZ9qQeznrTXfVQwgFomESKwqnZu59pHF9+0jeX0gvoPlHzu
0jd6bRFOKoO4thZpnV+2YRoDXZjMaCCUMXXS++W7ZyS02aWaqTrY4VMvIEmo2vTD8mMyRAe5UXcA
e+J7zj3rKVq5wOCv+TNP3Xj1GwJxy7aBsZCbKf1aljPQBIBia38tHDe/M5kybcsZV5ncN4ovy+Db
X/O+nJ+0zu6bEA/WAhinEGE3djIoUasFTQ+E7ObOV7sjYset6J59J07CRoziqCotD4pUwxHScxlG
0hCNAD0uVXomU32jM9D5TsxCk+xwIndF2Ot5Fc75/DJFfOCBymoEoZ0zkkQ/5VgKUYTcDCYGsDmF
gxQGCKJBYpLA9fdCi1TPDxjGizKe4gPsWGvjVK74uhSGrQdZYlGs+O50OzTSDk1nSY5ObOovWmFR
MdldVO/sahYb1pwZzjgKX7r0Lw8u7dMmiUvvuAw2jAPPqJ/9lpWc2csSLo4FjTXSCavSmWYPyZQd
Sl0KBo+wZxXj2k2vme6ut0xjq+EXuOfXzPtFG7wd+XP6M96IwON6ZB0y4kfvCxQpD3GZUO1n6GCd
OI5pl/sf0dwNEMqrcpNLXYYwDcdjIjscJ42+hCCbJgdNWbyPTFA0uUyu6yAdWrsPXbkUD9pSZG9M
Br0fiHoyaoB5fJcyrXc08tO+nI38Plsi/8LA2+THnOeg+C39DIDbRBNZ9luF7dADWovhC0NGRqqj
Bhc48GtD5PBM9VtsqzkH9BFCranS5QQezqhW7wYRDNEaRgQ6wMJs4a8PbkmVuHi488pm5w+mvkXS
kw1bQzOXI9CgCscE9Wk6WMvONosbM6vG21mTWAa15lvpVjqVIvj1ZFb90VRldqlAdhlD1Sv5RrNf
9aEE3pSuDixo/8AgSt+6CfnicOf1nwl1fzAtWrwxRe3u3LImZKUKkpGAmdR2grEUCd0qFmxQrQB/
6jjK7hMWzpe8mLI3kLlh2NlSpXcMFWHa8rnsx6GGL4OVcFiwxJMN8krsAs02uSkY6gHDK/0SB07z
2agL/4Kn3Z2qZhRl4A3iLtVNBpTSuR0pe042jVsDA6cY99HAp6oERBGKYH2Loqa5rPOi3RrthdDs
Y5wiE8inhQ8lKeUSOiYqSlX0JeCoazQwz5lZXKWVYMdukvJgDlH9ZrnA6DPerEenFs63ZMSudYmL
jrJjrd4oUnYMAhjYubG+ZUDsH3qjt8KRUVPitNrKz16ajWzZTqQvAQXjZFMN0c805lO3alPcMpsQ
30raLjtsFcV7NwOgMOeAOlDYqYXm1ZuWJyn77gJlEqCDo6fRvkxMIPvW0G7ydICI5SbtViNSnAkW
VHmid3gWkbn0e7vti/fRsKKvUSfUKctS58nPI1CrLNbAHSWTh8L9MpmZ1W0oPT/T5v2FMwiXd3VF
NA2LwcW5grfRrVjv7bi5S11x7TIVHrDAJqvlaDfLrWVWj30cveiwEFCNbf/NGzxnxKIKF7jKEY2E
Zl0458LOYq70aShEdKvPxXXuj2Gvjbt/X+KXzv93aqKNEyDkXmxQXP7gBj8y5/JhWezYaZsbbHMN
gBkssPl6++lYtD3ccyypYb5bahtb7hQIxuY3ka7nBGjTcGpZV/wcRk/R842Jfhjjwd7685xezFbP
QFePh7sarscLJyowultTAnzC/Vs5hH/8fB9rCsSaCG9X1dDvxL9C6K1EFNZgb0+1Xt12E2GJhL97
TzorvRasx6T7hBD9n4fy8aorkZROHlK2TjTj+uJ+497qWhzbQKX9Tex0GCL5LohjblCQwFFQ0w80
wElQWAR8VxmjI5El6xOCvRVwaoNbKUpgJf35AejGvkjBttcDaHqKTBfdhoTuP4gViC1KtiIQiJ2G
XfuFbts2Y4GsLy+hYzg7g2jaq4WOaWP3FEAMGIdQlQYDGr+7LGgzQ3TB/obR7dOIoi5ECSVD7lWD
vtC6F7W2APuV4AhaDFZetdVjNCOHHidUR3WcEPloGRB4qKTYQdDH7KNKQTqTVURqVdKTO9HXu9Qt
85seq8l7DJraG3dilVaqecjnqL9NDb07ViZsJe/SkBHcoDlugghSzIWUsxbOk3zlOPaDQTTdkztp
kLfiuQ9buA9hpufepfDaA1UmhW+S1tNBs4qfrFXvlIweA3BnVNeuVyKlN3zMggD0AXFHBy/qxZCs
RtqpxaLgDcYMgQXuOO9LYWNV6+j4XAhMrLoKKKaxu+6+XrVfcz9mNyQIjScp49zezWWuLslpQd6E
vGFrzk558P0llkwUjfQBkZC9tQZt3lBCvQqncS7VyhJaULMdyshw+mCuXJRO0WwGOX/nOikWNija
AE7RdLZ5tkVxqWlL9qWrJZHDrjFuzRp5KJz+6KfnFMl2am+Nxtp6KdT+ODkuqWByQdx5OOtTfbcA
0f0UJGLSjDCbkkHugKJGCsZm1znuJVyX5SoWotkVVVEFUvNBYTTfwst7xTA8qtwjDgxvULzNk5+5
8rJzFbUxsaY3hqqLS4WZQ1j2ZATQ9nKcL3mHDCfS1xjtrjhlXb1s9a5hpuw1C+SS0Y6s3UK8cRoY
djkce4C/0OhxAQzQFzlFgJcVQLyjiH/hv6tYf4jFp5zRgov76G5QNSVlIlMJuJ4MX80J8xfpqnzf
50t9tKv+helD+hjXI0BJDksIxXR80/Q6EcNZm143rg18ro16qKbePEx41tWBnZl64BV6fZLat6V7
7jepEGoPHxMxTJskj54p77S2vkrpH8YyKq9TNcCtS4oQKlz9VCWd+dJmcX4fN12zV36cXEqjnA4D
BmA3/iS9Kw5f0DF+gWKiUNgzVbbrHNOll1uLgfJzDanvscK9CwH5RWtMLeMzErC2KYxwpi3ufNJd
5mFxFX1rl/k16kz5Q2s9HI+NdRoH1ufdaLAy4GHaJmOzGOSBYesG0ndxCdg6HXSX2KAQDGjZdNWg
9niNePu2GSIjEF2YCfwjQycbxbM3Qs4sLQ7WgHMeVjkBlgyIfc1myudH5o65iLhORjzRYkd7k1jn
7lFj/Yxh6IRdATOEnxC9w0SRu1mLR4hh7bARCxrFxW3el5HezUlcEOJ4JXUWuntRSOmHoy2mg+CE
4VWnDuwyQzx4gk52cubvDuXPm9HG4hDnbopsrrKutcRvj5qzVFtlWs1VVGO2KbvJv6q7gu7Yb7pg
wpkvWISWg54jaiotCeDaqyz+xHn//Ci2sRyAuYJJCn9ihX0u7IBzTiVbi2tLjd5tqrxlq9V59PLv
0/jsKj4RzAytceaFOE+yz7k12Jya2A63SXef2gW6pmZjtN4nnqpnOgswVQx4VnMDbgW+/HnwRwLe
YCJvbU/uuDAE2o7wwdl1/n0fZ8x/LsJlDE5Hahbync4vMjclDjZikifdnrY9U8eRnFDzqYTl9e8L
/VJO/HYSc6V1iIcMxkWiApvz7CSuJEZGucrNk1N0Jl+1cWhtaPZ2DwuiHsrbdbBN43rsOtjmar5R
/vQED/cTF86Pon7qQ0jJrAmbIEAYPRhkfqwH5mmGD2J59HMSQ64+P4JGhPAzN4gRL7u83sYa2MW/
b/38muvLo2ZDlcWLpDg9q3xSP+qiDFufO1tFR6zH9rY1HIrRXac5VdAy5q04uP/3a+IChjGhQOiJ
lOXjfap2itrY6Y07kSTuvIWip24J2krvY0u6P3rP6R5bD55rhezhMx/4j9/GL5UTeioLEQ9xMKY4
tz+GL6YWa0xSjup02MXz1Nxky/iZv8nHlevh+EuKBO4UFmI0irtzH9suNzqp6426Y8Ybh4Na8j22
SNVOh51w0ESRf/JEP9av6/VWA3i06L/eI0XsxydqTLHtMW0oT3XyDAlcTV9xg/ecO9F9jVJcheFS
/vsVnvUzf1zxXAUHcydLJlGVCNPbaNNZ2VXrO0GzJG/51EEBkKBGDI4PWt0dSzmcPrn8uiz/+8H+
v8sjhvLYGjCCOpNgLWbaQ0SIQeOa9hDNzddBQbZj3oURYxqOY+RQwkEoXySxjUP2oAHwfPIT/vbM
Vy8iKnjXRFR59szTvDWNHjDpJDTzZtb667HArofZ7rtXq6/s86tN0/d5bq/rmQjYNs0CYFCmUtn3
THMu2mwlixibufQ2hmiPEHM+2T7/+gPxI2EbZb3jifBxUQxjjH4DRt+pKNnY1MzoAyuY3mKyWUEm
dnDBa53+Fd7kJ4fDXxfHL9Mq3g1J3t7Z2+lkZ+RWVpSnHBp1t9ChV35AQ7ct7UdpfzXHF6+70uZP
ts+zXfw/i+L3y57tKwsYS9Ji5XOKrJnS9KIZf8zTyxKf7MQP0/lrFKFk6W6ZmKEHSf7j4/HBxuN3
zeYvU+/zJfn71c8et16nNVTzsjxpOZgmMpVj4TY2IAuMZqf8MTqIZ/q4othI4DAyI3gFZP1ZjM69
TcS3h/1io9wrCZnaJs8Ri980mA0Jb7F5nRKi3odEv7Mp8nfGUG3lxDVaVd556yiFpmiPr8OGzR4X
unF4r0sIy3YVI5NDE0FHZ1RQdDVnm1UowVY+cTLjXaDUV8inRy9n9OdNEm0FRmJ1slv6KjRNFkzM
4UMK0cUQSRpOs3gsovjBqfS7KJcbFGNzAAGYMeISGrI6eI2xtZbmfnL8nV8z3ZkrTwVTiVcZmaqI
ycHISP52N5Fd0gMYuJUSddQ64ufYWN/hXCNBmfptW5qblio9hR/CAAryUxw/NGk3bLJOPBsdWYXe
zxywnZ7vybFWUs0wYijP5z5BgNjEk8Hck3TB2nqYtemqypotDkHWZkRrJbv4yycbwZ+bPbyrNWYQ
kzZsns6/M/YBWhyakhPxtXdAubgD+LNknqgd5ljskwWucgnP2FGEQ6ujMUePSTptDMYDgF7fcYU/
wTT9bIcUf+yQUE4QD+MYh5jgjyPBrAGGU6uWp7x5szkJeE8WcyTNeGyyHW6bobZ878cHc6DwbT/R
YP+KHf34LTB+BOQilYLQGf7p49ajM9UenSWncsO6/KgYyu5MTbTbtLcUhJFZf28ZSf5Qfg8J023l
bV+oHww5koMydH2rFaZzGCa/v22bBfJ4GvcHCwhjp0/58Pbv1/fLFuuP32ph24xa2LWYSn/8rR68
SJgSdn1q/ct0fEvrZ0y0rn0/A/e/s5gYZcN1rL/AIQnq5sZ09R8tRiK2qq7a+TZCFgvxNTS971XO
pL16n2cWptby7SJnKsD4kHjG5tWsp/TW+Z2ffSKPXffS85+/Gu/hBMV7plT++PPTLJYgc4s8Kas/
Rkt+l6dNippQyz/Z4P6yq2O1SVIXGy1ApjgHybBOwYSE2f2pKiBLgfkkb0zQiotew/mRWLvb1Lfm
68wBj4caBt0vna3dv1/Wx2p13eH5Cdj3rCWrj8j77F05blpOpKrLU9o8LbicViVRt0whoXv5xaul
F58c8n8eoVyP85MKzgaf887OeE2Pa93Oebhx5Tuv1qQKZl94a8Run1zY9Swey7yt4L4YMA97Rgz/
H7dL4AmxZHgIYbT48d1q+sD0vqnkiREbiiog0iCuqy9pX5bBuOiXVlyFg/9ZrMx5ifzrIWMeT1fA
F2Geh36SSBUBt6wPOcEnqKOFdOf/vULgwf73Gr8+yt+gz9SNJAnvvTxZYu8z0ugXayPtJ+hEENvn
cPS3lUFC0FB9soD+8rV43BM1OUa8ONidPVFpGqifIo8navgPo2cw9R0fFbPwf78448/r0MU5+OKB
tdLknDcATQrLSVRue+oM+7aLqketJloNCVBMWw7fNkTl/4Du9bK32l09KSrodsuMeQx8/NSm3Phk
Ja0b7sdd4uPvWT+s3553MclyUZ7XUpHd2h27EysH2lOgdRio5g//vvs/D8T1Ylg8A3JQHJ97SswY
qCr46VDD0/RSr+GZDf2l8soLeG+f9CF/uZSB0B4oZQVW9F+WCb/dV7qw/5Ej1Z2GNLvHodw/5Yb0
d3Em3uNocT95in95q1yNwx4nAnP1zfr4FLHfGoxs7NerUWzJbqe71bYUn2w6f25ytoGpxGrIQVAP
7pgfr5L40PX7ZO5O0m63XTl8dxHy2abHLpBvs767gir6yWfx5ye/XhLDg/Wjp2k93+eW1i1mg0vm
ahIoWg3tqDfa9PzvdfHXq+BoQtOkY+N3/vER8KGVSHe6kymrUzVa96aZfPLszk2/OSHWAEdhMu8y
sRe1zyoPyF0WdGzVnbzyvRX1ppkWCD1vs0cLKBmXzKFVnRTU7cxPPlkdf7u93y999o2ZUGZjz1vf
WycvGqNn6j/C4v33M/zLEoR1tPphIKXHG/9scVQSPjNUM/vOHccGIwTTuUY1Vh5Vil/cvy/157dF
5abbNI5riNsfr0vLRr9bnCw9DbarWHjQqxIT94IFNDyUTa4+2TTP9igm0bjdequTtS7En9tGHhuO
MdTjchoNnJm0qpR7NejYbBWL3PpMAWkqOvMTRPaPi8LyIR8YQRRavdVf5ePHFhWigHs8uCcv6oZd
ZJB/PiVLfhztyd3NPN9DPmmfxcr+iuD9bTvGAAlL+BUHdpDog+mfHUNmA3RSzLp2EnCuLvXWyHd9
jyQTf2EE/l1s3GpuOj3TUOJfQKl88OIuLzctrtZflZsjjxCJyjb+gMF1KhGsllAH71ScUqnMNYmS
TCT+p8XALzZYbTjnekDKa2Xw8TlZja1yf6600+R797qU9b2TwGme4kS70vXa/GRD+uO1UGwJrsNW
QV/l/apFf9vX9XwcC7eO2xNzx2228kEGb2N5z5pYp2if4b9nK10wll9BQUQI65wcrvjHm5OUYFg5
dO1pLrs9ugk8djZj/bWLltO/n+LZ1/t/LwQWYxPcsfoCf7wQLJQlM7qsPellHrojiFBzW7r/W2j7
HxdZ96nfnh2smNnBBaI9OWm8g8R+j4V0iJDqE7jlb/eyBl3SE5CugGHzx8uQExapMaaEc4Yrrfg6
tzf9Z8ltZyfhrzuxBIZOOJZ5AElnn4nnF148Eol2QvH4IPzmCuPoG8bXGM7EhyJN8JRb+9p/v6O/
XnTNCeXO2GHPdwRVAsEIa+ZL8uxgVu3eM3D29ObARmSYX9jm/b+vd3Zs/Ocm/3s9+8xIuZMtcZmk
J52KQYWlul8a45PO7W/L2/KxzSVu2KP4PTszbLsFXMQW7aQhT5gFkpK3xnYD9/LfN/LXB/fbZc62
iLGJbeViHHmKCERIun3c7huxX8wsRDBPLM5nhk1/2yM4nXRiGLCABYj9uABJMqztqkjkqavu8uit
jLa5e4UqvfgM6v3bG8IaDY80jlN27rMLzVnqt7FdsiKwOXGS/Sg+WQJ/e0H/vQAIx8c7sRBAeqND
nxc7MhAllKgUqrfV4hZkfbK6mdL99blB0uHDYuBknze1rj47S1Sa9Uk3yhqipO/dFFk5hKSD+AGp
TehCOZ9uchStx84S3wv0LlvDhWhgN20WSsxyQLH5H+B75V22jQE3sCQaugT3KNILyyRA0JKWFiAz
szDZiCvvPTUq54Io3G/ItpswlepnrmnuKYM0FGZL09jhkLjM1lLT7vEJED5ZIsVwhx1jvk0QDeza
CU8Rao6VTZsYLGPDDWJ76oMWXQdaoceC4fGCH1eIVE7uYRi+en2bIPgy6k3cpC8QAt4mSMHbbG76
bZl2eNd0mFukanJ+Qr0B3RE5kmFmhPsyx5HKBgPBciNLTmpeDoSBXkxdr288lMUa3GFEv04nvE2d
VNZmagb5MOiQXK/REaeYz7TQEuCVo59OLVylBTJ+kZOG6htNFbo2cmoKPB8fB+wlcjFHFw7513ei
Ll7NMra2cHfdby5Ksr2JO8y+apLhlmBEKHwCKogVGWhc9H4KO68U2y6lTNFzgp2T1Mm2mtPbBBeN
3VGXKK+qgZYBiwt5mWNAG5AlYV0YRlR/c/u429vT0GxdgdzJr+G7eonpkkw9+KEqCm3boiALXZIK
wqgdX7o1irGyB+M9slCLi9aeHpfGESgYl3nA+Qbvl8VqKbPVSgZtJdETeJvl23Qc0pCMEJy3SY1t
Asgu9j5ucCTx/ap/rHvHCvOyinDBwmXnqpgScSXi8r0xdGT3qvYux2GsA2iSzq5VGf5nFSJUSOci
aBc+mSn15pd09PH8QMG41b3I2S5Val7INY0Xxmh7neaedyintr+w/QXiZqIXvErHOCZx84N14e4K
sZjfYuXAYRcdjM4hdi8bWHUkvy7FNmuXNzEdJ7xEx2p5aNwI+5cElF0myXgTRTLa21mUYa+siN0d
lje4nxrSN4/34VVN6CCwLsKkwB5JQqPau4aRbb2u6i87B3LHJKNbI70a80PaBDiywv4eSiz8c0Ps
4T8SrdNN1kVUDxjxoEaHGluYCCcmK9+Y+fDeTtpLs9hgRK0b7SO3FTedVTIm6CSG6enifsUEYnGC
rigR9KUYI+dzq/Zd0brwPTsDwVuMnjpNtLtqqr2jkHW/6+1sDioB8XgY0vk44UwBbwt3qz5p4uvO
tX5qvg5P1SMowmgQVowFqkkrd1/WHL4Nk6lqU0Hb3BVapAdRb8yXRlrO1Ndmet3myXjZRUb0JYqJ
Xuxkjenu3NS3/oIGzlfY2qE3wkmNaIjvmkAXa1lYJ+QIjbZlgYc7JjbeTdqTKJ1Ch997if3qYHmH
uAbyTd54PzA9W81bybf2cgH5vIwAJGrZHtGJUiXr8fWENv2yijwGNEi4wEyTO08f5zCpveopLh03
MPmPO9Ma7HDGbWo3ZspF8VEr5hkaIpssQgChTWInV5GcLSsZNoOOJ6+PljIVq85ohtdfFqsBVQmS
DbsvvsKTPt2kHWYmyVCneCS18jXWkNDh2IMvmuVqoJlDs2x624U+61RB3K3Gv56X4NwcFxuz9yoY
fPkMbxdje0IJ8Soe4zpMet2BNN93RydKrQDu0UiF3gz3MYj6rl8lcwPBu4eE4LL9WKHXdmrVIJdV
jALzJgr4G9GdobDg0BP5LRtSc5MvMcrvLrX4yS2AkYkLDiLzHvcng2M+wQMi87HZxr7X39Yp3CGF
NdCu1PKGuUxl/SijWd80CB82aeO+tKi3Nlaav01V91PCzGcYmb2NtvZsygHjtNl8raIywi+KGx1h
YZCX0bzaNiCvKyK5MYYBr0Uzy0KFpSicMpncA0ORy+piB1H12kObz/zMxingPCXQm0pdQZPDcycm
FgAyd4sAa41TcZB/B1PDaUsGesyQFrOSalzgHaA/7h75i3yJRTojyktbgAR2jMfU7SD9203x5Jbl
I+EO9vMwaOVxQmtzWFQdH2OaqAY9G54ww8qvc1eBNHoS7dWKPT8sK7RHaIQgnPkxvDJfQ4cAPhga
ie8cqtj9aXkttm3I764618cyaOq0gK5ZZ2jWzYhDwYTidoSk4shsLybL2o5ZidCd72SHxNn5kg3G
tIea0F3jWtTfSGllh7Zk71074Cta6zzM52RCj2a/swnJcMRFm+0OR/nR6SFW5l62k6O/7PFkmHcJ
3QxLexpAm5F4oPhAh2WZy4azVh3EOEyh6jpxL7PEGaFIDgN+qPjN7VMIoZD7/ezJijpOdUG19qpJ
3AgCHHpQY1gtD1Of4lM2r36aYkRq4zMV92vvu59VfYChHeJ9X0EWLmrynFKMsgOBCApPPyu/wgH4
q9vZ3+xheFps7Bxas0i/YEqX40RB4WSPlAwOIZgB5hjtsRi0+M5OEQv7KPM2fWeC4c05pPUpmlcv
jbZEQ5AalnkRFRkvYYnt9lBJi2EthCuUG3F8K3hrDCf9ZOfmFT7z1IW7vkAzUK22G1XBxw8wEwUF
Y+iN6w5YFyRVERTYlx9m15p3ojWzyw5Rzc2YW3ATYgsrycj6WTaMxzvURAe97/vtZBTe1wjLGIyx
yvqisBmfwk82dx5S6RA6j/ja4YKEZQksFMjyyn5Qi4dgcbAyiO+xMX4pMRZhzevVtWFBmJ604h31
L07nGaSaTndajBK19FbVUD1Le8wvGKWqWwndiX9NEOGV5UyQRNFuHZd1zoJxTBxy4kX35KdY+9ju
rH2v491ToCxFRjDIp6oB4R7KxkM6YBo7DYrMvq+QPm1qrW9xVR39W0SkrOOl8V+9Foq112pGiMGS
f4cBprclSQai5tzztRYUT7itJijU5JOotP67g2wIUUW+lJilqZLuTFds9iIfkB5bk34ymiZ6iIYY
k4Chmfd5ZURh7FfL1omZwhPozq4ceRip21o57FW/xA86BgRf2hm1w2RKIAafoXNSRu6ljMdoC/4k
H6xVW4XhrbftNXYgHFWgEcxmRnzg6O1Tj9TNrBkR6vkMxLLBu3eqDruYiBoymbypJouh+WlC/8c+
r5hOLG8WhOH81C1m5s2aDdO10AJ0zuA4IKmv/oG9or1j9K0HugYRNs0UaQ+Lam/1foT3SA6VjqdK
UZfHLDX6h8Zfvjud3lECDW8498TXy2y212Mr9DDXjbfZXt/cDCDvSIHuZfLwl0ebjhJ/SS7mmRaa
CTYMbo+9XRJjdpMwwQ20ih3V61O1k63NSBGB285ajPk+mhe50RK+yKQoHie4t2jlsz6sGsPZimqf
lrtXqScPOqQuPEoB8+DBL/upwYB/QkAe6PM07GGAwvDPlpyZr2PscFiat3g4FZCTo2LrIt7eOF2M
lYRH8XtcbIO+ISv6Q5oWzRe7KbOLZnbMDQ4y0zWms/13HvayFyM5bCh1SM3O3F+wWtNx23NxJLog
Q56YRw9oQpGooi3aV56Nniz2cJSk9jBgMiftUWTG8NzXHn6MqE5DX1beNRzaeGcraiZTOv0d1jY0
ATqmyC9dRsOxy9tlOklU5y1V6th8w6T/ap7tFzObJvMts8zp/3B0JsuNIlEU/SIiSCAT2ArQaNny
bHlD2GWbeZ75+j7qbUd1lS1E5hvuPVe8yKZPTIRAZpXvE9hK4VbqbfWJPe72ZWTihVzbNDGlyjFo
VH+D2ZfS9fJhhjJoOfM4v3XwTM5q4loelWVvCjy5B9nj9ipsN75kpaUC16mrfbYmaiOFds27PtsU
TeJu16Ywv7JG0Lc4RZzgY8L+5kVJeTP2pDpVlKsnG2wB/SbMIT17eW9mB4aLSzAWaXwRNcEAiJJb
+zlOXKh0rfU8kk+KRoRVOWe9c1EJwv/QBu7XtA2OD5C/dn8V0hiWDctR51hT+R3MUUu2DZbwQ5qj
09Eoqf3c7Go/GacfKALSW+IOHXGXQeKxoAYylyzgtFLz6CpzsabV5iGt7XfioXhLnJbffmoxxnGa
bco4vOZhX3pWZhlQHo3Uz6bbOYgRbFOrNKZjYqxDRxefi94GnWfYYXFfAJdJfRdSFFW9o/GTipwa
BtIAx6VMlzPsBnhLIpXr2RH1JWvy6wB8aT8pTFSbwcQepeVui/EZbIY9660fYyAOhGkVW/hzXA0g
MnEy8e3E/xa/UQYwaYYo+KPiaP5n6+F4WRD37PkLZjAXfXwPVA1tbbRKAbHVHkMOBFF99KSHb4zS
MQGVzPbeWGNzo4Vgeig5xoORDPZDFra85OWNlDYC64bJ0xDn3i2QM5zQfWDQDfRIdtfItn+1nA2F
QQdynAlJeUdarO3aRau+iEXDnc3a2yc1rvbiHt+6VsQ93qVQQydh4vjiQPCk1mh7jDkMy1EHbHQo
0n4TRu2dIn7Z08noJp+FK6qmqTc2aUWNB3dM21nTRCSGgsV00bvZ2TCnNAIRAgSRUbpuigxUGSEn
zMVNe2XySyXnxuWvG0EAqCuYv6KMrE1J5eYnFjr5NE4WP8Zi4DdSs/zKHdaLIRfjsCaQ2uBsLefI
zBQ9hlsza2/bnSXr6K7tJG7ZQjoQu5LhISvkQJCLMXxCOHZOak61+wn/FE8qGbcFfO6PmGPmhK84
IweY4PoNXyfjQlGLbb6KAVa51fAMoul3nNr2EPeju2GFvt4Z8TNB0ETspB6tD4/CyMSV4nXkfKHm
qTXZe9PQISrpazuI+fd8IzLkRvQ1LR8Ot8xP4jjz9cVxP6xK4SmVmKK/19D+ws0xvUZGWR16qUHx
1oulSg7sQAGMyEaAmXbiXv3FmZwPWTubfjineZDrSFLqOkRgJbCmBcXSVfddb/wo09SO8LHmTb6O
BkJgnES8Vwkm45H3fq0xwWez+iyV3e/NvGJAYluC0q/FGVqZSBLKlG0+lsI3V1/ebUwQ1FULlK6u
prrTcm1nD+TnZAUjwamkWkW4CcuE0FavBTHOewcVAcdeh7d5fWR0MaKERluGNkU9mCNOn8RGGZA2
wL6TQo/3iRVGe6cp26fYcOxnfilzo2y+lomDzLCbPmEJ4ROy8FfqFFAblj44/PtxCKassN6HpE4C
AmzNzz42jHuXcNlk03SR87f2OckmnKan0UKkl/cdzA89fMe0gpwq1ki44Rj1Sb6BFZK3xr5zx8jH
OPy9ttkYwKzAhumYnJsoxrepa4c4cervGaDPK6MlGBTklWzZ6IFZsnjEy7JYT6Udv67pRLaTpgNX
MZ0KO+lS+AXCftxKw+9EBoxXi6zex0NrcfDw9HQwcIdqkd2THEvtBEzAPgFAje9tK1+3ReZkwQq2
lCFnza8hbh2/dnUrs3rI7JkqtS9bhnoWY4so5LWU/7hVfgH8g61BNeVZC27XXpsxukzS9dVNWxgl
ic3lCQ66UVP1YCcaFqoSO3WJ8Z+fT8WA740miHT3C6VJs9WGcqYxlN3XOjJ9RHRPWdVNW8Oqinsq
wvF9LkHemC2ZfjSMFRAy2e7CYshuXAEagrVW2ZXokmhblqPwjUUWAa0MtHF9wYta93m67wlVPka2
8YdHHzluva5e3UgIVJbzV9d6AzA1z46ctfKM2LD0rX5CQRlFZvvUFMNM7573OIdaC1jlFEFSwo7o
aZB3tzVuqg2Rd99srWJe2/YnnsFE4E0W5lERyYntSPy7+XE3sV4zm4MASykNuP03C/HHVJ0UDwV+
3AD2LYM4azT9ob9RAFPnzl6heRJvlx1dh0OBidZAhkXmYCzHkY5cBhKPFmtv+dLpj6Mp4se2M8uz
mzn2B/YsJlN0pBs+XHDNKw5lWA9yb9nd4uPVMwNgzkVgKZBsukGlpkWDAdCm6opr36vwBEas3ccE
De1D0cUXKGudXxI5tJt5LN6QTsbJHHk0kYo4xPVGBtUEEacI03VXpa5xMvAtA+ASeNpM2M2uK6rd
/yEAbdRt13L90uLBZuBaz+rQT1a8RawONoaKbSs6rNVdrU171vYAcZyYx5FPRA4kljpMs7V36uSl
Ubis46obgtzqacb0OD2go2nuXTjGR4PR7GmFWMiV0grrj+VhfVVO/xHWeXwSYHx2WQfKZE7Sn6ib
J358Br7WessNCvsBj17ShcAf1OyjkmBE1dRQZu1Mf4AYzfstsSkvkasHRWX2e15Oc0tKgYX5yKiP
WjuXz0aY2h/z6nzb5cz3Ree8wb3Wbysbfsuslc7Bkk3FWdKUL53mdL5hUVDoJSkdItOS62jYPYmE
Xe7JRINuStHnaSuZV2md44MqtPp1TXpY6UwkoD6rPgyfeRiCji+vXQK4sFXbooakqtAKi07J67LK
8ciycwA2NhuAXFt9euWqs24TXeOAOkt/iGuGEpRA434Z7Rt/jSsSKCzyCAt0Q1FT90tm7T8pUjhj
wzyO4jqO4CaUQ178MXJFQeq0nMjLMKuzQwbIExV465syU2+zJcenFP4ACUsh8QJExG01zkQePN/s
h3bWcj+y54q5BenrTrjMsPb7UZ4HxRRuNWCREVL2gRsOGdHc/GLymvYEdIBHmKcePZWOqWXLYgJu
x1SXW1OY8dloqwnQow3S1IWR3DaG9U7c/Qfbdp1Crf6UWdxhhW7o+YFP9AerQRmuERpnhOHwYxau
iJji4r5D8lD3R8eFKFPeSGy93rcfRmGAtGiLzh/xgBrlx43FNXXPRmVxNfSl/HM49O/sYroi8a6P
hHDAz2bGxOjymhS4FOaIXA5GBr1H8AadJBkPATBTzl/q3mtqg7gxClyVQ2+nz6OoWlYDDWOFtrS3
YVrG+6kWBG3GiMdIViiOnUKRwSsnY9TSg6pgHg3uqXZFfZVr3YYgkztju1jJ6+DGtCfmdI3rG77X
4vPzuAGsZ4cpAfDTIU98XE0r2NqisOC2Fma40dPwqY6n6RyTG5YGzKGb7jXBejFs077tX7FWDZ7e
JS4olA5seROb+hH4oHOYYTi+h63e+by2SBZUFx6ihWGx4cZvbBB0r3QiUgwEBsMQp/KexiY8YLUS
vkwjUhMrYj0IJ+o9LeryXTpMTO7csbrxKqXfOPV3oZffWVUID3YgRmBS1yvzNNJItkEeDpfcASM3
OABrCWBI6ZZiI2jgtTDWzb4HwbE41kV+S0hkiaIPdvje6EtFET27zR4ufeCmn8zNqvCuLMl1PQOf
veW7jX2S7Fo0I/crrkIUklayQ4NLtCK8DGLIWgZchQD5rTT1Qx7vDUNi9riOq39hHt2mkW/te5Ge
VLMVz7dfAIuEX1VbpU4W3COg3eBxrBl/NrfIJmWB3zRY56uQ/AZhNmKnBFDLniUS7Bhou0VZ46W2
OCaWeuiPNt6XNSJ2e0mzV4xmt0FbSyp37sgn8ma+F0Oclix7WXnhdzrqZ+IJmMXncKHJADpb0yLI
FOnA+OvJL4RVnG/2yR4vBa4lCZmOIadRKEr2Ig8/Vqqxs1Gw3/HsRYv/amsaXlLldJ8CkpTvLpi6
cZ2KlfvdSa0gLfrx0dbN9egYyadjdm9RrQN4zrG692Jk+mVrYJvnquUBl4nngml8MStc7xsL0NTD
UOvTyarALTESnjZVosEh1RhElwnjiKGsIqa+fUs0JE0pDBXWIyYQPnMEZI0ZfdrkJUEguWCiz5wo
Z7PBKbzwaXnWBBxmrI0RnvmQbCHrYGroCoIUFtbZhcmEhsgAbjXLHl66mT1Kk8T2KU+XK+e5sbNZ
dXgce/oDPOXUD1HTeSWmBcWLjymV/podU0xP/mVhz2RBaNzmPtw9m7wYu9/CpkkyM6cKqo5aDds3
ITJT9DvbcxwQpbOWAeuNj4bzx2OxAoomnL8gq4MPYzLEEkanJIHoujU0i5YwqWf9R2hdd6p7jPgp
0RnklAP7bkdS9xg8AWlmUPBoLlX/lCYx9pBRF+aTbRQlpfFaN95STp8mx5Sfgwr2gJp8kXHKvtVQ
zcKMdrAg5qbWlxE54sy+pjpLjhJ+EPld0Qqf0kgtICKlxcLExcPRiRgroWAjW4QZnXl+1aOogb6d
ukdGzt99PDDsdZzbhjLEUoZOJlz8vB/75wZaK2ibrAVQBIYuyYlvlHYUv4x1NDyURfsFwdoIrMZF
q5xyVVPHEW0HjnIEuGm3C8uX4d0qoJxD0SvO2tAW9akwsuKss0GysaL0M3zOMd1mI1E8Gi5prva4
vBvDOXysmeFD4SqpFfWhf51ER1WeajOg6fqGfzfeKouR3mLgKx6kTI9EQWdHpd/K7ZZnwSKV3tmI
mm0TZbHfun2/bUe73bOoIQanKeMtNQcO/so1OPlKfeMyVvfDVH6IMn9DD+rwUndxsCahsSeeR+7d
2aB+C/vZ2bKiXJ5GE0lob0/mAeP+HExdV9xVcwu3jyRjH9XdAl4QDFNmRi4pRwrFvKXms7a6zsmO
+D/IKPysOoBpcybYA+gGea9dS64DqakefS9nJujLx1i0cevroWrdTatn0bmFjcxOxjY2rNGB6Xbh
hcPEIt4mFEcl8mw/9layv8E7aW5IEiOknAaBCIEgm0HPYp6pvWlhggUFBt23RGCAtadlA0iijYyb
qyVEuUlu4TAzU9xtHzETH1Mgzy51ymbM6uJoUBix3YgybxZNd5qxxJ10mRhfGTE2/BH8LVMLjgii
YrV3rDF/FNRnuygdHjOi73apasDWW7k49+nN5WGZow8gcT3ht7COSsn6YGlYoyonJImoTdrPOEnq
gOlc7llUooTQFgbXC/cADPuMVAt9fDZHFjKALLoTeHJERGHfBbJcb9IYgQ9ESPKb6rXnN10IfXGz
dd27bqSCcbTi3ZRPrJjX97UZ2z0BA1WAq3944rBeWBdhtE6bId+bIkzuaqOtT4AqAMGZY/NYy9Rh
q7UMFHkr29gmSh+6dnq2KDz32mwyFOs1i1yw23ba0r+k23bnxcKLVdq9OnSLsTzX48C0iQLDsylq
SnBGZpwWD22seC3c6ScBmPARTSUxtcvNVq8yzoV6in6KcVHbzElCuufpFgCv8z+MN4pZOVmPNBTR
Vy/NckcyFXEpfcZSNyKIMkvt8R6zAVRuvdG5z8IG0WfkHsmicY9cycYhytIag0ABH6TOoJhzLa9d
tuzIj2p9avyGWMl6OpeiyPYcIsOtTNQ8Ij4olQdt2QutLpE0KOrjpQKFOy3xRqXyNa8Hd8eKpz3W
qrtFQjU63e+Ia0v1AP9CF5JFFXpaMs339RxVEHtvyGDTrcgYcf+0XPxr6UnYT/+TJskrytHy98m0
ssdxWSZPb6MhwHRtPRAVaAXZyGrXkFF5TN1MHiFFJbu0yF5Ty85pRIV+6qQx8wH0MDDKDJgFGxvW
TYhg1YQGl+3VcjBkGL1n0fJT9s0VD17sCSoAr6g6JmYjpQA7QVo/rZWbG2scRYutP0QhHgfXzrpt
JVdjQ46F4SecROcy7+JNtiwsyNX8OlY5AshbDHXF7vR+UmEBRldob4TQHJBu3y+VSLZsAu6JxXO2
6yg/R6OPfblw0zqCrzisqvjO5anu6NPEvQuC7BGxe+ZZM/QaciDdbTjkzg8FmwBIaFfsizLQLZrT
HpYOyoe5yE/YLPUeQTpyEjeEDjvM5qakN97GJAHyKpifTsqCr5ZtA4Py1ps1+sdqTcmdW4YE7NUO
FiiW4ckG/9mEbIvpQIJJxxNWydelTs1Hcp6ys6ghAK4xjsI1jptAJDVhb1UrHozb6sAt6Q4t5LQb
qYhIy0ereFSRcnBxT+8NJbsPT65FFHBLURGd3K+hy/pdadZfCGbg9iIgNLHTN1CKo7fa2o9Uug0P
r766M2SNeBqGc8bJvU81fpvIZABUd9YbOoL4ZmJc9ysRj55ai0dnWvt3xU/mM5zigetGeNJIb/Oz
Pr6i4IHiaqGQHBPbF1E8vTiVbfNLgB6VGbMlIDj9oe7tdduBTHH68a0K2SWmE7kuoh0SAB6u67P2
CD2nHYvAjUV/MIiMvwx62O+6LClfQDOZPrEYhiciSVwavK/SC5tJfUpD7/ajs5gfkVj6V612Ihh9
FVlobE0c/KO5pLZFKtXRWgVOzKxwaW4VUauAStdqeGzNcn0axxFDIrMoiOk3HKbIzqZqui9ijco7
xlIWK347fIFVw6vbTPDuotKbaBnYbbIFo/ls9X9Z59DxYLX8XvuQ7GThrPs5Tu2tGZtMF9k8Vprl
VS7irKaEqpf+9tX0HmvRC9lBwPVv+pw5ZxwIM8VBg6amNyfiX4CsVgVNxwKR9mjwLULoH2Q6td96
34xvAIpGL6Xb3eTVDN1NB2wjem7ZztH0e5rFCL73YHtDNkG1zIrJd+1BBJGL+GAOywhQkjJexGD+
6tJN8QMRwzkbZuoJ0YSPLjbJTScrQdAsPupescAAAE8Ch0HVg1gdLivrir0wa5b52pg+mOHEFy6l
OumKNh02I6jmD2RQxjYZ7VenU8aTadXGns4LdY7KGg74mpvFkSGR2M26XaYiJewhfE7ADZ5YFRav
vURWUS5OfifUEVUUgSiZlr4D9re9urLJJazofiwHMRkLCv3JzD6R1jPOeQThRDngEaHt6QyfE6gw
GUv/6S0ttgI5EfvDc1P+G0V6H65kEfcXklRBi+jGiTENiaXULdEPFGmuSka/OYSu207fIfbtFSHj
Vqp2b6kXoimIGeKllM+1OEl5Z5cPUXx0kj3014QVkg4d03X2sqHKu4N9H5JG4BZkQMfWpkg+LBJc
TI2Pd7/me1X8uPYjbdcm0ekcujsGkWKlFdJPPaPPcgiSlksFtgxP66u0Hyv91aSnKh/iZNfZFLHy
sFTkeuS/xbTPGUJ1mmd0LKiqu4WpUnIQ86VnyDSwYcxHgrqRfGVcbW3/B7yIGuG303w4v+1wNxc/
A6ZpI7xfo3+iaMmzIQnDRa0St9uoeonIpG/uRJ0eJItqZT3ajbvl1rurwpu6pgpqPnnQrj5pgid9
2M7dz8L8QmbIGOmr9OltYTLVRcE0Ii+gMQK1VTLZzqe9SI/WcnJidq1W7ktrr+ePZf1S8uq0NNpn
p2fQD9lv7HO/Nom/dTynd/xq/Lk9NRX/0WQSGwgKYQWdH0jnoWrfdc7LqM6OmbGbxIk4j0ORwzik
ieZkGPR/aUxIHCJUAXB1gTw2PYcRXscBsuf8wwm0KSDMDczirPrYTtw7cLMzwCh6+Vapg2ISQeTd
JgmnTWMeY5RGfGO4R3x+6izeNuKiEYRpXaPqkotDH//coNC4Eb1J8gGeNYNEmLNb3LZfV2Ysk/3o
EnHUSYJ9/1niZZnf8ExuWHN01jl0djVrLPwwGmKcfpeinylk0IufHJViwa0KoThZNSKJzlV4n1iE
36DVys4O97gifMbq9GZb0e4Czkb7VVRaywZ3tF7jUZYHprtfRmZk97D9Anulu8rOE0GvDqlaFF99
OyOFsi6O1LzCJHY1J3uTQwcMsroLjeYUQ9cT+T4naH4iUQkeFgh2AjnAkCDOZbl0cyHMZ5OcGIsj
z30dG05el71aziA13FjjK4hhH5aJ11ANptmOvHZ6KP5WqsklSvA9P88E9xRnRSbGTIMvu48U4G98
bNnvOuY5g63iZrCk+gc5v+ruUxPuUgSYa/3HfHKntW/6+mS4r4jF1/xvAh3PAqtqxI1TsdfHFDXa
7hZKYEhw08s1aV4T4tlGfR9G80FNupch3WgqLPYudG2G9hQLbBAOC6obC/mbC3S8LZ878daZlJfa
ntr2UBk3Ej7U/+TXGlw29gV0b2y8hPzVY7kp1PcMda1I71ae1pCgBWGks4QecnPmSdoFUZEPaG/G
ieC6P6Rscf1ebPWD+M+LYrDZNtwyBu6rsRssPjeO24Wd/OGmgmQ3WcRndxFUJByIfAdomnwtL4Ok
095G5GfwNzdO+JjJyxxn+8z8NFCCLyX8UIavUf1Zjdg6xheQbrercL6NACxU7xpKgHrjkiCR5lSk
hUCa8kKopE6nCH6+XM4WgXAmXqo5fJcuyow4PIZQUe1w0ycQqUlCMAMtPTXk/jg3RuB4EZDRxpZN
OAsjSlbO/cafqvXUEoGzkGkWSz8y38qKJGM+kZmGB0FApWBGb1l68sBeVNRhj76HLmrh9Y+cz964
yVDn+2zp/UILv7ux9rOYJUN5VstBK96H6Z/U90uxEym8O5CC7lclL5ADvAQYaGaCZVTHlj6xlLuS
iJeJmJ1MgAt45F5NILxJL580b7b/rZy5U/OvhUEr72gvNrK+RsMVKVkgUQ2gYEByeb+maNj3k3Z2
5j0oit7hfbgMhOoUH1p1ZWrl1xY9rv2ldc8Rb0qfbItiZ6Rv3fjPLuvdgsQWsQH6tmeLlIwGfWGp
DYSVphzZIJSKL5LC7Q6KY3VgPwP+47mr3xfnVMBk/x9vQCwH7R9/MSrG8buWl1v8mavtpXrK5z+W
H1X3g752D2yY/rnY6MZPsZD15u6W5i5tuDw5xXtYtjYyRTPdrcXLwBwlWR+UvHC7bamnPWAo4V/D
yOQPEilhob+9tiujt3R81JePApWI6E8aRVZku/3+JixGnpFwIikQqinCpYComv6YE7my4+n3UB0r
ApxNFZ8aM79M2Cl58PGW+sVT0+M4oRwcmBEW98JlApliXn1LJpL85D97/u0QoKQAgeUMw3WNbmEv
AV8Gb0l/NfYODoksPdrqKbZ8FKSL1HYMFwkYeEdSFqhwvSc0ZLfO6iEkXpe9diAyoBaonHI1XBdh
brvoUDgf7AtopfNtId/j8Ffd9y4JqsW++3IOTf+gav7DiV55Mxa7no0cdqbDFB/UiMAQEmu83t30
POPyanKqZgVnxu2AsH4K7qlwJsUwvtgFZlJyoqonB95+nfGQrxxiLlFhhEyVWe4rclc5WxyBXW+9
RvK5G+5S9xc+ej4eo/mOzLGN6s+3N42NNC/RwaXiNu6T+ik0WMhLOyA7ib/tt8qDhSqPWcnUfbtM
xFiicPW0XhuBsE2+0uxcoz2Ak7KqYMArJ+8N42ERh7ajldX31mxvR64N0zkKjX1Et7XSe8WOZFof
EaeiS79f2qdl+rIF35hrnnxqMWnRDoJ6kj5q7Tw0Ptv/AIKhp4/XyT6t1QWyX8VisI7vpoTEvC9m
P1pJWHp+KJoX3UR1+aXbJ2U9hdMr2SNVdFjlto1PRfFETgAoAs8q7l0Gs9X0kKcXC6Vt0n/mSc+X
4CSd11HuZm6xJMKo8iqNlyi9DOOdHhE1jUqq/0jVEYbMsDrUK0GCo51vKPjKJ9cgqfCxZqo+St7H
j1U8uENAI+fL/h/3Ebtu3+QyU+HvrAjGKO8cok1lDiFdz4MWUCV9vtU/xhlwRQPuampthL5VDRYZ
dFEhl7N+SxI6F6ToRNVhsJ9Sfbobjc9oCHe54TKqJm6ovaej8ZTd0vcQr84GY9Z3uJCJWKsDynQK
ZmbXdACa0glRpS2J7wkl2NhcwE75BCIB8ekr2bmcdulxhnKdd/8SVNMFkeRLeSjEbzzam8Z4TzkA
DD3FMJ56zKQLCviZbWI0/Q5L7GvJgud/eUi7AmwQU1yGagW/vujeiILq6ukwuJdb0jcBHNuVgKWF
imO2AxsCZ62eDUX8+tQ9DRG079XilIn8NrzOEtH+9BrW5zyUntYQ38OoapV/Y1f4a/w81V+kutfQ
6uuU86BihNlqfqI/dK68rG5219dEGlrcWFGxCTWE0nzoEwmiroEuUXHiDcYryd/BUOWAqKN/lsnG
Kv1tRqLZJZJ95DTciARID8cRFyyrbc5cGN0MnEv+yhJtS0iAp83wKG2fx/GDfCbVP0C0RnzBiR1u
2/LHZMEOu5KV51/lBGqwdiIModimdOLNIbaH7Sh+mqYFOUus2A3sNRTtoWYEquPLgWaMnlf70NL5
UJXDAakJ09U5+mvDnePsBeo2jSCSZeYii18WA45p1QYM/u56eAU7e5XI6f9qhwy+9q1X5puRNV+r
rshc7zzL/GmKv1jaJwniPoLVU+QfU5vQoaN3YwvIrnkdyf661BoXb/yWuK+xIYKhRdO7fs/oQsKX
cvlzG/KDcNuI6wCic+AnjvfWeijxuSx0ibn6jEhjbP101fejPd4N6mVqtiqhVoFXlWobwUqYjkdv
f8ihG5ovaT42RPmybovnU1Ntc/Ew2ABZD9IWMOl9XBgB6gmvp0ZUZbIbCNObUPUZ+mPfngbr1LIW
V/FPYUpvZoTcaweDTWnNIDcVr7Z9HjWxQ/i50emlQNIAq+XJ41ZBGeAlt46Mwc3wNpvQ7geiFfPH
2fkhK+h7BYxvFRYIz/vKfEGoukmqmbnPL2e8Fd632knYhyLdDRlhf/xsrM3l+uTKv4G0VrYAebst
4vfJDr114jTChnTU+BaxMSCv4I79syl/y6hGKfrCuiRB54ZxBbJTmv/p81lvXiRa1fJOpHw5U77Q
+r2qkX3t21vqgXOqO3ofeTcWf6ZSfkQ6Qcu8KnlRA9smwPB1cwnVazZJb1zu+yZk3U9Z9i5Qfi2A
hGwG7TR9fAG68GxDt63K52J805pnp32alt2IYbp0PKa/zNCPMucP1Je2uxp0MJZ76hL9UDHNyBYq
IFJ9ivyNZM2HObmvtROOQLKVn3L7VKiPFOz1uvSerchtJIMnBgxLENYq2MtjvzMZrha01DF1nZ7+
jXDx62Ef1eeUxLukos3l9i7LHxc+PsnHu0TsyEMzDXKeIQJHi9+kpLJF9X5I3kYo+DjbWF7/S6Yv
t+c3RHWgmR+l8d204y42F9/UD6De0XTxPV6d4XHQiAyF36gqBBvgjfsW0zZU85UMENXgv7BIusmm
bwth36JnINmGO1xdR8YN4QYr3xtZAd7KSY2WOjuGLrN9zbnHMOitWXmXVwv7clyOzHtIcUiWwBi7
Ywfrj8/DRtzgZLfknPZiQocahIYdrgmKEBRIY3lZpP85LZIkYw5gE1/dCPMQs9iSXOixKHcIK452
v+x7giX0m66JZCC08T1k7MzQEUmv/0RoPLTo0OEx04K5O7PrSVG+RQCMflNa+2bhZbeX6eBU0ccw
Vx+Wpe3ddQwcpd9VFQGK9eoxDtuoJb8wzwzMcT4y479KCkTljsfJTB+JPvOnadkmNcnDhl1BglOB
E+qH3tHuiiw6xaa2Ldn+b9hm/Laa2g7F/BQtOot8FlaT4a2yO3S8NYmLbr4wryhfqCWIqOA2bjdJ
pnngvZ4tGwVYrA6l2XzOmYNAvAIx4ubuUXDhovf2yF3fNJoZrCClPUC82Pv+luKx756VNVIir+XG
cG/dXP7BeugyJdlWzFgF7OW4rtEeNdwldzUvMd1d2ZJ7jv64E925LFjvlSzph3Y/h+HFSEYgTSAa
h7W7H9biVGojcb2lH+qEqDBcJu/05HBAb6I1vKAoPM+Qv8pIvht1vxm5NPvMwOmHLseITtiT/GFJ
XwUcvdlYX7u1C1z+jI46clgiz53TwOLgaAhiW5cVgQ4BG5GLvmLdaVLcdVWxNzveUySVEwmUrWMH
rC6vjebss2o6t2L2KvyVHcFWbDXJXiVY9w01/1618xPjyPdpHI5WFvrmCt1TkPAJUIm259bXThW1
XcdYnjwPZ6mQ8FoP+vAzhHLnGto+4T6JdUmCtnlLsWJWpG9RtD9qkitY8fb2y3qKc6r3DA9cr8TF
1MdA/R/AAuPT6nzUZV4ct/um6wmc6XeDPhM4QgoVGz7CKQ+2UfkK+5+Z3d4ffnYuZvTMvy7pVZOw
j51YfdBu96qiYhuN6XlkiNTb9TbSmMnpTH5mOfs5Q3hGU7/64j4Rbl57ciQHmRrut6143k4R1JIr
ColtYyA6MykhiWAljNcKl0DOiEhztB9Tnx6yKffdNj/oeom7M901c3llq5wTYhxH/Dbatm1Zxdw0
h0YJ6pywDd+eZtCh4X8kndmSnEgWRL8IM5YggNck98zaV+kFK5VKrMEOEfD1c7LnZWxsrK1Vo4Lg
hl/343vWxlRwg+nIihTUeEPdUcLXQHIvdWV+KUNNk0h6SGZDZXFkYSrqdpVpL03KWR6ubwLn6zwy
EHdg0ymoYv0134pKI9RA2+4v+ItO5QJ5nyhfEmVcSOipbtYTzqGJax0FmtJ7oQJrS8/MAx0vFXjw
9aD69KPj4YVRDypreqq9AK6nUC2U/+LFG9/LmVveQI7ckSQD+evkyOjaF38sfxWLxAtI3bRfH41K
YfUzWU0tYx2BUAyQNaYztTUslRKnuvZsw9qRI5nph8ej4PvRTe3DgmtyyHgpnDoOcUFgYCW0jQV8
5ZRPclqKeBPajgGDC47fZ+c6GTdF0m7rht026QYqpbBEtnHf8CGChYjtGnG+3WV9eHQRWOG77orZ
7Mox2LildwDRv3X9+p4x80zKl5sWQ/FoxSmgvdAlut5LskIkLQNCkHmNHiZoB2RBgNmgaGieIpA1
dueITsPmdmfL6DBVznAUTL39pP7B76deyls/Hc26bV7uZm6GK7JsG+B6DsFc4zQOR3C+NSemJDtU
TyXKnkvKD5DxnRuF+Gw71JXmMnAhHJoqdiy952Q43Zzny9BvXbx5ka7e26k4T6awY/yyD2uWUMYk
1HPjY1PERcHNkORaIerPwRG4QgjQJB6e2MKx77oZsTzkB6Wzgn9kZD3LSHZrx80OxLJ2umDzu/Jb
RBglmrRNEhPDKtx7SbCZZIibgEK1ShIho7VTYw0PkOTL1kMzIY/K73PB4pTrQm8wevHLuXUwr8mu
hedXrVrF0vLRNQq1lSST297ms0toKAu3OLbi1Nzu613s1fXVDkkZO5wszVBjVnJp5pV/PaIl8VKK
OBMYAOwQ5zSfUptKr0oS1h+Gn4ZBvOXntVbNL7S9GNnvktXeech7rePdOUj/He3Hm3QGM5z27qUW
66tXeEfc3QdKL14AAD+xFabOl0SykYfJ2pmoQRMt9DGjWDYd5YGg1JYc2S6Jiid7ZFRlDxmSDITa
8xQo61er8YiGbP4ce+XCQQxDZmyOoy0dmrFghssm6znyuL7p+jQysVNkR4mcb2BnUz099ESd3eAQ
mT+Cr9dMTeJAOHLAo0vt76y2oyTswP/q0MWTj4zCIl3xvovvBaofhvsvnj0OWLLDAvfxGIyfFU5H
ryoeNALdaKhdXGqyXekl77sDOX5WPGMsTfkgRHNyJuJwzXxwZfFM9hs9lO0si/uTLd2TI6J/ncwp
7CwJ32T1SwOM+LZi9+wITYaXwkTjaWJdrhLx2Djjlvg8P+WgaBrEbehxIPnB52IhxI9DcM/s8Utj
JaQbcEbkwZRV3v6FtctiKfoo2+S6TiTT9IirMktfo9rcjdVEchDzv9/CGJ8W/oq8uTkgMbPWyIkJ
0jyZF6wY+DgIgokYr28LFWtHizg9prqhCHL55RZ02oYzph4/gLdJctuN82pihB7tM1ULrAKSFhKD
j5+7Z8O6y0ZDGRDGtYRLqhutx5t1cwmGO5pmD9DOLsG0TEdWbH9D4+39vLgaVEYl3F2byg87nfdT
0ot7rRvkwxCIRRNxpwm3ATvlRNK5MoPQDbpwm96ujmrhLk8m1eY6IfvhvqsSbuDO1Wvzf40X/kTh
eteDBG6psxJiYC6sz7qHdhF6gAKppaer5eaGYebdLiGGtJsIhKYkEWIct0czMevG81PaBhHgG4sv
Ng3qIwJlevsYWqRtcq6rol8wH9GV25UZoxx9WoWElKG6dIepYW9cintbGuNY2+/nisXrQJi8Nn1z
EpmIXWgKnfEZugXyCriE1UMTH+dDUNV4LCcs50Ut1G4Cm/JsLWTzC9J0900rwQ8XJQezZz9FvKBt
pXrKK8Pbmmh2n5ywacM9JYXjQeUZcc65Cr+LIfxj93Z0b/sdOwgHZuH76rHGcv3rMBRB/9bg+/gA
2VMd9MLXQPsT1miJW8gDg3xMAnpANl1TUnTtVQ+NxAYGvwA89SHJ0voqJtihJBksbjv+5zSL7kJr
x/daDtOBiGFOYLyWpOH6klKyLHkIHYdoZ7pmhjcoczHkIeS5kCrs8L1te/fTWdLw0RWLKuPJ9O5B
oGnH9NhnB6dGcSjnpDjPrn9uI2gYoidMvbra+a/a7kjORd11cEAOwyrIuBG7PLKJHXddGeBZGjDt
GUmkeCQSiXmIDBPhtOFOuT+01OCyLejn8MLA/aIvENfWjCc+bUd2fUWanIecS70qJ0MMNXJZPRGi
fsaZlp2KnowBGkneocZ2xetUTv2TGnzM/NhrzUMeoR87kQfCxSWu81SA4QjBl6T6Ubd58C2VD6Vk
mZA9Q3omIUv5D44vEqpgBgsvtl5eWP3v05SyvGAJQDwMdMWMrscyu5i1+g6ddd1PBb89uwLfQTrp
azKWTvFGDYg7M7ABYpTbgu4T1opmoal7XrKnYB2bf+U6csfNm5pbqHBlhBE7ADRCXthdXkvMEjs9
2S/K6L+t3Rfn2nfulF8B5sgC5sGiLp9nffvejiEhYx+4ymOUt8HBd0bikb12Plk/R684lM07lBfq
H6jm4KVY5ks/9PM+pVnmYkdyehsHl1VwpNYT90hyPdiynnhWxGMNhWDX2G7318YweehWMx9rVqdw
VGXOu1IkrHf61GNE1571N5B1dXJKQrhTzr2CWMF/j30Nj4JjrSw6QsudzZ/X6u/ShoVyI7AdvcV7
ycPOhd2Cg4TZpS2tM2YVG3F6QLD2U8Uh5SAKowdW72Rob+bPtfb3WObyK7YYd0t/ynRua+AprEVH
c5pdhe1DTtPbbGaSGVGIBmhHzRuVZIyns8UZXRJtsTdVIcjOFYTecTIOAkuIPx6a25qn1VHwJ8r7
ancLgMECmDsSiSWwZDkwllWtbxAyUibqPAtjh8ZEBFuOnxrM3Qt/BMeTywa8sdV07wLT4QA1t120
TEnZISwchjn/gVafY2/WyEJ1GRFW6Nh/ZbCgWHe0tMBVDT+N4w0hwGgqDyu18MkdID0sGa7bEDm0
KKblwaJkKkdAP0+5pmCKbnmRA+gvAiaLIGqPbVN+e8n6qkpDjuVuzuVjmEGNJJIJjiMyC04/rDXH
tG84yt32pWCOojIm4yhVodAPfuLXT6XxQj5I1ItwIxXJib7DG1PC8d8sM6Fq0kK492919mUSkQ0Z
5PI4Bor2pGYOMe0iMWyNS91oxBV2Yv79LBenIWjpzif9Bj0gm/f86P0pH9aO1x/9lYlwaraKCia6
Jav0rxelv5lP1jvH1M1nhTAklre0ahG8qVkHqpHAMyBZnsZETjngVJL86+kkfLanMPkZF+mkLMWT
/BQk4UPCN/BFa9FfhIWtUFk0OUGEjDhPbudFtTo749MDnwD9YqQVIQnUqh/mE3w3NvspXcNbpp7C
j+1MRw6A9klOu6Gv4BgQdm2PHoGiGHg2EuuSLmxIis7uSeAitRbGxeuIcEXvWZrt+bWmJ4vWYQp7
+DB7hcMDuFqOf9HgHLA9cVO4Vv2n6j/35Ee2GibZXSfwErvMZ2tI5Ttuc2QmaWyKvS2GZtmtn9bK
ultoy+OZ8H8vhqdldPPdDEIJZyyXFujuCVK+hYamDYMe+H7Wxc0Qd71IDoPVC4SfottPywA4pAsT
xg3tKMZuPFdj7pBcURVjHfkJBnSyfVQR2PCqskSSw8Xtw1tvl3v8sbw/kyJJxJ5707s5HyIqMXFF
0/g6pTZ3GMWEnFrB10rqYVvZEyXAJXU1THCMqWUkUAvHZIjbfIFPZBOvSCLCt/jsunjI+hTjgnxK
SY2kcdbil5j6kahIWRfNzq6SpN/Oa3vX6vHHhuM9P0smMiwISfHYa686Db1gSURSSaCiZ/cY3AT3
CcvV/xSfcUhfnvuHKrm/SFjRrtWKqxWTfhlHCVu/KJ3Pc/DHDyXeAtWBdLQt18JZC7Ocr7n6qDvf
fSLfMH2SOLJjDSkB14H7exybwtvllXYY+kaAYykssxMLg/EUrrhtBDTnx+5meixcBKqAe80uGEu1
r1K+wASzCCiLIXrsKhcD4+BcqtIMD6QEWqyVeYdgIy0yNm31Ga4VTJ6w/eLWOuFJSsuW156pJIAb
IuKoGjiNwyIr7+AUMH/YFRYHXywP7Sr/JVN+m2t9842392+7YH4yXfAQScvcJVlCoNeJuCUFdjeP
O+BvIgXHIAeejVszTFQg6hsjb9vyyLKPXlM4X/jQqaKTKaT5JVKPZCj9q5rgNWx0pDP2n67x3xUe
2J3v3AQw2kutOzfD9xhqKnMhCbEeJi0RFza4gmsjZRE95WnErlrQPLekEoGfbvAXCY8lNdGvbsSu
CZsCE7afP6So2t3kxKn7mYxcIxBZkiZjNWAi94dGwmdQYM+dmBAH2/nR09a17svuPUn8AstDhyAw
zd6rh+OaDcgw/1XuYLMzFm96pLS2DtQ7dSTZncjS6c3n/sEd3iDUeoTTKZh9WtrmmWjVaxWSnxJk
Jvl8c4pu1q77GKFd3quCyU9IC4xRDlGnFI3+1Xm4Ur+J47yuRATVg91W7116i4ktAeusWltOgO+d
+mYQSSruppXFQMiXIkSZ2Kh5/FfVCkhHUSNGYQ+SPivoDgAV70qRTnPcehYMBpvHNDk4eTLtKMgU
GPo9Bm09Ep+emUfjrrPqg8yn3z60kgP8jOiyjOmteyXCvCAKgG19hnC4cDuKoXSBTBs89zh5Dfb9
fI4aZ2sK5TnsWIVDx0Yx/KMaWO2qcobRsGK4rtbgO0eJ29dN/qttaxIlCxeftrLWTQGbJZ6WoEM8
WNl1hBAvdvWSqe9W2eoLPtrNxF2iSu5Ez8YsSANs+FK0nNcuJecbbwraZyrMHW71dtatwNWKV+QM
bpx8vbAjDDR95k02d0dLR/6yn/pSULsYGudEM53m7U8cXIb9kgDSSTGIv3P3kKe+bQFLUPrO8NqY
eufIOTvgp7UBH1IU+uikevqueLXLnRVaH3qRf1TJphdoXL0Hvw8qKpj9n9mrpiauXf2g52F+950I
17Mc8Efd6KCqBMnM9XB4ZX37apOR3FaJFRBIcsd9V7HGZ+TOCDnY715Gd9ER44igeDH8mUM+Dlx0
gt2suDnvO2BMJ89fSQBX4aIehgXtrQuigX/I5+bksRenQau4y8rhae2J9zHDuQxkZSeeFIhA1q2L
zZ6UmWlT1hMAAAIZrJ/4nVCRp7b5MAboJ93bInX4ZNFXtJ+zWV0SObk7BpoOnZOuidCnVWMTiCza
d0nU/5Q3KBu2EwbFObAeJ3hSfwFjmesoxHzx3KE/mSlADU7C+o8Uq9hayh65gtjTlberiSvBYwYO
Sx8lfqS7OZLdKQ/z8FT1lF2GoiC4qscGtcwR7DdM/dBrThU1o6uhUHo3rZi4UQ+JBBXPwtd5OzPA
O82f8GuoBA8m/76p3e5XaQ/Dueuj8mkwRXLnenPxYQd0hrrammJd5st+XkrWTaCszgFrDOZBOtZJ
n/TLWfj294o5zYL6trEbmhZUEVmnmaj5UaTutPMRxeIi8Nojygg+BdfmJA/50ZLMc8+6zuXXZENW
Xfxcb10wB1vbKt7K/zu6cAYSWiC3RzvOtDO5hbQWOcnemZ2fdRo/5ULg3i7s5XeIYnPxDMltFvDN
mTaM8mW1sdLZlTFXHNxyjEmisG4e1Ovq5yOnCdKksHCPWbL40wqK1wWz1maIRvEvGH1eR6bnmCLj
5ZkAlxsb9lMbQmbOhh0+0qo659FyIwZZbWxKGlsLvJWc+6vOdsPEkUuVT09DJrmhIW2dfWgiZ2vb
bFSnYWlhIyBd+dhZlD/uePGBfCRtcOkDx/2nXcLNg5m4Do25te5zxu6/JQymxwXk77bJOqZ+qD3X
yTiPlS1+gJRRF5+NLKYYbSPmhVKCWLuxbEyQCrYPnfXSBqW/LaUhHZN4NWV92pXhl5za7J0ZI/ok
XPg7p0ADf7X29EevRHFoCNCQ8iNGjP7TNR9ZNw4s6MoyHuCQ7qfZkf9y+Sya8phIXz91FaDIvUpZ
CrZRylfCXfpz51kFUADbInDJjA1JrfoUugMS0ZCVQFZc8g/qvBauHQQhadWdqKJeUW+gNbsXadVo
KBmuJqZsrtjoJOfaqn8B1iu31JS+VoP14USUL2Ginq/wqfo3PM/DPQtoj+hhimLllMklIspHYLBL
v5FsaKIG9UyCPem/uwWGiEsR7mbisviraVYbwUqjq6y9f+XxakFaeD9V1/sxs5o6Zkqs7sV302b8
awJL5rumCIfrFKQO6rqbX3oMW2coIPqgZqnxMBX1qxoJkQYVdaB9saAv2Ys7M+MSW0riiKu1d6yB
zRLwViXuDVSVudr3ivN15wsT3qdDoRGiHe/SCSKPi0qW44oD/kWwIcVoP1R7CtFodSJmcHXKlSVm
IZutG1kOhSgRlFO4zLtqba3tGgQ6QE+yMbn3S+ttglBCZSptH3vtEn6MOcp76Xppua299d1bPRZG
MKM85NEkxee5YD9qqZA/jo7zVWZ8mJZ2YdMwdMvKorNo+8+V3m/s826DVUCZzI3ddgLZFDjeY+j0
MyK7K+4zelufEhv4kpmxxJiJ3RsAr3WnsqE/FDq9/QnRWzBW4x/XQV8bBmIALh6zLQsCFY+TiHZq
Lau/9Jr217ItKA6vk0rLePDY+/WBdB5W0YaEuXt/345FuKu4rp1Vm41s+lhADbJmMsgc/55Kreip
s/1pG8mRWgwLfU5jzltyoKdmrdY3KLvNcW208+h4loyjsBgfyWbX+9ZdVbwMjjmi+JdxK0Xyp5qZ
NtAlmRVWzz6QfcWsMXDE51Scx7rGH5dALjxUYeNQhoCSTmYcf1YYOrR6+Qxsg/7SxdA+FLXyvwEH
AGvzke4VUMeVH5nN3mo665ANQRZLxoUtuf15K42j7tZ2wajglTxO8AupDZ5BypT0WuzrxckJr6fJ
dgxk+uYVbN/4aFjeu91biuD6aF3DkMlf82k4INE1BzPYap+b2nnkLbhtm1AxVYYCCuiMwpJZRZCC
pt/U24cbi6TZAfm22jl2nn2YYLHPyp76VzXxhOCwUNgpJXXGlsVOtBK2hVszawGeQjcOwZpAlWUB
Vtb9byfLu796UeYF7X2iRpvezS5V7X09m29byvSeKULxXOFgjvquIxS11sdItvpxbWt5IQkMII+V
41aOPmgZL61JCxKIm0OO9bZnv9HMHV27Kbu4KEfjykdad6tmII3TAfzFwrdq/MewkeEO0zpbL5sF
lMM+HXjZHCT6rdPbjJRlenuAOciWBe1iJFSzfpbpJN6GjEGNjrggrudRQncMo33lC3W0Eao2Rb58
MHaif3MRhsUhbXQKSpS2gXDbN2NKvkyMKSx/IL8QoDcHASTxX4ZtjDiLTo62IjnqKzx3M1wPRH/u
M05Or4aQpUbsjvI9mzDvMOmMAZNf5cPt3NoEZCw3NZ/bXU2fCsHjBjTV1P9ebJy4uZ/cJ5IYe7LU
xbYHLIVTJfuXM6pupGM+lxkzcd8n3jHT1RtT0hiHtvVSeQxsG6VF9zHJCouPo53rVPY/gioeGAnE
6+8Cl4BsuFjq3vUIfY658R8Cqiw+u7ZClRYeprjWYbWV5T9qDVkI0yX53vIF2br05JzsRVinNBFc
ndm27npbAMoLAnWGz4dpJFtT9/Zd44Plm9D+w9UV9cizcKaY0XN3Fs9HnEkGtk448hA2XIC158zv
aVEn9+Ew9dcmr+cdFyJcfFrlLywySI73uIFzIMXZZiUFtVn7/E+k8uYyN311wYbBjw46iSt/ii26
mUbnWpUtsko4Qo7yUnCFjASieoE45h2ntXae2Pzg5x5q3GczwQQcOrffQ+oUTB/r6A/Iq53329d2
fc8zB2ohy35gZ2BUyz1wPomHFSJv6LPM89HbDh5SKSIHcL2RII3fWu6GUnkmc9jRSai8nSGAfZg7
SubSrmevGjSI6W7dsRm69QlOgweH0XUvq42jxsvwGuPXxPo1NkQssCNtDPCsg7uOzxXyCWqIejGT
eKymtN3ZTaoPQD3tr+BmIAfvFd3eHuZG4fcYcn37Ts7WH6fS/T4fhOmAurb9riic+Qx2RFOVUXwR
sE5ipWycu25Iajft7H0UdcslWwWywgyrCLbcvO8m1+a2BQo3mLIvqDZqn2KnAG5WmmtTN1wsxggD
k8Xov81Eyxxv45yIpKsO+ToEu3Sp+nGPDY1l9BqZ2JMWl0YXv1bYG1aXZrxEJGKXa7jUgLwSEWW3
o798zND4/4DRf0OgIu41MDld2qZxadKsRrDlrEsx80MEHI4uELMfZxizp1yG4WOS4RzuaVx7oDbx
hqQiQ8/3qCxQxYulabCp49ElbUSKJrsZyUe8HX/ZEvv3SW2yByckAVijHwMxAcHlttWPnbFRRawm
wscem5V4SqhSreK9o/3xmEEsORCEJdUvUxveCA3QugV9KtOVOxST+cFySf8MDlItXlm5FV76pbmj
H8Xc6qcMPNK26MlBWFOXx5pTOS5NJC9zTW1cYOqPlC7mfRoR66WzXZMMysLd6Czea9+sxOA0w5Vj
jdXeXfTNesmvVYnmV5GGmIBDi+d55pXynOEvt1mWqKtLhqZYiZNCKHlx5zHi3bZvIQR897wfcIr0
MJPZYOzxBWJxlQA3VaM3gvLwh+jko6HjElUBLKeUPcirRyZ+3g1rvnyS4xjiaCDWDEdx3iTyRil3
Fma9PsRD4bUMOboqmR1HXZwjzyyxqKeXukNwmiom1kBbbH7hRB3dYA6vWpAB2IimY/fWNQMPTZG6
hoV2b8vlonIXROxsitekVX85gKGX1/K2BmqK52lJzIuvpoZTieaUOAxwhMvM/VwArl2FWUoGe7w9
EdM6jMksf6u7Av7+incjCUy2z2zEeyETG0/H6jUHvAdM9mH0kwbqa+R2yV+Kkx/WzmkureloNdUB
c17bA5LNoN7x6csxA6Ax2m8pIAqsalh6bUDZSKVruvWMdMJNwU5hm3ZrjoZseSMCaqec2Pb4KxvX
wH0hyOk8e6rA6OHx7yny32gFEbdoNW8rCqTpkyXtgzKUHFciBHh8ccyZFsXOSthvFDMrXDvhwK5y
66imPvtdWZItAerY0bVMf44omNnir8A3XQNxPFfKGfmsWqPhV8NIC7CwvNLriyNlHvw9f0kUo/rR
Dx3dGL+7NLpUXs8dm3cGYni7cuXOLUTbqOr57CewwNOEYCrK9bxcqrkDnZ836cHh4rVflhm50qQ3
BoihDS6RRQeLOx12whuaQxEW/ov2ZPWy5CkwhaAtbowKb+MPBCtTzWZnYkIJXG72We/+mqnOfFjA
x4LNdkgYJ4Lvlif2WpwS90ejUm/teZLQ9mTqvKQmG96dsMSBSYAHrXwYkYwG/l8NFpYHe5z6cy+s
4lWEzMju6EkUkmna9TV2Mssrqp/EKsqnZkxBdfL9/gpzAqrlzNUQOriJUcaJZYnBBZ+7wLIOsfXV
s/QOaP8Mxj3USKA+hl1fYZ5ARTtnS/rjV9L5/g0pZvrH2YEFYoXlEDtV+xdpwfuZJ4fjnG3bTroF
d+YQUMNqldg1yAqQfBFyk3Rcjp0pU1+yKr3dpM34WU9cKgCQMGPr8NuB7EiPbuLtGSFwtIR+jyw/
mOkp64L80kyopA7WNOPNtwiLpzNOHaf8FbLA58KON2FcOuuxy0L1UIWye3IRsFBQbwqwI0j0yBXX
pVkkZvgyp2wBUj6xDx3U+9Dj8seqbaKoQgfbzHbX+8hnlCAdiL6TgjdpBKfV1MFmAHA1uah7hfnB
TV4fQ2sM9oSHlwPgwf44d3QH2LixvipX6xWjtRiODSfGVqwD56kw5XXReD4W26Gbu4BDn3TU8FUV
2qWHm+OO2zKUek3iBiIVp1/j/DD6MKT51e0z3PfnwWKgWGmb3IGJpFDXgULxXNQpd7ugzR4dYuUw
+MG0nSavCA9ToBVxddkdkm4dwW0Ey1dPC8SeTDznBRxAjn+iq2wHxvcqW0BnCSVR/29ZEsaDo8Na
6dWMWMVtba93phvpC6Yg+QDkFQSwzedXO651T43TvOfq5R51P2Z/2mQdjr4zqXhtzJ/Zp4dzbFT+
r4azh7/RDHun0O1e00e991G44Fel3t5ZMecqwYCrAP/vBd0buFDxoGWNM4hDtSAvFrl7MBC4N4tH
GntOfRALRTLuVm8I8JNSjtGMs/zsW400dztsFzJ8p9mzknNo0Lw3uel/l5YIf4ulZ3PYyLY5wfrt
t9L1+X1ACkjTX2q6wZM7We9YOyTHoCBjk1CHsqvtpoAGEVjHMkuLXZ5OFodrWu+8BRty54b/RmEB
gLqhv1B3wPVkJdQSp+DLvnZohNA1+K9IC2w2B+s5tRtxudWBP7udynYQ18sNQRN8CZPvnJKSfZ2W
bvjEJofamVD+YrJwr3D/rYsEJciQAlMq9gApbwkG/7CNu9mlqAqLczuAtTQ0tHSU5QTzsYyKU+Xj
1q5gpsnogtGSYFtVVJ9BbYFebJKW9j+SNhmQl4tVtu2HP4GZkQTMdhOP04PHCHQuyPzHvcSBUhVF
ehewgbpqHn0+UqPG54D7vy5pTJobUIGZ/4d9kPdIyPwbcx96HH3nh1nLcdulnjxEXP/OtE04l9Bd
hj3f3/ZQrRx+RV9H5DuVxqQs8n1eDtEvtm9mwz3S3tAKhnFUUlBBcdcQ5z2SCQ9gDK0MvUThnWzh
g2xYuRR/EFthIGH6v2NELGNu46TMLFaDpmnwWFozQn5Yi9skF7wCAiAJAScI1BzEQ0Is2S2EvmSH
TGrKXQu61QppffORzwU4MQ4mXaxiXyRBesXViu9vRRvlNMZI6zRi79rqA8Er3XUIifEyuxYDp5Vf
UO6y3WIFDEyqtf+tWfTWE3F5k5XFK5UAmH4KJmPfkSXu91GVM1MRbSM471HTDaR4swb492gjDLf9
iokmU8Y/pi5WkhRwQg/JI2Dfeu+BS/hwUjjR3Ermi2vzdKzN2m6zYoXilZEOrO30Ge7IcaVGk4RW
x36O0mBmsKVC/CKv6Fp1dSgVSWpGAzIBg2Xvhgr6bxbYOm7s2j4h8AKhqPL2YgecQ3F069Xx9BI8
WDYOoBFFCPAXgZ2yCQ7aDM49YMtwk6rsR7UV3B/2dld422ucO+gEkcybY8QK44i/FqCBw1yzVy6E
AJPX70PNfpyTNzt58BMDnP0L03ML0XJjwjHYajppdl7d5R+iXmj+QDXEqImGfw4t3/vA1+Tvh9t4
Mc9zexhd1GckMXFZyY8fC0Bce2Uwz+b5DGdD4xg2QjXvZR7Uz5ZP0Ja784JRC/W7rNrXaDHunuMC
Bhybl+NY2sFTlVnNHvtG8I6TE4BHFbKJwpHAqrNxyKuyoDHVBEUe7PKeTj3UUsOedBvetkJyjbwV
iGuJZ7l2OqwdQ4ToHI58JHCQ3gpObetNlApIRZX1b5YyoLHYEd4DiObvemzVE/h2YBwCfOSwtsM2
8XULANxGfy/76ppU7fraMIldKah/1EAqtkU9/XC6cFeO0onBECx8QpMJIBHGXR97z0YyMdKQgcwM
ew1xgqaMsZpPLYTAa6KQb/oOcZK/TJzGxnOwD4/2AaT2ZxbyfdjUUwboGONXUs2tvQ388h/Az+aa
t+HEPFT2h2HAtQuOw3kyqf4iTfJ7AGtx0mu2vI+I5Vv2sfN+SQHX5fUYMRpk8o6NWnMYkpk7CvFo
SAr046S0Hv3nxCIWDZAtQryIYclEm7Jkqaha2cTeIDsYw3yLeqPC7xL047ULc3aHM4Otba/ZHZe7
jmsKZrfnNizVIZwjsU0WdCLtwPhoZ694wd6nY835xtSMy2duQgOWEz1zqHMs4E0SXI3bEpAtr2v3
NNhgTiD227/8dvL/5O6NnRWQBZJwVuIC1Omdk+ggllO57Os1kfvQjvqPQg9oCgFXZJrb4cH7mbni
MHe+OQUImQ62YUdYm19A08Ud4EY+qG46EM1h/VzVkbriF1VMVw0TSNda3xzFTF2gR0hl2NEhA4B+
YcFX7lzjQUvqU3hRCYpKUSb53unymZ7WG+iynHFAY3aDZu0hac3t9J5j5/qwGdzw3RIuDWZUq02U
UD5UtFP2xi44YTSvymdNi8hTBIIeZ/0yfmLrdvfg1riYSIHNhv8o3nXgiaOPI+LUTYiWcYlig/W9
qvC/5lXfXbuy7tBNOnXiyFrfXK+1zi57+0PVTZwzTCzOxPiEEYYrYhEQtEvsL9g0H3gCnibY7SD8
EZmq6K3Vb02AuOeg5Dx0JggvKQbzeBoxz7F1zXhUmua7cEy1K9OyoTs9uCXGaQJ9jtbGPrlqojsB
wfbguWX+6t4iYHbgZFdEs/JHeSyhbUxj93aDubR3JrOLRlNduHA0j6tRYm/RbrYHyEIfgSzfc8vr
mng4Fg1FLnDiIrTaEImdFpStn0JOPqpw52FwFKdM/Y+0M9ttHMnW9asc9PUhwCHIIC/2jSxZ8mxL
aWc6b4gcOc8zn/58zA3ssigdEVm7utBoVDZqKYIRKyLW+ocH+KoIkTQurZG81uF0hBQjbBR+JkmU
+i1oJ1kNG2nTsktAk4DtpBUAdK83ghFV/TLbkEmCTZ0Cn4SnYV6zFjCPxYb3Oi2NEmx95o4/3CwW
LIEJ0JEGxa1XeSHQVgVldpV/hjKyeDHH0aAp22drR9TO1jb4XFaJAoHqIuWFrs8bNWb1Gy5G5s4K
s73bj+W1IjTjD14OcvaIKKrWO5gaRf273dn5A7wm/wdHXP8AFASgDmKgCbVKKFQNzgBrXGySZwrD
w+c2IxfQfc12XSxfi6IvV6XkX9Jq7g9j1PQChxveeOhNAx4Qw+eBt/jKNPrgRaEvsx0NHdmCuGa1
sNHuwoZpQA4ehxWIJw3bQyBiOFmqUIrK7zzw86vA4p7l1P6mQZE4hSvLpd2f/gEKO47fXdXyuY38
4jUTyO+gxet7d04fiVvAe/naGgbanqoxPBRhYnOA1/ajllIrw68v3nqNw4JppQMKiL47vUB8Ngan
vC+oPD/T1AiQg02/w1PxNmhFe8+WX2i7vkUvLqR7CJRIT25tz4Nvm+jZtjVQk3Ob0nvqC+sHivTp
rZa1kHmNzkZY3x1XA0+3R+ykSMvgx8kXvNi1PnP3lgUk0pM5lZUUMceINia1kJLuEe+e517CJwg0
6g9Gh+hQHeb2Y9lWHJ+OmO5p8DzCXo2oHPLVBhXCUhRhncBiVzbYKAa7wAZNxfNNnySe013DdkTe
lmTV1Q4mxgHME7Qyqr052DhNcVg+KB5eS2AXFag3qGTycA04Se38uzfdoNOiaH/Zetv8SKzGu46x
90JMDvUVX3HbLQXM9KC2g4f7i6hpcKE1G4ZAc6ShDpSskRp0AZfc1RKONQ7D+EjoiAmIgUHqZX1X
SbgBpiOGt0oWOgVGV9wCw4ELbmnvNvoRYUjJCYHD2kSurfbR6PadrQlU4hHJrgASFhgOvOy6NaZd
DaiLnHJaDHZYgT2tuRDK7DjHSCF1e3SeUO2pnVjFBlETtzkI/GvLaJ2bIhnzraIBnmlGpdyx8bhV
VxTb61AGa09P7LsYAOya6x3ZqG6+5KAIdxWAmX1hj5h9NngjopoQXlOP7m7Q+GS7yop7+6Dar66m
7mVsduswG8T9KM0vemuiIB9zqtYpTQoAlva+gUB3H9UJ2O2a9VGYoLFjpfF3dFdCRBpwxhgcAf21
yNF3Swo2CVVT7lyKgWQtfacH3K38dRcZsG3Q2OZtAwO7GqqBfF9ld5oDM8Bo4IcipNkg95CmOzS0
VJDeTUhb1Cy+cXHllgP4FP2XKG5IgUKtb9DUYuGiB6QAVeINm3wXoqSn2ibtde6U+SPryrjBkG1E
OGqUEAf9Ci++LP3JFQhGrKzzdxm1MIVbpZErjRcqCEUdakkJ9IO6Hq90aWjkSiBGfVTCP4ogyijg
zfcGm4sUqIm1NcJSaUUJrSpwq89lWVYvaoWHo1fY0dYbem2NuJq5BpD7jc4/bUF0Nu8zzp2NVXsI
recVagswsq/A88hdHCIcYDQOyX7Qvza9LO4rWveQimgBVRpI5RgE96rFnGjdad03/NHULex6+9pO
RPMLYyLrVnNCukeO+kO2RnJdIrW6dzrnmy9twGwlFQQaaD/B82obujc8VIO4opaEppudd2BBRINl
VmtR+1OzrSlQjtLgfSNMY7rXcoABKHDqWgtPgSfv4L6V9XrGjs+NZNcohvesm3WyF7wbAYnXPYV7
StS3LKofRU2fIk8yHhC2z0Hktuqm01UQpJWmrqRU0nUPaXclhhQ9Qq5vV/0ICRMkYLZpPE6+2qXj
hBufDx0u6Le94uuQfijIUM0ZaqyxED10TFnfhthcrPkUPMV9ddjYcfpbxy5xjaZT/L0eKHSbslG+
FRh6UWwwahiHYl9wsXykwYbmlOr2X7ntvYMusyi6QoHB2bRflw2Fo64FqxCG2U8Gx5bOemgdk8dI
FtKNsnO/uu1jIVZVWZQvPmln5+eIYoLzo0NBX1VPoawDwcFFhUaGDv0tMsNHE6f4tZZAmBUBLyjZ
45Sy0t3BvdExNOGCJQdQxJxp6ojUTIPTByApkEyVLMdbx2nRN/bt6HPtUrm2dZoOVcTRYKodLqwI
Jl7FQQiymTIwCrplBS6ne8dbktJyFEvERFSk+2GN9H22o02jXEURdMdWM4YN0Gkb+gjECbXDX2hM
YUo6ODyt67Y2tnpUwUYvBwwR6DXewTV5CqPIfgUGFF4VaSG3YFuQckLF44pyvw9NoOHoB1cPQUYF
XyyV6t6srYKmAwAb2gSC90Uz5N7GbuVvz2lajw5p30/PfQXZKthRMGbMddYNguKvCzIZGVw05kJr
aG4tcOkeF0CzqUv8rDyy3JVlc5+kPap9Bm70ubjHJpK6lIFpT4UcOLAFx2xptZpoLipTxS9wqui9
a2okQS0FfXMEC8GqeeZtlXtUVABs/LS6vvntWagUCrR9lTj/ZVOY3YK9ybf4vQ3Tr0t+V1oi1q1B
M9/X2d2IQqAcOOmUqiTgq8BGtDvx0fhRPxUIZa6ykg6lHYtuXVhqtC2B4d4ILlW4IXJrW1Uct3Dc
ZLQrsXZCwhRBs8CGo9I4OoLAkVXe08Qa3yy8EA78fzErqH1lkzSBshGNP0DbA4AEAlH9qTQgLynI
FT8jywh4JUR4CPQFU2NMWgeihbVvGTbnvKAbCHc++lzhSxtyrHsTWriCvHLDy7SFWxBWN1FDvQcp
eXuj079DLMSQKIOE5q2uRQFeoP21UcBBzmmVolfftor+Rj8bTqTQqVBa0roVLjdLjgsITVwPN3ky
lA+oh5ubckwKlCGwB5BlAJ+NnJf0BpJAJv8St6wKLD4n4Q+q1WDQguBKlA2aNZYJjtMzla2ttcEW
KA0dBTjudH6M9r0Sovmko8+FmiplppfCAGGWYTZ0NeYukssGa7EMBuACQflm0xW/lu6TA4mBO95k
SaKOQFwLBTgNOsj07jB82XjQwkB9Tm3TtBFfPe4KX4qU7tjYxup956fms59QmVXA2u/VPIed1jsO
1HogrYAhS4rzJg1emuBwrgB8S1PT7qwOqiQi5e9jM8EldXRo1QAaOQ/JZlPXwbvgWFzFLcUKauxi
y+KnMic6gQINgLUAHfAtQnagJVS02CY9VkXhDhKqDn1XDb4RdznnwcSCBGxMX77xCta2LZxwWNC2
694Wmsa+CXGbc7Ww3+kcYCBhlf5RUuZWd30BBhmLsUjmL1kPfdcFU0U+olim61R37DhG9SG3+WwJ
xj2BYyKAb6bJZ/Dkb7K2SDltgo1xgIWw5QAWQKQX5BOv3wr1WCtaj8mAlBgGxCungBE7+GRzpUef
rOaHXoWFYu5HAFKA8oLyM9Yw+tbO4+4Q+abFqcKyq3QaqnTSRnrKSMjYgS7udB00O2e3BmrFaGit
UtISkxhCUKXZdqwN+0cW1lhrotm78lyQU5fd2E9Ny01DNxzdNGjTmLo6M31v2FE8iYfsBX7yJ2/M
rzJt+Ho5xKltOSFMh8u0oVumUGe+6BTCZBMWbfaijfeD/QZ5zYogD8NJvBzn1LCcQWjS0YVGrsZt
+j//J//xbR9wY/+v/2j/N/DL0RwSJ33JwycKCyL31iZZtAneC7h/l2NNvzlDdDFLb37+139sXTWP
Y00m9x9ilTCOgsm38GXo31Pvt4Oct0N7WqM+HicAw+6AcF2OqBmnIYUqpWWwCxwQv9OX/BDSw1BS
TFeSl6xDOQAgezO+wAgFm/cLyOtVo1BFpXbf/XScQx9RNKwWxnzmO7KpbUMKHsW0SGbfMe4phNBo
Tl++x9nXFgZZ6nC6rS8P88xHhHSjU1zRgFPiq3g8SjriRoI2TfoikcQG/RflzsbjdRxnB9e5uxzL
PJ3Ro1iztR+6jj4aOFe82NSTOthvAnkJbfhyOYp+NoxjOJbJ3DlsgeMhgbaUnVoThiMcJ4gXZMSu
rd8mjglXnwrxyTTcTdu8+uYNtla0gyhnCsgrT072QMIKXB5UTzGSXP0NXneXf9rJ5pe6KlXmWTc0
c/r7+Jf1cVEriu/oe7OtvpT6KzDc35cjaCeLZgoBKkS3OA8sTunjEK0Gih+7ImPP6wU0AVISuotI
SAu+tOl+KDr4HK960fv4q0ZBvjeLA9WLZy+Mt/gyUWLBt23FpWp7+WedbF/J5UITlialqgE5mX71
h71UZH7Iby6qQ0Q3/bpPqTrYMMnweRjVZydqDlVlorYEq5w7b8Ll+e/Ds4lUEq5mCXu+IqhD+QD+
9JJXP5XNckTNzsIa8zHXZf0U5pgLqmMQ0nJQzZuK/XB/Ofw050fJi9EL/pIcmCrZf/bZTajaA/36
8tBrb+V4KJBxw4cGAp5jNxvFu7kc7WT5T9EQ04dYqnMG/MlrH+bapmNCudUuMTaE/UfJpjB/GXmy
MKUneWOKYptSxbnP4hY6T051ClY1M8sDyFu3DTBi/9V1mGg2G26olwd0umssxzQpedqcZ44hZ+cM
9ceisLu+PABk3JeWd9uZxsPlEOfmzMSa1VB1IAnafM7KNOhHOyxxMoEEt0fuRX+OtBrRmBCh8Muh
zi0GqesMh32qqWKWBD1eUmpoZPWBnjQexMYXcDG7zoJQXdO3jKX2hPT45nJM7dwUSlICOUEI5+RK
APi1oS9N0ISyI7d269qnShD/RhTm2iN+27Sfu7B57gBKtQ4aGMEOt8fropb7y7/k3ER/+CHa7Lip
i670uSfXhxqdCqt9GTIok8Xny0HOZZuPQWZTjAxOBRi8rA8NlpjKUzTcmpIiGqQT9YCdX6V8uRzv
7Owa035zyLuamAb9YcdhcWRG+cCgVGrvZf0Suu7V/y7CLH9i7tpqAnT2gS6bxy0aQmnvLmyzP3M/
T1Osfgr1ti3xL5ztM0c6aifMoTpUyjNV8YxSfqA9O8W7ZqQ74e6QLwDDni0kkrMf60PUab98mDxX
VkmK8XN1iHuwDu1NKt5cVO1GxKF4pTfxqqBAfHk2tWkBnIzUNKRKljQtY34Ou6AekHny6wM2G2tV
u0nwXnOfc3eL/Ebi37QBHSzlF9iJhbGeXSgf4k5//mGsXoAsVO4FxPXFE6WTzy72cgtjO7m2kpg5
ZZEel6qw0YQ4jgGhDIwT2x2h5JaaA+IxzotVPevNvebIK636ncnvmvektK9+/pj415fDn8tutqrR
0xWkalLccXSKqVEcAWU+NAO3ZhetkXUhPOQ/pFZfJVN/0I8H/6CMvFwvRz43tx8jz9aR8NHNiG22
SIZm84jnQ5ItHKynVyvLYWBw1AxHRbNvduRpA5DNBPmsA14EjvVmV5zfCMb+vDyO0/0gVfSM+Hq0
XTjHZ8kETxVuC7nJfii+8MQiWeM5Qac4vk+q3VA82trS6TB9k+PdwKVMhQwjNKHavByPv1kY0kIG
z8OqRCclRKy8kbwzTH2lIx5flkuXsTO77yieNTsDehDdHnDe+uB7e5cPFSi3au4hxbCubSypSqQY
7or+ttcWDvnT73ccVz8eZ2s2JS0O0jT5rQ/fvfDeL/cs0Mvf73QdEmV6FevINhmGNTt8skxkKgTZ
+oBk5JWfPY7VwgI5OwzaELZmq7wm5hcIeiTGQJ+zPEiYjun4VnKb5Xa0aYA7Xh7K2YUB7M12uLDo
J+daY6uFArqoOmgdFR/Lu9YseDGljiJs3dBbi8e/P4KYPIdhUeDS2WSzpRjVsO1CS6AJHGPUITok
k1vEp7aGvI0kHguT1hSgbGUh7tkp5Y3P1chSTbbA8cqQlKORceB90EXotICCFu1jmrzb5s3lCT29
/bCreZY5Bg6o3BZm2dFDpmKAccYzKOJmItwNpis3US8WwpxbgrrUKf3Y2FM4+mwJKrbZ0BEz6oMF
zQFFnW4bB6PzLxbHxyCz3ZQDc6wVzKQOBY+YBuw0TcmqeM9ovZULt5/TUgwH2sdYszOtlAX97FAS
K3323U8gp+lZXU/e14p6UOU911Xk/4dYhf3uroNkIXGcn0+HMtf0ArHM2WeDLkE1sNTqg0nRdKya
B5BV75dXxrkVCAZcV21TCHL/9OcfbgY+fkmiEklzkIZ/FaPuqxSPskHIf3s5zrkVSKXO1gUnjH3y
OIwLadNyypoDQk0YJnsAjdEYbLrry2FOrwHA5R2HxEEShNw/+2Bt1xueB0fxkIn8ygIXOmo3HTbk
waOOg2h+eznan5vp7ATTGJXl6AD1hKrO1iIUQxkr7Ug4FOcM7zUEq5aaeyV6EfJR967NzJ8Y5qs8
lFdIoa9BPl0JitOQhJGbp1Z9+fec+ZiaIcT0oOQU4Ep9/DHBaRkyDKLhEJh3lq+gj0p32rkVS0/J
Mx+Toh2vb4p3Bt9yti7VnkdrW+vjwbRQuf8xwBsJw4Wa3fTvmE+tKZldiEYmz+PZWAbavWkf5OpB
VJNb5sHDKTEMd1LeBm2/sGrOvECkZoEcFxZvVeCWs/Rfgg7OPI6GgydgRjF7aaSp4A8NJAQgoONq
rujVd9A6t2MYLiyic5PJjdXkZOWjUc4+/mjAt40aUMGAFGu4gUTrhgomiX9/0HAj/yfIbDbjQUd6
JS2Hg8P+1nLggvpLbSKYayx8tjMpi0C2A1/YMW0xbzMYmGYXXdQOuNjD7dYrXLTXf73Iud5Ik2oJ
V+GToxqtyl6C5ekOqo7wc6Y+GOgnxb25oVazkH/P5X+dDSUMavGUgebnc4LIOMj1ojv0boVruQM0
LMto84rUhjitJ8EV6oXYUinQ+wqROy9N1RefdAtVtp6LLLhrtW//fpMf/abZpxxMjGQxRek4k4Kr
OvnZKvtCf7TVb5en+dyeOIoz2+TYyieFqpXdwaAR1kcvagh7K1j1+XNhv7TKpqtfBWIOC1GnjDnb
9jrHBNdYm4ecqU675cN5ZGrcXktcWA8R2ndIGMd6CTl1TZ8s77fSi1djSA86/YQkTGnkC9HP5Bzd
AKSgQzVX+RGzrag4cecotmwOmvMtRACJQjEYhDS7c82FTT99pJNh0trhOUd+I80dD7MCyEyVPm0P
o/47Bpk0FYly0DVhvlACPpNddMqlkAsoQp+eu9JAQDzr++7QoPLJ4bEdNQxijKUn6tmdAruDc4fS
rKTcfTwg+rAjaK2hOcTlQTM3XntjhK9Ovm31e7rXm1rfeljcoG7S0dAK5dvlZXPm2J82KcuFxiaV
lVn+zj0jzRBFKw46lG6nBYWJ8GvRH3of2A/cwzHaXA54ZqVwxvLpoKHCEpuXrCya1fyBkx+0BISE
uxP+g1KCskZ2AmjDwrKcfv1ssRwFm0b/YU8UtuGCE7Zz/KQADKS3bXOtVC9e/DPyX2UEsaY3ri4P
79x8fhzebD5jtmEDLDI/uGn8Bd/sVePr13U13GITDQQBJcaxO1wOeWZHCJI6TRJ0BlRk644HaYDO
wBFdyw8tCNe3QaKDuXXS18tBzpUAjqLM913nwM4ziDIMuw72hgg+V1iSNM7vktI0dHil37p4O6BN
dTnymRml8cZ6wXNO01kzx8Mb63ZU6jEuDjEwpVWpiNsMR+QQHgbKh+sSdFmkLPVxz5zFRzGnP/+w
biLbdByY+MWhSKBoKutJ0OHyqJYizLJ1ooFP1ztGlQ+IBSZY3KYLEc4dQ6AKrKkJw2bT531itEUK
hOFYimV1U1ewUJTXGDiYYz0L9ylpEQd5NvWl9X92XFzoOQwsmzb87GtFulLEjS1YjG39pTCyezcP
d/9i6j6EmB2vTYaoQOqxEnNR9LSvPIw967BaSIzamfwPgOGfkcx2cmZSdjcSBEkdlFMCNIm6EfUO
rJnXuhHgQG27+WbEedNVoxtbaVao/H6OA3UHUw12HXxUFG3fL49cm7byLJ99+E3a/I44FkmgxhGz
64Kzh3KNVoKbe806qoJu5efxCKfO3EdMzwbVNqS8A/gtjQPv06N5u134NdO3PP01UpB2BDqL5iy7
OnmujXZiIdlqlHsJaCUQ4LeA7ReVthE6OHLhXLe9edvxK3SE1jhBt2Whvlz+HWfyH5Pyz8+YfahR
jUbePKzzrLmXLUxUBJL6GgQRcIXLkc5vqX9CzVNt5EZd6qacJ0UGv0p7tbLHInkM1AeRQ7PYdt73
wR8WDszz6/B/hmfNcpGn23Uet9MZ5twb1WNic5Q8Xx7XwgzOm+2YOViIuRIC+PcGG+sX0/Im093r
spPXl0P9f5bwP8OZfsuH1Drie9P3hZkffP+xxn5RvEr5NqkQqDgnOvmPVn91hq+xuRXO0uc7O5PI
0tAutmmWzXNTridhD+w9Pxjlzm1byLlbDyzZ5QGencsPQWbjq7oINbJpi2rVC2rS0n/Xva1ERely
mDPXKNMwJWUhqgnULaZM8WEagYzXNO+5t9mYI3W/o3RrInygy6+g1BdCnR/RP6FmKb2FBBN0plcc
vHA3iM91+6WhzVbJhYv90oimr/dhRDpS11FqcTHsaph9SOJj2QDTuLIxWvo3GcOCjC40/jop6iZd
rmCVNm1jNDc8495OH7LiwWoWcANn0wVVOZNLGe95+gvHQ0Ir3olDt8t5QtxHyfcm28Y4oATtvpYv
ZgXUP0aLciHoua/1MeZsGpPaCssqrjgdHfeQ1JADivI61iBFR+nwL/KGoGhIHY8+FJf64/Fphdpj
rGwwPsu6N/N8jz7pFinpDViXpcf7uYvFh1jObC4bL0CiNeTUx19hpRbfKpCzl7fU+Zn7n9E4s5lr
EqSNLW8ajbpTmjcrei7z74H/dDnK2XvFx4HMTk2kVKLWcRlIE0W4t0EJit58ygNpfqckz6JPrqlG
rWz5XfR4Hjz4zi8DlQ3z3yRDHn6G5HGLXOC86aWCRIPMVJLzk5YKxWRjXX53c30heZz9bB/CzD5b
Fmj6YBksx6p8LoPPrrlU91gKMMtOwYBIuB8zjg60uqx/WdmXyx/s7LIAYKGCdtZoakx//jEvQX/C
sHPkGo38V69tOvM9IzfFcunqvBRodq912jRAgpCpgr2IAOknkX5qwdUN3dvlAZ2dMbarAKDL385s
1w5dHckxZJ2PCPjCUeL5sYSaOL/I+XfbjqCAwgI7njSUmockjgpeizDnC8AZVncXWI+dj/5J4KyQ
cMG8cy/r76N5G7mQiSBkO/dUKBaW38mRb3Pc01fTpUnbVc6PfDwr9K4dquw1ypVg52eeded3Ut7k
g+UspA9tGtPRdfhPLNPhPJbAGuY7qo9ACcTZmL0mlX4VhlQ9ezylqjX6o01136AHkwFkh092ldXR
HrxqAO9PC7BTiXKkOPSrKogoZasLU3ByrvKzLHY4b1ZjaiHNNkgZN+Og5G3x6lWw1KwaY/JPGVUl
DS6MvVAzO1nCs1jT0vuwV+K2tAuZoL1s2599RGihbF75If45cCAuL+JzH/bjqGbJelCtqCiKrni1
PBcxXkiNXbLpFquqZyfPpvrPiQU6YA4gsfs+MZusKF7V9JeKCUyiPQWetxpGBfe1JWD3ycZk9tBX
Ypla/K+TSmAhXaRyjCF/BXL7ZtbBHfTkhUW6FGKWjgE5WkKRXf7q1tn3CEJrg5/j5S9zesO3Ae7C
lgCGYNAgnVf4kMKPg0hGDGN8MqHYQxZFuouMWVbrMbvBGesai+W1EfvbBnZWVC70Hs58s6mCaION
oZ4JQvR4EWL7oZkIBU2KnO62DXUULLoRvqjC07BCsDSrooWr65lZdSwVRoWwgUAY89I7lE1ThGhu
vTb1V9xRNq2zBEOYcvIstxDB0SSVYusUQYIGKTS6TM1eA+gaAoVMK/iRmtVdHWPJi3quZm/6JVT+
mc18FHO2VqK+NmLAF+ROOJO12MN6CyAumf328oI5GweTXup7luTImP78Q9JI0KWgJ9pkrwaVlA7J
gY0X5v6my2WLUNTic+ZM5nDoR1nCABwgqLofh/OrJo6LIY5eR8S6LSfedFRRCnR+L4/q3JoAe2Bq
IOr4cvMHmg7dvQGIHb7mcYnUuynyW0yKlt5mp4MxOcjhJfGatSiPzpoHkJ51hcaM/1p3PnKMKZpu
YlNq7ULaOD3aLA40WksCLDdon9mclUafWRJ29WuM2i0OgUP0VWKsZmLidJ3G3y/P3On+tTg8gf7T
waboO69GtBKNnQ77UeoAKKN0b1l8j+gCOsNfZfd+OdTpRyIUkwf0EoLXSUXAM5C3q6hWvoaJizWS
YqFugKz8XwcBHzUdwCoIIiAPxwuuohCHyO/ov7pupz+WfZpsTDvIF94VpyvB5gXGSQVjQbPMebU3
iDoVDqGdvKYDttlokhkD2s/6UpjTPgDzRCRBtpuuw/M3X+oI3bXsTj8gDbsZOvMuaYsrJGGekfff
WOC/FMW9FgMO8NSaVUWsL0/m6c3yT3yT2wxtOVPMkT1pMXqhXST6oUf+ITe1NTrs8TBAw8UXHR0G
/6Ed7hGGhqW0dQGQ9MHOqvfYrF7+HSdJ68/PABCGOgRd+3kWiQufbBy2+kFmeM4Aeav8eC2bFlbu
7nKk8zM+0fVsrALkSbXCLJTKtvHxOZgo3OOZuMompdtgg0tsBtNaW+cWHiwSh4y/fiNOg/wQeXaL
d0cEIOJR6IdKvS3Hh867s4OFUszJsp1QlxzVjItClm5NyeBD8odGbPiBkYqDUnY3uCDdBwZSMsV4
fXkST87PKQyMHluFYAZcfrYHo9JXa00txcHM3htxYxq/ayrFrvNU4a6JpTvW5n+b/6Gz8fSRqkP6
x0lxFtHGCifOjMD7pHTp3qz72wjExf8uxnzPp7T9vKojxkCpv0OCWWYL83aS+Hm/6ZKlh30IrRBz
djYbepD65Bv7gM99p6O/nKhXRvNYT5p2SIZ55cJd4CT3E29CLfGAkoalzhsc7thX3oht6UEfce0e
kIrDThZncvcR3vVfLz3uqTzruddDp2aEx0sPD6kYLafaPcSm+hOlsx06c7shjn9dXnqnK3w6nzk1
wUmBLZ4/C9sMxI+Hw8Ah9tLHSMT3utEgNOIs3EFPE9JxmNmt1zR9tH51RxzSEaukANlEhCA9zA3q
pQ7+2QHRBOE72Vw55udzTR82zEJ0db1w/K5GzkM14kQbLhEQz4RhHRhA94EPaafIhCzOdbUOrIPn
9jeKdGFGFCu9XVjgpzVaXgg6REcxga7ojs2g7Zkm43EEfXuA2LhRkdhP79TiEaWSQIuupLFWOUPs
7O8/FmPSeB1NCBaGebz0BkNV/BHcx0FGQFOb8gHJk03VJkju2wu3j9NpZCtRzAbUSbkH/NdxKDvS
PKT56/xT5uTfcGDD3miqNIivl1f5aaKAVKhxxZluhzhWz9Jd4yS2N6ph+KnPPtn4M9TIHiJHuCpt
uRn6dNUpfz0uh2uIxd4F3atTbzkeV5mjH2xamfqpUzXlNlNRumAt2hzGdVkvMVXmm0sDoCpt3pMg
2nigzzEIljZ0Y5gX4ycbu5Wn2u8pdStxtbUKFXB7jB7EwuhOA2ocHlRswD1MNYHZAkHGubIH3K32
ddt/LfIKP1gFeXd5nSzy9Odfji7yx1DzDQAOISgp2jT7vuxwKVBWVGth41To9v7Wips68BZOrXmO
nwJOXFeGB3/l5M0yWHk1Nl4Z7nNPul81uwe95eeTVF7sDnd9WAy3sdbFi3iI+U4g7lSRBOv03/2K
2RJV8tB2sF4I9/hxiSetHCx3NTr4AVtdV9LPcn7jodcgiWwV93mbIQWWKjX2CT0qm9dK2SDH7oYY
qkc2XOgSfZmFK+UJJpofyNseNoPgWQ2SbraknbhI4hABuT2SzQXG0DHaXFatWdjLduj26ZMVi41q
V1z0za6wqQTEmgbFQ7rvBsigX208gvxRsN1JXVtdhTEOYR1iX78ub/Uz83j0M/XjnafxyEAEm59Z
Df5jI9JfikAmvpU3fx3Ghvqq8sClsMKz8zgMfjt5NtVu96KqbuIGZJwDC3uUu8thzuw0GBcq5FNq
N1BBZ/k/LMqhzlSz3KfmbgxwQiz3gVleOeH3y3H+NPs+lnD4ulzgAZg73AOAMc22dGq4SCZpdbrn
12AUV+NOrqUWRp5ZrF/7SuBc5RLvu5jlcYfiAurWcY+QCxWK8CfX1/Ig/f7dcFEpGocgfAJf0X3C
rAl1vdaznwpsc6+rkG2rIgqjr/rSkEs76MyHBzU8VTR4jJAQZ0dJp+Aa4tlpvG+b7kaAjN4VsFTW
eMt8uTxX5wLxjDVJuxNMfs5FQLw3kQ4GWfsqT9vnMU3VO/S3hpdRy5ceBqefn9YAOgOArqfsMC+g
IJwlrKHCKcVUH/FV2dnorvQSQfayub48qNM8C9UBLgp9FxWo57wVgR8K6Io2aveh+JUN75X/My+/
x+rXpP9taksH1rlg1JA5rSyyO0/1483T5yqWmlRZ91JihB7sSqe8accSrXhY4sF1Zr9fHtzpF5vo
8dMl1/zzwprtItUuEKTTnAp2oPlUKu66z4fXFlHuy2FOjw6dIhTnhuqwDlkax8MSIwUFxXPLvVre
V7617obnxr638qe6qBc+17kRwS6jcMfd4hRnnObCbTxdr/YUdI3NKDJ95U8E2UkdcWFUZ9agrQI0
ntCbEwR4tq8wuM6A5nfNvqMe9SXFSXej+Z8ztzPWeuEt9TPPzCE3QhV2INU15nIWzeqg1CQW571S
cO0MVo1ya+s7H/ODJZLPvLqmcYhNPANqhqRWyI/HX8sPpS9Q2OZm4W3iGssVJHIvr4fpex/nVJ2s
jdKPpfE+PT0xQ3QEMyXt9rWXQCaLVjLsH9U23LWD8xTJ7MEy0KhUPfXvF8cfti+Jg0eVMedM61iq
j0DM2j0iRyvZfOkQi/MGbWF0p/PH00Dn0c0by5wkhY7nb3qT23nqBPu2je4C6d3htriAFjld5cch
Zmd5k1W2W5ERKO6D9c4QOFXkA7CVhb6gPu3/4w81vXJI6LpOlYfPdTyUpujFYMRVsI+RDwVFBLdj
dDHDkWPzKJ3sRmhfvKJaVzoiguiF3GOMNHzzgjD9boNRuHaiSei808S2tIQ3lf3QoMhSsW5S20Ns
X/wtKX4SnqFFTpGRjYn6zTRvH8pS2Ml0Yhi9YB+EydYT5ZWtbdNxuGnt/sbSNw69pMsr+aSu+Sci
j0FgBqynk1d10xaxQ8cl3KPsrV0JOBSZfr9a15MavZp3GxzZOoT9HWMd2tawyjzjR1mIHieUqN10
aHMsJKWTsuOfH2RTr5ACgtVJyWysCq6rFBH2Yfg6oDjJC7WI7jJMOboHHwedWFM3dfndsf6WwzwF
5pKBJAJvSeukcuaPejcWMor2Js26Me8/R9zDV35nl/jLGy+psSgucXpaGtwBBRez/1Z4mX1tXc/z
JEy1cG/DCRiquzGP0LPbtb65Fv3nxr4WyoNXofmr38a0mFPtC2Zn2FhP+t44C+jJl8uL4cyu5DAF
VutA56ErMUucRRriGotG474uXiJkZqqmwD12qXd0Jr0cRZkdpnlkOhHlw2jvBeYmL75pi9CDk1Yw
n3J65SH3yGhOde06EwMQSxHRPhhuO2wtsVpEqon/lmKXJtE6QpS9eRHjl979+6uCQfNoKlGRbyRf
9ngHp6bem8hOR3vduTej6wDDT8kxpz65jvfXpwGheKZzsQPzDrz0OBTNpYyHhRnusWHCtO1N4h/X
3VxeEqd3BMr/2BzSteSBCOn9OEZawh0ftSrdj86riaBiwD3V64fV5DlxOdIJIYmP5nC7N0F1Q5xH
Auw4VJ4kbiBtL9uHsV+tZCfeY98G0YEKap5+KppsZ1EliAx/m+b1qi7QzTXCTSXdhT7+mV2A8C9X
B6gEk2rV7HdEUY/ANNYwez3OH3PX/RE59U3SBwtH4JmZ5Xpns0bZaehAzMO0Bq6MBeUIp9hV/aZu
HzAxWpeZtTCvZ5KMA9iO/5wlWJdYFeBJGIZ7q74Pe/8mRY2wA3uKO5KW7O1F7tPZeLTUaT5zA1Pn
jbKqpeWMg0C4x6UI2T5xK6PPev+M3Y6b3+gYcl1eNue+FqITE26FWu3JJvA0tU36Ng73Q5KvU/uu
Sl/G/0fatfbGyXPbX4SEzf0rMLckTcIkadJ+QWnTAuZmm5vh159FpfOeDDMalPfokapHqtQ9xvb2
vqy9Fn26buPSVoHTaH4fdZRIlgWSpuGmTGvY4A449AEAjftnlMrAdquttBnPV4OZdMyDozCAgBwd
/NM7AG5wD+4RV5pC54RWLx0lGAL6e3055w741MiiIjDa0KeAxBlOhK2Cwng2Ifhx3cLaMhYPSaxi
rTEVLBT9ACDhg+dBG4+vRAoXjdiYH5y7zhbi/NNvRcZkaiCvyI6Otp0m4g+omHv07fpKLn6rT0bo
qREF9UrkTjAyMOgBfch4JUK9vAi8GMAKzhTNi8dwYqYFNDOiHY3mgcSkpQuMO/ZnZUPO2g1gcwO0
9j92rMXHsmg/ZSABZ+BkBS/pLAwsDn15p2E2N3F2NdkWaPDm7crFufT1bJTl0cMDDhJO9fTrjbJ1
krbW2LEdwJ0Z35P095e3Z85Q3DmAxdPhLfL/skS9FkLOyTEhUHJKb53J3l23cL5BGI0HBYsO5gQP
IMvFBgmAzZko6+KJue/guPEtaB152Rq84NzDwIoDJA1KgXiz3cU6WF+o2inS4il3nf5jBDr2aAqg
C6yGxxv0kdboc86d9Dzwb4AKAiQzaIEbpxujTEvTJtRpnyxou8BZQwR6V1t/GrDFVcabnNbmtM8P
AjIaHVAhGMM5WCb/Oag6GSDGxZPU3rMGExbt4/VtOq8ueBYKmHPehAoe/u90QRPn0qxy8DzXEHMA
xfofz2E36EqF8EJQZGLhdXPzrp/mlfMo+NyUAXsJiqvzej/laRabz2Jh98eqjgw9kQeVyXvQw/9B
J/YvNGZuOrNNb7z0q/cJlcm5K0MwEmuBsm3hV1MKXnyiRHMEhBIKaF04pt4YrCxtdmkna5vrJwBd
gSwENVBriYtDi9XNoLA5HSFNPh00nfMtbWgRxk2fQGsUmhVp4+5Mt3ujhTZ8CDoxKKQPs2BcnlNy
BJt4FZhmTswNKDpSdBVcTFg1DTuwFNznnMrqPm3S7INrpaf83NQHbUsHbwo7Z7Bv3Mnpt31Kqx3u
Njr/Y138VJIWD1k1gAYjHaf23lFeA80+B8Iz7oDBQ4M27Q0EfSFYIsLWGIUVQCTdLUOnglZg3EDX
gY2JFkFtwoBaL0l3QE0WIdcHjJtDCTzfpkmW/KIqHaJYWT+1BgLeFlJfn+l9N22gEYg6FYXSJZSe
9pMnJwY1F0buMKqu+a2coHWJCWHnNYW6w8ZMs/RW5qyFQnnRRLwep4/ENPrbOh2Qe0CwM3Azkgau
1uhbGUseoAoinkoXJDsSsvIAxpN+y0oTWvIlhXwXkOPbsrbNozL4NPgkseJgHGv7wYb+4m9IjisW
QBpdRDgzehI6kCmwfC2OvceBKbYVTvILAiwYI7h+Us6c1uw6UFkBWtNBeXSZ6iSAHXAjt6YjWFoC
Ire5dm/RqFJrkMYzpmKA8hBPAuw0TzTNj/3pbVMQskxzm8VHRabkHRrLcVS6DrRTNeO17NM8yI2a
YgoDQZNfdtq0nct/vsfobZxC0ZPqQS+0P9ICvGN0n7/6EeAAkGvOzZWZx+gsYlNaQpRlHifrT+Ea
/qzICf0xv3U2/4UhMMKg9wx/fZZY9iZpRBEL85i7T4PaGfHLOL65lK1s6tl7N3dG8Wa7BO2JGUt0
+q3tflakxQN0rBEopPKGoeTC5Mv1tZx569mIA8geBhbRRF+eHJED9iKlMo6TMsIJijy1uhfmgXQv
UEW7bupfJ+XUnYFzHqgHDEfMWNVlDAJ1sIwQkKIeuwJT2+PfXAw7E0R4aX7juR+0uWHibtCTQIPs
O4eEY/uCcrgvbLmZqiOpoAx0XwlIhe3E6kjW2SuCz/CPPAGn25v7GKffWtc7MOLgl8OB6YEzqz7S
AooDz4Tti6IJ6FiEQvvmuFuogoT9sC24izGWPzF6dkn9swZht9yvkkKf32qKTwXcLbo4qCwsf1Q6
B8MJWPfAYF9jVn98ajkHI1f7U2IO4freXDLl/jM2Z6g4cqfr7/DQxVlX2+gWD/dQONo10kihsgJt
YZqsHLnzcw1WlU+25lfv04st6wSiWQVsddqrgQ0GqFCshbuXbADWg1AXm4aG/+LuVCkrC2hyWlFq
KswVgyAmHjbYsOtf7aKV+eIA1AV2hWWoYzOzia12gpWuAHhHD3PWPHeaWtmc80IsmFkRVP3HzmJ3
HNq7KP/oVpS5s8o06lgl2RjiCYJlstj0fRdAuc1vyjfD/f7lFUJlAKjvmSQZjHmLMEdLbAFtvV6P
PAOYsn7DwE8PzZjrRs5CYIJO8icji8Ae47Faq0OIJMomkAPGv6C0ETj2IxFblu2bNaLpC5v22dpy
06R0eqLXSo+GTDw4lf3uDlCZlenKos4d68mivMWejRLVi2HEoibo2se7rDnq2TcK7V4XMsbXv99F
UzPkirjIwMCoc3qhJqqRxICIbWTnf8fydaJlOKh+lyVH6Jrvr9u64CgAy0SSjCoMGm7LkhwK4g1A
H5UeofUcVtDqnH0kPAV5/2/s4BG3AJdHTLM4eE7pVly3Wz0qkh1xIMTENqn5ZLCP62YuHgYwBP+v
mcXRG82RdrRt9AhKZUGpZQ2UKzV/IMnKcs7bXzjjqNwiO0Y1E0Mni6zILGwpaCdI1DbVrYAebtsh
iDWc4c0R/d520UyYql2s2teyc0IG7Tq4t42eQYHLzje52UKYsfIwSqfC1EBk3WSzfOBKCeTS5oJE
CFTiLpB1Z1NMUDEuRlkldL7thwk01KO96wYM4gz9StZ26cqj24K2LXrrwNMtPgftGstIGh3HaGQH
xys3pJq5Y91gICBSGRV6Ee4ah/HF1X2yubgmVokxXqjx6pFBbF/zDlN1Sw3hO/LP18/U57Ut3jcW
2+VYQGkrGqvvaNda1s8kWSN/WFvL4n3rSdOKMYYNxC3fumH81pEYtCdIBuNsZavOuwHz0f303cxT
91LmnROP/ahHusrA0PlQ53eglMtsL3RHEOBAiTGxJeg532r1netw2E/Xv+els2Jh7g0R2j80y8IV
mDVkRrQM9of0W84eZPtN65+b9BmN/43evF43dg7Bw2o/W1t4BCaMGJRvsIY2zI01eZsMQAJligBu
b0N0fhBWv68zHrpSBro7/VSqCFuR7HWDYNB3+pFIN2ihy7byu+YbcRo8n/yupQOBuF6bQo5ej5y8
9j1QAsSH3IlGgRGbYp/mnq8TtomHFUrKS+fs09dYPi2pS7MsFrgz1BxDnprf7UGDZGaDAb01mPJF
F/nZ1uJMDxAUEIaLWCPW8m8Qct7GGMaC8OQdkbE/JkBkJSj0Z+PRqoptW1SPjbJvRpED9FZuWSL3
EpLOLM1DA1SHjCkZiDLZr2zD7CTOtgGVOrhJYJ3Pkswh417DvPkwFjd1vXeg3EjMQyfvRsn8qozv
IC8XlBC7n+nzrtu+eA9m9NOcgoNZeeG/bFRHNDy+uIfFXw9PYlmCSQS0Dar9aaj3FFOn1+2d50SY
TgTLInJPNKyAgjq992mRY6gxLfVI2uNf6U5Qa4SclZsd3VjHXFlfhihXbpU2bq/bnf3J4hPDLp59
3EQURpdzkwizwfpuwi7mZgIiXrt4jaFnzcLipGV6L528ZLhLwFGgzw4kyVfJSpBPAp2DP2fqgbmz
ePrxaJIkRckKxGSMhv20ydgaZ/2F0AWvNLAi+HMemp3//lMa1fZW2uWeMUWVMH/mQxFqvf6nWi10
XjQzM+QgY0P6vsykmExZW4IuItI86GLvoKHoT2hQXN/yS2+MB3A2Qj0wmALSv1gM040G120cI0bp
PtYh6Jl3Dx1Kiz1zNtCneMIYyq5sur+t0dw6zAx6WQYtdDCv/44L7g4/A0UdBNEYCDEWT11KzB4V
ameMTJSsiw03fzXgJy/lyvDHpYQOyHf0F9BhN+aOzOneuXbTUtvTRri6PigcthdGGdTObW5oW3Rq
/JHc2zFY+61H3fn99SWi7E/woEPABYWlU9O0gHLu2Blm5A4PU/xudw8FQeGUrVWvzpEfODQ2GrWo
9CB1BUPQqaFsSAHiqXUzqmmh7xqrgywGJLZ9dOLLOyPp000MhNFO2PU7bQbiIwDgQYNKiO+lfbdy
wC6cYkjL4QjPc1gYyV5sbNe2CQoa3IKqCn8vzOTO9WpAYq2V83PBscyBEnrueO3PaaVs1sd2n6X4
uO4QQqz8jjrj4ev799nEwis7A6gPNSiHRnVau7cYbG4gi4ZB2wZoAp+b1Rq/96Ur8W+EER0InFd9
4StR72rsTq9grzVDzD34BpSmMZcSNmxl+uHSHqGtr+MAICMAivj0wGgAeiRo6ZuRAdHcEVQxhKAU
t7v++S48oqhwYf5jzl9nZMSpEaBMzLYymBmBaaWHumqJRmJi/aLGd+4+5t0a+dHFr4cpdjKnseCr
W1yCmrnSA2bGjIByQU/mu91rYTYwTJSsnLz5H1o8mljX/xlafDyoNFqFoDA0ov920zD1AAFlYHTS
4nuJtz10hbF2wy8d9n+iiMDO459fKmh1UwKgJqU0ygGe8TNiTIHXirUJ10sLm+E/s74CoJHL/qie
ccNQTUYj4K422WQfvMILjVGD+0/l1nC+PHeFazuraWG3wKKN5PT0gFApvWkkOY2cMYm/g8rG2Mha
ziLzo6kFnjVY++sn8tKxB1AfADVIv86gq1ODUvd41ZY6jQpShiJ9jNM/hK1Bjy6dQ1SSZ5evY4ht
2UuQTkcBkraxKm5BjdwOjVjfmvmD0azkKZcMIXBDeAzBOmCpFqtpetsb3QwlhK4nRQCNtRc60Man
BIVDA/J8wdc/3oyPBMPt3JdagikIvHpueBqJ+u7NGX7G01auocMuhMEofiLuBlcawC3LA8G5BhlI
DQeiFO140O3CemJ644RWXJKDpTzE+kIMdoggiemQ4VROeH2NFz8pwAjzFAfAVctAT7huHqduSSOS
dN+EzH+pBurmqsV4Wh//Vx8UD/ecYcwyBPOP+RRVFjmERkqd0QhBi9/QD1ntR+/5+oIunXjwJvzH
xuKKlSObGg+0PFGDae9AWdOroAoUUXX/+v8ztHCKPYiBGbFxOlCY29kptGu1PszWkGLzkV663s/L
WTwpIlVMQVmHRLjhmS8bZw+C2JVrdfGTAbKB7tn83xI9X3hVAvYA2KDFTRX/qM3M14c1Ruo1I4vC
FW9pQVojxmWyHnTpgbJpY2b2yo09P81IJjFrjzEyiKyc4WsE9E9kqxAWGnxM7pKBvIB2CyXGoj56
MlvxredbgyoNWATgyy1AupaYLuiGeVwABxORUpFnnnnDT02l5oqVC9kLoj20UAGqwZ8oC5xeGq/C
oE3bjiTSFMTXEegCgPOulIP7+V1YJogVy53Mbhr1MIIGbeIfRbcSO134qiDPQF/jH8/dmSL0VE8J
KoEpiUYybpOm2SjQ3VOpbeJ4pSJ0/knBp4XwFnDmf3pmi8ubpHHRcwj3RQV7iVMWNO3f65f2fCkw
gMTWQVILpOySV8XpLPTsHK2PjKLe4kgEog4bbVu4KwtZszP//SdPx62yJTko0qMEnk5qYJHh29ja
l6vtu/NrNS8IwzuoZSB+Wb69LYFqvKppj5ZJFcpW/913Mw3fGgBvzcy8cZ/WQ3OVjxYjfVS15taQ
+aHg9S/XKN6/vj0zvGtmGgKXynLqnlR4iSfedRFjkQN+oboufWaNYSO/3iOY5QZmJB7w3yZkqU4X
hMZqa7dQRAMX9a6yHntvbyet7+bPQ/I+srfry7r09SwE0HMwAWjLkiQBAke06ETeRSkzfa4f56TY
5ZuvG5k548GIiQfjTNFXT7U+xah0HxX8uUXOVukP5loWdelYu6iizNARyKkvXR6THUSRHGdAtTy/
cbh579XWlvcy5JZ7uL6ceQNOHz4k1I6F/+Zg4SxUBsUfR9RUqMidOt8pD0O2Af1VaAzPbFWe69L+
fLa1eMpj6bUDipEqMgcMInwHiACkos/X13P5080nYOY6w0TH4sCRBBNALT6dCSULkvT/Om0Ovdeb
x+uGLvlQpEyoicx9lTO0yZB0XiqNRkXIlzAFJ/xijZn/4uf6ZGHxuSzFvZx5UkXS+K3qm5ihbbEm
kXHh2cMoO8hLQPIISDNKxKffq4pb6RZjBSPqNR2/l/Rmym2QUhWo1jO/K9/a8i2pq0CjN5LeyU7s
rn/GC2U0/IB/eqszDwhQmKc/wE3clPUOHaLG5m+9Y9xghOsp5+Jhco2NMdnBKIxbaw7LbbQTJlv+
+K9+gDszS8FJnaUfHJiQfqA4MS7YA+hf0vehLLdCO+jdq8s2Hd+35M40VoLBS+cUY03/sbqI06D4
OjalDaujxX3RR5oIx+xXssY4uWZmUfmBMm9nsdEeIuG+2dUPXm95frMqB3DJiWAaFDg31C/Q1Fh4
eVlOdcLGAXsoGQ901YTJVOw0z91kevIDwNLX63s2n/yl00Ip8J8DBnR3mU0ZsXDGFLxmUQyULBWH
WYSoUwcygMECXbSiXvH55+ubp3dnLlIHTPNnyq9TaU1DagxVlDqjX2bEz/sf0JMhXlgj6Pjq2kBq
ibwKo5OoKABpcHofZG85edoPdaRneUi6m2Z6sxyOJ7PbZNVW09e4wS6t7ZM9Y1HGZnanuCqaOhK0
90nh+bWVPZmlR3ydl/sE1MdfLuMixqaAC+AFQza05J8As71nVaZeRUzPMMrE4EBZMBbe9vp3PPee
MIM3Gi8bEn8AvU+/o9aPpVsOWhW51PW9wflDKgCrVTysNaIuuNDZEmJDYuNQYlWnlgxFi3RKWY3T
X/gtP2jigCFjX7fVxtD2tn1oyuepI/gRtU/VQ/FVGWmCnstn+8t3wsy6rppg3875uzTJXRmz1ke1
apvI6tGs1jjKLnxZB5dg7uvNZpd9njgmTtKVjEdel25tXW5y+6FfO5bnzyt4KPBF8TChAgX6sNOP
Wgy8EQjsecSS9xYEKq1amUtcMzD//adQW+8bq6cuDFD7VZh/PfJ0/fyde97TBcxf8dO/z5o+Hax2
4NFYxn5v7VQcemBa5W/XzVy4vuBmRtkRHcRZnWLxneqh7GugF+uo1CVoMqUJdrUqjcBc8xr37puW
tMfrBi/uvosiNSbqcOCX/gntqLpoXVJHVg/1HE8BnC0S51bz5Fe5F3GuZ7gVugnz/ASS8tMv6MV5
UWJInkcJJ/xGjaU61l26xoN36Rx8tjLv46d9qtKxB5Yf56DWtZt8ML/xbk0c8NyEDRZrF4B2tEVA
17FYiGkUziBQvY08cAQZUA4HmmqldnC+K3MbEuOv8/gAKHAWPmjM0lYvu4FEbguWDnvDHH1b2Wvw
jvMzDSs2dABw2FBuW3YLBJS63FgTNBLO4NfOQRs3fIz0NRa6i2bgtYGchv70GU8b6P2d0YNSfVST
aq9b8KVTUtwjikEb1/16uxjZHAijkNibIDoxFpvTew3Iw+qERBUwOUPdot0CrQNeBtoa7PLCHgEz
7878QXMxYQkFF6yzIPzMpghcKp39aOY/Ffv+1cs5Nz0QpaALQfABF4v5pxCg1RLVP+aCC00Eznhj
qpXQ9eI6cPN1cGGhz76c4UtNSHXZBQMMkiZ+riIF2Qenf/4vVgIUAQ40JnTPqDu44XYak7Ee8fIB
syBxD8rytYLbxYUg+UDrC9kPAHKnV79jDV5NCwU3m94keetb08NA18ZtzmNVOGdwq9J5Tm+O6E6N
pAXDFFEBsC2mXk32XWsOXnkwRpDAWcKv1hodF1wNPCXojtB7vZBNDUnugYwSkJW4tzbO4L2O3dr2
X8jY0Aad+yiAk8w42EVkFfcYBhSl1COqj7/kQDddaaVIgfm+QC6TWmLvKnNj1/aGojsloQb85QgS
yrhz6XKmMQP6dJEyCgzUgEHKmyKpvVjjNyM9FP3h+vG79B1RekHsOCNpsXenu9ZC+1MDiHYC9Me5
M/r2Pvb61+smLni5eR5gft3gVDF7cGqCxMROZDGbEL9oiekGD/yao+X/F9UkfC70xFFIAhn7GQVr
i12wuACKPdfryeeVY/r6qEI7M7KAc/V1FwQA0D+aeTQ6APg4XZabVXgKha1HTZ0FVs/8InuKszS8
/vHOw54ZZvR/Vhbps1tnmgUyDT0qNetbWXd+W3Ww9q5l7c7WX64bO/cT/14hFLQxkoaobuEnWikT
mal0ilgH8hNJAmKWG6qtRHIXrVDUyud3D2oAy2uV2pVbFsAtkVhLgJ+ZHqehAsi5Tlb89/n0Ombs
EVb9r6UlcqnWs5Gj0wlLhPpl+RQ7r17518qeG0BD9A690NQIJv7lwBH9IhCGzk4QXeUlIUlMbYWe
pMJ5zySKZaMv5aPHfl/fqvN7e2pkcW+tTjRcliOQbp1+M8nhzlrlGTo3gZI56kRzREqg47E44Eaf
DbzWW4ny8h0fb8W0xpx0yQAGQWcgyDwPvXwxaIrSUDpZ4piOeQiONz9tVqLFc9cDtQSgPWblZvRn
ljm/3fFa6FyVx9G44e57mj2jX4ym1/76ZpyfaKSIM6vv7HagcTj/jE+hdcEGEIGbojrO9Xg3y4C8
qKFf/vU8AWYQVePW/ANszS/wJzOy6J1JuHp1jD0dk9PFpmBr6sUXrsxsY6bxnUngz8ZFdQoZ8YaR
6ujqmk+6veXGYcL/MMY2JeSgU4SmA9d9vjrUd+7oZtoXYGcwsIsKwxK6ieHnLikHUMvYpReQ2vjp
JPlusqoPV1DfS74OHZjBdcB9AMEFoMnyZJgta+qmictjb9q+wWtfE5hS+zJVIoEVDPyDZAZj8Qgk
T3dMJYXGMDJTHbvy1oqhOCtKvxnuQYK/u34CL3w9vHk47BASAi2ouShuDdSsUBoa02Nbqre+IiG6
VCAS1EDI22/U4LxeN3chNMJjjnFiZOKAMp2NVif1BIPS40dm/0qcoFRgS2jLIO+3rb5LPMzOs01d
3cdQM7pu+cKNPjG8uGrSdprJMWJ+VNrwrbWH0FHGXV3GB0ABguumLoBC50WCUWduHwPnt4hodQzl
C9PR+dEAFChh9y79ZvbfGP9Rdt7Gdt9t79nAbEVst0G31rk+j6bnaAmsFEhv4COXZIroiiVEQvPz
yM2PVt56xh1EITYORELEPhmmtaVecMUoxiI6QxURWcgy1ZHCUzxRAz8W06MD/kAOCWQd0m9JDtZm
64+d7E0BzizowacAbopHz9jU3o+V733hECPUgcbRHO8aGOM8vS0ZB42eSQd5hIT6AwGfqY/0K4zT
bEsT4xni1tuuMd4gWI0eXumXhr7ptWabjPFjObYlIqMqJBnAb9Ko36//tLPdANB7Jlf1kN8g8Vy+
VFZFRzJJu3+CEkdePYFuX5e7QQN9rO1X5srlOtsLCoD8jMyYVaJNfVlF0Zqh6BHdQkG++tFWTdAR
c/vV5cwtMDA7IyZHbXq527XFJ41kqXxKvW9KwbPbd4P5YTi347TXmrVn6+zKwh3BTaCeguI0BnMX
10gDafHg1kw+Dantk7LFxMnWcl5ibaXQeXZ8ZjsgI5rBdQCsL1MZbnogCok7+aS3bqjq5EGIMiCk
xOBTBaqHNQaHs0cfokKQigRACPPUswjI6WktvAYsRZManlDy8snwJ3Ewb7RC9obbfn4aMH+OxiUK
g+CmPQNTCdlN8RDbxlOjWqhlJBigUpkJtggnpkfUv+uHmGH0hMaOsZMQL60PA6rJvjeVqgw8pY8Q
d/RssVNWWdyJtv3VuA5kMJwYtKSF125ImTjvE0mzlwk8edJ30rKQgWnE8cEcjN+2qapHVQrjAHYK
B0xZnmIhkxrfDF2l7Txpq2OqOnXURs9+nykHhd8VoNZqCSeAFiV/uUi3ncMyP8uQJAkBUUmUKWXQ
Jw6CJE+RQxazX0zL0y1vMbTjmXmxNUgq/uSKdHdKjultBf5xX0ia/UyrVHZgcwG9/CZtsddFYm4n
icZVIFLrpyxbSLamTvYmRWvnvpbUT8QdvhdDU4MxYspfS6jOhF0GphQs39jyEmQxPYmnfYYRIt/t
SL7hsYZ70OYv6Eond82o6Ruj035NGPmUft9ONPWdxC3/aqNK/Q4Y+g0kMe17PpIXDIbnLxIwzD3h
kgau1TlFkBSTDT42Gy36TeezeUoob723ASFvs3Ex2rMjvHvPRf9KPEiukXqkt66Hj+5XHhgmZMvV
D8ZrB5tTW5Pw47J8GXk9q9RrXnwYDaMJSsrMRycbzNp3ZVUWYVUZbmR2dPBbLS2DWJTId3Iik0fH
qMffGCv6A/x6s4Vaw88KtKUoaBigJPFNPbXAltq73wdefFeN+0qnCcRfKEvrUQudRB8VMYBltTEJ
9Qni8n7ZJ0CS2Z6qZdBpWvVhu8juiyROgr6Jq2OGCGlvevIZxdufFlFRUrGUhgPYC7NG/9OSQfpx
basHr5mGNmzczqq/NVrd7QZZ/QWzrRNvRUskBrd769nOetEFMUfzMAQAELjCpHehug1dhuxpoONb
ZbdVaNWarfyRDsdcZj+JwPAha3nja6x6Gwj/rVKhgW8lNYPYU2gnVN0QxGbm+BlP3W3DbXnwtM4G
iDvj1abg0DkIddTPb9spzYTPDfFizuLLvp7F/ca2Wbar2ZSg/9HykKA/9Zfnih/yvHwpRpX4ep2b
G0hwvnaNZny3K1ofxrH5EHbb9L7Nk+oGRDxa0LXWzy4xJifUHCi97ctsIh+9lcV+3kCetSuzdkOB
DZUR5OcBNhPA5ZQD5H1BAVtv6izDoHWCN3Ns7e8llFToHjSnSXoYQZxiPsQ6aHqnRk6+sNo6BBl0
Hqjes0OnyP7aTFSh0zDIotWuVfgWJA6Lrav6CUfJoj4d9Ds2Gnrlg5xRiEMzlqYP/BsJbAZlwioR
gFUVtXnnkCLf6wlPAvRV2lAf84imaF+3pvqVlYbY2UWZBENsWoFHhUG3UNkletCM7ocxaU15N0Bi
MweK/Vs1VBBjjWv5QsvybmRaVDg113ZTz6sS0zd6D8xi9hyr4gdxGRzPkIF1NLSy4Y0DgDPcQAKZ
3Vm9hFvrwDtMfI0b3xtF8ekQQpoP3NAHI8i9fHip9DIZDq2lJfvB4snTiA64FkrScTwlVuXnWmLs
3ClODqItq2zDNKeLdzipD7nUd20MReyO5m+OjrYrRuAgh4AfEDQOnxljtK7zk4SCUsFV6aMEe2w4
9H0PQTpruB10gctXZVwHEaVS7m/auu5WpbH+O5Zgndr2Ms43oJzA+c9U8qAYJO1QU7ATv2p1915m
tMzCvLbkqyuN8blNxS8gifXbsu0fqwKboUEN/Q3lDhccUFmTBl7uCLBSm2g4pin4eqcBspyQHrbv
EsstttCXUu9dK+Od0UOgT9fUy1SxH4T1/OBSYd3RwgYRqMDxwG3Wgt7qYx91HsimanoWIk+J/UxV
4xbc8+OdlsdadWvYPaixinL6BRgK03YGcj36IRrHBdKwhSBHPqgh7ODs/SI17ZCiOBV2tgCZHerH
kx4Udu35w2BCjNktfvfCGIJC6+FbK7RQDoqnpPyWI3bT77pSQoXaK50mlIVm1vu6slJvU5cp2JUo
hkEzCnZurVWRmDIoGcfN3ujGH/VYuKFdogPL6VTeJhMo+4cUhLEgCQV5dPHLc1P4SJ4+tM5Ew6aX
xgYqVu6LPsCxWkMPXlmTaz/wbvwdzSzTg7auu9ClICnwpx7IQb/qdM6x9DgjOwfPXx5ORaHy3ThW
JY5pmtS+ObUGlIi6rPDTyotGGyqt+ig4952Z9cNoYxUqXeyZowVTgT4eqSo/S/ATdQMExUMxGLta
M+gmSyHNlHUu+2aovPSLrthx8FPHBPvS9vhheKm7JzQG9EcqkypAAxJ31OwFIBgMyH5fFG31vbJI
seWjTjdWlsc4tHHzZCsFZGjMRTQAnbY3gCi/Q+U12RVqAmFIO/wd8SkDPLg8cFEEebRHKIjNyU5Y
esawSXoW4z5q7Q/BQYGf0Xj4IQqSbTET/lgTEW8qjbU/4A+HH0U+jiFcdX1Tu2lzdDFgDSfhYMA9
dob8vqUx2QC91zUBEKRVW0MTDSp237SODD+70qSQR5FGgEotbmFL4h9Slr9JY1tbG54CAkwZDXpF
44BrXX6wIbW685zuwzTaoz6Q75SbImw8zX1yOTO2bpfaMshUIQJDxODVNu14TwzIBMc8rSFepmeB
idmmuzG1GWgGquYA31z5FXPrTZ5J5xkPnLgfjLy7sXKwx+QUd6ajNZTPSsSZuyE3u11M8+HWg3yc
76bKpZtcbycMMlfimx0T84fRs9eWuun3oWW1bylX3BbwLD5lDI3QBtEUdwTuk0KI9+hOwuMbrVeG
nzCj+mha3cFgPHhbIVJTlP4Y6x9J0eZV2HP92WxVo/aa3eftQ2+Cc7MBsZ3fG/JGejRqzTK7E9NY
lAezY3nuE3PqJUj45Z2eOUcw3oMDEnBO37bkj8RtHzkT9V7zyiygebpDEOdaCohitWVpvJNN1x9y
cG2HRFP2AcC8NkCvQ/hS7yGaltXAxEkyMcA08Y4bYwlaqwrN8c4q75PJSDaxmcqN0kCsL/Um9JJ3
jDKUQQeqzQ3OCyBEthFmnGN4zXOnHd7gv8ZIfg18gP5QUqE1haJF7u1M5oYitj4So9L9KY/RG0MT
GzQb2SzOUCLfy1Iwwg1YhM1bCKzN7WZgvWfGe7jQIf0jJSu2iueY/qXNq5GLLCio/WMarewmb62H
waBp6Lj8b1lX7j1L9O4Dmur6HdiRuufJjeMdKcAGaWkDe6nAeropY33cJ9wevM1o/g9n39UkJw6o
+4uoEkIEvQIdJ/Vkz7yoHMZCIogoAb/+fL331ql12+WpPS9+WXtpQCh8sSL6Br6QLkXmobwiHV+h
LV+iqyR2hue0n8IxhXUTu7ISUoYNdwuA7QQrXdhM5h1IHSqCQlbXX9oFy2BKuqB4ZGScl8xTXfB1
cnH/RsvhHRL2r05G58AmhGjXVr8ViXsSi5kfun7EhrDA1HNNhtG2iHKJKoLGeIfQggSL1Y85WZPd
nGj7FbuJPsdxL0xrpoD96LHvNoX0uk0oqmXDS6qvOC36O1o7chrGSG27qA3xKqKyzLREt0PaqkU8
l2MLIZGgQxVfj1NsaCoRzrfmMvbo1qPkpyhGe1ch6riPonqDKRlnCaK6PTqKRJU1xk9QoV1LpIY2
IzavfdTj6Qy82BlMVZnzq/ideb25wnkCZsfVK2Z33bC6o09VGzXNHgpr1W4jbHqzygq9LasOGYyq
eOrG4Icpsf0zoc6CcFowF044aPD1J+d2xPQeYsaJ8etLvP5NXSbla4Wi++u1pXoza7AryHUZH8do
xdbeICBN0XB88ph31/UWWW4cYdFWLlNGwgmfghY4+rSotXzC20zGnb9opdEK3ljpXdGlbgpYry1M
tdi1AgAZp67DXhK9X9KRc9mHF71ZvKA3UfFQ3oQjEIt4kG5P1GzYobX+LTBFC9GrDUxWs4nsKx0G
06ZIepxr5QLMB7QQu+0ileS6qL5THWKfC13nrc+Vg7DZFUcrAbSnPg7gL95k5EEFQrq8pRDOeE0E
qR0oRnPkKAyrU0z6xescyST14grPAQD9tsK/B7fpB2YDOv5rFK4lAcuFvTGbk1M7Di0ajoouo8Oq
slLqJ+IviM/om8eajM8G1MKR8RZbP7mOWPthMxZFXd8ZUjfZvIr+tYma09qe62PIFGfwCOOrRujm
wadQMysfWTSSjhQfc5DkIFaaI7SypH9A4B9NEya65ka6oqtvoct5GCPyDlfiMF0LObLkXhACPdxK
pioVXfW9DqcnElTPtOtDjFdmXwsSts8JCofa1KPL+tqyab61XX+d1DLKsYhCytny5N2q9ZUl35qi
QVZG65G9jELvXTeapMjY51gr444WWxW7+kFAmvYaSfx6Zkz8za4TlkEW3MPlEm6WpX0xelJZo/Fd
IEroY7CoGqxL88rcjJwK9AOlxdyZNEYrIVztVZMNAYj0aebkCXvi5yJh6hUenfhrEBbFcUXlE5bR
Ia7SahbmVhg6T5mpcLitQO9uKlst1xPkgWSLqE3xYJKGNzm8U027X9n0MKA5zF2r8ix5riKc9woO
ScXkxIdvl49ynK5sh8yJIaq/LvH6aCJalzhLtaiYnIrkeyAaltYdPIAbJLxhUUKJ4mTSKAHFksRN
h20HxIlAnEeDFw5/ET3w0cSg5Fl3CA35RubwG+OTzkyDCTKsyTc6QAVDMRWlq8LDQCh9Deh6LvDM
OjG+rKBZsiVBTlE8VfZnx1b0JqJDL1v6eEXMY1/I67Gx0xE1WVOQlq69Fqv0MjWEYEo0tWh6LmX0
OregAH21nOYqinOc+nEKdAgiieBT7Il49VrlpXFYsd2q0Ai9rAFyYl1SbI0WE36a6u4j16BYnrZn
ClPo/h36K/QprNh9N2WLCbtYzO2cBLgHBy1MuVYImXdr9bWEVfcLtDiN3QMm6u90fAYMsPTYzMXs
cRU6ee7gvt3Hrlc6owUpr6FODZ/bEqG2qY1QINgNsJCm2EsGb20UsMNK0fuUC+PF3bYxdbSzU7cN
24a84qzs8hoc2K2FFHsz1Gbguzrwv1YGLZ57K0uR4lwFk7fETIFVkKd8JAgqSvi6a+fkCx69SLEr
ASmbYBO7rOTJVMztSwVgILZ7HBK3XI38SPrYZbpCAuTtOJY9u+YGUbtTqOhRDUmfAR3vc+bGlxhA
xj7y6BsvUEYyG/5cWNwYomfTqAivhSaPTiAyfS3l93ho37AxizdrEfCD63E25CAX5rh0j60sxnHT
96TKeuL6KvMIaXJEL6m8T3DWGRfxLZ6syEKvqrOAVfu6onvaRXvjLXWPuEOK4K5o3XTYXvGo2gf9
lyTYjxGyiJfwg86y3w5d618FBQJs0ikUHyFAka9FPOJo3hA5oVvv7FOomjscQ1/oIBGyZhFpI9pB
bx2Ph7SchuqaOfaolo68LZ5qr+o6jpGtJ9qvvBmDo1/ZYdMXa3QrGHP3rpcCx80pykmsn+px/a6l
CXcWVqIlHYIC52YCmMcWLYz51RDOT0nFnxuPVAVowQhoXKUsCmVWLytHnx+6yqtzDamkSQUWlu8C
q8gz2CPr71etv7fYIlzJOSA3SkZdPiPyLyWYZK7WpKV3o18z4Di1R1LLBAwQifeFU3diyOff9Q1z
G6NHde0onBoC4o5UTc3PpDhn8xokcCQaxbQIXW6xYc4TRb4J0UAcL+yci1XFBxkiVeA4w7b/wlZg
Yf7k8S/z1EdlbhGAlWSh9Mc71usV+ruwxT4AhUlAVOs4nXzb7oNBt8+qkeewj/jVcmpzWyX+g3NB
+6GmztapwMy5ptihfGmxHOzGAMfd7YzjIfKI6LkWMWrb70NQ0tQN3UPvjxQOD7hBUDpbuDHzafPU
lNF8xCoLxH/h1XxtKxVvZ9t+m2WJySiybrqfBtp96SCtg0y+rzey9/ht0XTI8pRTlWvIleK0F/UM
+JC/AxxApfJYD68rCNC7aEbOT5YkYsVtYatyjGinCIL6RLx1YnEZmTS8eDR5WYZefXAgoSdIRl8j
JDztV7oEGZDhFZNHsbDNKqJXH1BetWJSjWB9g+q7KL9PPUXpJdcDsrCY1SqXwxS8+0ZEL8sCEEkJ
hwmQy+B9xCH0yluT7oeYzm+csBN+95DPvVjGrANwllM+2Y1AztaTQKlk6lv+QG0hMstMnNLA4ENs
apdWTLFsxoSzHZmRX7Ug3UMdd+ODPwzrlq7jjY1ccALhq6fUUXU+Xnglw0gK5hlTLE7Hne3Rl6VW
YCHahcg7bAFUHdcgmneM1MsJIpzkhjmYsZc6RMA4JoqHsT9Hj2vSJGnFPYu+KSmAr4wrMrZAY0VZ
5wflJ7zN70wK/ATo3kPRDQjy3yx5ncGerShMjK88vCnnPKx3DPB3j53k3wmi37kNKGuhzEkCdCRQ
KAJ+5TbGyA9s3XJMkGxV10vYPAJwCe/aybJPrvSHWwrgyDubGGEH+Y0ckgUAeFom5NH3PwDMZW4W
wCQVxAafNYT94Upg1c6E7pmw/s0A6BTEelA8IJh4oZjTOtfbK7AmFHFUCkepIhGfGOeCszbrF/cO
hZ7z3CAHlyZEipfyvT6IMRWaJnj0OU4C0gurrFZVAiq1H27WepUzREktgjSALMncm33UlALtTsfV
765WPykPwDnVgw8qI5VYpHfYyca3+D6W66BeiLdbIiQi+YCCb4P5fTHXyo7RvvTDcVsRiW7wHlIU
RVo0q4pQD3dkjeVmDomHoKjSf9Aa4/vv4+YPzxg+QShUEEYCIvnSr8ThViLR2gePCcAkXj0tFNWu
6w5nhb9f53dqHo/2HNMEWBHELN7rrwN0LhHkNCkWPAIcTwN3mqAkw9Z5GbALBtwu5+tp2tH6gLUG
h9lPNAi/U3LQHoOSR7wFNI1gGn+9eLwQV0WiVU+dcbeNXx8D/xMq8/croNoV+Qnnrndo3aPzyPqX
0gc9UmIedNM8gYBEmedyFNX0yau6VPpA1gpEACIyiJbOg/OSZrY+Q7MGvOtPY4wwQLpBr+/Rm15i
2GOn6bDyJQf4h5Wp+EQs9Y904V+fxZkwxTeIlwdlFr76y1h+NCUHvhRz8LTMwBegKChZKnEIfubr
EuxUA1yrF+ZFjaH7EDWdPpyJ+FXTOvGz5lGNSAmC/CNmtjUVPPUCRAinoQU8GXh49WM3iAJ7pSJ5
KJB0mfGJFnfJMLg6VXwEUXa0QRa73HUSZ9H52UsQ49y0w4arnu9wEm53/hQAoAQqfRgAWMBnUs6g
L2teVtegH4oHx8MnKBJI/vdBHVx8PecHA+ofKgOGIDK4xi5EPIFTKmiRffQEMxpEzaIsb2Xst8/+
aOSJhF159MIVDh4jdC5ixBmEZRveYE8sw9S6GK3rwRQeW1pGD/Vgxh0mFPozcu5GALXbE+oSTK2e
zjvttQe+Dv5Oo89l78cTOHl/AJiXDO3WjsB1LIjQnc+KOVsU2PsM540hbcuJ/Og6PItJnMuTljm4
Ajjyme76YvE5PwaAwRBOotgIvQWXoql2FAmvExE8gcZNGY4m83wEifT3h/1P58nFKETc+lmahXAA
hNVcfMT1Go9zySV7ipc4N9VODF/4zmLyZe8A7MAYBSYvP87kGNJylh+Rfx/F7xaVJJ79TKZ6VoH9
9lPgMYJyC34zfPK/fu2UDwIyUcOe6GRu+q7aOFac0B0NGAhGqmK9Rf5RFqIyMzD+hprPshn/MOzO
Cs//vfzFZAP0YZq0wuXtALi1BBl68toryT6LAb4UjcHgj1QsCHvgHkTGJPRGv97nOkwc5cE+u8VS
fIciaxCf+NZdW26DqtMbp8u7LlFfZm/jD+WJsM/CgS9DW88JA/9PHXdOU2MQVv36A0qHuFxAqvKO
TtgWmon7GfUIUEXTPtUdqW6gvjSHQpfsvBrTA8bOCDQXn0iJwICQ7Kekkpm0/Oc66jDXiIADqDhD
DNZbtwct9lmpzqXl8p9fjKJgSEzOskxQZ7/+YtLbcoZ+vbgbRi/cqNnvHlQ/L7mFX35rsfzfLq3f
IM+iiVNdREkuArdtAY2T1v5QzVR+MkddjpVz0An2+3h2gR+g7/Tiqwk0qfqqrtS9k7Q5tK4cb2Jf
hVk1gbBAVdhnFsyLhRAfBK4Hwx+uiD0USy7GpqbtsprJaCi4f3Bge/yzhJ/LyebyAhcPuEeD1tAo
XKAXYC3jZ98+9HbzyVxz+YGfLxJAiHzeDRIUZFw8NTP4RQ9lh7xXbrkqlbllXrCLPQDyyCa5m8GB
+6HIhRKn2AeN2CTPf/8Bf7pJGH9iikq18xxzcZPjmCigBETeV8WUSxXshviuXb78/SJ/Ghr/vsj5
Vf5rzxJDwRP4EB3c0wUVsEpDpAPE0rtH/vXfL/THu4HHCC4j5Mkip/DXC02h48C3eXEPgPpbocyP
KIKOgdtPVogLzd8/Qw/f+znND0bD39TpfjM7o5qguNdK1elU2P0wAQFT/mNbOZy+gp+d/9kM9adr
QpGBjTMySs5b3F9vDa/HwAKri3sefePhXqunWh1R7ph2SJd18X+0hJ5vMYG2FF4FOCphPb54ZRLS
l8ZJi3FRNTvQSF/jvvxvO9n/fwmI/yKGBiZ0VP96R5YIW8OyKe+jZdkBLbvqoRP5+3hAmdn5h/57
BUU+Jm4Fp2J4QnGlSxO1bQFPgFJdT946qu2ANm5w8HUscTT3e6BjZZ8J1HrVIG9v17Lpck9XVW5C
PmYlNmXQmU42m9thTsdIoLfLcqg4JLCltQGBCxAInaQVjNp7Cx47rYJmepRTAPhjqvq9qmmykW5g
t2xxiG+bpyAfIaC6MXNi95UvX4J2cK81C+YfZVjzfSiV91Iu7IcXQ8RPba8foqKsN8PcsTy2AwD6
EMWHaJX4BhYMEEdA1rbOJzM1KFaYa4EqsbbewvJsDp2ao71kvU3HKVpzKKLrK66WZdMRSAfiAVIX
1mkGPUCAkKp6DlFAVgdg8pdgb4q2vZlWw3cr1uztUE3xUViAlL5pWhDfIcugqSTQbBIUenfnM50d
wb9R4WHh9OXyECutHhwM2XecAVhnTP40CQHaGfbVXTWHI6owiigTBEHMsjQ4ZIBRuakDiKFgzOH5
HIQu74BlbqZ+/KoDUGosrH3gqoufI97QpKZATHksI3Jb04Y8DDVDDFtwaIH4Ls0M1kfUG4W+dcgl
enlA5tICeLW8wTbE38JeixlWJz/CsF5zpeEbR0SQzCutyEaTEI/UaW/Dp6H8AhrQXM9hQzA/4pCe
smiO/etRqQf49gPIT2aBECn+LTCl2y+lbS0ePYIBkU/Z8L3HpgI6leKNLz1odQipv/irShw0IExO
Wd+vb4hcD4cM4Wv1nZd4CNxF5s43uIQGlruE8neVSPJGx3HYeK73dOYtcfxMF9p8EyjQeQKnZa7h
fIYJnfKPnjTj6xpAb4FH84iBsWxEPX4gDsx7FKVYr2u5lO9JbVhyCBT4gjCe5ihnoQKXODgKoYTR
Pwu7Rg9uAP6oJAd6nyxy3zSRzaCxi3ZYMYqHhugEYlLQCC8cee7fVKtsRrwCU3xP3Vcx8PoeRw8v
F64rZKbjAnqguYpvgs49xoivu+qVXZs7UF5yB05rxcMZFASaVh7muu5vVTuyjT/qJSvOg2QJoc5E
o8GpZcbiOavvZbDo90Ym010RoF+ywcN41thfRgdhqnoLCDZ6XASefRrRQt7HUGncen4jn6qufadx
W78OLX0rRRSiURaKdstWwJkOwnGQNl9Wbw63eEnzHZ4tfw2WkWZNUvo5SKExB8pitmVXJ7kpyVu4
emEIad1AU6MmxD+HLf7ocbCEhoK/MNChgMbrJicyGDbxTAZ0aTDU9PG4ljesGyfcaILkDMQtz8u3
WH+ztMikaKCx+JBVuIIgKRGF4hCV39EWfzEEpRgNsUbjsh6yxHGbr5EweThyvR2hDsgagNFZTZS/
DWzfHQLDGbDgIn4emCZHq6DBrOQis2YIWLZgzKVuRVY3tP4kW7uhQ8hLDH3H5DxQKhHoNPCaoDkU
DCqsDLrXwTLvG/Bdm64McG4dtzajqvKuokK53VoldVYDoIeU0pJMhbrO6DA1aF9SbHiMKwhTqVDJ
DpJik/VTPP+EnIRc9chS+zYZVR0gjghBBBmIKWgJafjSy2WPiYdk8Cu7vCLWf4FyZTAZr9x0Xauu
+BZ6EJmnqpc8C3S/njXI9hjoLty1zosRzujbVzqVONTOSesjaR6svFxcsm8R1pd3RkPGD2VUqsu+
fKL1qHa9wnnPRra4ssBJ7mcxtZjGPbA1HC0v2p/I7VTqcFt53vAALgHJ79Uw5dOYAJhrEFA7JaU5
WW+Mjp6f8P2IMsENJBzlFzDt9V4viw+EGirCsSIQ2StjjtEA1FuUI9iWqVvNxwBRSQoNms49ghA5
HyytFvxeer7IqR5+VALGBuVQrseq6hXbSZTfSQ8AItwnuYXaYks86Ig83qy3pUMBj5dA5lN2HRYG
kOY3QwdSHBpzm9IKWY9mhNi5Z6LZQLMJ91MB3vLYd/ScCVuO11aP01aN5XSzUvB4xCT9JmjjegNV
2JKxxTN5ES5sLyXxt6KRfDMHvM466U/vWH2rzVJotVnnukpjrwU8rzy9aUuMaWtYdOhZCCgiYkBh
PEjAitnnN52dqizqURs0cPaz4tH62Ceyf2h1W++GAJeNpz7cos6hgR2snF+asYrzzkEddZb93UIQ
Am3gpMmh5GLctd7QbgrMekc+Krepahtte/A46N8g4aEvoab1+jI6MGA7jxMSJVDkh6YdbJK7PG4x
doYyppu4sFG+1sBCvAX9EplrAZ/MwSBzOULzDL0Qu66WxNsDwvb2oYhBGhegd7mBwbR2mDQWr+yP
0Eb7G+hrywfUcchdALbvoTdVe6j7dXru0GiY+0vC7ntIBDZYyFCT5tnxazmdddfJ0qXcB4ipw9Ht
GjQx9bnGw0opl80mrEBalLBUHyoqghza7u6qPTPiwcJRuIZBjE9ajY9sZuo7MpB0jjoJu6dIF4W8
xkMc4jr9MDCPpoABdUp9DLO5NP4VPlmBVAWfbs9S610M6jBdxmTdA/HBRyYSmWvwihlk6msarBU7
jI1nUSCEg/8RB8HFpYWGcCYYosdSS+SagCsGQ08wZqO1yCthzKadSHRsZWC3XR3GaWJpfQPaRWbR
0EIDbcIauB92V0UMBCSYIaYVsnkrG7Kmgq1ofqRnbTgSfLYuYSiXIVWSLk00wLMEB/PShnzTztCf
NF30PVnt9z6e4zdrYRUTqOnJ9ETJrrdGp9AHochAtWI/9i27QtO1hAS9UDuI9cxLuXoio+E07sqq
CbJ6gMqpk6g/JnURb0Ni+l0DjO0auwKMwcWadJ4gheiN5RugO+e+Lh6mfkyhDYMqZKeEAVyJZlZk
oZ0XGz0i8lCf3QTApNjDzAxU1qVH+sznIFiZVVWG1CoHq1k5b8QwqH0zFNNpBQ2+N8M03NYr4Cqv
H6NbfEcLZEZS3pmhJLd9Y9DOZam31b7ndsYBPFgAAMZpDW1ZTqnfbnU5ijGfpnh6XKj8qEKDevfw
rjur0dAc7F4j5MYsmVm9/j2Il+Hkd1P5g7Vj+YWvkdyEGkyYI8X30i8h2vIc7AFiDaCk4EE2WGxl
KZpH9ia0fAtZMdmgjaQA6XbOpV6TeQO565yJuu83FqLkrfaiMV07x/bchxq98lBjXTGEW/nWvC0G
gV3FzOu7hK06D5oCKC5DcoqM2iSdCQ02khlvU0AgtIlCWRCIvVoa7hgae+y2d7DUNXYWKSvkq1xZ
kcpx7MH9t0W4YTXsEQXT9joEzFkdNddn5W3IPGgzxynXrA+OYc+HWy7jH64vXdoaDHoGAegWJhhs
Sp1M9oI7LDvo1ckUmiM3i7bjISZ0enTGL7YxUgbfAgphG+D/8Skeveo4DGY9RZ5UEYT+qKe/6uUa
ItK6EV2mQWP6GayI+m6YMSEUFDnUEyJAsaQANauWEor9KixPA2B3WKkbKOFEW20LJGFeN7NNnqHK
FG2mXTsdZ5DJOh0FcTCXoEXzo7LNdGJeXD9WECRfjZ2FtVhbqVKXlDNi66MWVYou3gkzeki4XTA9
hMhZ7lYopVbqu31lumJvuBtyVsbvI8bCjWjb8UY7Ub/MXaSvbQFVQFmLMFsXq54LPS3bOYhgw0H0
YRp0HXlKaKtOVHpQd4WqwHGom3bB0iQbKq15tlWHTvMV2h7eludNDzRc0ob8WIxrg7bo9tUb+mHT
6Ki+bpBdcEVVNN7gxCOx5gfdXVj182McdfJAeo2hAiIeEZP6J/6VzgsXINyU4tsMEZG041AuHXDc
6k5d22Fn3/sJMErmxKYopT2h7tFLPRfrTUDHCjJHHDHqQrrnQIR0G/UhueP4sJ9GEplNUYg6b7Qr
ckVqi7bazl4hU6bZLpFdHhSrxwdWImQ5WBnU4W4atn0pskQnByh5X0rBvHzSACkldVBH1o29pTPO
SgOmw4ywZthSWrHtmV3MgoG4XRFaP4ek5UOUPWQ6ke2Oplf+raFQAlTQyc4RgZxvdRZwcjJew2U1
fq0asPWQTgY30NGBzI7hHi5dF2GpnstjAecKRARFm5cr2RXnoFneQMe20vXoWJRsRqG7I+SHchuE
0HXLFUFcPLA0A0kIGfLY11dBIjhKaFFTnUDbdO23usxbzTkATIVlvTfDE/ObH1qNyR0JMM1FvMW2
xcGio7ygOixSJV9p79fAzsSU07Ef76K6YVd+w8djPJGPKDaYoKfeP+o5mNMBHokUSHu1XUNhtwWw
hwwiGJaGvVk20QRlHELqo403z/4Oum3I7apE/2R0opkLJJSYUamPykz1toSMEnb+sNgMDrILTOHe
BlJEtVPhACUAGbEJRdrVMeFJD/V6COMYbGJpUbZJjmBDqGN4UR3AUoZX89lAgP5QlKEr2b6NnV42
yEUXUFXZOltJtR45XcqvQPyjbdL78zVyHX4uuqyeWeDhWYbli+NIlzaT+D4hwuKxD3R7GisBEm2m
9GRobFNsR+XGIotmh434uXncR6VTSx20myZI4QmSh0lBaE2jzjtOEoFgKZATckt4IOA/ggGrQntx
4Tv/IFDRsJF88e4YiiDh82HmqhGtubFMu/tawRgCodLjOtZgEFtS80fB2R0KWL1njyM8Et+qUWmn
eXEqSgcZVjHfmICbTDPxkzfldIXMy/lIbdccGJasTEGFmxqA6UjlSFx131Dovg0ejofLTyQ+RGdZ
aak1JBsNAjgbRRIIanqZCRW2V0Hnk51tSJJ1bWK3dSHKrAvCFxjmkz30dc3P0sKZti4QfdkAjetl
iNzceem7OwhY4FCifA1T0/rrQwSi4hBNvs6w4yU7KKl+9lXJ95ZCBjxLtBnMagiuUGKPinXPvy5a
V2eJbMmpQ4gOHiGqdEbu8VwF5de6LtWuwuFrq/tqAqgA3xUcJWePHqTMQJ378Aj4dH42c4QiuZXg
RDnr+kvpef2rmFV0hL9s3I0tvH+m4/bOw34KpVNC5knXAd6ytb83Tqy3WFK71Ko6uu8USAycXMUV
et7ppm5nb8/GGPI6NFwU2F3ExZbIHurQqhqhNq35phmwyZRT95FA05RW+MQh328hrobKKI1n5LOv
bdveY8O8ph5oibQjGFGShw7h7bN/k0xzdV3UvXr5O773B3APCetoU4mRUAThywVKKXo3er2NyMnr
6TvF6RsAwyc5IX+4xD/YPPIuUKiNq/yKUhpsUsp2aMOTIPUdclh1CtPKz7/fxu/4OOckoNDVIMsJ
Du/zf/8XPj4xw3RETHiaMD8MNH4MKwt8snqPUd+d/v1av+PIuBZi+HDBCEKFSxx5AcjSrS1yyMdq
3pe1Pa5iuofL+Anawe9kmQDFfMba/qYnAAYL0QIDkoy0FYgyLp5h2HJeNZB/nBobQ6dLRQgwtT+G
AlCSKWCAgQxuaZ7mwNu4BsLVv9/x70wZ3OVws0MvcZYs8cu0Gr3SnoywCJ9W4Lly2tXNqeldGrfH
tYVGFSo4DwnPRLAdcvB26MDO2Pzx99/w2yjCT/BBbibnssWzYfvXN9x7s+i9ZWCnti9ytG1jy/LJ
OP3TXSI8mgaItTzXyFzGH4ZWAh4W7XoqqimvcWDTxQ5nhtRTx6ZbYAK5VcujI28y3PRiL7pP0Pzf
KVzwBXC7g0VFwWlILz8UC/txDyPQevJDiONpXpw3dfPVigMnxBN3fZ+DG5WH//xcAzAwWLB9sD30
MnVZNA5rEyPzqaI//EDBMvTJi7uUE+FrJLjCufoNxCa+7zPl9K9vk0poL2XnZrw5lEONDjqtDGyj
G++89QQT/Fuoo004A9odPivp/I3NOl/6nDCSnNN2QGv9emmkzhqChtb5FEz8xS7Nl3KJHgGS5f/9
GVIcvpMIoS2gli5Is3rxixIpT8tp6IjNxaT6Q1VWnwkUz/+XX3gY3AzGBYM8CheCBuvXm1EcpZ9W
e8vpHz36aK4Y+SDAdkMCcGh5+Pst/T7jnK+Gnvczqxqj/+rian4P9o574XIi/DGpoNyPqt3UvbW+
AziNYtMFHMqwJcMnXRx/vEkwWjF6387ZfBcTnYWJrIR+ZTkV04CFwkZPM3RgZQRwIpx26GD85KP7
w7QC1S1EUwQMMvKlLkZISboQRze+nGKAgmVRX6/B8H+5BCJu0V6DIFIocH59by3OHzg/B8vJDe1P
0osjKs13f39bvy1/55f1r0tcDEACf5usEFBxKsevfuOndXM3N3C5htu/X+dPTwsbOsQMBsgcAS34
660UmEg0vATL6R9wSrI6nQEcfrK+/mnooQvznO+GSQlbk4t3AksuPPA1JOr9ADthugRQ7XQzPGaN
5gN62VFwCx+Vqa6WmapnA+/UFrHq3/5+q38YiJBInYtIoRjDh3DxI2oPQQqwp2DqwKk8jnSaIO2B
Qtkc+ENmy8/0O3+8HK7iI2cKMfGXmks9AG072zxOiMPZBAYK+iGtgCoP0yszn5SOnpU4FxMJPHFY
zEOkb/++msd9EMW+md3/cHZeu5ErSxb9IgL05pXlpZaKklrtXoi29N7z62exBzNHxSKKUAMHuBcQ
0FGZzIwMs2Nvp+/FT7Lm7RnzK+EkYISdZC5k3jrdBnr8UxrXqH8XLcOgxQNOV1ycO5VOVfLSlSQg
pUChusaAYwOKg/TkKh+k9qmCagVi4N3tD3kVroFwAdtjcGbheCGCmp3ZFonOVjIZeJAz6BaG5FFP
8o2fFdvMrHV7IILZJbK8hoheMquha4XAEyhTjtGlWbWqGIQord7RUOhimAf5TEb4ZTItCTq+Q5av
fNSFpw4RLe4m3Xq8wfy80uFgKhUybSclCzMtH/4CKo31Wii44AFUMJQTcSHgBjDdl8vihNKfl6ve
GVVj24/aWYrK0+0PtmwC9wJMXicKmjsZ+IeNqGx7J8qz5mkwKT3qVe+93Lay9H0M8h0D1L/G8zaz
klhuqWlC1jucGHpmR42RjyK+y5tm02jHvv1629yCh4aG8T9z0895EwQxptUO6Kf3juTT8+9/m/JH
OH324xp15bT/87ttyDJ4JBIT6UpiqhFzy/e0tHeohTxrbo6PHOC3UT8ZlWQj4b6xWuMxAZayub2+
RafNcQdiCxHVhLO9XGDGlCKw4HBwgowhJlegdMBgslZR2vlVWK8ZCYqn/FCVlcOydOzh91YocpP7
XcXMgmBpdRVIvaOPr8ybUoT6kwu/VtY2+frZpmpARyGI4rDA5DZbmy4GNLygoXQ88azhIOUqgNj7
3Lg6w8gMmsFGmh4Zv/LlP0J3AkFx2/7ChYAoe/KX0Lexxunvb86O2mVlrASi7BQpwiFUCb1gDTe+
sI2oqspcBe4cud7MSQatSq09kEbHKkltiqGRXgugDFDZS9qKo1pKc0DGT0GXDMhR/vv3N8sZsiod
pUwcnZqmohR8RRVnFIK9n31S/V+wKlDYh/wZ9I26kuAtXPkLw/LlPoZapHi91oxOGXovgm7sfOQN
OqeWq+0YHJt4Je5buhLYQ8wGPC6saXNkItzPCqFLNTq57P3QI/FHLuc7yu3UR310zcP0ALnDT1Sf
4IamKf/uQ4P0Ba4AYXh44q0Z3r1No2Dw4dZ2iPIpbO1q888/GCBMozBAVkJV4HI3vSqoQrNrBifx
hE9ND/cLvF3aSiw4/SOzmwei8v+NzJlE61YMRasrSAdcDJDMPacRswyC9av3KZqK4le4AZiwMNeG
bZYuxFRpUKFjAZA7f+cyfaij2v8bUZPSxab/LZarR6lc0wlfsaPNPpMJR5A6QsTjaMRivVw/enRH
bM1/p9DYlIQjG0HcBYAPbsK/iP03l87ySsMr4IV2mGW0p/FsLTzcPg8LLxxvDgUalZhymq25PA8C
va6sCnVyEB6AtGM2iflXN7/r5PIfjvZU6qMipELePX9qjFaAcb/qRyhY6LeKNaQ6pvb6/tWQUYGr
nOR2r8IDM3bdwJM80YEMZGeF5TF0mYy1pJ0Zvj+nmgD7PDBkPBYv9+W+gQQidBUGqEFLsz1IsZxA
bGCIK3MQS1+HzZI0kQraNbZcT+jEuKM2OoMCSsUrNrFh7JrsqNcr7n3pQP8dLjEJQa55/eUq1VS/
c3uH/oHdRt9T2olpcrz9dVaMzG8NYKdKafLJSOZt8uIzU6u2uRbqLhrhyZ0KV9BDziPEyBqhAYFX
h7y93CTCH2zZRf1yeyULb7vBRlHwm7LqqwqVTCoWUhHsHRNE0l015vLB9ZoVV72QXF4YmR0xhM5g
7kT4zklg0omLrykdjlz5ypexsn8xRTdhGv8hsZoHEp3aJtZogDEMmT+zZbG8/6vJnY0Peai/lgCu
/mH/0HEg56EmjKzq5e3J41Ito0KlTKUhbyadulxZ8TbS4jmgpSCpIvM1vKWXJhANoeOusiRUfiqe
godOh0gtrj4jvFDfu01BQ40aEul6glRSw5wKGu6KnUA3d2jgEMz8lunxZG3GcCmaYb4PfXXiNRyu
cvmz2iyW4L6jFpMn5Y9ECh60vPE3glEHmxqMlW0lYnso0mSlLrJ0YN+anZ2lwcs7og1/cEqt24BO
2K2XHhdNTLVivihVxr9x1Zu3yrACVDGB27Iypr7Tmn51OkAh0reVfi8OUnUvtIH1CAAOxGVAm6xP
hWQXJlFxKqwih20mKzZCo4Zfb5+1pYPAVBKVZEY7mdCZ7Tj0Zy388xwECaRIBF2pK7xmVbdy3pY8
NSOjqLExuA1H9cxKYQL3ai18W9xL23Ss70iwqxpQpLESW60Zmn1Jz0zTGro4UsWB9p+YwVRZnPuk
Z8DEUj/f3rqlw8pMGpEHET/d7lmY0wXeiJ+jBpoKwoPcDRBcCwc1QC9QopQWd+FnUQy+3ba51Hjg
oZzElhF5ZERiZlS0hlAuB+KECFK9DBhvRT/X6mHqij4Z8b2SEfpzT8K7NhZPeS1vb9tfOsZ4dsTG
eUCoZs8+ZBD1RaA3Mj2OUoaDCDo6cwAccdvI0sbyzgL8U+ityubM/5lhYGSoXAFwgrHzoAjC+EEp
PHfjKjW5RhQbu1DtopcKJpuV5S1a5nUknmDiz5zX8pQY3Dh7TjZVHSdmipLCxih/DCDUtnRHMlYC
mIXLx6gQrzCNAZWUZvYx1VqHhgIePgd43WYsf4G3q/1PtzdzIdugvUjUp+J5IJ+ffsMbx1OLbVy5
ais7ahwZ2waJJRfCJ6Fr7pVeO5ZaHW0mYgoA2dGX25YX7iKDQoxwGhbKEFddOCVypdDofdGJxSaw
GVg9QdzhbnxrfNWV5P2ROnVfOOApnKjTll4uU+0sBjPpJjtNpT8znvoyIY1tIQnPg7nWR1o4JRe2
pr+/2VKhAvku9xFxdPstjr9JJcItW6r29OMSxq5u7+J1nDNJEE8U+xoF0CuGBEmGGMcvQ+OsBeA/
vDvP+hKAz4dFc9uHzm1bC91iCvU0Q6YpLNL7+S5a+aADhoeEENSTXzJWM54bD94thGS1Uw4hp17/
kiZIuXAvgbeV+o+3f8D1hbi0P9tZi6FmUIUQhwjWawHkuwzumkRa2dFFI9SVp0oCRfR5A7W1urQY
IxYpBc9FA2o1sSPj6fZC/qIHLpP8qfEGZI2mALwrc3RBNlJSDPGjZ/LXYl+2CeS+vadoL34ThJ/Z
ZVDBWfJsDVX9qcllBW+WB74txJILT2vOfEJtVfe9bJSPXUgFDYhmGHxuhMY8wIvc3KuB7zlIOyUn
lPOSg+aV0SFX6LOIA3U18PNyjURtU0HKkA79XU89/+gReNkVVb/T0Nbx97YIvKdEVnqoGU3pczT2
wmdv0MQ9pBy50/oMLTYl3GWuHvtw6I3QdYZStDES5t+7qJHSA/cNRuVszB9DIKCgNlTltQ+tlzqr
/wSdINuCL8YACcegHvdE7P6pHAYP5lxzvC8HsznBIRtQ0W8L/U9PQ+N3LMOhfPtLLN0fUhCTHr1l
oeozcwxZxu/oG08/i2IHj89xLH7nCSKw7p0HtPG2revXcYrv/rM1O759UauxV2JraOEHpJOtyytP
47VPVXRG4gHrToWPa0VdUxVy37P0swTb9xM0jUy7aIXwcYyV7lFrxXildS3L+LLLc6wyST3hN2hu
0WuavcVu03jtGJcpNeKieOry4SSZAIp38J2ODPuZ0I9J6VdTzKNdN0bVo1EzcggRiW+jny6CaMyq
u8qsrJeMo2vuTD0u9kOpphSYTWOjwD3xXaOd8TRNCmwyONzf7VFUnfyGruA0lKvPPz+0gYIKNjE8
G2KxGSnhVzoso9rKIbv+8JMV4jKenwUnnZZ+JodoFpyF9l6y/E03rh3ja6eFBctAd4g61zVAy/e8
oUcaOjorML5pBhh2QKhd/+e9BxhGJdr5wCgJ7652i/wWrpp+TM5yGj8YYHvBKdy2cP12MtRr8cZQ
+Ec3fH6eAtQCAkuBW0iSq/ChFU3/oyi0/l2k6eUH1W27kyKIht373RrE7fobTZZBLOi6THlXm11O
aOUZbwjL6gwfyUavT63lvfv6k0SKVMVJdBgznz8siiepSPxl1XkoHwXIb5XVJUwB4eVt1GSdwFhE
Ah1h1nkwJ0FNE3mmBwEetnZe2mkbt2TabCPGiWEdvbEJPnYGTVLdSlVIqplV3lh1W8gg+IcALrle
E75nrlVuatEtN9mgvbLlEuoNHjD+1NebvUDp5ilqZXML3am5L6xYAOw+QBYXMy7WK/KL19Xao+lq
wjGEDNezGXsfX3uIshBryWTvWIEyyJmUhV9GROPgvpOL7jWBBNXudLhf7bQSICOvSnHYpmVurHUo
Fk4YnSUm/fGUlBDm0KwwqRlTTkvpXIpRcieGKmC+pm2fmHuTdq0eKwzQVQlKe1qfiUeAnPpdCHHn
vso8mcBm0D5oo1Xvy1BSSMeHcsdgoffR041gnxc18qS3L8S1RydOANlOsiEqFE1nGVUaDoXXQvN5
1pR22NZKoTzKajAcuBnpB4RSCmXF4MI9oKcJOIigRAXxMksIIiIBzxtpROW+8iQN9fMopCuv1EI7
jJxmSuAk0sSFIf5Rr90CFuiznzOlGotq/xOiVe3QhYhRTgHmvQaJ2hHQC5O2KsIcGpI1WwqTxdov
uX6/KGyoTAtxEBi8nvubIu6GMpeM9uzD278vFbd4VeIaCmQry6NnJfLlj2Ou/xwGN9u3Ceh+P0fT
lLmQRLAzy11TT13aGV5SSuMGkQIfYbb7Ym0INJGF7hyqUbNlnC3epWZL3aVk+J/wiEshW6BBTd9q
XsDw0HOuK832XB7W9x8Eeidweim8jHj72dMeoqU4MJLUn4f0cQIECe2P20f7+s2aUK3/b8CYvs2b
PEkf+OlylPZnU/yWBI7uH9Ls+baJ6+x2wl8D/DGs6QvPXa7v1qMlMVRxLmH/V5lrTGA/SBox/VXo
lvdTr+BvLXNr3PRQgo+QQw3vzyYmCgluL6CqCVo420Vl7Hw/qBVYWTrwNhZjdNLEuTfSWrm91IWj
A5AXCZQp9psKabMHjGZ9nY1KUJ8t+ZM07jT/vupfZaSx/IMZVdtCPwT1XZwkK3av/cWl2dkChUFv
kkrDbKho4ynxde1uSCB8u726azeoS3DKEREDWoT8cPr7m7OSeGU/lsxIn4dIKDZRLrSboE2TVyGJ
un3kMvB5297CqgjY+GqAzyG4+Rv3vrEXlHlXVfr0kg4vifpZ1b7f/vev044pIPzv35+59bqVwjRR
BencxYHodGVdPUg0w+AGEVuFmQpfDmACFIuV8Or6yk0VSVD1Js0K3N7MrBmnQqYU6XiORHgi0jg6
pTJc40gsvN5e36Ih+AYpF6iATOeoyUiOBSuMhvFsljnzSPJ96zEIHA6rktYLG0kaQeYGeIrYd/4+
NhrhhFtWrCjod+b4WlFCkoP0QWU2CiKt26u6jh1o90IWQKuXjIFw8fIU+q5fddPAkaODlPeUP5r7
1Ndf9OYUMC4Gocm7r9aFOU2+NNfD9wvw080cQTt1JjTK/Y/b67k+5ZcGZsch1KWiliWy+aEND1W9
Zxb+3feWmIXoBQA3naSrc8AkGlNeSRaANe5E2Dh8RvyVzvZyY++qkPe/ez0X1mYuUEXNpoK2InAC
HYIZM3z0tdUo/vpkg7yakh8FYVl4FWcFgyYF5VjAJOiIhghI9q7Mkc5bo0VbNDLlQDg9YM5zliMR
vjpEc9vAIWsFDjg8SpnwSHW0WNmwhQM9IRcmkDaixlcV5jQYKkCxUgBE79CH9158Qh0AbSrKL9ty
rZy9ZmyGlvCLVmmMSuSlV79SwxOhwEcUg9KRuFG13y5CUrdPw/Im/re42fXJmSFGtY3FRZAuuPDJ
0ZGEmWalSL9wh9hC3l2F15ekbnYeEuhUPHx94MR6Gb0iUlPeGegFvd5ey5IVCOssmvIiGsBzQP2o
uJNKWBA6iSw+ycnXOpY/3bZw7UgBbYH8mQjQYDOcPw1GGxR90rJbZf2xTu8hC2UYWbZ1JK0A9v7D
uXtrbPp0b55XaNiMDorWwHGFlx5Vi7BHCDK1kzzcohzJlO5KnWrpKBBQgzegYXT9ShhIdkFWE/vO
CEeAQl8I6Ql7VNbwQEt7SJxC/KUDcKBRdLmsbvDIvlvfd0LzYFl3kvisSN1BkGG1CH/d/lwLl4nk
lck0in0L3JdZ2He+qwyek+aa7bvdHqahO7GvXqUcsRlFPCVRucZTfL2LE8p6UqGfoBtIuF8uT+4D
U9BVoXFySUcJsy9gf28/enKy8rWugz3s0M8AIiKJ8tUwBPJCekdlu3UyRIge6c62W1ImdCr7zECT
tO1W7C2gFieDJIK0FUG+zVkhtVFsxbJnGj+gqOUifeEDeqp/BmgF5efS63dCPW5q6d0xJiEEUHmR
egRou3kPIG4Yd1URenNSYzyWWXpGrmF3+5QsJAWTDSaoeIIZoJojFlGLM4Ih6OEZSFvbY/4d5iMp
P2YQKKBvtmkgdwhQzulRqlQTYcUB/62eXtajJnJ5/iPJpkM1n0OwTLUuEGKvHaYOHvrA30aluZX0
dI9y650OOaFtMTFcKMpuSOFx8cqmtvVEQP4UZGWe/84D9Lx0cVsU7cr1WTrK0I6SHU7FoKvxNQG1
yWzUihp4syJsEi3U7n3fpP3hlu/UbKc4zibgDRjkJHK8KvuFphJX9NMqJ1S2mR/ZDZJb0rZdo8u8
fiEmMxNoa6qqMMZzeTl9s4khRZIrJ9H7E0CZZ0mIV566Kbydf07KUDwQIg76ShAZIimJ0pncOK4G
Lbr/u0e7Ywy+Z6pxKMQnKXYgWFp5KJZW9dbkLKKDVdlCYUZqHCWXwEtIHxOl+Ydr+MaEPuuy526j
unrIqrz0d6L8zOV/+feBbHLSwGsRKlx+mJoDWKli1Dot/H1hHG3TNT7Y67cAJNjUhAE/BPf0/NmR
qtJQ/UJpSEuCY6KKdl02RHTthyR2X30l/B5JynbFsVyXmrEJ7FVnaBgu03llJfBU3UddDZvRweq/
xP4jeD/EeFTgSd4uqL9GRXlUy8Nts0vXlskiFSgs+R7Pw2wvJ/40ZeQ4yOUnNFvQtuntfFiBcy4+
B2+tzAJH01QaaZBEzrk5xN/R/FRPietpH4uiFB6zUQKFDX2jHYz+18Cq/LOMnuDKb1h6Aie3xCgv
DWImPS4XamhRIAnW0DhwQMK3t0vM6KDLJ6VcAQwtHR1T0UWIoSd62DlISYFv4n+Pjmgmd00XHyrZ
OusRfeJ8ePQ0+ew3a/5w+ukzL0Jvgv4kMCWGZ65KnGPmljGMLE5kwKXUPoXlqUH/V2xc2FHXyucL
B2biZKcKQSCBl53tY5XDzIjIaOFYmbrr8vYgyv2HNFff76ao1QKdpzxAcWUeQBRm2bh5MxROC90D
mpVhf7x98JfOJIEC5AvWxEZwhfOofG/SOMoLRwqfY/DMdCfQ5HxErhzd2ofCjxEg+Iru68o9l6cS
wPxroUePswcLOkURlwfRjcxBia2ycoKWirec2jpgucINd37/uXTvR+8guV9a/ZuLNKaI1jHEQFL4
YravIzKJEglXXBmbTv3Txz3qpaWdFw9qu4JLWfrIb37jnCnCj5Uk10FKOk38mVKDUoR2Jb7e/gBr
NmY+waAp7ZdKXTGs+iRn3xKlRrNw5aVYuIwUFhjcJ/JVGTCZ/v4mKxIYRG2bIqwcaOC6R6QihTOi
ewrqSjCgobynbJFbeB1g0vuX0/XW8uwry4hyaXodVI6RwFCjHtX8EX6jnR/L9iQDX++j3Bn9L7e3
dMHHTcweNBjAzGvU1S6X26Fpx7Mr5w7kl5ug+FYput0L+zb4ddvO0raSTkjGhJJigGL26QRQPmXl
4nDg07c16dlEYxuanvKTn52CtW+45N3eGpstSh0C1O4ajEn5k5V8HYqjV/2qYA9QtZVobPqXZjcT
50n6h0MAdDgHY0FuJRqwXjGhF3wuoEdHCPL2vkkL8Z4CUQ7BHuACkwjj8gOZEizFSaWTh6FssA/U
8qVwq8+KXzz2rbExgtaumvKDOwgw6QX3KFf9GsifkEWyafkew8jaIGFwFyTlr1zVHSBAT7d/4NIO
QN49vSIkpWRul78P+iG0oxGidQzoBydwch2tbMHC14THg5kOwEEMl86DahSHUVwuhZZRSzjzBq14
MZvkWKCfZMDItR2qfnt7SQt3YiIOocIIoG/SKrhcUiWDrLDaoHPcklGiqhl/dGZhbIIyOvVV9+f9
xhiWA3ENsdqEGbo0pih5bSbo+DnwyZ4NP3lqQlBoY/zcZ2uJ6NK6iBUNqA0YBOAsXZoKK8Gs9DFp
nVANv6CTvq3D+KPZm1DbKv/gzFBHoKvLsD8x4lzjwmJ4FHqirmMqCxo8sekeerF4kBTvWABNOvFy
7lspetRCVCHjZOVMLrwTDM9N5PREG8xmTCfqjQ8HBCGWSTd0TgUFcOZ/F9WzG65gGJY2k/cBtA8s
cGSXM4eWj0yhWMBiiILDE2xpUFNE37uo/WhRR7t9RJYKCDhoTslElXVN0gA3rQjAqxCd0SiSL52V
uNtYNbyDB8GfjZR4uiMrG+7qMdK3HWMj2yQti6eyt6SVm7Fw2SeNLFr0AGjoAs42NoVNBAQs0HJp
IP62ajspdytrXXgoLkzM/J0PeZoB+nl0Wq/a1MNnMVH2BliWSWrU3zPBCiLmGUb4/USEVyhw4Fcb
NK5tUTt4bX9IYycT9ZUftfCtAdPj4RFUMEGKzpZtmGmmIrnGxZGzD4mRHWv9SwHFd9XHn24vf2H1
tKrBZUA/AO7DmD7Am5MLAEAP+1jA9Xhw5tZMS5UbJXgws3t0abZRv9KKXHhcaBwzvgRjoKVR2r40
V8Orx4wC7ABeLwnw+ijGMfJRFpZH+J0BpgigXYfEu/dGKE/HqPBXLtH1RQWuyOPBEAGgKbAfl/YF
Vau7pM1aB67rD33LeAsnHTkEc5XI7PrkAj6AbIqmPMAsad4haGG7LBtLqZ0Q2rJBe8q1j3H1R+u+
JMNRhGXYqwuYkKNNDm9mM5TbwS138furEPRIqQ3QpuD6XNVUCe9TYeKVOAtFZ5tmsdG1lVHzhQ1l
6ptBBf3vJ53ndXC5VH3T1MZZziFhbcpdmsnPWpy+2w+QpvISM6BMYnzV8BW7xlLzuDDOiaZtpISp
zr5ecXrXNwFaJHC6ZI4MejCMfXk04MpHMsf1rTPA+odBFSJEyVFm0AX9Z2A2x9ISTkD5VowunJIL
o7PrRylYzKoyss59ASRaENHaPty+4NeuhGlBCrHy1OUB8jR77s1AEN0U2sWzn6alnXraNslSp6qV
iQJ4JThdtAXH4l9pp8lpX26hpAexqlSdcNasH1XzVVNeWvmrEKwU7hf2bKJM+j8r84F/mbmYrkqw
MiLGosOVLean23u2ZIGBEVo5FLuIgqdD/8YpVnGdV0qbu+fYz5AiFx+8TPp428TkwS/jeGCIwL1M
4PW09vTZh4e4uZBT37LORUS/AUnNTaJLOw0VFUP2YEiukpWy/NK3McDSWBwpBJbmnhc6CGhKJdYk
Ceqm6pA8hz9USZ3CX/k8iyv7z9DfmsabzRuTPm7aHkNC8Cx3T35WbRnRgu3YOgvuGqhwwRj9a6BB
+AUaVPOHsnHREhOgxz4r5mtYHAsAer7/JUQDRMvef5EmkD1uCF1SQF3zQ1GYghf+nblREPZIfiZp
dgfZkgX17e2jsVD1mbDQtKSsv3x+81BWNmolNvNOP/fQHEHFG95HfnrX6PrWj/offdeJDE0przKq
N52e7v7B+lR8JEmfSJbmDKNaBwGZ6TJbVMrpLuoPGnp+oiMOd1mRo66d221zdNcQIwvfkfHB/4xO
zvnNoSHl7QXIdI1z3wwbMWo2Na+ynyN5Lan8/5XLt3C/AZqT3cJaBfnSVYKnl64vQbnHET3rwrci
WENYLC0HcMA05wODJ92Zy+WkaW9mdNcEUHm6nbuvmtfZmtbvpTjdR1Gxv/3Jpn9t5ks4kP9Zm67+
m82LQteEWdkUzp4sMZ3tIb3jRfel9f6xCSopMvQ5tLpl6FBmT0mSwk0SA/E+5+V4avLqQ0BPPYrX
IvKFrwMIZupv05+9xlaIY4EQUmaaZ5CNpzLLd0nir0Qt12EoBBSgAphpmNoZ8xs2SjAPt37tni1V
2Fjqa64/ZfpesRw3/uZWj9W41tFaOBDIVeLrEY6m9zvPhHl2EWquJc/pS6Qfmtq0C78/oq4oKPnU
0BhXTvjCkZjQKdPMxvS/c5Tt4CZQX6EnALUYmgv6kG8Dt92JtVqtPCsLs8dU2DkW0J6CH7mK6OUR
WQejAv2Q9d6+MvIPTKcfG7RIElP+EKcGYi2JtqVaj1QA0bAvofACgH4VCDuFZ7NL8PZ3zJ8dpCoa
ZWxdz4FLvzrDza8hDKLIT5YF2XuOssGOKDa/V3seC7PWvsSeXt+PgJHtvBzkX2JhrjjSpTP2ZmP+
5thvbmUxDccZCK07QGL2ItS2dfwRiLfnoVAA9gnZpW5ceXoXandTu4OkDQZlkHfzxkdWqEh46onv
WGYtgJz4Ro/JNqTipadRbKt5Wx2MLss3kll4+yayclvOAqaMm6a1izLpt2KVF9vAa4ItIYu6DcMg
vidTKfeW+v5C8PRbmYpBkhSOxnm8XaODNuTgpJ3M7J60uHtmIvDsadHWsvKVuHTxNrwxNXmcN59C
aj09EurQdwpDwTd+98nwYXW/7YUXAizmb5j8nwhuJg7GSyM6kkBiYkruudPvq3hgItPdROFTrK41
5Jd8Cf1X4FIUReDEmK0mddEykk3XPWvug2CdOincorPMrPbZVdfIHRdtsSCKoSQR4IcvFxUovZi2
pSqwKP/B8qn95k95PTAogYbw2pTO4g5OiMSp7AHme7aDeRGLFjdVOINz2uVhsstV97OfCb86rzj8
w8fi6TdBRoPbmkf4QVuggqiK7jmB4U7xPsjVgEjIh5i+y21DS0dvIoUHQEXB+irUyNW6U622c8+j
4J/yJHxgmPZYDd5KXWOhYgcX4Rs7sw/VNdQmXatxz0ZvffSj4HsXUBpvZGunJOODEMibjNGrrFL2
tSgeaiX5cnudSweF/TQY7mRXr7jvPU2IUwYUeFEjSEzyzhZyiE+F1xjtyvTlti3zGobAYt8Ymy02
0/s6kwfdPXspw2kxgpF4eOMXIo3NneK2waHIa32jFIG4ERQJ8R1UHZFhK5MQOchqsOW2Ro2FAtHO
GOTsV+AbnwV0QUxXx1GP1QdXRwzeGmL5gybV8bYky9jXsYA+ukhvM6PevRF4PmxtrK1twrPCjEnq
PetR5J7yqrTuE+SjNhZSKzZdP2uTRpV7LEW34S1U3Ucfet+NO0jWveUl3/OoL+/Hpq63Yz2Gh65H
LC7qo+5UpGr2iMZLtXNTBAXNRHcfyij+0zfBvgmaBr36Lik3Yqi3j0Jd5ZsyGgybVr4LQ35Vn+SG
1JgSpjoglhXfh6PVwrMwKJvMhS/Z00MPIU0vOUZt8GUQan/LKCs/WB9/8IKWaPoh2eFCbrUfR9Wy
26rzD+qY5NJG6bs/KL9029uf9eqq0HSiMgfGEPd5XYBRXDatqTFqCk7XfgMJljQrJ2dyjRdBwmSC
6bOpUzA9YDMPU4eM8imWK5zFwG/sEYVJwSxXbEhXbuyvkWn2B3JSXNl0Vd68NqNbyRQQQiKRnrkj
BtzTPemye2dC1LMfvc7/zt7FtlnX+SZLwmGfinJ5YAw13GhSHvwU81raKgFaGtoYRYMtFNYaj/vV
bZ39xHm61aZyWlax57RW8ZPec70rmuHJEKSHsSg3KH6vPMDL+/7flsz2XRd7d5SiwHOMwN+ppr8J
up+3D8/iijRSc7Jm7ZqDRs7R+8p9QTjr+ufBEjd1cq9J3nbMn8Ep3Ta1uBgIRaaG/TSYNFuM16lB
grCM57jh8Bon6guTe/vbJhavwn8m5mVqqCAVrdFJFzT/g5V+EvRNHPzLhr0xMUvmoOgtwy4TOQIm
mO/qV4OotwFiNPgSqMZ7H8HpuBE+QGtD3HKVbhm1DslLXXlIGwEUSe/k4U/t/rm9ZYsH4I2N6au9
uXU57RFNyRr4L3phmwytLXU/sjK3q/YefeB/WdDUZSThwZHMM2HZiAPTYATAYTJ468nfukTeF6L7
D1YkEisyR5A4sqlcLmmE/VadXNa5TBC9EtUfVdB/F3v/dHvnlg4bp5iJk2kuiIDo0kxLdCznPcWK
Nm/DzSA0R6lHwyfX1nZtyTFCEAt5Ey4YYOTMMeYdknxBwx1tB+sRbZAjIvJ3kLduxU7d/MOaGNPh
QZkYjuYJPl4CaJCr4+ilr7r/yzWOqEb9gwlq61N/VFYZ2rnctqKQ1B5wkHCu8tA/DcwqHnQkAQ9p
VaylFpM7nj1bMlBSXgleR1K22UGITcZI64x2vdQML5GVaHaTeV/GNHjBT/wuR+Ly3pTW5qoWrYKO
p4MECuQqs0fMThy1qJbO0O3tPPEQpr2tFZ9Cd1eM9yOY5tv7uXCBGY6EepqSOE30ee6qma4ntJkl
nt3sj5cadhm4dgeroGLcF+AubxubzvTVjgLumPpJDIDPz7wrDkywhql0jtLOvTcUsoAhaON9KQEj
U5GZHVJjUnLUA1sNEfu+bX3hxlFcnfIp9vW6lAyCuuwiL5TOrVRvRPlLWT67vrCyxOsyMvkA0Tiv
Lhk2Va7ZAfXC3LeCSpLOpvzkj7LddHdyJtpeuw+NreeipHu0oh+3V/b31M82FpQnHWUiH+ZhlGnp
b9xw7RL7x3GhndUsKnYMWDMzogj+Lihq8ZiIlbKFu+k1GpOytY1yrA5tXaebcayr32Zp9ls9yKRH
K/dL28qNxo5EvT7IpV9+bZWqfknRQLeVYogeuqL27EgV5Ge5QApR8ojnxCHhoBZ98FQO+td+KJJj
b/TyRhSbdk/UnmwMcEPxNouDbKeXor8XRpRQq2JQoCKzoIrvyTrO7iighl5CbFFI+VrfZ+Hg0XuZ
5D7A+8DgNXum6sIfGe9vzXOMcDzZg6T8RqG6L855DuV58RWY2u0vcl2gg1rgrcXZF4llQciqDFFE
N7aQIzI3RkijyQ12tZXZbnIvD3uFnE2WfvTJrtHf/7gA35imo4iFr7ll+8LwclmIzXMxaRcW+r0b
VB87M1i5UUuHXYW8C2g6oGagOLPD7pcDYnQCne6oQOUbeduigmgKhyVktu5/l6O7VNVsIA23d3fh
Jl+YnXnmYAyEoBkL85x42U9liH60fbDrk38IoMiJcLgsEJbkubsyAprT+SAbZzA7di4/t8HH2FyD
My88z3Q7gZuAe1ugcRS5ZYbf04NRW2WXDkhSjvImT75Xwe72pqmLlpgOAnzKQ3zFKKdlSpOGomec
6ePW+z6E9Ckfx/ZVSSywEnpQfjHUQNi7EmRcdR90e41BzmOIEvBhgODRs1kA0BxBUO66IC1O0Pzm
m0ZBTjXX/OgOfcT0TkfknQKEKm9GkPpfNT3rN3qRI5RYc+GavtL3YWFqITl9l3p2poXlc92O+u8Q
Kdr7XotN1GW1aF8hJuwQ62ng8lzzgx8IsKeZQbkPM6N/lMYwOA0WqpN91QSPNcrHpHNSZueVLjyE
ZWOuHLiFRxmn+t/WTX9/41/VsRRGQeAjFd0rgxZq9aHUwQpXd/n41CX72x9q8TvBXcahA3JK+ebS
WBb1nY7b1c9tyMRYckyy7yzQ7qTn23Ympzd7NAAnUPHjLaZGNg+n6WCUYVip+nlENNqXvlnv56vA
CU5qd1RN+e+K8K2TA64Wupbngjk/PXr0hDWat4XwhUFCRnVhnkfPax7ctiXK51Rr3TPTkZu8bX/h
DE9ZZdqKz+tS5vXKt1mzNzsIdZuITYWg8FmIm0elVA+p1xw9mQIS9NrZ/5B2Hs2RI7G2/kWMoDdb
sqxsSWqn3jDaSPTe89ffj/3izZRYvMXouRttZqJRmUQikcDBOXW91lqYItn8G52vb/ZKKF3LU4Ry
cB/dOi+dkbfxk+sbb6hkoxE7lNYuKGOIgiUv24hG+d4K6SsTGN5hNAaYI2Gm/HzdZ5Yir0G0J3oQ
FHGbj74ZimGl9T0tPM167IS3tgHO9fcZPhi8f01Mbnt21nxU6IxExERt3SvSc1w/Z+bKxM+S508V
06mWQM9m7jVqGJi6VQTuY9AX30MBggnTCA7Xd2qpIAXvEiAJJv7Zq/lAJoPf1ZjqlvvYQg3IxCeD
rgeH8XgfTr4Qbersporx1SDcu1A55oN11IV62xju1zhW99d/zOKCqdP8edOCmJ25UZcqYqtkMZVF
X4L1K4y/VqjyXrex5BoTspkRWLpgFzQuQl0WnprKHA1tguMi3Fk0am+PSHD9B0MAhXikU/HmeTZz
kLrPTdSGcRAjuW8kZSdF8YM++itHHebthcPH7OU/hmbZjaGKktdVI9X1VgluCxjmd7IZxPu4c7/y
dh93ImXZUCiVe4RRi904KO6xbtp8O7qavkv9qtxCo4X6i9QWdpNHks0M8i+FyvM+hmrsJh2NZlO7
VL0F2U224GCYm0r6bI/SCWJpgOGxlevWq9ZlBlPFVrLxq4yyNfnEPjbEYJsPyOOVdVxuCjmonLiQ
GOyPKYWnVtvexkEfHK3a6jO7NNXCNtxM3xjDWDptMGi7NM/Sm9pTrJ0ajKi6F30MllBLbaGP4WAD
e7iPMiK2F1bdQfRDw6YJN342B4OLG9HdfV8G2iGUoElFmtywu6oWn1WDasZIeVWvIuaKxeFBdD2G
6bTxc8L/9VC1VrodjXHcV4n6aujxzzFSjZ3cCzqUGOGdKibILUftViiU5DFIzWLfdX3sKEWX2n2u
MHA5eu1dMIQCcNV4cGKTOUiz8YZnsSD3yGH9dMo8dDe6MfIfqIhsIXZpNvD1ZZ+11C83DepAm0bP
4n3ZZKoDS0/vACmpH4RA0ffM3OvbxmS+CvB6vwlKzUInMv9kRSbsfCOOv836MkFsvG7QZ3IL2hBV
TvXGC7x7I8qDTRH0o90DHLFjZXwrBmN0ykYSt10mF0BTytpOI9InGo3NQ5tm4lbt4fQbJlFrOVHb
26oLJHBpTcuPdL+jrCB/dsNWurFKo7McSJnaH3XqSdomRWB9ozF3atURLJ4kmDumRN+Ttu1t0PrJ
u9cIP+SuTO/HmPStttLguRkEJraarnPoZRpOptaiAz45+obCtS/ddO5Ln5rWyRcQkRu12uW3DsYt
csTNxkPhxfEsmiabrBm1uygNkvvEF0enbXILedW83shpkn/2ZaM4jSZa5JMrpceeU2OLXS/y8AlI
0qQwtw0Eoel6IDe8EwMRqEIZvapx/W6UZfJgNo3iUM+S39XCM3dq4nl7pLO6OytUzE1TqvmuV7N8
E9coVgGRrx7jog45RV6+S4uqvQmgW2LYfazSrY5Q3sYgNbitNPgFKSKy0D4JNrEYv3Wl2+zbzg+e
hBDxMvhmvM+y3kkTbXtLPduDi/FoZNGwT/KysKGV9G+kULAOslhrjjH6PtOqkrnPKqnfZFLXbou8
VGlAIyA8pp1/DJQq37fje4s6vY/fVpQdNwqg2pWyw1JeQhURKjuyHYY/ZgFe7Fqj07PMfcz0bOL2
aAq7Sn2Y0sX3zK3vkGX/fT0IL8XGqQ0OoJwZjIuJqB7cR+kx6vVY9NZBKQCcZH11yEqXqCCvwUyW
ri90roDVAKdWSfM+RvymDOU0DGjyJ2qzlUvpqWL6cmUHF2z8oZkCsU0nEWXAjzYEURrzxBzDU5BU
dmdQCRk+Xd+yhW8EP54GBApmD7r7s9wp90rUrwOGJnPNugmsL6AKw7F3aoOaTP3rP9jiUQllycR4
Me+096ZgmvqQhac2NqDb3PEXOYQdefgmzVcuysV1ndmaXOUsYQtSRc87YvdJATIGs3b4bWxFuhu1
HjtwDmp2Hqpfry9vIdeYmOwpOUyJxkWhWRAHT6mHMDz5abAX3bshyG4C9/W6kQUXZ94HzAfHaqIs
mV3/shUoIQlkyHwYLLgE/1r8Jbnd1rVWBsPXDM1cz2wD04xzXE+Rfpvmt1RQbbf8pGUr7cCF7/Rh
PTP/Y1hISoNUxMPH7xkt7BxenoRZDM17quQf/2HvKJsDqaUFdQHA0IZET31GJk9oRAyA3pPQ/wQ7
gv9cVAEcI0q+JrS84BEIGOok2n8oRpTZxxIbmIvh0Q1PnewCmwofQlM8Ir218nJYMzNFkTNfl1QW
BRs8e8igUl7QUlXvKmvlQC0VD1kM8RyA38RLNstwM4ixa5hLw9OQSzH3GtOeckAxLdbG4b7JlNbh
GowArCdq4oRNIm7U3go3iRdlK7n2os8g6kYkoZ5pztXDui4S5LBjvX31lET3cvPsRiclOEJ6vGJp
If4CDP3X0iyKlImgj15Zh0hEMjHhqmrkRNzz191yuihmz2mM0AOYGJUsCnsfP9/QCo1bwQd5SmKy
rt7xhZ9j424nIFfltXaT/K7W9NcWPGbqCLB90/ek0/LRJFy7tdTFgn/SXfUGpuWXvuO9qZVrX2rR
Dnz3jK5NLKzGbP9kJWaSRoXbVazKTWW+1STJaxMaazYmbznz/iRsjXSMucHqvrTVFoKCIOdJu1L0
mH7p7CNRqp8Ch0a1BrWSj1Y8w1e92FWCk6aNdEzeo7rYoXJRgrW57g1LhlCegDWJPt/UrvloSC4N
KqLQuBJ3f6bxTRb8KtuNUa+BdRc8+0/Hi5uKq+ri3heb0kvUEba3Th42ruXbWbKWIC2uBNbdaYbK
pKIxu0FGKS5FPRr8UwAiytbF/GCG6WfFEA5C/tc0HwwBoRb+j63ZNSIPRRCV3BunuEV3yJrUgPJB
cDey5o7b6x9oKRAyPjfpW5Nnwqw1OeSZwwlx6NWa3/rICpobi4Q2yMY3sxJu5DTbaL7/Llfitqe2
abuGtW1d8S1S3b+vR334DbODldaUfqGF9E+t1OpOmZrbKkifeIms5fCLfnK22NnpGqsxNN1MJFKY
+l1c8/wYK1NY2dJFI1SyKSpyPaOQ8HFHJaspRdkr/VPCjDtAteCu86w1MrJFdzwzMv2Is8/WMJYs
dV3jn8TipCg/fF3Zy3LiSPLLdf9Yikd0ZiYqSEZKLurLPAbl3Btgasz10E40idHObZJ9u25k4c5A
hedfI7MokYkxo/qQ0E5XoFadxOBGEO6E/BDFP5riZ92udA7X1jR769RRUXmhh7lM/OTCz2hIe01Z
yWJWljSPsIkwpiaK2SxJkzaD0B+grTsUYrM14+a+UpPnslN3lFRW4u20U/PAfraTc6LnvACtUfUR
ZoXvntLYoXuy5FOYdvu+KmwwCNc/3MpO/qHbOfNCqxsaXUTT6+QNwj4TRh8ovuxCstKsXFhrhmbu
3jVuT2zCkJ79dv0n3aRqskZKtGhjGoFjqJh7cd7BLo3Uq0Nd4BJRVTvon4rha+r+/QNhEif7x8b0
G842zIOwvO5NF4ZaK3PS9m3UPlXNThxvY+/9+qdZSCs/WJrFVMWovE7LPNLobluPMBWB8pWl1gkp
IVX+uLtubSkcna9rdoLBNWixJJjBqZfuQvenGX6B7BLx2F//wQwz2SSW0PiL+iy0Fk1jFsaIEpic
WKfOz24zZD4KYXTCSP1x3dTi/jHjTkdyUnaYFyuyNhniurGCU9klI9evXN+1NYV2hAzy27b0KLcB
lVs5vktXB6UlQ1aovF9WYaKsVkOR0vvJ9EcoIQahs9XUWDlLi0aYlyb1Y1gMdfOPPgh1VVoOkRac
1OJnCPdC2v68vnWLB+nMwMwZQEJnelhChxt4xmGad4ss/QVZke11M4s+N+lCMS4CCGNORDBqrZEx
7MBzZvwta4PTo8VU6l/TUVwxtLgeSA/AeUDVh9t93DCrUrycuzE80fdHFJbyaiQ5WrcGE19aD/0H
cHD0WwFDzK6lvOk7N0q64FRBO0QhJAHGP2qbppLt6xsnLS1IYfRFRKsauM5cC0MJc/Ts+8m3/Xbv
u+knoQIn1gphQp+TynrGzH6E5m3q77t4REZxsIvEuI/cfs8k1t5Ym5hauiypNIHGg9kOgevp955F
RcvX9ShwTe80isqj0nTDxncHCOKV7iav1Y3V5CfPbV6btjtc34mlQ/6Hbx/YvAwx0sxwJ4gIAEnM
T3FUdknXb5RM3vWycZDl+qXs1gj318zNHGmUk97MU8z5gA3yrt9FurDRFdnRkuGRhtvm+uqWHAqO
DGh7Jk4p5hg/bmvU5sxGjoHPqyh8LZSIRnJEfVKwteavaSzYIOibeRoBUeJlOfPdOtISuOl5tg7F
bVR9860v15ey5LGUpUlBp/kJHpMflwLZbuKZWhCd0oJrTO1vVek5N9f6q0uRceIkh74NUAVv1o9W
+D5kuWYUnTT3Z+p964f99VUsZWfn//7s+3tNFCZUcCNYKu46RvmL8C1mEN5rbnlK5sLabO7S9z83
N4vD0IEMkltPy1ErO6xefQQRR1qf0crHWdu22cfXjcYvg4plmfl7OaaAW1+v75u0YmE+A5uKU88n
iyNINq1D3d5G1q3gHgX3cxb8DsXeadPnuvylWMdG2imScNOufblL/5uou6cBDOoYyLvOlpgNIS9U
Y4xPef7aDs+lciNrf/0I5s6HA2vqXXDRzGHXoRd0ViEI8SmIK7sWUgaT0G1K157Alz6I7jWQeAR8
wFtfPOh0r9DHSPNjysZPibulW/gUB089OPKkulHr0/Uvt7BvwIaICnDOgZCffzjDEMYgV8P8ZDQ3
pW/ZTePbwbCSVC8aAUYOnxXPVGLdx2ObGUEgIEmYnQy0og9RELevahA2n9WusDbX13N5pKiVUAKE
J5i2BWOqH01FEsQp0Prnp8yDqlc/DsMpo+O7xjezsCKVFICrSUT66IIeFQivYRQ98tatQP+3oBKs
SWW5sUapPl5f0KIlDTI0sqjJ1Cyj1sQw0RTIOE8yFZ6IKVG4D50ObOl1M9O+fHyXor52ZmY64Gc3
vGsEjLArmInyL0XZ08KybFl7dMVbQTgpQu10w8pT4TJkYBGKTITfprFldbYwaDbELBnV9BSUvz1l
3NTm2/UlLbjCpCNmkK5MZec5hpD5xd6Q61Z4lK0XNWT2Uv9ZG4U9dtvrdhYW8sHOzLsBnFhJU2FH
1Ts7i1+LfMXAZVbCC4dZfWIOdIYXNdrUQzalQ/iYSkHBhzGdHGnAqpIcKoC2Uq6VhBcQzdij0wFd
2vTKmQe6OqtUsZAnQV+JSdoSZEuykxjwrvPPvfHNiGFnSz+5+Rr33+I+Uredzi9h9s8dc+aCo9wk
VmFFzIVF8LPKE47l788SFwS9DxpkMFPM+xAEoSiMA8aa4kSEr97yj8y3VEcpHdZYZRZOLYcVRDiL
oYk1f/ogZJf5ahTy3Pba17rOtpFi3bLjK4F1acvOzcwSiDrp1HpsMVMI8msbqC9Ds/ZVlpxPJnVk
DAwsP4v5GBiqRgmzTNF8VCOm+RR5U4bWJsxuMj84SsrL9aO0uG3/GrtQoBez3Eozg6LpGG19T/vK
hLXddurb35uB2IcXHFV1BiJmJ1bu61TMeqrMav1sGeUeKKQDTmwlpC7tHLNkkP2Q49PKme1cIAZt
W2V8HEMG/1IyFuomz7XYH0NL2PpCuJY4LG3eJLzBVcHxvUB0as0Yq41c4HNmEtp64x9kIb83tbWZ
sKW4SvFg6rNMwXuOfx0DMzQGs8cjSmETdq7dqE9N529AAq3s4LIlgp7BZMUlk/KoxsjLGojOeB0p
pGjZBfXtrKr2Zv/lukdcshjgCvDjGCbEuzzv532wzM2GGgCVdxqIrSnPa6Xc6cxo2cEOlsRqE1DD
yv5DFoFRpisAceokfdMXPYt4Ui4w5Jcxz2tZ9wFyq2lx65trjFBLbnFuZObsrTjoYVxjZCw+tQYq
u+7RGNbSh0Uj6HSgHSsR7ZTZwwy6STmzmOQ/NUrw2PTDsUm7U8sg/cpnmv6dWZqCqCUUZXBncSPO
dRmFQS5MUODYyYUKJktk0wt3pwjRadR6Zximl4bqZG0D8TaDGW630eNwe/1HLJ3r898wC7q+qgVW
qfAbEAYKs1dBTXfGqG8Yo7fRwrhua2lfuQkhdQHqd1kIgjUSGY5wRHZJSp66Xr8XILar6FBcN7N0
j3DrEhOZl4J+cPoZZ45YjNwbEqU6mtpDtYvgOXyXSw2S7+tmFpJMDVT5xH+lTy/4aWfPzDAW3wOn
4y4pVQJuJu3T/Ggh6uIBCPfhlNOyl0Zbm2BaCiLnRmefS6jlpJZRkjmZE9I49SmavRa+6/jif/lY
vECnBSoTymgW8KvETb3MryjnmNm9L/BKtLLACazm7zNnMtp/7MxpKAEOjI3S0lqEEGADne3GX6Mt
WgyHljYBKeBH4mNdfCmhd+Vq9E+9qN/mY/7iJuZj2gi22HonkIGfmLCgwqqfImSDhbBYOWJLbk/N
mDo7RGKyNH/Ni2Y7uGLkTt/Mf+C5fYJea++ayhrh4aIdAyY2qqy8gOfhBMxZT+W4gykrH5y6f+/r
NyNfE59bMIJXM8nEJCLozXkekIVeq6J6SktJhs1IE45jhUhb1B+vH64FP8eMDhUaFzNkb7NP5gEY
ThSZPQt6g9GDHliW7njCk9f8vm5ocT1geYCNAOC+GKRoc78LshqUzUQH7rXKvpY0R670lQbtohmA
X2gMw0x/MeIg+31YywPpE7rxtjHUzKf8auW/1ksmQWMp/1iZAW3Sriu8IAqo6WsVV6NlCzo49HTt
El56U8F7zxwYI+ZUp+ZTokIJPrznJXcKm6+WEO+K1nViNd9A/223zIpI0YskFyhCP13/WAuX1Qe7
s4vZQ5RS02ofIBHtZT/zwdN/drNjOgLP99fi+8I1QjGcXG3CIlwWmYe2H4WihR+XisX3OEmdKug+
//16GKaj/8tfMCkzL29qpPp0dRQepfpbCemzWD0O1k/aJRshXmEMXzhQKDHzxRiRgrV7fqAKo8zM
Niy8U+iRBpqwurjbsQkOxTg61xe14OpTlNMtugDAN9XZolRP5X2fqQBShmobjdKhoX5pFdr2upk/
xHaz7OmDndlVmOp1k2ee4p8AK927gubAvLfrxWofFM8gv/eKFDuq2zgt7WeqM4fKzJ0+W+tuLWQB
H37F7JqsQwhTGG7g+oIKWq0zJ4moOfa30fjVcjsG7wEijs/Xlz6t7MrKtRmaNKykZJRCMg9Dr+yg
efDQDeqb+r4p5b2WdSe9XnnJLhwFgzRABH2uTYjO2SK7NCzqNDd9gr6yifJqU609WVYszJeEcI/S
KrVFthHc00W09frt+p4teiWFYeb3mGmjRvcxW8s7C2IoBZ4ed9h6yq0Rv6hrXPUL0Wl6hLNTlNQp
+cyibyGUAnwiCemtbngHc3C/5L36OWjV2u6GWj2Ggrf2UlkySZ6rkoAyKntRA+qQjcmNnizG0lLv
wRwsb+NzLqZBscIJ29HaWV2Uvf/9VhKzLFGihHJJdFNWqlzBv4BRKHXy8ieFt5+utxKvlr4XhPgw
mEwIWP58/F6VBNcCY1Qe6NeftSUgCvaZQYSVFH7J6/hUUKUByuZVN/NrI6Pfn4UpmZn4GpY3frE2
zby0iomwcCIDmEYOZgZqgKFNCuP1Y6GDLhxyuqHgze+azl2bdlmK72eW5sWmbPSV2sugZJt662P1
1Ca1A0ubHWsrPZalPQOoghYnYBVAOPMlDaKrtwMHyfSyCFXUwbz1UfVbuemXQtyZlXk8SLTYapLp
qWiY8austA9Zox1QcnrxIvPAbepY0e/rXr20gWACeYhDJYiuz8zh9DGL6IxQJ5ab0ZbEh0QiehuV
bUrbvzc0lX/UCeZzyULUCnEX9hmGXC2/cTPPtX1V2DMfsPGyca2MtrAqarb0diauA8Ae038/e6R6
UCvWZosWeuYPsV3jG5mM+pTXvpXVj+vrWsoKaVJNSQZMoNQiZ56RjGHUuHqFLnXr3pll9qYVjeMz
AgvGAuX68dSW4Y2Vq9s6a9cy3+nfnl2J57bn7q/HfaB6GbZHSltKf5fQ9enE21rotqn2WpSwk3Yr
LrpwtpmRgmWVThMrnk9/VWln9ZZbAkIwNIfIa6udtomttQLlohkawROdEyF3Xs1gYK8PxGjkwaXo
N1IjIRvtHnzVWim+Lxw4QtSkaDA9USh9fXSUpGjzim9K6SlKHK3Yu+0BgG+rm3aW5UBx17BnCzeX
yfORRJHEQkIt5KM9JSkqsUqViLwpc4YwosQLRFE+GL53KI2VI7fomro6KcgYFCgvxsuy2i2L0Cqi
k5h5UKrmjh9btt9KDsKQtswIq9XATvCWaGs5wR/k7dwxKfdOWTdkq/z5uE6er4ZfyWl0ohtk3ELd
H9t+Waq3ddz34PpFpDeU3KTwl2WOy0uU+fAmslutG25MPfkj+HznBmWIPptvhM8gAysQSrq1LTLz
zTeG/KbpVGh+6UH9/ZPVnBrPkGADE7jg9kpls9HMKo8IiNGnTB1oy6hwRWVrPZmlRP7c0DzW61GW
o+DDxyl0q7czMThWRXBnRPdiBilce5DU/K7s0g2U4xt4MXaCFh8rCGKuh6+lc4bnc4dCu8tRmD1b
lLJQYpw1OTXJeFOirwZYzZNXil1LpwwiGFmlv02nZh6Og0JV/Dxyk1PZF7smbraInXWI8PTvlK9u
ulJM7CER1pBZC1MXEE+ThjETA6mKpc4OW0/3uDBDK2bwMXMUWHM9Hcxx9KYFqV0bN1DRWS2Mn/HO
KH4Hfb3iSIsfmCFc5ph55TIwM2392SVE6xA1xNBLTopV2WqTHiCzOrp+Af4vlo8dSWs01bZV82aU
26/pIN+afXgPCeXb9U+8dBma5tR4xt8m3tGPv6OGQK1JopRPXABRUq0y3wpenW8DMEW27ynZ37sU
MlnTtCQ9LOLqLKYKKUKnlYVMUN2nDr07JzCepfbTXy9qqvqY1kQXR8CY1UQsMU36oSdwVyHNK/qA
dj0p4MDKh+bSSmV9wX0xA2RyegReMosrDcSTWg+aJ1SeA0nbuvldHb8X8X2TfIfbybm+sksa/olZ
8F9z8zvCbcqy9FzMmfITMmdlcZTgXfPje02E0q6/DwYGQ3/kZmMPw0vtPQ99v0nhX+t+tO57qu8E
6/36L1pZ/59zdu7IChwIpRDFADjRuxifahOOiqc2e/bcL7H4/bqxBdzsx+XP3MdIparVrQBrDOUN
47fSu82H76Lwlpu3lVvbgnsbZ5XtQmqdhY9xfaTAY6fqSpqzcGj4CMA1KOZQ8jWmPTlb82DocIpV
cXyKtAYmZWGnifEhsuRH+pyH6yteCMEfTM3uygZGDk1MMCXGt0lYQSV5rOvX6zYW8g6ye22KghBk
I2bwcTm0KPMg1YhFOapXvv7d6szNcBc7lbdiaGkxdLoIuWjj8Lic7VtsVWOeZXIEYkvdxN59Nt38
q4Rci1a4oem5krNdQLfUpgq1Quy4pL2EAWLRids7VV9xgaX7YxLAg5uHMQEmK2ebJkpyO6SeEYFH
NO8aKThmYksvnkEFBul50DhyIcCh5kl2WKQvpZ46sKevDP8s+SFIRVRQJ27zC4RVoSK40XVJDENA
I+7g+dC2zPNDu55A5lHr7Ro7vrR02Kn80kUn+ZnU1j96ygTsUKw+SU5hZ9x1iW6bXvIQR/42VY3b
Cdwq+tEm5ZHhG+ONksvHNmViUW1/aHX4WsvxQxPk21zR7/XCXIn5Sx0tPAoAIpgmJkbmQ3/TQ0sW
Bzc+oSnySy/qmpsUNF0DGcWNF4ktszAqwnviEOxTKbzTq2LPXN2ahPD/8jNwiAn0xjbNDqxPFMqV
QotPyhDeCzCYibG0V3xiU5jmsCr5D3qvPpfG8Bgl6Wd9aI/XD/OS99NO5iSj4wyWbJazBVlSFLUa
pdgvHKV+SEEVisHu/2ZkdpArFZYcMQ7SU6v9TOuD0P4a5ZV7dSkoTfM3TJRTmb8o4xXVYBmepycn
meqkWNwNguWIen8Q4pui1FfWs/jVzq3NMoa6rXq1SI3kZPjfqeUASUJg2xDtVgHzGfqOVzK/ldyo
6j2Yw5U7felQndue3Wl5oeZiImM7bKARVV9ay3cYDrJ13LUKP1cQFV//ektPP5rz/+7tVM86u78M
EmzRL83kBCnbrq8YpxFfpD7dNs2TibzSUGwldbSZbV3Z5iXf1HT4wDka4qXCeFtmnhFP+sJxrzum
cjPEP6RmDQ6w5DgUWvAZXi1cuLPFdblR5YNHjCrG8mXUUMxIpZsasl/b641j4Kqb67u5tKipw/jn
BUNBYmYv1murHgMajK323GZHoXp2w5U4v+QhhPcpnvwhzJgl6W4fyJnfYiL1fMa5tE3eCE8k82Bf
xpNStttkTJ6vr+oPoGf2SGd4+l+bsxMRxq0B1IwmMDOZuzhF0FE39t5EKlZF24gxLI+XeJPEGwBc
u6yAM1UPNjxbeaySOZioP8ajw3zezqzRGa79O0Dbx1TLN6zG8Wv/d6hG20Bubms3d4SkQGiohtTS
ulVc41io+lZMxpUvtXjKJ0UeuLHxjAsxdBkQmNfSDD7pmmlrynEoB1ur450uPMXGtqqeauFXGde2
aK6ZXvyCZ5ZnX1CBUAA8Cb3uRmAWtLBL45PXn/Lq5Ga18/eStjwSztc5+3aJ2+myJwNISOr2pUZJ
r42iteL6Yip+bmQWtvSeFhg6NJQ29eiQVrrdlpod6aUdBOpRT1REZsZvlKU/q3KxCxPzKdYAbWmK
4/eMiHT6l+sOOx2zC3892+HZMWwjCkJmzM8xgjutrikcrXFCrH1D/WPU1GukjoyGXQ2z1nHVTwPq
P158HKJ2F2W/0OL5vy1odpFXUa3lSIkFJ6G5VRKPNHLlMbVUh8NNqP8xVjMNdk0LPrsGPCg6/RG+
vJMHO2NbfnPDT+TmovvQS09p+2Bqz8JYIf71uc2/JnFhx9lWhfNNRcs7bvdZ/E3KftY9ZHQrddcF
VtHJf//9YbMcKhiMxCsGflikP7QZGmQAJ7zyJA5HuRo2uQK0ITs18s8x/y2mP9pi57vvYXVM25X3
yv/i4///h1xwFAFQTqUgzoNTPEpOIegPPQ04O5DSnYYG1ViLTEhC36KWG6Gv9zDNOyo/d4jCg+SK
N5pQ/b7uE5OLXTi5SQ8QhDul73ly1w7QZ+QDyNxqQL2gPgI4OXTQklR/rb09RZAzQzPXGBH9GqUe
3JQqDzcpReEqLW8bmCeur2fpSNHNBM8MoSoa8dPdeuaBfSi4vh9zsQ1/tLefKr1zcg1yF9iDusDb
x+4a4njRt85Nzk7xOPheOZZE4rhqnaDZWeb3nlpCbT1FaHr1ImidyN/01bc+2AHqcmSh3+rdQ5WR
sVhrEm6LmRjkqxPRMP0vpmU+boBkwW6ZT9CxdPw65HsIruykOzT5o4ZIbZv/UOtvfbTSrVzc9DOb
s8CSZpUrjRE2tS5HMcl00vzV0gV7rOqNpL403v76R15KyEhdJqkUCp4Xk3t11YS9MfCRyzzYt0W/
6VyNIlV3r0/Ynkg+XDe3lI+hS2pyPOhEMan6cUvTSOAFLnJm5bCytXavgRUO0t11I8tudGZldvvh
CmrTUJM/5W1ux8Ozqt+mSbRnEKQvX9L2WQ0fXfkOaj34YT/lGY/R6rmvd0my8txbDFHny515UNWI
Mlxb/BDf/yHET632m5gQBN+iIYff80uhnephr4ff4ZhtjdyeML/wTK3sxpS+zOMSYiP8DprgQD1m
uzHW6ShkTN6clPRJrD+LQ+WE9SEMNRsyT8dyYXgxVFvXn0J/5WsvFdLJ9ScIFzhWKMFmps0xHwNv
nKBVcVdsa1Uyn+t2+B5qeWIj6/2m60W8FX3J3Wk69KlyHL4Hg1y+NEH6swurtbfV4uHC9cDTTJSU
89Eqo+uNpJrgeKVabgtPPPmBuRFImYMy2sVltGnatVR9YTYXbdAzmzOPJ7KUKJoAPTRE7YHO2baN
5G2cQswsDjuhbjdqEj5WSfWjD92DmAUbqXU3eR3ctYq8kmKvLX/2NXSzldNuyjxVuJIlA3C0fozg
GdWDeNuZBzH/et3zFg/72dJnWZ8ktKnQysQWsQoOOdB23fTfByP+cd3M2rJmh8xs/U4MmykXKw+p
Ym3i5kteE1bcwvFEVMTxtesGpwzn4kCdrWt2S2lpUQ/JNF4WeOmLW6S/k74/+m5mp0MNI0muOk3a
bqkNrhynRbtUrUQFoDFX8uydYgpKF9dM855qv7mX4uouFfNXhvW3SRzdikJ6DKIRLbf/gMS0QADL
aBbxNMOZP8bszNAzQUqBNstWdAjG7FjQBK5pguXamlLYosecmZo+9VnKkflS5qo+h0WJh20rCc/S
2GzaMFlp8C1laswaTcOpYFihPP9oJunrQC1EzERpbVfB7f/TwCnX2neTf1/4yZmZmZ+kQyPngoUZ
2a1/RIL6jnTIykqWXeLflcy/jeK5STcS0RhMvfcV/07OEXxGnQ7FXhHoY1x+HaNhmw3weF0/BEuL
o0+AlAtEfBDuz4JJ3Qmh1I4AWEBwPwRe+YSHrNzjS4s7NzH7TJ6eIRunNVzjtXtrudZEog3N3vCY
DI0jqdEbIfxRgG39+sqWvAN6q6mSzrTqhf5Z5sECmvoAWNyACsRYbxWl+aLG3gNIjZUVXpqSUUiE
7pnK/MSiNDvRKfQTGq9/CJsAOSlh8H0iEa9c4ynLTH0l+i8UWDDGJDMweDgO5HlTREC90gonNhd4
AFDe+g3jvD0OkLtm+6r7Kkq57Ra8nfVgGwprmf3iQpHl00lCrIkF5eOJM5p6lNVJl97Xu9zJAWU4
Ypcre7KDUrL13MjXLF6GElZLK4SXEl1meT5D0yMB5OUyj6QCNWLYAmBdi3g4rxT/Ftc1cTdAdwpa
cs4P4HajW8B9wTTmAGNZo5XbWFJv4sa6k4c1bcPL48CKzmzNrlNdF0ZLK4nDkRHehJpwGyXyBknF
XV66myBJtmJdPJVJuwJsXVwicX/ymInxenYKx0jPdeYn0Gtv1E2Z9iB0vc62gvomKiB7un72lr4a
ahc6RPJTIXD+hh7dPteylHExOf9twQxdc9LhEL1u5DJ0wbvLc+7PaLB4AYSTS1cq/IqHujaMPUWC
IoJIeY1dZsmIPIGRJtISfHAWmQ25GTq15rLOzBdgY7aWrCH5l/bq3MLssuw6LXINhdg/Mg2WZjSU
yDwCV9le363FuAFLEpAQHUIC5tE+nl050DwRWmTqAFlo99amKr8k5bDRkY1pOruTn9z6YegrW1I/
Xbc8LeDj/SmDwPnX8GwLmaiW4lEhXw2Vcpsnqv0/pF1Zc9s4s/1FrOJO4pWkJFu2ZUuO4yQvrCST
cF8AEiTBX38PfJeRIJZYvl/NPKQqFbawNRrdp89J9e8pEMntDG53XAUupABvW1ye0n8tKlOq9UbC
BgcW28z5wiu2o5ANzNH2umJn4YV6OTR51s8CndTrgOwRMFRVO5p80fM6JM2dYf5N01+sLCJaPoz2
VzQIBra1r8BsYXNQbvN7L329PeKl0302x2o3Y+MxdNQaqCR40IEL9NE5mTXfF6zccmre37a1sp5E
uQQyKGmQ0ZIpTXIwxCNymQQs/TESPO783VvDR6/tW2JeznHWDYndOHgXzOS5yP7oJgN0ERu2/c3B
JRXXaHupJZrrt7GGtF01rQRHGaTcTHOUs0ojvXmfhm3W/hnJy+Djuo2/W/MT6HoCdyxXzurK/lXL
awZAiUWqYcgENLTDsTXuJ368vYjy0N04lGpSjGb/eygRsnwtbPMeVL53eWoEEy8j7mkrJ2XZjf7f
iSSK85nJZMW2j5kcjL9gCwnE8O32eJZu1fMDoDgZP9WcnDBQs2mWG0BIHLhV34iGrEdXTPrQaf6B
2/3LyP8fGBXpAvCyQm4G41MhERNrcq2StOyWn+4KiGLNRrXrhiEc6yac221h7sski/pqm1sP/riS
xl9cRnSSQOEPge4VxflsGJBRq+CAiH6YIFUUF2EjXl3tiwAo5vYMLx57kAWga1qitVUXY3uZPuUZ
cn4x2piMr20zBLPeQJPz0bT/es3ptrWFrC3m9cyc4mWoU+WFU0uuPfJa1oAngOvcBpij3evWP533
VOV3I115hi160TObiqtJGtCQNMhygCPI21H/0aRO0PVPDlmJxdamUp6Ws2vDzvEYoybssIlteGtC
E9fbeAOJBNHuoXoTpQx1r/9wQpUjWFOb61mFJKYzz881JFyT2jl2VrZHs3ZU4fHS6voONaw7YxLR
bduLhxMdcCiBIZa/aoSvATLX0eOOw1l3oVc/JqhY1y9F+go5qq0f/2o+z5WGzYOcv1S/hgagmisF
aspMUVcHw2xibJuK/ByrPEJS4s/tcS16NSRGJVodbGm6cj+0RgPF0QR+uteqd4htBpWb/LptYnGr
nJlQtoqv5RBZrWHCcURgZSd/9ncJVOCa/mjkX+1pLaRZPAJn9uTVdLY188Kbkw4Kyy/URCrgSzpq
wUi26+ysS1cc3rDyRpCtLL5y1KAextNC+PAmaNYh3EfFs90hp3979pbcI3DfUq/ZJxKwdTmambde
3tcayK71OjAZ34jxu5Z0wWxbYdGtxEVLu+HcmHIFNXih5GYHY+if2LLsWfP55vZwFi3gySN1VlHk
Uam3etoSVvoubtGcBBVHmz1b8RJL2w1d2pAwRCoD2HllR8/24LJJoDMxq/60VRuOEDNDt3NQYCtA
EMLKV+pkiwsk9XbwIgFmVU0oQPRhzLwR9gRWJaY/WsMOc/9bY9g7aIDfnr2lrY0+AJnlAgkXCJ4u
NwONLa0sC7wX3dHZaP0UzbYHdpsspOM/ty0tzSKYHRAQQN4CL1TVEmofJtfhas3BCbsxh7bjU908
tGyUqexDmhYry2YuWsRL+IPkCdT4SqcFaco4rpq8eMkF1wEuK1GcSKAWivOHFPY0zlGboY0VGfZ3
AwSFP4YaLR+pE9NNOY94hiXDHI5Ob+wg0TNuNDSoBoCBt+hZEuNzBlmuYE5KRNvE+MduRAPIb9tG
oN/ogk4jEyoClh6VGve/D208r+yRpV2P9De06KBrDe4+xSW1ec8dF/wSL1oKNi4ddH1YwM/nQUHG
geAGFXIEOFeZLasmfIJsfYE2HLfb69RpA/Aw5CtFvKUtaPtoi5TEed6VEpgtmJ0AT4CWIz3f66UW
VEO9AfgymNs1OfAlBwsZOECwPBCngffwcrd7vmTGT538RbdbcTe5ZQOCgtgLdK9dU6j9eI+ojwnU
+8HPAloOF4QSl7as0nOLUrOBke4BbXRm7J5q8qxnx67BJZX6ox/4Vj2h7B7zDXRQkWSYOv8bpvq7
Lvo61Ae7iTr0At572mAHozXMUBRpIfelE3Ygts8iS9fQgNaz8VuZNcVDxpjYA1TPAmTNi61dAxBH
/CbdxUIfYrREMvuZlv13fRDpA5mGKsIzwIYsRQb8tM39Jx85xXBOfe+lgtMOIXH3Df0004np9Qyd
DP4Nz5WfQhfFyUiAvc5Rk30QvltseoAb0ZaIsEkUv3RBk10/57JZDDXqWsx4DprT65Cy/G6wuPk4
eU4MmvPMCUAsdwBPinsHDVYn6MemDLyyyoJ+KL/rRPxI0aMVohQ1b9PiazV98edj8wLN0N7boZFW
bAvGQZ5Wz0Ea52M0otQLKtNuQDuhCJvECeMGLH+gQ9+10N+OaAfstdVY6AGw8URurLIJO7P3935P
4fGQUt3mbUPXjtHSrgNLPfLuiPXQ0qbsum5qdF4OQMuXbvySeMmTK9INL9cKTEvnCClUlLIAdcCd
q1y1PG8Sg5MeAHAJZKmBj7ajtHG2Gr+77ck/8nvq1j63JB3vWTzkgjk2dkYOS27ynPNRD7hm3scg
9HREFtpmHhWSwBjCtpY3b0bSH1LTenfTKbREe9eXVaSNZjSOa55k6eJEV4QEq6JxHH19l7+rtgwB
HWFRgu3kZ9+9JuTZbLdxcUrQYHp7ChaX9MySMgNlYmepScfyxbFFQKr7fpJw6fC2keUFxWikWwRY
TvEg3Qw9prLu0IKDB148DaHXJkHm3SOxtWJJ7sDrBf3XkrxtzhZUc3WWxQ0sAX6lh+iWYWGezWC6
jvNsG1usAqcaaFOTFgdGF0jX3R7o0mwSvJ6xaaEEedXuyZty5sWA19aMRjkT1mb7vRlWbsylzXFu
RFmyhpdmVyYpBGtMPQRf9VezJJu5AjfimGzhEld2yAI+RtKagsbZBATJQVv15ZyWPcbal5Dcy81+
COosHl9IqjX3DVTLHxr4/9BIxbTxNJM8GFxPXzsK7xG2+jQ+oYHE3Vo0L/cTXqe7PinXRIoWpxw9
qCAoQ6Lk6iZ0LYhACELzl4nMYak3UaYDZV283V7YpX0FvRY4PVyCUM6Tv+JsX5V1DHVShgcNGMNK
qZw7fkF0+7v0Z4hm97b7nFR82BkIZB5dt3ZWttXCigObIzV70ZSFhizl/FRx3IIxRXLug7IxMAf3
cY7z+7h27mgOsRB7Tf1roUcSLaZ40aMdEx1JaAG9HG5skWwmQzKhZgyqz2J6cNN3DRrMeXdABU2D
CnmXfqOEBR79O9pjmOn7lv32rVdEeAFOJ9RFsmfDX2vqljvt8nQj+gB524d8naT6vvxZkE/R0iSJ
xaE23oei3bj0m8gsVJv/zJ29b8np9qJfTzum25ZxD7aWJCe5NDdRt9A0G2rkbXYaq1+0+l4SrL1R
RLrx87ap6/11YcpRInwwvbDGFbM4FFWMst2W5JsCkBjfe+PJCxURGrtvG1zIfqOYDWp25HzwWroq
oJeNQ/F018SBT892D/o4814T78w/FP22s18q+085HoXTr3iT66sAZChSGFBSyVpXrM9D5pRpmwNN
VfQstOlDlkk49E5jX1fG9xGMKJvlwpLitlxXcASPOVCEkAoKLKTdt86o/7IS5r9VoO0NirlxvzHf
y++rsrXvC9ttI45u7h91PLNfIK9Hk4GDn6dPXrftpbRbLyyxrfTuK4Jv54D65RzOWeFuADPy3pI4
+afgnsPDbHbi3zPRBXhKpm7rl5R/szLvS84bM2w7t94ljj18qYwpnzZJTrJn1pjm32xMhu7OxbXx
ADAgfdMGRsMWrAxbf4z9x6xqpxOtKoZnm9YfU1/7mnoFOU6mVm1I2ei7Ukx4xSV1kR7GxGU7ZHSd
IgCzkrXxKjRZhlAQHu6HrgBXi5tqiNo5KvqlmSTBAOzIzhoKYM24BlKpxLa2bRfzhyqd2vvccFiQ
0GHeg789uYeKRRPmc5/uIBtpgwwIvSYd+nu2Q0nNKOnN+MWA90dqCWBN0xbwjn3XhaaVgTGfO7r/
bawr7TnNmaCBMzrDr9Efy70+b33G/8aE/bSBhBkz7W7OrQha2NUpzV320OnDMdV6e1dPlN/nbjNt
oGRgg8NCigV3VIRDa/ehhy7O53ho2YEjX/ndMTPtnwawwm025cOrTTTtYSZ0DoXVez+om/NQy/rq
2WGC7QpX5FhhYxahIZz0B+OGf2wQVRzQT/bP7DjxtptLPfRdO9tWLe02Jkm97Zw5TUi8eNzHQw+S
VquK78aUtHgNZN4GVSbU4htzCg2jyO8BoHTxlXEI2WT+4o1fo2NHzNHs+GmEWLMPtRpFmvBNz4yw
0KbipPde9TY3zD8VZpM/pWibDRqQ0j/UXmI8D3Hp77KYVSi/gO6vNZL2nVac74RfemEJDqKdV8bO
k2ElQBMClgYiIjzXhAmlVA4WcXTPeH1gOKUH5eDa+qkLS/tr9Ig+SY4OIqgP2/esKvhmaPR6l3Ed
kz1WIM/yx3zDfV3b+KLpt55mDJHpdPzejRtjr1mc7bykbIDxw7NGEwYNaRcPoZnn5s61KUKxyndW
3Nqae1Fcth1rrcdYkT8DZrs1yTea7UgyQU7192334i04bOSzDCAuQI0qmZAu7waPZclU1FP2PFmp
+5M6HnSnssnp9rHlcpwBvPy5HfsbT+/nO8SKLkQVTBK1LmV7zyhIMFWFFnXDD6Q8QgdcZE8Ty6vQ
5N9bWwe7ttdveIYGnHHu55e00sdffocdY7rZtutHMwRdmhmiR9t+rlO33Pk9IrB8BPgfOs9dRFnZ
PPVxb52QT6Q7zZzj7RDbNJrMeXzJuKZFbVe+C9Kxu8zBE1Ozcy8aIE4VueCB2eVVy3/xvqy3lUt+
ixqErwlF0cKbMxI2JLaeBMU7nxF/azq8O+kCkhE+8SnwDYU7vEKoqbxD87O7YUX/t+rA7G8zNC5Z
Que7wa0YLjmNpWFVYkNMju+gTqLjcRVbELnvsv5vnxl2oOfDuIs7yNSmBSiqadllz5XB27DuUnoc
a6GvxFmXuSjoIaPrEVkoUBJKJLTnKq+HotVbbsSxDrFJQPOCPFsLYC63JwwAEYp0NVoCPOSH8Fy/
3DW0rHJPp2BPq9nOEEM03rdTGSHxdXt3Xo0DgaIt2UhcpIcQsZqXZmKjRiCcGeSFWvux3hJzJdF1
/X1DRxrAR1gEQ2gTvfy+GYMUs8up9qIZQT1Hzlp26zLwktMEVJ+UR4SwM7CLKtlnC4ozQ5uL5mgZ
UdVvSbrV052FfPUaa5pqyAZxk4RHYgzI50I+7XIgiRXPzcjg6dL2qSyfB7714BjjsFvjOFFnDCTA
YGTF4jtYDyi5KIbSemynwrXzF4qc9J96Fbon//2/wQ7AndisWA8gjcBhIEXoLgdSxELzW+oByKTf
EbonzcFYa3pZGIIkSnDh75HfRBb10kTZgNF9dCHGWT86WuiuPZ2vP49sJkCqIP9DohYU55ef76p8
SslI+cvYzIH/xWs+B1KQU3RpQNm0SLZopSENTHqAgBASop87dKD9wHnAjQDspCub7y4HMBCqo48C
IgLIPLIdWZP5u54fNJSBcAldGhIQrdZS0sygGnGG+BkgBORZxRqXtOqaHNRvJQwTHCbIXMBpXP78
op9TQ4jafGIs3dAcWc1IzyJhfk70GS9nxY5yQ3O/bLREh522roMUIj2/NT3Q+FrWQhkOFgHvCxci
PcgjIhB3FBcIDonYSvUyfkXLLOiqQUAgvF2/pnOgHDu0zJjoUcF1oaPzDoGAsqdqO9ViHfXvU29G
ZRw5XiQ+6aJgwgLPC+rqYD3W4dSVbWVSHPg0nugp7sGuZaH7O92z6S7Hn0ZnrfNf2WTSGHrMQL0N
Uh503qgaFRblpe23vDmZP8Agxt4+dULk12XNDDy54HhFyKQ837URXLxzrFenSr/XNrX+uVsPnwd5
lI5gDBolcLK+HNxZjsZxJltDCKadhpEE2bGu45W36/VqSxYNZFoQriExq+alaTaWgx0bzmkriq96
at2j7rwCVb5aANAWQsEe3U8wgpOurDbNK9seyqw7+ug42+TF5pMroHxe2a8dge69Jj9vDVtvl64h
5a9/vYe3HoBKqBMBN6FWsIvWdqqOTsMpuYu1Xf05SDDSxsgawE2DLQgJC7hz5ZIzNJr2I3OGk6nP
P53W+ZbSzwWAHxaAzkFUgDI5Ihtlh5ZGR5MBFIWnwpvuvmsgS/nc/CNHibIxZgaJDzgO9TCDfhiy
pTkCm7YJAAry40/+fvX7yvraZgv+hwzfL8sjEnVxu7v9+y9PAOrPEqoP+UhIkBlgx1C7jHQtLvx5
msiB4iE4bvRy269t0UvHLU2ABRqFdRlWfnDLX57imlexIfqBHGa8kf5hcxR3Gz5sb49jzYjiKuaq
bGy8NcjBFmFJo8yIrCx08ug/s6IcZqgWlTnEkMkBfSPzeIjN0DSDYk1WXhkLUt6GCfyLLatFKAer
7SmtXpocdKfacU5/FiLiBfpnXwrxqZDfB7kZvg8NQiyJ7MxVO4kKXbMoclj0iJu6kDHyim+9dB3X
31dWhHZlZVCd0CP90behvdaltPZ5ZSnaaW68SsPPt8XGK3dNvLLUahPt1fzIVTq7fExH8/RExPRI
5hf/KzGOyfA4ZiiUI8sWDvYub7YdCez3WTvd3mRrI1Pitt6xp6blNj1qzr0xRS1fGdna95Wwv22r
McWzBgszb6DHZq+1AK19X4kHkfOeNX3GytTzwbZP+lq3wMr31cy6R3jvNT2+n/AG3Q+HVvucT/yf
lZdRDRTsQJepDKBL+glJWo0eff+VNrvJ3hnd79trrLhd1cRHLv9sc/l2l/YCOcvjDDRdcwc9RvZJ
DqYrE0q8DAQBQXIGJmIvhDyYaTzyNQaf5ZX4v4lScSRGzhKjJjDhJpAfQwLo/+VC/v2+tH82S7EB
rpGix/fH4o5VG/76ny2C4kIMzc6MAl2Hx7kE60VUDcG4VhxZmyHFiYxFVaLN20eD2Bdzgr+Ibo9g
8fOSbRNIcvSoqWkVv9Mg8+UydiTes+bWAH2thDfS1/ybhfgfJ47MEzJb0HJCG+HlCoDjeLCFbuEo
7Pw0HN0QFHr385pWwNWFJ68iaLohlgXZMRpAL604A/D+tYtZsg2QDD9Yf+c+cr99fqok7h7yxUhD
gb7m0kZlgv0QAQI7at7T4G/bcg3Tt7QW5wYUt+pafc9mFwZIF3L6I6NrWM+lWQKRPBIqSEpcg2gq
hyWYwbk9Vj+7cdNMOwNiz81Kg8LSKCRVIjC+4KBBc+XlNKUtH2iiNe3R8X4HJvl1exEWh3D2dWUR
QEFnjdVQtkfhR25yH2cRcaKerzy5Fq0AYoO2B5Cdorx+OYYaOjcIDxJ6FJs0e/bT33bxbTZXnMfi
REH4CRk0B+he9WUEwo+et63RHt1i324tdyU6W7ogAE34v88r3nv2O4hnaHp7rBMe5OYR/gl0prdX
Q+3Z+LgibDzcZWJcnjzFAXp9NZs9j5sj8+76dpeSe8ffdlmQDQHKTtUvYy2jtjiqM4PK7spQ3JOl
gubYm8GQP6d6WDUrHmtpXZBO06VwJNqPLaXu7rnDCP3UtD36f7Pm0bJXWkGWRuDoCM1BoyNxycop
152qMkAuj89bW9+9A6g7sVZGsGgCCHucE+Q9UMC43L6dzdLBp0ZzbOaQ5r8RolWrMr1LRwQ9pf9r
Q30Wy4pxjfPfHGcrtO13YUfU3sTWGpfT4mJYPuC5eGngKaOcd5+VpWAZaY7VCLxf5L7f3sDXo3Cg
3+mhcxmpIgiKSPNn8YENZFZBs6k+GhALyaAXckAz2bw2CLmkl3cgmLjwDMPlJPPAKlaHGy0TTqbV
R/SEOlUwZZvumyB3pXm3CkS/ni+YkixNQIMZuNKV85HE6H3hEAM6VntP34z1ys5amK+LzyvLQay2
Y5ZAMkFvHzOKatxOS/atu4Jmu96/l4NQjgiKhkh6Q07qSKt9AoVk+57bK+AalWkanstBnQf9DuDs
wtdUIE+eOMLurLg+Fj+94M/gAXv44pf7Lgfcc2/zwwSkBvl6e7fJ2VH2gbQIAhkCBl5dLZfUs2eD
fxD7wCRfuyqax0gbCMgHzNCfV+7Jq33gmTrYKXBALfgZoHYuN7YUZda0lJgnqznW5OXv7YGsfV0u
4NmxGRiqdGmOrzOj34xFpBGyuW3haqMpv1/+/ZkFFrsGJAZgwTMegRdIMkBKHorotpHrYUhlJB1p
SZxNWR64NFI08QQUVJu+cvLuum/5SnPh2ueVbWzPRV+MJj7P3I1bbddIsRY+D5VZnHGwsZkojSqR
NS2y1konJz658x2fdsANfXp2pIotQbwrGwrU1HZWs2SINSM+ZV4AiQf/s08zD6JUwGiiPAbWZITv
l5Nv1tRoPb3zTqx7YsCMroQ/S7ODdkCkzLGTZLx++fnCtvLEEFN84slebNn0+bVFbAA3i+Q2+C7U
K9ZoG6fNtTJ5da0G9GdN8OkThtgDlFFAekMTB/WXy59vpXY3lZqnnTItCZPmC/1c9RnvMkz/mYEr
pRbuGqJmvnZKRJAnu7r5bJiD76Nkj/okKi+SkudyAFOCtKHVN8krAejIgthMINaEOZeWGDUFkMSg
vIO5kn9/5iOAzMhB3Nlppy75hzyZq6QS1z4I8Rk0AGT/DvKpKuLV0fpeE62Tgew3Esm2oIE1330S
OPGxEBdWlHNgaIL1zLKy16ze9CKk9efP2cX3lbdMKYC36gZ8v2f3fXavjf/h95VVwC9HPJDZ2av4
6qVbECLe9kILiwAeFtDYIGSGnpCvONHM8eN+nqzytakjgIjLB1CyaFl428jVxYwtCgi1BQ1cPI1h
6HIndcBGCQjnlq86B6ek/xbXjxlkYJJtuyYEKd3ORQiAZgcD+njo0kL3PmKAS0tVhgZVL+fda+Uf
0JZTaIFNVh6vymAsBBeuxORjJJJBXU3+dxVefuj6zp5Ly3tq4rQGc4X5VXiAgNTlLknj4+3JW4IN
Ay2Da0iWviEMpFxExUSruta99BkOvXl0s356pLhtN6PDzc1cO/k+AbAcL8LGJM9W75IHPqfaHh2b
8Sen97/HfvZTlMNUcGfujcFNnyX7bFN1e0Ssp9maVi4XZVP+jxlgR9Bo7MH7KM7N4E7uDYWTPuNl
EeI9GnTuGxVomRxPt+dWcXFXhpTdTwuqicqw02dEKDkYzktQPty2IL9wtiE/LKB2CoaHjzK26qfJ
TJou17FbZg2AT3+GVkIdME0L0P0XQakrNNeU6pYsQlEEzOwgiwL4TT0CAum1rGsxeaXvPYCNxHuc
HX3eGDUlh7R1/SLQyy59nXvTWRns0nRKjws5UcDhrpDmRtaUmjMY2KmzaCCrAiLPWnyyuvAxo+Dl
BQQWPx0Fe/kjzq6lOMu1Gdjd9NkcnmM7C+pq7e0iD5S6ZtA0dJAzws2HP1xaqIHKadJOS5+pNR9S
kb6VfBzu0nz8O2fjMU4dtGCaTyDZe+zS8U9Lp7fbe+YjOFB+AHgWMEAEPx+sX5c/AELAuc3zLD54
cyOyIHUrsutAr/3mmJUVUGiORm7flXdD7oio4x59ZFXZbcZ27F6GiebfQVBtPHmWE29KiNWHs9sm
b43hVREZsDDMSKYtMJfkjsX+vAU8+S8Ae/SJkrK7T/qkZaCyMMpt4dDhVJeze0zBNBgaXSkex9Rk
r4g7sXkzb4rQo4qOy5kU03eBVTnGYvCOUGRK/sbMb74kOnD8tydnyR1+vO4+wDKyN+dyckoxFLof
z9bBNKjY5aNlvlWWo588c67uCY0B40CrFrRs3Xab5Nh+Kc3I1pyN5O/tX2LKTJWyTIRAtQfXgGSI
Vil/BO5UQ1SZe2i9sohBF6t5YJ7PIBQMBtnRoxsPUnR4jPq+2NGsbyK03LZ7LQbbRMeSk28kAZBI
1rYYvOaYa4a+GdDA9bOgtfhOM5yAwKSyJ9Jw1kgplIOKtCvQfsi9AruDhPUVcM6v0TUd29w48GKK
mrx7BBz//fbsyENyNjnShIOHE2ALaHRBHK8sk7AaQxBReQc/NXlAei0FficeAace+IqphdFISCw8
HirleJQrpsDOqo3YpgMaBhJSBWVq81+ZhjaJT48IGw/Emw5AgcBSKbfSYKIPGEjv4cBBjFc1WciH
99RYA0Qrd5+cN+k5kS77EBxTI5iMooXAqQWwC5O1KSFEwdONqz/2KKXeHs6iIchkAk6PmOJKFstg
fTzqcz8eDIPX920rtE3KoIrR+el3Axs3um1OxnjKfiDwqGjok486eNbLY2vy2uMAVYyHYaSBnbk7
X6D4PAZ5/rNDkpbYDIwOxYqzWNiEiJjwesemsJCEUu53D1zSU80mGJ1YMJkvLqMA9H0unfaxYp5s
SgCFCAgCVIG4xPN4N6bFcEg7srWECARiQtv9c3v+loYiBUeBRzTxpldLAQws1cnkZPyQ5m9m4kbl
8KMqv33WhuxKQ6SO/wDSVll+2kEv/Jy5/ED6Zt/23ZPbndC9f9uIXOjLjYCUyofKEVymDdjr5UYw
RlFwDh6Dgw1C78H9y9Hkk8772B42pV2u5BEWjeENC4gwoGVXKSg/BT5RT6rpQIz6vhJPBLQGQs8C
vXcCvVsZmVquwU4AmQYyRVKVEDnPq5zLbNVlwbTpgI6rF8vEY6fz2xAIrxMo9yCGwsibXRSv2pDs
e2t8uz2v1xsE6WgkduUzAdtRTU1TQD1jreIj3FMW1vqB2T/seQ2td32KkWMHJhZwQzCjIHd1uXg+
GOp5mTfikDOtfUEn0hQKpjMwL3jmuE+BiXovbDs5WW5FH2wINK+xbi2MEnci+jnQ1CGrFspTchpY
YnOL8wM3zK9lq38BIdEfq4tXHMf1lYKelH/NqEUq22Uz+JRGfhgr768uwBaNB9bt9br2vzCBPLms
4eOevMqOGnToofnID8n8o7f8raAErLVdBILeFde7aAmvVjSOoDIGqPHloiUdYAgGMMaHwhIPHh2S
cHBomDLbisqpW6lPfzhy5XzL3nAAwVF9w8NfruB5fE7illre1B3aZmy2sDSGekXZcTQS74GM5rTh
rh7axTPoSfKA+XWyz12nRdciK14F9N43qZmRoG3dedNw1w7iYejvb8/9glu4+I1yxs5+oz03RlkP
Q3dgpb4pUmjzlGO9n8HDbBv1u6jazW17SysApCBeXuCYlnoil/bwavYHNDt2h4SayGcm2p1Jhw0I
zp76cpXPWjpQdQFQm8DLAdlrxKeKg2XcqQGQb7uDYf6Zxz+Z9s2z3gbxYkAMp0Yr2F4vtHuH4R1A
/5mslbzk0syeG1ccBDM1jaScdoeu7tB8Zo4/qTe+TYVOwrl276xhjTJOrTRJp2t4SFwhRYIOGV2t
80+F1PK1uu5Q6nUn2/iMO8AmnQgvH4bCLM8f2tLKn7kJctOMOUlIGDrsHWbwEHfhWtJ0yT/hSSDh
9ugKugpzevSblUM69wc2gqa5a7XnYij/TOka68bSjjq3o0Q2UyZJTHQ08NX0yeB5pJVamJdp2Nf1
ivdYcoUyzwyqQfkcVl/DflK2fhyz/sBTLfkFruMuKIo8/ef2CVmcNyTUQL+Ctqqraos7dPPkCqM/
AE32Impx57XTJuvSleTdohl0O9l4KIBjQb0+4IY7Px4TDMat77gnXhnxwtGP16QwFpfHARcf2t0Q
fahOUENbp0cE7w+UpC0yc80DGBy2Nd5zgc68FdXRhUtZBoRQbzElRkStf5O8INU85f3Bq5wI3RhP
bKxfksmowthHtgetZVu99v8xm7XGoqWAB12bwEEg5kHQqE5nYcROL0zSHWzyqmt36N3HEaujWCsi
UUep9s7GBB5nJeBWMlwfJx7BPEj1UHnCO0nxprygpYeUZ3eojDZC+/kAchmIXtWak6CMSXbAHae7
KV6jhF46CDKnhuAYyNOr3HJB8nnUKMwOcCxp4b4iRPp1+xSoxC//PTQp/o7QGEwganzVsd5KS9PC
hM7DvCFjPW/Q/YKkea9ZQe32fpSg5z1MrLb8MtRltRG2N6PMzQxwb7VOQE0DpO112+8rrn+SU0j+
ONQK0GePxyLau9SIxUjtqRdZ0R1qzwyQ+Q6sZK+Z+8F5vz0LCxONcoEvH23oTECC4vK27Bx0OmcD
7Az6+1T9MdhazWZp315YMC8tCHCA5mNZgVpl2rbg4vMaHgxZBdqpV2aAYW38iqcjiMfm8PbIFm7H
C7vK1VxVaMQGwAq3Y/uV2knod2AYvuuKUx5//bwlCUTEexT+5zriiOuadPIedoqf0D9Np8NQ/+nG
gz6fbhtaWqwzQypQiehdmtsxDE1ox7fJgJ70tUzF4nKd21CWC9nsqrI0GVS0B4HY0GviECz/26r/
Opt1hKUMCyPfCm9lbAu3BW4KWYDGzXeth2M6scbBENFBn6oSG97Y/UayDD+iibld2RlLpsB17Ugf
DkSZGqNnaEonjQHnQkjx6KX2XRo/MmclOFszosxjXY2ABSRjd0DND1K47533MwPj3+0NsbTHz0ei
7HHX64g++IitU/8+kWUA98423xzri/1JcPWHPzq3JId7FsUP1qyZqT7jHojFg544J6+wft0ezMI9
DsWNf5dF/v2Zial0KrCcYjAuHvJJ/SuzjNAEZ8kav/LSKQJ3GVI7EmxyVTkxe+qltMQOL3Lh7BN0
a0eTNjeb26NZWhp0+aOlEjSlMjt9OZqqQKDjZvIZUlbkNDAkl1mhNyCrsPyoz2q674eZrXjzpSk8
N6psunTM0ymusbON8hEllNRCVeBRq98+PTT0AnuIQlA0AVZBiQlYWviJD0awQyaa+WjOdLrTy8a/
98FiHw2+6I854WskYUtvD8kCgHowSE4xp8peH9B/1AgD22PWjm73k3nuA0OTHhSmQxC37ag7RE76
FKf5UxxPEZvvbw964TxDPRD5W6Az4OTVOmnDCXiT8p4dOqsOxsSGWPhX01oxsrBpYAT/4zYB6lyt
t0B3U6cVrdghNcg+S8Ag0rJHjo7+ody3w+rVrBTf5KEGJcEHRRZYwFD+uNyjdjb2VZHk7MCq/OiU
sR6YOdsNafHT6ZIyaooiC5LBfqsGFjA3DaeK5tvb07pwGGVqSVJtIIC/4rcbyjRmoiL00Jb5D0K/
ZyNfo/VcCGHPTagtUnh3ghu/8+ihMP6LtCvbkRTXtl+ExGjgFYgxI5LMrKqs4cWqEbCZDMYYvv4u
Srr3ZBKhCNW53WqpWy3VDht72957Dfs2kGc2EXglf7BnFrVEvrjunY94baWAJLJ8QsDxrLUYhlNC
uTRzXfFY1O13MuhPChgJQ+Pac3vqrmx27D38+bi+gra6/nqD9uxulkQ8WszF4/tcDR8H+UyKr7fD
XBkOAMULaG7xXL7wXoK4cGtOaHk+VqV37I0+ngc4GfN7EL0rXwn3cIDE0LXAHl/PGkSaeC3KzET7
QP9uc/crleEvOQSnqjJoNKHSFVn4X3euApdRl5YZlDvxsPIv8R6FL8NJt5P56MGFLJmHOUiEbUQk
c+EEyrN4olCrhZTNnU/3dzTv60ZLXBALUaYCLO7iJjfWOJva0nyEAU8ZwVWrjaecymTQ5WPWoE5W
ubthlD/tovmCW+73rpu3rYG6kjXXsVH2NJktb6un4HEejCjMbZghuE+MOnsW6OdWhVgHdn8uZ6ES
0xk+wejso86y2M7aXROojWWLD7xuTQjwQkc00xuK0qGEhJczkNcOFoEoD4De2cjXuiN7PnoxMZzY
ktYDV2qHU+FO72Dd30UqWmQs8NJDNRNZ4OJdDcYTI3w0H9s25+nMg+E4Nr19rrWl9lluWy8FAAgq
6rTdpABX/TQM2X2YMh6SiAw7Ss7ztzEf2jIxioCfQ0rqhLTBz67tUOaVw7S5vSug04Pk+P4TEnPx
TsD9ADn0gizuCz7lU9N75zogVSyKYOOx6Us/zLFjjRvY3RaRJbJEULIltbOFwOXR6xyYqYj6AGuX
75Ahi3otWQI/NfCwgoN22b6uuwP+uKSBMavJmxiaz7g3TNKOoS3xqQ74kEwar6YuyFJTSn6EkiU8
dEv3tz0FD1lj+9Fsd09Dm52qMnwWTZc96KY7D3mDSnQhNqSBphsrdsyZhj+ZI6A2RVmfdEPRRK1f
k6im4063weeaSYbWun7MdT1G3Oo3hlU+2MvJV4ArHY25y6MhnPuDKOA1Xo0uWCxBOW50WDhJwXli
+8afoGWxhnReUNSQ1GviXBoi8hX02yGoX0R8KuSWogYtIpqXX3VATqqWnwsvTMY6OLitSD2rP3uM
JY6Tv0iZHzQ1D64MH2jhxQXrj/Du+gxJ50Pukj20/eBaNSRzPyd8LLdATJ8r3e9ZIz76tANXLzvN
ebltUO+a5demsZKx9zbKN85w4UVmG8ONN7ZPdTbtm8n/aBH6UuZK7cewMxM+k1PWgcFbiPE7RLs/
N86YoAb7SCp7I8YQ4nPlY83H/FAZKnFUoDd2jpUQ2GBeeT/gqX00MznEdciyuJ7DLNJTmW8bC4jw
0CgeZ4ehijmyl0L3iSPdH0bt+VsXPs0JCk55NI71Nyfzu6Mo2I4MMHVHEYK0UOZzpoRD2mTnZdXB
BRE86WFuE0NCEeWhgH5nRd4dyy60El+YEbgpYwJtLTeCJGQeD1n7TUuYPhDq3YGWBSvQBjY1sXDF
ALJs0UVBwe/9/QIQpZYCPuWdSefXQHxBOAjqEx/qXmys3IlDqK054cCT2ZzHbWgV9tZuwXbsTOOn
3U+b1hkSyvNqkw1QIFcKna+QLJv/oAz+Aornl0F3CfT3xsOsyxILNMtPTHJoH2opNm0P4UY+i0+6
GZ0DMVjcUeOrKdrn0TAh3zq+VLPzbEw1/BvcUzGO/KxtVcGPe3ohYb1Rg7uzsX+G1v1CefktrPLP
ZVZ5EeTjrNjqOiTFUH+vmfrmWfJkm+15cq2kUO3ZL9tDNs4xz0MnCqB/PsniG6qkSNWedyrQb9lO
WdZAnNI+ydyKeO9+NCcPqUDErnJis+u2bq7wdkS7PlfWA3XtfcHmD1bpeNHIwhOKER9uZ7TLuyc+
FlrEMOcG7uui4pSXAUqZhSJnT6oMuUC0UTtML4NdvDSmEVFC7hyCfyuWqwwKoi5Ki3A4QQXubyni
zYMPb6BS9nrwzmbYm48YYga7m9H+PBlNPcUQ/0Tm95zEMrcUHY0pSVVnH8yCmZuu+gOZjV0Nty8D
7m36txCJREY4N0OPbrojyGNldhBGJEntTGrTVGJOYEs5v3Jm9ScO6+Td7dm7vEgsmEP0gDy0gaDd
u3p5cQCHK8Vn6xzONRSU8zygx6nW8sPIQwHOR0Ehdp9P8lz3U3PnDk2WP/z9RGK/EjAE8NK8gpYJ
bNQf/YGO5xzeFyfhdOKTX8nqMEgBdQY8c3fQPsw/oWdmPMGKlPwogaM4WvkAm5zMdI4wbOyOntEH
r9BZ9U5dIfk2kG3pRp6fAw6nRdFGUE4EMLou9YZn3o+ms7MPw9S0PLbbPnvSzFQvC1Fp45UZJMhR
QzVf7dYxf/YUViyukkjJ2NRPljcDawOfk6/U9CB+1/jhp4DauL5ORo33vhhP/tzTk9u36kEEeXE2
jEIkKEHJ/WRBVUYNVEIa2Soehl7D6MLm/lOv6PSRUjJ+UnWLBYBLy2/L7qFri20WF9A1pZHIiVFB
XwD0fEZVtwFjxtnBpeteTebyXgA0ggcJObBIF9Xu1aNqVAWXwrQwoHCsIsFdI7KG7LNJ4P96e81d
PgAQCb15KO/9RWOt1hwe51Y7LlPnO0UEC/ld6XyVSxXI+/TPgQCq9ZYWwCLrszZGaC09zLKx1Jl7
vvpVVOa84/DoTQvm2BsL1eV7LZ3LXBQA1rEwgfDeBvNrGfmbzGB6sztV2D1n1RP7MA/FvKvbVvyq
8lB/cKTJYl+PQGveHublW3RpOUAfaZGMhsvJ8qveRHWo5oMwSnX23E5susk0t8qf/lFQA4ciogDu
Gvxt4gBH9z6K53QDzGJadbYgzfgk9MRxoc+szTQ499qJf7szq8SAKieqUEvZBAiI1QHMTSsDIJKr
cz4r9qgqFxohUP1OByJ6iELOzk8+yfns+1722M2z8Z3lvNjDR2kERKKqv8o5KI4UmWDT0nyOexuY
7aoPspdQhbjuNRbFSwL+mU49zxGpPHuIM1mVmxKWg5Euc+gjawkHLtGIrVZlkIzdnJ2QRIa4DaUZ
YTOO+1z3P2XrKgCFDKSZoRGbSUNpxNS4zagWuphODQ8V7P1oInrT5fADGANeILPpLAJGJW6Zl21d
7aEwU/rhoXAkNt6c24ktIBsz1HAVJcwtPwPR+9vS0vsd6pnEfSvlRrrWcLStkW6KXIodqwVPzXpA
k3JAIej3TDPjXAbSLiPHYtCYJl0/PktGx/rOS/RK2oAVG3yp8RiF3OV6WbRVZs8msIhnV5r0PDZN
/41D2vtkyWa689havvp6VSzoSge6e5AcW4Mr546Cbaf4eO6Nod7OEPRKOYX0ojBg0w4RemdDZVOe
fLukv3FS5v/FSBcd2kX5FHph6yIX77kB0Fo3ngNr+tkNQFkTBjvfrLynvXMlP+KFvZiN43WJ0uFy
Zr/ZzwXNTcAFkYkJaeNeP/YFMDDthyDLN7cTx5UJxQUXNUlEWgSrVomDM3dEhSZQZ6eXXzobApOe
igPhJDVuuZUntvMI6mHlJLfDXrlzgIcNZiD4Nwt+fVlSb8YX9L4RFHYxnhvAB4fiT1N8yuWhzIFM
AOGh8b7fDndtOheuP1ZOiCLlepTQIxehUTrqPM7PqLzC2+ehdj9bxq/bYa6NylsWJyrLcKVfCw5N
oCIG2qfqTBo/pplbRdVUffE1/2lyVy6q668ztKfv5P5rg1sETgMCCQuAxVafMC9HIJuZms8yR78r
S2fvW2bxeK7uKaNcBAKcDtdDH8sfdS7cs99/NKA9QyJGwVI3PMESlMovNZpr/tfbk3gtCgQzgA1D
1Q6zuFoaFgUanBOvSJX6ovkIIIQFMpiPnvU9vtnVSC6eCxgNYILrz8V466JaR4uUec7RKvOdq5po
KJtjSYL97UFdpEhMXQh8By48wOYCYvd+6ia7tWkFyFPaGfVW+PzjhIc36ec7uJW/hdN3+XGJs6jA
LbgHoLVXk6dDE09HDRPE0KkSp4VBFyolHwp+psMLwNRMfmghMG/UZcT0C3Tv7yzFi8vP3/BA7S4Y
wktMWSAbXklTFqkY/aVE86HVxrfB7BNG2+MMDPd/MavITv8bbrkVvckiALO0Ze5Be5zbHrTyeWxB
efIeEPniarUa02pKTVePlTepIq3HPvKdY9jfWfBX1gZyhQNpS+j3EXy596PIcvSG3BGjAJkjDisr
rtzXqjncnqorXwY9YxeIauDPgbZcJQksDFPgesPS1sRDxEBV+aHOXPU9bAlJWOmzlxBeFney/NWR
QTESkqB4nwNg/35kYxVk82hhg4EDE9uBiKfwkOflnUP5yjb2TWBNFhApUvu6J048YbQ6m/GBnDwa
3Odav7J+8RW5M4UX2R3HB6IsqBb8c8Fld6vcLgvP56n8iyIItLmVLQ0Tc3Q/BciM0QgH0dhlrbe7
/e3WXCZAWxAZYCLoe5t4Lq+vHYYQAIQoVqaOyDeQO9uhG7GFWeQ3bfcH1bS/O887czInrqhP9vDn
dvjLDYAqmIsRoNjv4e+lVPZml9W2WbktKZoUtXnvRQpRf9fcVvc+47Uw+N1/n00Ajq97QmoISzF3
dZu6DMpbbHS7xGzHexDbK3O56FzDYIegAg4i0OoN42ib8c7q2tQsy0dq2jBeyDdN+OqwTzVzT8Fs
JblFgEtDHVdWdzbExRghzoomOf4CCu6SlDaNJJgFs+a071V46JnRb8Mavpe3P9iSMN4dAqsoy694
88GMxaWvCha3aborJnSBZpZUU7AR1aEpd+4sI5wMt0Ne7EGExEMeiBRUkhah9fchBcyLvcquzdRX
mp5qPKrSSlOW2OUI+0inY8//RTzoSaD4BpIn6n7v44Vh3c+so3Oqu6qIx9bb+HV1Clv2cwC48Xas
iyy2jO1NrNV0hk3tODTMzRSeOmng9DvVaah93JMTvx4G+R+SV2CtruFsRpuhxYJNnJZisqO5k3Gp
gzoS3Xjn1LzyrUB/AwIUgsfoWq4VS1wtwLuFLUHq2Ke5/cy7R0d+71l+Z9ouUQ/gH5nIyVCsB5AE
AKn338gRkgs0Ao3UbCAg4+ho5sAqzg+1B0f5CvZ/yqqTrtPeCVrt/V6h/bEJlHGvqHWRtpefgawN
dA6E5C6I+IaeGrBP4Wo0D1ZkZpus2aiCgo3/oeYqau/Zd135jAiHYxZoc2jqrykhoSgMz6WDgYP2
0eBfbLLr/7lL/3dE/wmxKp4FRYMF32FiFW8i4FVAmywje3y9veyvzRtOU0Ab8OBGKWSVKF2zqYzK
CGgqnZ95UMZW+DTKg2U8hBNsILJ71qLLLlolraWwBB16nDSQdFldUGqW204W2jQd568FvOpEd8/H
wrq28N+GWEb8Ji9OhmoHmyFEi7rdiVTOKwedY2RQEDDKttr3kw4jLpuuizxnfrLDjEd6mL472kvg
XhRT6rw0BYGNeTC0d3bLtWWDYiGU3ILFGGZNy+oc1roZpTQt54cGVHyNZk54r6qAsvqVWUa6XFI0
NDShfvV+ClQOjZAe/YfU1oGVTiUqeLWCHVo7oqfXB6gVVbr92TI/3KrAGb80RDSbXjv+QaESkeAq
/tViA4zUWParx10hsXpQW02gVGJPhCxRlaeODUIcbbSa9sK0h0NWKwMFL4VSlrR9tTPMvtlZFfZH
Bo72EAXmQCIXZOwDPN1Ygh5AEU0LbofDDQFWrq2IbbcwI+oV33xFrI0eVI2imkeSHk3BkqCX2Q+B
kbiFC9JMLCygjs2XEV2fYFJNnHU6j9o5jCuzhFsYy4xoyho/kh0srZka7UcH3pERt60+ai2nhcO7
7k4js6qTPfrj3gSLYsdC0pwKGVYx4FTG2aiLL6L2ez9qAl196ZVGSVAXZZOgHjqB0Dd1xk7Mrdwo
h3kbyfP2CUpIzh6UE/9zleXODp0YJ5mGQh7HjhbHuiElKBqGPBqBwSKzKqaHHspMaZ77aNmpFogO
CF7swB5/zQuYddLRp5vJ9uujO/dsz0Ov2w2V2W7CHADBHM/mpHfg8Qn9jTIFHJbGBfXKGNc3zGdF
ZFIbOGMoV86mI069HcEH2krfgD97AHMxrbPx1MjcPRYOalDZYPG9tmm7QaUZdW0oT0cgG4dw6NN2
MoUubDxarRMNXlGUa386tVM34AMN44kGHHJ77kh25mwOHwNjqZUyn6adz+h2xIM/7X2/iLwCutwl
iuUg/qIb6ZpGsHU9+uhQWW56yoHkAowAnqam+el2rruWGVD7wj1i0Um6gNWWcLVTkpIghZNF7OdA
z4xWlQC088oG+/PtWNfyKhzgcJHHO/0Sw1kEXosjOKNpqOsgwiZ9cEt+NmyNznrQADPKE6sM79Dt
luy5zq6o4y02R+ClQxj2/b5HI7MMZ0/Do6Yqj5mT70rBkjr0niBT0UDJh+xvD/JansElG28ylEkB
eVzdzwJ/ZLNCLToN5+o3vAw3HSvu0FmuDQl9HbDXlnob8IDvhzThDTsoZ6QpfG9j6Zonv4FXpvVL
eHKTG+G/YqJx5oIFD0MqnId4Pq+OJ0BTKasaK4R9HYgUIG5xj23L+R4259ox8DbM6ohibFRQrpjD
dPbTwhaRMR5wZt6p0lxbgW+C/MU+vDkH24HNWgUI4gy70X8emxdSwbYwd6K5/dN7d2pSd4a0fnDN
RBpd0U+IpsJPjsF2kkwPFBnm9oq7toVhXuwuioUo0K/DgITbusG8SBtlNFYmhaTyMWhYDPjV7UBX
XlfogkEFFbVk+DqsiW4Uaid168P42wAAYvxT4GRyimNHN2GB0xP4N0AQ/n8Rl6G/+V4wdWMDzREx
7MW2bUAVb5+19w1G7NHY7HMbfkOQkL4d8+oaeTPK1XonI07/bkJM4VYxryscSK8kBGyqrbZ9KeJR
u/9axll2GF7G4A4u0hZrwv+ENpeZ5TlNcWbNcPLNPOCG6FdW/Lw9sqsLJUQZY6lmwCVvtcUmJTOO
UiyM23uSaEDQRPstC/stlXcwRJelBowIwFC0V5BfUQZbJ13PLZ1OaZKCQp3Wwt1VAfkoRo1J9F56
Nm3Qfi6jxTIRcjD5LmTOr9tDvbL1UNdDQ3hxRcJ9YpUiDT5mnlVUJLUmSM5UKmviaWaAUAlj3twO
dSUbIxSQw8BNATK1ri9y3ptDg+drSozPs95nI25GnOwL2Kj+Oz0KWJVlVAvJDsXZ9WFWklD0RdAR
yIt5cU6DBCZ7O8OnJ0UBWyj5Xa7K1XnELKKnjwYI6uvvN6BlyUzLWZKUFUFUGvNH1zDPOvT+3J7D
q2GWNgEaVWizr1OY2U4MBTJKUtsVRmRY9pfBduSusb12/19EggQuGn4Ar0OA9/2ARlPwvplskvZM
Rj51tuHkb8e7SvfXBgQtkqW1CKEJtKbeh4FPV982QQ7g29CnvWmryAG8fKvcPNvdHpD1V4pzdcPB
VnPgPQW4wKUP/ALGMwtv9NIugC75ZPhDjJa/FRVZB8jpo6dUDJdmA2XLXHQbQQoUwcOmjIyu/V2Z
qvkM3KcWkS07aw9OHPSzvKoD7s5ynwXPxgdc1PTWEE2REFaNcVaO7Ryhpi9jz228BL/q98QtNKat
Tn3IVKMTgGzrwyiG9lDkJYn6sCM74mbhKRcUFRC4JcTAP4AfCU1q8ZgZofNk0xwgy6yaYshmQWGR
zt6O2jJPaQM7p2mU2QZKtl3iDY3aZDB1iDMAl14gxU4OAsihqDNdlbRQ/oqI19Tx7A7zOWPjjxr+
FUDz+dlxBIou7nEeAx5nwgvZ1fwIUocft9Ziapt14a4VpnOWqoeztVAfs9HUO92gBZx5LHgIAEnY
5VC4jgFM0w9ZyWUb1Rmwbyzbz+6WoWPXWOLBw2u6iICZrDcFqFF4rgT+sUXlfI/mqNoxAAYerHY2
08l3p+eqG8OP0GO3H/rMMzeGYdZQy+dm5GrHPFZE+79rigHxzpmPOZAOSQmb3CPcjv+i7cKPvINT
OkCp/a6sabsNAAGJfdVaB/zbHDl8yOKhhfh+6cgamEUni5AwssgJeoB6M8iNM7m4VLuLXaCPK7hP
4eiCzVPHVsNkYgGN/mfQPrzTaEFi0ymCYwUm7VkJzz1CuHJ8JBpwgwyaFifRgWZMXWbsuRqtV56b
EgvL0RqC/IH1qS47eueouZZ9UTWEFA8y42U7fWR0KAtSeihqN1/JSOeYNnqKaGG+el2PCwrL7ly3
rtwP0AyBJBSAAwDfrbu0oxe0btUT2Hnn86YuPxnDb6VhgcjBKx5/tP1dws8FIBdJ/23A1SXIyT3X
MAC9ApIy7aqv2vlR08ci33vOMwpiUW/OsbqHNrnyioEIFTbhUtUGBGl1CSrYAFqXR+HJYstEISf/
q20b2KqAXeI1gT8HBYuL3j3PYASisbpT5fyyKNzgZyj0knt0m79ih+vk6BEL/Y4F7++tv5a2B9xS
gGlJee0ZWziwN/uuhfCEMTQ/9DC4DzCOdj6XLmHxBA272BvNLik7BogN99sEI+ifWSWDf38a4CIG
jjgqUmjIrLviLffKWvPlZwn/DyAO2QneNWzjQMn2zuXSvbZecbtEoxVUIHQNVg2KDBUtns9zkMJU
RCT5CNQ2HFI+m0Npx2bh/wK0tUqoXcH6DxJJQMAwvpM1W/jekGKZQzd7JANcA1AJhVBi0RTbzpqN
U4HrHYrKUKtREw+3VcVhoBkwJ/JFh0IeIw0KKaGOm6KyDk0Lag5qJuQhIz3ZhYXONgCf1q8FSPkb
YhjD1s32ZiU90G5Ra0qGusF/4xWD4gzXwG4BVoaSjkZpRLsbZDKg/EwQ+13g5ZF6FPJ/DwWzoAPP
7/b5emf61kQ0om1nKqkVpP7ogUhNP48K5nzEzqKA+LtuUrFVQ+v1dtBr14dFJwum07gVXaB2Gqch
EqQNBFXTaWqbVyLIx4xBiuN2nKvb/E2cZfBv3ldhZgpdz4CSjXgGT0URuXA4vB3iyqMDJr7/Gcpq
+dlhCRoJLncpGP12+dB7WOXuhxxXgNtx7kzZX67Sm6H4AA3XboehZOIV2uI4ET816ul2jL/Xtots
8p/BrJ8VAnKWJe47Qdo2oAAV9ceSGJHt9o9DX/ziNfmA0QrwFN09d4ozY2bkNTKZvPbOqXd9sEg+
aNCBh7Z+Xxl9PeEN1wepMsrYALGhAh0IEiibO+O9dvQA1rVAlaE1jJLd+/Xh6bzmpTEGqclpQkF/
LhsvUpa7dyfna+e5vyQD6WYeD/5cHG7HvjZEKLi7WDxg716of9ldM1dN2AYpqR/NscIIX+r+2+0Y
l2oiOIRw/oAWjYMIqO/V+veMsO0COaHiJB6Z8bUKBrC79p5/MvljQDcDCkNjuB8HaEd756E9ay6j
YbzzVr1Ub1j9itUWERXA8npG3cusHk3NIpYHseFueAMiahDX+W+Lgt9758l1beu/Gfpaf59rG1gA
5NDUr5p0LMlrXwZ3tuT1gQHNhhMWL5QLYIOoclfZOfNTpnkqxPQQtJzHbtOmoM998YryOx5K0IWn
P5kd3JnVv4339V5d3pOQwlvqsOs9kvsm7T2rwRVmcIQZS0jQxv5M+0MwuMOeiLaISZDVn8pioinM
DPkGePkaUqKg0Nk0g2p5a/zsVYYvwJVKiozme0vZ/hZus2NSTn61aUP7+zR1BL0gGJAMIWHQ0jXN
V0U8dFuBidzyKdARrZ2uikYbwLfb69e5uklQTgdKBX1mkPvf78866NFSz30/tTnSzPCH9EZ9UiOx
977dWtuGVTweGhDGxNzgeiU72MZVdoPX0RRiPRvVM2TEjV2VD+p5BOkRTYjZB92KF96G9QN4wxOt
wgjlZrrPcLmIoUtqHrWm3c7C+zAGvtCI0TEURzyr3FMIrd+IQQngidKh2bSGcE7CQzOkJJN4Dbs7
2/fqEkbZDHI7CxHeXo0e/Lp+7nAopgWEIBxv2JB/NLL6e0lFOeL/Iiy/4M2hUki3njwL12BzKJKK
94lRgc9W32lRXB0HFFTg7gxJOqzW91G8PIf6IJxu06AVH+2qOc6+fSfE9a34nxjr9mc7WnZXD56f
NrAXKgeC6huZfwfQMI00V6lrsY3WxrFW9WbO77HRr90BYDvwvwMMV9U4V7phxbB1Ug2Rz8z54pPn
BhUGCBve3g/XJnLRhwHSD9fqC50vaHUDwcubILU6CnZrCLE0g985eq/GgOY51tvSe1njt402z3Ki
HB8FJDsiDaiHhrLvkVquvWqX82ip9i0399WKMIUJnl2Th2lm7kP7ByA68F0/ut2859mdlXEthbwJ
tebz5WA0cxSGw3TKzpZfR/0QSefDf/FdUNgGSmrZUutqmAjNJoB2cZj65vSELsXTJP3n2yGuzhiM
fADYA+byos1HW2u0SEVBihAgGvEyxPIaSzOxqsaMu26wd74NKYnbQa/OHczOUGRGjRvQjfcbV3ky
q51yYWJAbEB5D4160MGdc/rvnXJ9jiEzoEOA+UPBcrUWMik98IR79EBqlMlE+KObrC+zB6SsbF58
yVGapc9mIFNU5J4towMwzIGa75zBFmhGdc75Upn8IB2mIuGKUx78yVUBJLRz77i/tjMAr1rU0tEj
wnn0fjZwj5q61pFhyppZ/AiFLLeCBfbh9pxfe4+9jbJ8kzcpuXKDBrgCTIeXu9Ew++DpPYXzvi6h
qEEgqnBn6V5NnAAzAY5vLZeJ9TVixA1FAImGeyi1BQ5OQFMIhBOT3PNBeuaA6Adl3z/UINXvLFsE
B8x29/H2mK8t7re/Ycmvb8aMAlcfFGoIUk+q2GZzji8ZLh4LYCraz6Unktvxrq1rdPoAx4GoJaoz
63XdQN3PaMsgdUW/qRkkwSlNOhg13Q5zfW5Rt8b9F965eOy+H5c0USBRFHF0Vj9mHgzcza55kKFT
RsrJn4bG/940+pukXuz21Z1JXZbjel8Fb4KvOgGmBHGyCQsgH+bgzDp2CFl15zy6BgRE9wm8OUhN
oOOwThBcuEbNIXqUeuZTWDfJTI+jhvhSyhtUnKuNPYwbaoexRbKdtLL49vxeO3Zx87UXOgQy4np6
w0D2eN8jOiBFW2eu/vhht509sAFLce9lfO2l+DbWajY5AdC9UWD6dzPqyiif7mTmfrTr+aOUUEjI
dHNo22Hra3M3S6e/s5IuFyyUWbA/4YOGcV7UuFBxQmVGj7jdtL9qOULzaO8Zv/91NhED10wfOO0F
L7N6K5LJbiBcokjq5MbX2paQKm5Oht0/CNLeyXGX+30RmjEd4KDQUbzgtBr9CIqzO6ClWMEvCbt9
/qZbJ1LtgxPc2+uX2+B9rNWwRDMXTGXo8Nn1wuTvE++eleJlxn4fYXWA5dDs1DnBaFj/nPtJLWXc
4/WBIiwZft+tWVwbD4oVkMjCQQT05iqnzKUvc18zkipmnQQNd/N4J3FA8v8idYAwCCll5Cd0uC/K
IpmBV510p+yJNOCUbHng1PvKbodE4rjoY+0N3iFzgnlT2WP3cfRVnjAAnw5tDyywCrP5SRvCO5jQ
Qn6q6zbfZgF3P7OCabiMyWmHLTR+Bq7Pe8H1gu+VRct96xAVzTPAbMLsWdIVANZB38H2NiAMiw1H
AewDJKXxDWnu7qiGPKKQQkHrtVT7srbLJCCgJzl9Hmzq3mdbB2TSaDZ5fuTQ5M9Bzh74EbZSX7uO
/PER/aG3SvNJkg5UN5uHG2Czvs7ClLuuZCrJO96ejMGdt5py9wEEYE9FVCgnkqqZ0lKTLPWqHmw8
oENiEbrO1svZDz31wCo1uRVnLZRCXEGNx3CqxxMPC75BMUahN8bbbTiabgI3IVjuQoz8gwMmcCRK
CKQ0eqCRXeT5JqTMgaSl3b7QIa9ikGP9V2qQZkuZrMCH9oxdA0W0h1YwAh0bbR+E735pUdRC4zJw
I+jgZc+oEqjYyNDMtHqgWILOqh6gYfsjG608qXsDlcph/h3eU+m/TM1YQYBVLbwn6A2s+yuDAk4z
7yDBwKiMGhP91CCL4V4W8X+n0EAyEVU0f1E1RCFkjRYLIZkwaUdmTzaz9iFDRzOnD23QJmg6RQYz
k74anzvifueyOtPS/OdOx/vwq4NhyIah0Kj3P5Ep+Dp79quXy92o7DsnwLWUCY7rgogDq/fCD9OX
pHBdKOg/UeVtw5I/AJwPYCv4SVO/qy31z68mwD0WYiN4yigdrg926feWN1pe9uTn+bYCs5H22UPp
38MiXTvXFqkqYPeB7LpA8GfSJNDvJNmTq60haur8hN2UjgPZ3j7briVNOBwClok3Lbinq6SpWF45
0IylaRM0P10PTHxp0TuXoWsxFm4kcEe4Vl5wTjtpV+YQ9kZqT6iZO2B1l3ee5lfuk0A1/SfE3///
5p5sDZXbTR4YCIq0BJrXoYqaiu8zGX6yxfBMOj8Z+ulANLKPcU846dqWhoHPclxDlPmi2MnZHHiF
39JU++WWld9bVBTL6Tub78zj1TgocMA6YqEkry/ncDd0hv/h7Lx65FaSLPyLCNCbV5ZtW02puyX1
C6ErQ+89f/1+1O7OVLGIInSBwcUAghSVzMzIMCfOEZORyf90oJ//hmKL3Rif1PTr7TOxAOICuyJC
I2Eg5k2peJYFIBBlmfT8hRN3S+aTQnGUCjBaM6rmPTVKBEkdWo8Q5NTVEUy9tE273jzSqQ+2t3+J
vBBBQDZE4WBSqAH/NPslmVp2Ss8o0mmoaRfKgT5uMs1qN1oKHWQYS/HXoYPWH+5etM10I9+UrRse
8kDUcPKu/7Pmldv3kQd+sCpC8B5NfFDy8ZtZekCo6D7vtSgaYM4TvF2cN78DS3sIWu1XEzXq01jJ
zbYNg4RqJxKLt5e2cMFZ2dRZkVDnYtjqMgNSC5qHIWptJ8GIAS0oOy82HDHNjrfNXDP1kQTw4Ewy
pgyLQu51aafz8riLBV84uXAjpijJ9ipl4EwxXpJR25h1Ci+PYJdwRUOHdFCN5qXVzIeB5oenp3e6
1mwEvzyYffckmRVEh8FRYvrs9o9ccOFo5yBS8YdaCvaHy98Yl1o35KIknIbmkysCFom3sljQgdb2
yfDptq2lE4XKEs0fJmeJ6qffcuYp9EgF9B/E3kuQu3ZW/BBMfetHhyY4DIK80dfkVBa/P5mDDqfp
JHoxf4RJ39HAlTvh1PWahNQBAi++pjDsmYfAfUawD0ltyc5IWfTRNcyaWUUj3nq1+5UUwYPjUnF3
ySQQq7ux+6OPGYzIE7W1O0Oo90rRGg+w33ifb3+kpcPJZM70JsDHAen25UcqeGfkLrZwAOabBwOT
wpAMbGy721YW/JlE4garyDScejXiW5taofdpylBeBYMgoXUC0zID2W6ZSEAS4HK7bW/pmJGQ4EvI
Fae39XJVY+x1RH+ZcBJo1+TUUjrrdxw91wUj1OLKMVu2Reo/0czzMMyOGfSHiVVlrE2YAtQGOcOk
2WbQ2OSSYMOoaN9e2tKpBgT+H3PTn5+d6ljN5FyLWdoYarYnHSzmcQzrvZadoJQZIfn7C4tbAeE7
pd5T7n1pToOerGSi0j0hBHUUvOCjdZVDJwS7sgoOeTyuxFzS9O9dVmwAE4PjIT4hlDXmWB6jFpVK
mkYrhkr9KRtbuPjGg9bi6HfcWz+y4SHeCJ2+ExPrsxwWH2LS2poU47iN977rHos8P7pisFL7WPjq
E8gZEgN8OKOPU+Bz9tX1oZfFION1Gt19i4htXNwLbWNHvn/svWQDXHdlmxdO1YXB6d6eGZSGsI0A
LronU4D2KrLu05R1W7xSw7AdBWllmxdQD5ijhPRHsZJ/eLbPQAHdNIIN5zS02kD7q3lSxnQvVh86
qth2sVGG7qC47TEf1UMkJyGRl77iJBa/MdO0CgI4BALzizQItW+qyNrCFOHaqvDc9Ic23+v1ybK+
xOmK31s8Z8xTUOUEW3EVyZU5BHGAvzjXYrpVY21nSo9e/zNDS9cFmp+YG1dfCerUxT2dFIQYGpqG
dWeeQmpRYmyy0j35+qesB0qoQ0pZM5eiSrZRO0b/FY1UQfVt/i5sepbdAjTM4aevpGwjpNUm+jPI
QkQ4PkWGuLW8zqZD+xya+iHrj3VZbiDO3FSabPfuUejkTagidfYQiAMOEDxcfcpiZh3cg6k9h0To
XvccBN8196hFd7r8XbC+DNrdWNz5NL9vey1paXM5XjAxUankA8zOMxrBBG5MJp+8/qNqd8lwSqEn
M/zRlsYf+pDajXSU9fZF0J7TLgRd75OzDjvZ6kFcokIihtAarfHWyEs7Mv0kuJ7/cAbP3glXjQdd
Sph70j0oRutt33yxTNcGY88kobIbRoYppX0O1i3/UGQcLYS6avFNAI6paeNODf/xKohBwYaNvdMi
TKOm0JdNrKK/3fDRytStW6xlwQuAAH6vRlDDqZ2Q9LOrWruF0YShZtGRauw0zHc+R6bwfqfduJWl
e6F7T9Wa4PlLnT9lQP4iZdeS7cn+QRH3iRqSOit2lXxoemq77oMkxAcmR0fjNW8PrXqqMqey3jv1
OPYfbR3f6enPpGBsMjCPuX+3cizka3c/Jb4W4F5KF/AKXro50xzT2q9cla6HZLf+s1DdJ9HDUDqg
Ogic3uvilxrcUbWMVkkapxM3e2lA1BOrTXqsKO3MTqRaRS201IV2CnX1yer9g6ZTtIA+4vYSF1Li
CbgPjGuqzlypIxigN6y8KLWTKYdQoT7W0l/rGPNenluYvU2914xtVTXAo1XH0yo7VL7cXsLC3aWO
JU8IW5QAkOa43CSrGZTWSwsdihT1Se0boD7mW9jnr0ybbwfDO/Zalaw8SEu7Qx4DC50OSPkqHTQ6
uZPakN1pwwq3XBnl56wFUZq26trA4JUpjh7o6yn55O2hNnK5vFAnZwqKJnYgXC3Td73dj83KNOea
iekanL3msp4JbZsXseOnQ3vH3Atl0MaPT5lsrrVJrlwaqwExOKU8zO9dwQpGL0tDDxkVR+zgOO/q
gxiGhs18N/PpjGA1Xnq4fTquYvvJ4ITLpypDBWsesUldoUEgkkdOFHzxdchrv5dVDBX38baZpXUx
vDHxz0GBDZbv8hN60DAmTWNFDl2oErn2ZJ+bFWCz7gfR8FGrjd+37S1tGdM9wLYJD657wsWodJ5r
6ZFTDXpti370WnnqKZfVv62d8vkAgZAw4gLphc5OXwwoW7LGMXJi5g9L6FfyH0X95fZari7wzMbs
+IVe4KuhK0YOMf5PlGm/jIp+T5+LVg1KBl72zJzzGuPFsk24NZhXpRw4f6VG6nRD1qsRnjywK/+z
3uXbWvmgcKe2D2a1Vmxf3C4oH/7P3Bz7JDBXzMCKEjld622TEa7dtth4a4di6azTekTVFdQb/Dyz
56ozB1eCyyJ3osrwP6neqH0JCx8S59fAxRfe3rVFY4CZaOtOtHfzIuCgpV5M5sW4V1luM5UaZxbc
TdTF8DGvPFJLppBLpu4Gb6VMm/7ycsVqrgSouudOU+EmuvchY+Zk/EEUeXtJS4eCDq7CjcLlXuXK
iZY1kaIImYOgiLQXItHbCKO2N0Pppy6HnwloHsVarf/+Q+I5mNSDbpd33po9kE3ZK2kTlqmDJCwo
jtoTHo2oHGwrk4WtN4Tyir0/LMgXocUEVZyah/pEeXdVedIGKdCF1k8dZO5CGk59KGw6ehobOnum
kb+UvrALsw56YeutToQdkpGnOBo0WCaqqCteZI1KZx5IIVpycvOajYyiNSbEDbbcevlnbrs02oMZ
K3fY6W09hyUnbxPxMVe0YJsXurjL06C0df7KnZsiMK9XTfDg+aG76csueqkKnX8rF8J0kwuIWDPk
UYToxpY+2NFsg8rKNia/10emn8hUWjuO+5hw17OOviiOj2XrCXe0q90t3zA8oaSVSnulY+5MckPP
pszkItNSJB+d2UgnsZA+zMz9lgfCUO2ZtKGvHkTirhMMRiwMs4INJTHUlEEu87eEOu67IoiybfUe
dCgE2K96jjpgzHyJI0q+FW9DnTEGd/TLu1BSBtuXPOkeFnv3uxXJMjhupig2QhTIm1hNtfskRldB
r5iblUDDPif9oGy7LOoQV0oMPk9Xruz/gi8C7kKDCjI0CjX6dAvOXntkxeJJtiN1ovJXkn+43bOb
/71HvzAxc0RmJMGnrGMiD77rSnAXWwcTLv7eoh3t7Rt/DWaycHHBmMCnRYtgIiGYvSB+MpqpLASp
wzCCXY+AhCtAkUm7LdtT7v8QwpXEYOkTEnPCfslrT1Vt9iqWHmJpqN+ETtcVO7PpHKkpAPAbh9v+
aMmMBr6Tki0pObWHy53yG0vuLb/j8W3H/GBmVUVxI3R3jFCK/+JQnJua7VjhxqHWF0PksOIXo/OZ
qLwb20+31zN5srnj0WjoUK2bvtqfCsTZyct7COWgmYoc5tx+jgI8ka7UrXyzhbcCLUg6lhAcw+Q0
B/pqtZkmkaYmjgdpeTB+SNFT0N23XN/ba1nYG8pRbAqgMQpu86wj7MamdNHjc+Kht9GDZIqDzt5K
oXjBCPN5ABoh9UM+ex77t36tJMaQJE4yepAupSfGi45uL3/89VowQ48NADtTnPNWBO8bfOdqkDi+
0jiUz+yuk4+5Nuxvm5nO0Gz7SdOmyH+iGLvqWHvgExNF9EoGxDtbtgDLd+FOlSCZP+mMwrttZ7vx
SmqzcBwm1K/IqSNBvCKcKNRGisPYzR0rHj63+W4IQprXggkf3u726hYON5VBfMFEbgE/+ixIUZsi
UXXYUJ0qKH8rFe+inK6U6BYWw9s5ia0QJ6jMJF36A9i+Gr9m9t3p/OouEro3Yj30d4IjYfrKXi2s
hrxJVaDRozl1hS8SgjLxgWRnjqpnlDvpFwjWsDZjuLieifUJ9npIu+dBeGI0Qqa7GetRi91YVR+V
qu6bOtm5efL35wD6ZyRqNA7f1Hq5/HQyYgSRn7GeIm2D576SfwmBG7zUkYcslAIz+e3DsPAgEWPh
6PiINJTmhyGrhraHbSFzujiVnsba8Ddy1FpQkjfGRmpqn2HtwPyIlUBe68As+AxME9ghjYjnmGds
JdU/y3KD3BGqr0Jfb43sU82w/e31LR2PcyOzw+4LI3hkDSO6whRi+yla7TAsLkM2phDFmpQ7ZxYM
1LPhoRszp2n1R23I7+G3Bky3Vmhf3KgzM9NCz56kqCUyh3sio7qCWmZ7GAmD+76BpO5Zlb4F/rd/
8d2g+GNcAqYzQrBLcyn00JkosaouqDegOGy5+nzbwuKCzizMvpubaWQRlZg5UmoeLYj3JIhGgB30
xotqhnaQfL1tb3GfAO2AqqF8DqvJ5YpgjAg9ETUxZ5RDRr7G30NXAFJ3hZWQa7qgs8eDp/a/dmYh
V9AXWa4VTeYYcjYggNXqO6kaik3aN8BSjVpAlatL/v795VWcClWTQNJVW0DrQZzUJQlhCA6y/YXc
aLDGiby4rjMTk488O4B5MiYCHG25k2XofmlOAJehrv/0o59SuL29VUumplIR2To0+PyfS1OpixQU
9Bep0/jWRs7iJzfJtghuVIzcIciQaOqKl1g6G4TJVCRg78HzzvZMSQUxVgcjdeRMQiclIKtEqS5a
m/pYMzO7VD2+SPIN1iXIP8lbbaX4oa2FSIvf7mwps2tFyWYoStXEBmxfFaxfWuwEbWHXkNrqa3rt
S+/i+XebOSXBY+7Yi1mQxd6o5TsM+NtWzngWVwKKJTeO5CwzCMwPMeA3i/pFOYHXBAJRR061B4BV
j4rvr5hY2hxAFQosHojcX9VuDE8fKPBxBiIrs5XhNArvjbUSrKzZmP787A5pg66mvqSxOQHTYyOk
121rrzL/Lu3KNNwlI2ANbdMcAtZSmip0vU8cqZfpg57KOt8qyY9sbaR2yYPrkzDGFCaDy52O4tlq
VL/3eiPPMkdAs9XPj834oRT3rd9uDcXbqtXaW/4n9pm7VjZo0g+ilWHMFwYEKwZwHWdOH2rjgyFo
4yYUSmUr9pJwCE2oBPS2fXNF2GhzWRt2MPaEu7ZrRLvMUCeWCn3YDIpSgokWsk0gW9m9y/Diivda
2mS4HwFfTPnwFUAU8tmuG2oLZ5K+R3Juj/pXuVnx94uf/szG7JaPwMC9xOI+VFZ+b8gdzNnjWyYr
90WYb2VgQrYaRiuYksV1QbBBwKYiajgvbkISxshoQWTKfPSmaO/89h+6MP/CE0+kZv9vZOZRehjp
jWGgWAt94kYVArvQSrsKX28/MItLsTSRhItBnCs0jiFIk1SCzufLHmB5OYwywS4MULetLLliHmTa
9VMVi+Tk8n6EeaE03WBkjtUyzhS8utkhsUp7KF79+OdtU0sL4r4DWYe81aIDfGnKSLXYiFwlc2ov
fvRMeS913p3gmyvwnenrzy8gKeOUaMFZaM17VIaLTqLejqkjqjngAlF4EUzzn9tLWUi+pyyLqUg6
uvxv5lWsLBTQlxBoUOW/O/dY69bGEqDaTe+C3N+CMSiGlYO94C8vLE6X7cyPRRHxYsSHc3rItyLl
qfAArpBI6uA9bq9tYZsY3pt4QS1QfFdXCP7gRAwimm+1ANdxuC/RBU7MlYdscTnQBk8NtwnhNjt2
SpL4o4GInCN7X7UkP0CwGFaQk2Xd7l+sBhQ3hBEgrFETuvxuTUmKmjVG5KjCF0MHgWJ+rYuP2zaW
FjMF7Ex+TJx98+xKz9CdNkt1aiqDvYVSBOHJrRjldjOsnDt94XDTFYUghtoPrak/3IFnx0AI63Ys
mzJ2LDWoXgq9+SgSN83gbAjBaSHM9AK97ymIg73ghBAUCrG2z3isNq6fC8d6lBDxksRoZ9VjZRc5
gzSRNqZfE3cIjt0oR79jxS/2FuyzqLCUyn3besPBHIVyp+VatTWgDzvC09c7bpWndtl1/SES1HDL
LrcOc0TdUwtgEPHgTv6ZxbXwoIOMBNZXKdYPMW/UfiOnZrNVmkbejmPR/a7VsNwo+dD9KkcxePMS
LfzhZZl1zNxAutdg7t+aTdwewFq/hW3KAIA3esdA0MeDmPnqvobfY9MK6CLKGZpXkkvvLI6C9BdC
jhMxIsOunq5He7q/axqS19vOxBh/jyocLWq2/vJo6dSnUrXiaLlD9mvUpF1dxl86X3pMEAC/fcKu
B0+B6VFvmcC75M5XRwyR7LGIpSZykkkjvPIrHh3a1psyA8HQ1fde1j/0pfgxuOZjHI0HRmG/imG0
kjYurXgq0k4ln0ncYJaCiFFaiglz9w6YTqcPwqPYElNrWXU0QZTfXvJ19DCt+L+25Muvq/WZS4OL
Jm8zlshz11t9vIvGep+Xn8ySAd81R3F9s7BHckVNUIaPde7Su6Y01Canb5607j73pMdW1g+3l7Ro
ggSOYwPW4KoALUWlVZtaC3pC5B54vyo0eW9bWNog8EGMXzNKQoAyc6ueUMqZ1tJKgQHmFCPRKYWR
awdG+Fqaxso7u2iLEiD1erB+XILLDepE2UJV2Q2dkGHdu6SEVLQ0qn7bGn269a0iX6kCLn29iRSb
XIFo6KrRqjeFHmYwoztq7xl7jznBXSO73UrQeh0PofHF2w3FGTNaxMaXq8piSY2CJqVLlMrgjt+1
4h9z3EtU5DygIbd3a9GWARscbRzutTazVdWlXmu1H1EQSdpXnaR4oxE0Z0xTue4BtjHjnxFW+5VL
PO3LZXzECs+szi6WxXshuUnI++73x8nxb3SlkTaiqWQr61u0xGwKyNslIlsPTY6oCj1gIdm3tAes
1n2S9ZVS9IINjjl0DiYDDcw1zU6hOGQiEz5F6OQd6uO1+CUf4ifZa1bCryUHTI+NM0FLlMrO3Nn3
Q1KNMvoZDqiy4TGWhc+WpCX7kgcL+CjvvdFn/5SCpj3pbdfSSa9TSNtj/TFnbnlNvnLhKnBoQDhQ
w6NKOM8xU2EozK5XA6cH1ND2KAt37tvts7ngfkFlU4OccsTr8tbQlVIxCFbgxMq7rvvbWFQPfvVY
hNZWQtM3X6OUWdpHwmlrIo8AWzav8fu5HrepkeBN3PJTopXPyA8d4Uz8entZC06LWXKR94kCzUIR
jdnZpgYA45RuefRa8cPP3DsLQG/QqN9um1rcJBigEE4CakiV8NKTFLEBTVnOF4Q5N9sOgkKwHsbW
yh1bszIt+CwgTOq2zCrTCJzRQCZT7F+0zFtx9EsmJs5AolcKj1eJKMljWPfovjjtKOxbiNGYW1oB
xl3PJipAhUAA4HgZSwCpf7mMMq+GGPlL3/GlYpsl1iaqpI0AsXwW9yfdFxjma/pfMN4/eWr/ludr
Cd3S/abDw3gAGISFaVaualwPTeE5XiSftPYlr/9JhQaGyy6yawbeQ0U7pLW0Q4B6r3vS50j6Fzt5
/gvmw669JrqFmvILKl19ETP3rQ2sFde/vMpJO5NYksHB+digHkA9xLSC5wiJlX6TDahP+0Fqj4JZ
C49wN3oHVSOKzgwXEJNF4O5DTAMSHgRQpJTl7vYNWbjzRLPURKe+Huons/evyzO5FHvNd2rpJU6+
asUvL1vJM69HiBWTeXUydNCCdJLnbP4ZhOg8QmngcEd+UoL74SNVHtW/6qLZQzD1gC75mxLJje3X
8JffXt/CxYG7jAlixOZJ3udvhhk1aV0JbeDAW+5uIqVHaz1O1voCa1amPz/zAHWoKmneYQVGNlul
it6sjiEsPAYsZBqupOSsk3hemoC1M7MM5AlJcIsK7u9BCD6jilM+jKMfHYdcGk4W1MFbxejXMp8F
hw3QAO02KjoEfvP6baGOoQWze+AIRXOv9/V9bI6vcte+eYP6t8I401E5MzV9hbMP6fa0etMKUzTA
XLtt/PxZhgt1Y4qh//dxOqeCYQSaYdOY8OyDugGzy1YzBs6gHOKsfzaVRyluNkW1RgSw9PnODc2C
PUUc1TIzMVTGby7s2EL1qU57IGRrde+luwywmXLy/4qCzj4eVZFcCofcdxpN8rbG6OVvvad1j3oJ
gOz2tVr0YsByrQmCQB9kXuTNh7wKc8ROnaES0P1KacD1EeKPhlv3OcBCyfYRIen1YEso3261EMWx
PBL1X0rXrMlRLa57erUQC6G1Pr8aURq2EEqanqP35oMUQ7jZuls/XskcF7fRYNxbJpwgVbAuj6af
5KmPCpXviFn9wwyzwzBav6KCik5drUS6iwuCnI5BDHA+4PwvTU1UYVpnhr4jARrfdcWQnxqtQFyQ
8eEV/7jkVqZUdYLqTkjr2aM/CPCWDwH7CJtQf6piugJa8aJV+rD1ekl+Kr1C3SplMaxFG9Opn6VA
TECCL5qKglMB53KNFiphsAr2Pj2a9CX3LQjiNbuOB3vIAa5T54oN1DUMSGA3aFagOlvu3QFlhdvn
eGlT6RJBRAe8HOahWbM/d0vDlc04cfrmkHVMtuqIyQ13SheuXJhFQ3Cp0P3AgUJEdblcEsmhRJQo
cWK/PVTFV7hxbal+h/Lq9oKWjg4CKRNBsMT91GY+wJMjYWjRwHMURv1c6nL09wWaCbetLK0GPg7u
P/pv0zDPbDV9ViJj2yUOqk52qcHu338PIdVKhZ+3DS0ux0Q1dHJqkxbwpSGXim6pF1XsNFKDMmmZ
PGdK/dFo0UqMsmQHG0wZkF8SZM2uQRj0itUbzCSlY0XspXiFrVjZYUyqt9sLWnSc55ZmG0T5ty0t
qY8dSSn26BXYUFU8dgJSobF2FwT6VvfEPdICn0dds/M4eFMz6fPt37AUrUzZF6eRKpg5rxp5VVgx
hDjGDqQIH4DzXmBF3d828Sf9nV9vsMvyn57WVNO73DgJSqh0CNLEsQrtVS1GODCCbVewvCjb4NuA
G6iVbXT9o0LPIeqt+yQL74CxbW//kMWNJV6aKHioJc29thmOcmKB/XMyuai3lVDA+2Ay6+r/i0IL
NUuqw1NnjSdxdsGjJAqCpuGCd30UvqZa4O3h3fAS222YcL29qOk0Xn1cQLoTII6K6Rz3UoaN3qay
ByQ4H38a+b0FmDFJ75VR23VVvbttbPELmlSrCM1gO5kXnCXLq3smplJOywm4jY2IaGysTS9ds8b/
+dd5W3mI4HWYM7IyLoFge1KlTq3CvWNl40lzzYMZhIhYtHsVHrPcHmyEclV5K4/CE2xnyBj5xwpN
6BVXPfmU+dfVACdP/TdKPHNSQnj18g7MJqiiGDgRypv1xlfGfC+Zqbk1jDaBZLmAHyi13sDOrtFT
Le3tNCHNIBJEoVfFtAQyGS+VitQx4/poDdK3IoNTYyC22/XomjDFuEYWsrTBVHtI+GnWqlcpUih2
beRWAL8H4THJK5QHv6ry978/ROCkLYtwBu0bfXpQzuJ6BA4FP0b8z4HO5VDUyaETpecxXmM1Wopm
GNNGVA0OMZO62aWZwJWImCwLeLn0zYKi3fV+iVVr+8bXRk/sRlrr0y55UviXSWop9TPSOnueksSE
nlM1I8comPlBbDwvxpXTuGJiXpKg1jFGnkmbO/Xr5G7oi/hZ9r1uxcpijg6rPyUyCjBc8tkDyC0a
SrGkraQFifFtcPvgKARCAqtf2x37yI0ObeJLdxAQuzQ0AnWfNkO81jpZOokGOQV3TgKmOn+FvZap
4FpveYWFEe7E9GuE+F8a9yuLXbrglDknuCqV2yv9oljJGHJG8Mtp1UcTnD5w501L5R2X4guPVohi
kbTyHi4FTOcmZ+ffI8IJMouecc2LYGb9Jinv5MyylfZ4+6ItPrznlmYbOao1jbOkphEeGMe0jI6p
qu+aJNw3gXbfMcJkx+i2mYyqWEL9JU31bWoKr40brgT4S+eW4jWhDtyBVA6Uy6toeAYCkR0RldrD
pxZ3CJyNK2tdMgHEhBoa7+2CkkoBMWWe0JAF7eW/mm7iPpgGKsu3v+iST0FLfnptgW4D2LpcSJtB
Hz6YDAz3SCX53psaUid4yrTHGnJOQ/h029qS+5+kWVR4aulwzHEMnjh6VZ/QYVN0ZFLz1jomsXXn
R/GTFykPVtyuhfJLZV9wQP+1OH3lM9dsCZWm6SHdtiGsnto88TepWN4jGwzyJGke4FjdC61uD8wg
2qahInBXr7GVLG4kY7AmAy2UB+chhtYqDNNJBW7U+yTHP0YGJG9/1SXHAlboPwZm74JWR7UQlnzV
IIEQGy3Du0aMfyjqGvh+6ZoDBKSdiDDQNK51+S3jnkKgL9DX80RBsrWx+SQhKahE8Xc10Lb/Yk20
T6C544pdpSxm6huNCBW2Qxr4ZAzqa6AmW0NJf942s3ggz8xM1+PseES9OSR6xafTdNf2PRmNSFB9
nrCLohQ5iP1ta4sbdWZt9qBKYir0msqiJq4ev/bt3IcpXV8BC922guzg5ZoaPGASw2LpCIzGE6eX
p8xY6Ykueo3/LESbD3DmZVLWqADhm5TmsfcldJCKbZlojiK5J8PrPlfyGqJ78fDBe8jkLZPeV6S0
KPM0VuZDDNHmMsUFt73zRO3YN4CHyvTu9j4tnoozWzPvXvgmPd4EW4ZrhXbh99u6VB/b0byL8MLt
MK5FWouL02ibUNzQ+O/MCydmnQ9iCfbOb+9jACL5sCkNgbrDvygETMM5E6CQeac58ZgR6YB8fCK6
0vouCp+U/Ecbvt/+dovejkF10H3wu1C3vDx9mafErTctpU68X0hp7DJB+3HbxMLpI7WHuB2+fcq+
8wQR3IQrCrzp0xjvHb9DRqeoLu2i0z5VvflkpML7EKJmcdvqQlx1YXXawzNXkdG/0w0PrAENrGew
Y/ec1Y2qNXBoj7/lXvguwFaf+WtwkYXbDEEXnVGmIpF1nH/PNNe6NjYjJn3NhzKPbFiDdTqGt9e2
cP5U0vs/E9JgwObTsUBl0RQIaffDa0MA5zEy4R+HgDeyWIMDL5oC5yBRxdOnidzLzxgkfV7IiL85
xsQzlXrbSv4t9p7dy2tMRkvHZGLONKm/EvfPyQbdKCzF1G8CGgaZo8T6UawZ2RksZjRyYSeHwSHs
qpXTv7Rb7DtLo/R0XXwaY6WlBJAHjhzGL70lP3RV+dYNa/5iKawBCwo6k0QQhZc50jkxu8JAmLx3
BO0u0rR9rj738qYqTfgi71vr1Su/jtCtKurKs7zgGaGVIY2mn0q2O497k9TKuzBSOjBssa11P2Ll
IRHuuvSYeys+eGH3DBl+T9wISeYVkbWRtEoqel4Hzt4RmochhOFu/JDLl2L4ImbF5vYFWNg3rNGU
YM4dFzwv0CgJmm6toLROYvlPQqi/VKn2FtTt7raZBefIqQC+SgwFK7E8i9T6Qhs1oa1bJ45be/Df
rTUU0cJXuzAwrfPMSYWumXjG2IGUzV7FDvaOuOakP+tivDPThzxd4yFYOA8X9mZOsXZrv9P0vnUs
wbAHmfSLt5FfsI/qFybsb3+9hU0C6zWh50D4Q4cyW5xnoQ5gFlnrKN2zVCfbYnz35LWKxIJ/gm2c
fhHM0cp1u01OmPFRS7lxXH3bZkxfqJo91TgHc436YGGQB3Jl+sHw1VFcuRqwH6I4kaRErh1TbYGu
IftXfE3df1z5vYvfotJ+94+kJsaL/0swN76+B7Ciecfb3/R6ubzV8NhMJJnUJ6XZBuaV5VP+9GtH
5TfE6l3o78YaDZ2VgPFq63g6oTliqTSjIR+azu3ZudTp7ieyVSPzV2biHhmDzIbfTn3MSa9XHMfV
HcPURJAHvJIJOajjL00NXuyrXpELL4HR+LtGarOHOBXWeMqWFkQcCs0D0ECq77NnrE2iqOnIHh2z
6R1gLQ9GpxykKv7bI89iTCYLmOufGBjmZgLURpMukN0XQrcXq+2eqWfaVqqtuL+rUzCZgbddmxB5
8lXPJJdzQ0gUwX1R+hJH0W20OngGmL4Zw3TlwC1tD9NGf9jdiOCu6GzKWHXbyPKcNE3Fz7HoqW+a
a63NmC5aAY4zjTlT8pu//SpdZb2QSs8Jh97cWa2hb0cvdXd/eXn4bBa6McjG6LR756+hJQVDVBua
51jy72r4PuQfufjRp//8tRXoMMCMg42BJWWOxYzRJwhrM/YBGE3jB5u6BoWjZds6XIvNrl6PKdI8
szR91bNb2gRj1ItgUZwKLRjgOE4rD6GttSDVtGAfysbnJJd/3l7ddctwMkrxCVjcRDk/7+nm5ihV
cml4Tt1HAHwsfYLC6fmuUgXtcyDInV0NebgJpJQ5RxFh5Gyi4I5jGFWbOCjjvw2Fp5/DLCeDEBCL
XUE/rDBKE1+sPCezwN2mn5jqtBX1m2L9vr3uBQcCbIY2M1g58MvzlE+qB1nqkQN0JN2FKD1IpAMc
K94mzYN6f9vUVeYyLenM1Mz51rGpW20+eM44QIk7DOkmG2MYtcAgxeW4GdFrHUcEattypV2/eJ5M
Cu88qLABzE9uEuaD3KmC8BJpcA2PQf6bRGfKMU6Azt+hL/4w6YGvbODih6XQT50K3S0y3ctD3Bdh
mnRq7jmBUhySLgdjX2xdtHdvf9QFlzlpD6igSeEjvIKW5JmSqIXue04McnszDpX0HA3IKjXFMECt
HJiH2/aWNnEqfZAGAmmkfnq5rGxiMtNHfA3qktDaQlgBSnTIntvmSeh3YbFLJYYRi6Jfq7kvfU+Y
OP/Q3cEMMAcppAw6yn4seY6Sugd/CCK70CErVr1/8UGnHvYEZEZDYA6ZIRCgphB5vlMgfVx4Pyrj
ydIQeXq9/R0XXgYW818zs1JLTcwn9LnAd/QFlGzj6DuqVivP6eInm4rO0+eifD+DB8Sm2CmtCWSr
NuvdaDyVtK6TZg3it7iSMyuzZKIo4qYZaGA7SlYOL9FYxnepSQv79vdaW8vs3FWuNObt4LIWD0rR
AV3ZNiNUrMmnbxtaXg5tTVwvFbB5CqYyCEh6NO1/bzmdqB0kv1rxR0trYRaUrg1oYHiiZ2spIiMc
K5CyLyYRjy1VabLzu+Fk9LK4cgKWFkPP1NT/rIWM8vK2oihj+rAouC+x53+GaOpl8OQVh7C4GOYz
pkkv+vjzxfgNzkCoM/clKQdrW6nDz04ZvAcGwNZEKZdcHUGuMWHzJ3br2ZWJJtS4nPvuS1XFcPfL
pXbIkJ4ccK4bPTbNledqaWE883S46TvzCs92qezjVmlKPGvZ7+sEaUj92JL93z5tS0bA7TA2hIQO
VCezN3Eg2gY553lOE6XyJnGrYqf2+v+Q9mVLcupMt09EBEgM4haooWd6dNs3hN22kQCBmIen/xc+
cfbuoogivL/wZUc4Cw2ZqcyVaw2e1eZs97+ZWgQkZ9RSKypE/KjD0TgZAPC/9OLqso2184YoO4uh
QKIEKK/T86Y6aslJ2RjOdXU/aYVfbKk+rx2CzxYWh8COK4PEA2L5lO6H3vDFpHZQefDpsOEH1nYG
9xO8BPNb8Syw9q3VQbbawltEaUE0kfuseS3EFiRnLTXB3AwQTXj6Itubf8XnVBef0AiRIzXJFTQ/
oGJnH2IH+jrjqNX4QD4eMtH1wDz0TG40j1e/EK8GEEEDLnkWUdME0q99lWqhcmxgMws9us6Sgh5l
HWUbd2lt12ZCn5m/CqnDkhEf+o0q79SkhdZgBb3+btpdINKvOC5/f5/wDGao2OEhiWHDRcgjkzFg
JgRUCyPmrrVp9KOJPhT9z8vHfD5kJ+AlEMZ/trIIeT3A8/poag4wffRNunJfQCZQuEXmx7IHt3+/
8VWr9kBbgV4JCCXOEDClDsB3ZRcsjKxo77ZgBu9SL5/R+pDMviINakOXP3DlHiO/AwEPWAkB3F0O
I1iORnPOKxY6Sf99dGWgj+WXyyZWTh88GwZP5xkddBUW7rXE/WrYVDihE90R/gyOn67cwEOtLRuG
aOewhOLtWY2/jvppTPLEDW2tSLw8M+41jqmO1pRfLCfq8J7aYnj9U6danozPJueF/XSfa0JL0HII
N+zb/qBl9SG2ih2X7L5HI8jg6PIn7MCT5q3t6gd9Gna9yp7skd8mJLuywP2LyYKNHOAcdYTTivFG
AwgR8PvhAC1+08AnCnYaeLI+flaaeOxluks6ed1EUzB06pcBpgH0QPqAcrpxU1b8G7Hw8oJ/cxDh
lln7AFMRxk3dkAJ0dDDtqPEbkqkDr2JMNUsIEStoq2JacIu65rw1MX81/mdgxmAduiKnX51kKWN2
pLkhhJfM2wlv9ONQS/1OgLT0tiutBOoyKb8Fj7Z6kmAU2DXop1wB1PPr8jk/L6/OPwRKEziHKLbD
+53+kMF2RCOqNAptAdaMKq1NL54UdGOT0TgKJ+2+yTJLPbuP2oeq5tVtXmH2NAdv2EtUkwJiUSC0
jtRQHgxs4+DxSivvMD6Xvl/+oatb9el3Li5kayiAzUXkhqhHczBIqdErEMtfmxEzXaqx+aGvdStw
ebG1V2uu4PMKLS6NUYLevmxFFDYgsWb8OsNchJYGlz9v/k/Obia2HLkJGHiBXjzdhtSBvGbPYzes
qLl3oSs+iK23+Pp3/GNiCUzpVdzmyBZY2E/pm0T714DSQt9vJg1rdsCVhLweTKuoZ89//+Rk8p5p
tt1wN+ziJ+DMvXIw93H76+/XC54Zg9fojp5rSSWkNbPJgCfLIfRH05mG++myhbUDBwIx3Ao8tiCU
s4jVjpvnVpW5DDOgDvg9lJe434z2J7DkOxwy3xG7y/ZWlw0vFOBEID1wNoWZuGYUJb3uhhkzrR3G
sBUyhAq4LyfJtnzufFmWpw2IuX9sLS49tCljVRm9Gw4m+2Vx9xYTb3emO0K7SKG5YT32NTjOI+L1
hX6c5QPHjoSDQ/4+75onLeB/DCg44hlzelI6XoOcfhyxiWCJqTwzo9YHRAKAwlSp/JiMZEsA/k/Y
PvtwDJ4jQbLnGZwF6iePRZMmYFUK69bpr4CMeJsUMXxgXbO7Ls2KnV6nY1CVtvUKRUh6lYHJElN0
QLl2mPMPBe/yWZWpO/JJtgcTIkP7mrazYqrb+25jmfs+5VFQdCW5hbMsPLTQ+PHyQVnLG+a2G7gN
59GpZfaTNNrYVJMThSlNDtQ+WtbR0ssdNAYw9LbhllYyY8Tlf23Nl+TTXTZ6iPSg+xWFceGoJ2Zk
0bEdY/6T8aLxVVduTTWs1bmJAxoTNuMDZqH5U4OsHgzgD80o1EQ8PttFk96ODiheewRTn1b8ezdF
9p02Wk7InJz9GDVdjz2pG90jWAu2pl7XfADSM2CBQCiJduci6EysSBqr5FrIteJbGUHlS+W7pgBZ
Jth3vEqq3yLaAg+s2kSx2wbEaQ47i0jgdCRvVIMl77VbXgWt+UWV0tc6ZPLfS/2vmSwR/jHRq6MM
jDcWqBJP11uhshM7EQ4TncKJfCRd4jHyX4IbQw/Qht4xpJzZIoJibksh1iRRyAf6mwnnAVW4jYO6
5j0/m5j//umgln2fRDKGidF4cK3ruD+YbXj53m2ZmO/lJxNxS0XiOHEUovtzHdfRtynX7x2dbbx7
V1NDNsutY/5kdo6LA9Bi80E5oKKwyvN7biqvBM9cNwzPiFSNVzIEu3aSv9ppCOK29jNlbES+NQfz
6QfYCyc5KEsDUgw/QOZ4l8TlzZBbt31On7N4CCCCvFU8Xct95gFQcBECK37G0JG6ACwUEH6CRouz
z4CoHu0tha61SwWEEx4YM+MOXqqnezeBxBPSKQwmhJ0ho03oKyprZK87jXEdt2lzxGszCboSELLL
p2berWXEwUAYbhhSCWCbF5Zp5iSSM2SPeZe8ozz0aCY0UAMQOmmxc0dJfM2ZvLzewt6veW6UVVHW
wByaezbVWjd0ok47obaajt0x0yicFuIYxrE13a+iuvoPsRx5GEY2UEixUTA8XWGjgedOBJ5xgr7E
4jd377P4pVKvl1dz7Wi6UEUB1gmdDghInFpxOiPJsp6wEE3BnQFH3BcPffGalNIzjA0KqtWLiEEU
ZAkYwUYZbLF11eBQhNo5A9TjqyI1AiKaa8D1XutCe2Juf2OY8slIOzsoGvKu51tjYGtH57P9RZZW
1TRrcK5Y2DXKy9irnA5u5Xhdd68gqsz7x378eXl5/1B9LE8rJrHnkUK8CJFan65vhA0UTZ6xUNNL
AQXgCvieuJjEE3RBzJ8ukdGDkXR4DyoR8bvGGadDXUUJSiRpC3la/t6NfQoWOlo+2Hi67jqVTA+S
R5iayPiXAixNB6gjVMgz+2EDPLN6NADym0FJADMs6+9d6UKp24lZaLXlHhWwQx9B5rU4mBjgAyze
u7xSaz4LoQy4e9COg0B5EW94QUujy3IWli69iqr6FfMLH5dNrN3gzybmv3+KNzWBBlnpCBaaEcSi
sg+kg74Z3TTDy2U7a3HNRa4FmRTbnit4p3biFgTmYBaAHc1J/My2tEOV5MNOuVp2ddnU6h4BwwCG
BmwQ4C2nphLaNRrKBywkqr5TrdwjwbruMv40jdlVN2wR/Z0PQiG7wRwghrfA8QGqqYU9S6t0SzQV
3H47pr9GVNX8woFUlDfovXYwGpdcT3gTT+ikYpKhbKCrmacoBHtlgjlBXivo9dJM33AsqwuOtidw
ZBZ+mrVwlZlW1HZno/A3EXMProy9rYJqa4hozXsBJ4+hXdRdMEy6bBCpIie1MbnIk43hwUr4T4rZ
EDsDR6jQQCqMFqgj6x24h57KnN4W0xbIcq2wh9YBeDLwSAfr91JPinTpUKrCRhnaZp5D72iW+HXz
jClpNEi7fWlhpjZ3fN3ZiLgr9+bE7sJtTmSIlZaBZ7Fwxh9uMb4rgx0HCAd6DU22uIVW9hKVM4A2
MKULHMVyZnKq7BFTCajoq1g9W1B2Hi299mpdHi/fnNWPwrsVwo4zs8MyJwNUYihGBzV9SPXZVzwZ
K2/iUxSYTv/mDom9cVHJSsIE1I2OOaaZr+KMrykuSeu0joRTAO7xxbJ4/JCR1nhyJDV+i8ltgplO
/ktTghJ9KgipPFBliTsUGbG9XW1UV6oV7I4J2geJcOKrkuutr7S691Rltn5c6oPXVKnj87rqb7k1
GY+DWcVeJ5vad9zIfS9zpIJ42WVYTmHsLq/n2r7NIpnoH4Bc+Qwl69IplnaTslB0ULgq8et3qfP3
jhU6QJgMRjMdzZ7lDSwQaKMSA+Mhgz5O7A57WT5YNduIRCs+dVYbAlZjLmSfsZlWetRCnCRheMFV
Xs/NYxSb94BK7nkqNM9wtI2TuOpYZpzdLK+ANuoy0E5MmDWYHefCmPatE/TZFupmSOXjOBGobkgO
zx55eqXtRGI+ZW6+EehXQi9UCf61Px/dT3ExzaNUF+DGCYemve7S+KaxnI0JoLXbBhDhTL8DqPsZ
uUIfN1Nl4JSHUZ2Ta80l1fNQtJhat1N2Rflgbqzp6icBhUkBk8Rw/NKLCNJ1psHRhzD0eysFgi/e
ElxeySWRmQM3AszICo8kYRNpihK5ZKbfy+iNgJADBHMlNEfH4r2ffrRbS7jmQNCiw7w/OrgrRJKa
W+iDRJDLE7nHw/yWaPK6kGzwaAUlgCaNrJ2Gfsvla722kJ+tzn//dDbcKuey1lBGH6TxAl2q91ah
CHfZxupSgvgb7MTAmlpLurw8MhMhgQEJzan106iH/FDiadNX2Ty25lNbJ8E4bKSCa96KgJoBdBCz
ZPGydF82dQ9Mqc7COEl+uK3xXOnu5PFoi0t4zZcgVGPqHkotoLea//5p+SwpTJWiGR/2Qn1QS13l
Xcp9h9q/jAQ9sEiZ+uHyYq4ek5mTb55Rm4tepxYVniE4mx16x040AILcjIEbMbGjPJG+DiLZXYws
IhjNqNyIACt3HNQcUFbH+ML81lm87gARpyAbiJ2w64YDKEi9wbB2+QCA7YYzWdk8gPQdZGIodiMb
W/irCj3WfkqIFZpWH5Y0fem16qXJtoYHzulTgOFG+QSTaehYnIcbDVIbSsW9GRqT1O+HaHK/sjyr
vcYsu5mYnAdOb1e3LEfUozLXARY23AMUmsSBtQzOoKL5oXTt4dbtN0dg1hYBaT+QHMArzcj2031G
S6PUJ6cxw7hnz1qpHy2wy4PHPtoC6a8cYYjMzMA1DEXNE+2nhmSmJyqyczOkkNCFEc8CGqtClDfE
wSFb6lNrhwj8EWjeo8aCJsbiEE0Z9APlKM2QaCGp8oBiKpCZrxN5/utrgocCiolg25qhD4uLyVhe
m1CYt0LiPnNHekS/m/TX1LwttJtW+3rZ2Npe4WECjTDQTJ4DMxVPC7t0Myu04r7ztRkZbIkWtE2l
8x8QgHib/WtqkauzSLcJhrCtMBmeTfUEed0NZ716HGbC6Lnwd+7RUJPrWF+5ZthnDOA1NoogU/p4
lTgG5H46y7mdgSQbTm3VqDsnY5iphG9ZnEFbZi0DmRhuvE6CKIt3qbkTJrtt8ieebISGFQcKsgTE
dGC4qQkQ+el5t/CSztOaWWFO8t8mV37u5FddZbyZrPk+9vlLVJItZeK1A4LUDzNmIJmE9cVphPjE
2LsSpxGDvH4pQ4McqZMHl0/hSihHLQ0FcIQApLdLcGgeyTzuS8vEkOG96oRnb+mErcRxGMA4Iyrt
GJg/I7AzROVMqJ+GLbgmRql5mnCCrv7dOfddjj5TfHCH98vfRObS+aK+hvcGHosznm6e9DrdLSXa
upUgUg0hjdw8TEPHrwVP7YNpgGLRUiho2jZAFFMy6f7U2fVNxdr6vipG4vM0+aUcNYQppoFtvi/Q
k0aiGDkH1deAm0twGHrAU2PG+/KPXt2ImWNlLqwZZ6Uus0tyNDXh4+Iy8RKJUpoJJY8NI2tXZu4B
z/U05E7LISGiQxfeKVsznPQvI8FNdVyvK3+QCn13o9u4n2tfhI4+6L0Au8Ic1+L81hmXsUaEFWpK
vFZQJc/0LdDIWmD4bGIR9Dkf9EarIzNMKzJ5bqftuQ0HgERgF3dy46qslVqAUcDYO+bFKQAkizBE
qZZFMR7xYVzHtl+MWUC15oYn+a5v6Tcto3dCljuSi7d2yjf6VatfCleARA0hFzd1caQnqRl9pcN2
0VRBVQ31TsO4V1iYRr+3srHccHhrzgevXH2uuEDwgi02T1lm02RqclCiNiA7Tw/9SIDNGDbOyBpU
ACED056ogIB2kizsGBMkZcwEa5pJK7OgWJjIsJxG+wHK0mYyF8DpodT0FqI/uvleR3oSuLaMvN7h
ml/qMjtAwJjvndTp/RS4z8AEydq7XVXJ49gOqH0VUXpdjJDYiUtgaynYnb8WGY+uLt/ete0Bsg0p
EXIsMDcvmnkJEH3cyGoWuqX2yCP7ObLUMQbsNCFb3YMtU4tT6NBI46lUgGXKAqNnVjAxBbVyPJDG
H//ho5CawFEgSTmr3ox5VwLJiMpKm1jXJQb+dGfXNtbdEGsbyftaeMUj7x9L8zd/ehGBvJjqA7SS
wrr5nueG17kfzBwCzGB4tP6ZZLvLH7bmmT6bWxw6FvFC5Cb6L5lNQNI1O/jjZQur1+ffD1qy3QID
2Tmcw4JyXwfrmy5Mz8m2uiNrMA6QRf6zbMvarywrVtUjIMG0HhCp1KtpTu8Jq247MJnqrHk2WflL
RdoB2kI7iDfdFWSLRWD9Q+HjEWYBMlpW3zJQKDaMDA4qs+59UjqH2I2/qv6vlanx6sIMxj9m5h39
dEDilFMTMCYUZkFTkLrkwzTcPZr7G+dw9WsgiPOnykfPRnUNd1CEaa0TivhLIb6p+HcmNtoSq9cX
Rds/sqnomizOXsKd3OYdGmhcu7MKTJRYwIIkLyR7uXwC1wqIGCX419AiYqSqbTB6iFp2NFZBWQ8+
Y5Ffdw8lJBzJ+AWcpk3reDUYusYtYefV+4UUw5r7XDgVCxdFM4xqx7GDZYycryrpvkDiZ+MKr38e
WgKzFQsFe3p6IqyaK4NmxA5j/Wsc88HTVNn40D7IPFvUAPKCQ8sZH2ShXXUQ0hqAxry8wGuJLd4e
GLgGgxzwGIuPjJSeOxCDc8Ke6JBB1Dv1o9HM/EvROP2T5urt93yK+10y1o0nkmjaSAhWCxG4EDOQ
EXJUZ9XMDFV9kkjlhMZgX/MiPaBtHzRR6xukenEd5zDy8UPFyU861FfAHz8mWXfNZIdB6u5atuz3
5eWYz+0y5waSxv1TXJ0hVaf70ffx1HZFZIeT1sZewpvuNi6EDPWkHp9q7pqHmKj/0Lv/I+OJKSO4
njPkGOaj8ww4NzskID0Ce5kCsMVsvSTvnqZu0ncjKfax0R758B/QOxDZAIwG4EAQgC/HKmOXCb2a
UNdq8m+N+YFGq42GuO0eR2vDJ62NE8AU6J3xeprHwRevGT3KpilrDTt0MiWVJzXBAmOsgEUUtfo+
8fINISD1SKnXu57r2TWYBbPb3qrVY9t33VWT8PFYCqr8URvtXZnZj5e3fs1rfvqBy+TH5olmkxa7
MNLkuimQquW1p+y/H5jEBhtz79zGY3X5qMtqU484hW8Gscy32oyuI7t4j0C9cvlj1s4xfAq65y6I
Ls8kDjJ0kWzNRkBzQWsgawUQ/Hhf2dGHkffvtFJbmKk1X/nZHjm9N07jWo02GEjsJz2Aqvp9VG5V
f1f3B0hPxByAcdEPOzXRjVSMFiTcQ5Uyzy6+20bpE/Nwed3W4hqYJ3A8wccIvcSFOzRTsILGosaD
QV0VEJcZ8upYJhp4V7fgDaufg1kOfA+GWs+G6uXU9KO0enSe6fChRpQDJ+cZJeGND9ows6QZB9db
MpQVzBjmGJamOOKRu6P2Vpxe3X8MhPxpGc1CAqebI/J0qAQmtEMjGn7FWXFLMnOjlbd6pGe+jpkM
7HzGL8ZDIcaLCHm8K/10oh7YcRUHPIPF1ybGTC4fhJV1Q1SkKFhB6A+NqfnXfErVwBJjGGrO5WX2
nOW9Rzo867Zwd1tGFsmNHqdtlyUosRMuD+Z0GDv0fd2NJH5lawB2xaMUNUZk7EvHK+2ckVoB2+Hq
3Su42sCkz7eY/DZsLH1nFGNYsZoAoxjy6DluxluWTq+XN2QlUcGktIMMGukSwJELD1NCZlgZMrfD
ThV7qM7ddHX/NOQy6Cgw3mz6DijyV8z7bMStlVMHTzBjUmz47TNsgzAwq11DczeUvX6Fl5/pYRLr
zhjbPeXNkU5qAzi8Fidn1wNOuFkiES2n04NX8lRvNVbYYSTJk0m+KP4R39rZFJSOzZ8iPebXTcaB
VnNbzCVLI5Qy3UeQ2dxxM9O/t6kur4BC29rhtaOKZiluAy45xGwXF5xUbakImjUhsW+06OsA5WzK
tyD0q4sNpUYLSiEzAnyRI/CEghGnwWy/AXTMjKY6THr2OuXOG3bh2mroxtVYO1NAvaLqPlcTMSJ0
utZjaWkJEiwrrDPZeLXNAjHVXwEb3OV/9CC1XwZLLeDpt7KAlTCDnPdfw4vVdHsXb10yohAPHp4+
bf3OAi8a+ehZFFy+Nms3E4PKuPk4ShiyWnyiXZOmG9uehqZTMb9GF/NggWJpQ4Bo7XvwsnXQd0af
9GwhDdb2RtYVJFR4sAzUuWKSgIBSqwN4t62jOHvFRY6OUg7wprOc1BxxTnctQbd3ANaWhPVIY0AS
QBVOnS9lW3wFmyf1MhtCWRVeDZcXcu2szLTeKDcD4XvOvJOa8WCmA0VbXd2Uer9jClgFmnwHy2Hv
Q+H5nboa9doM/LaXLa9tIXp5M5zLQbV86REA3UoBco9pqLftC5fuTTrJDa+zdrvxyoZU70yyCbXy
0yXNBWQCOOM0zOsj6Iy8SAta/vXyZ6xt28yUixrprBewjEMYU0CF1i1M1FjwpPKMXn5IaBF7JLfz
3wRUVccMQ41BVIAQ5bLl1a+D28J5AT77LJbnRW1RpWs0NOqh+6ZYNbwxaJcGivRbXIerpv50itAq
wCz4woNlkz0SRyvNMEqLO8HkMTX4dVQkG+WXdTPYJ6B0oMuzvAJG4tTFYFfogFR35XjdRt+Z8fof
Fg1Mhsi2AbcAVuD0SDAtF3WRuDTsiurNMvujK6KfZcv+NzN/uhWf8qwJldmor2waSkivBgWBstAI
LWk8DfmW7PBadEGr7P9/0Z865CdTtZG2Qh9jYB6EXRIPzwntKJ3C3I11m/q6RDOip8PW435tq4DS
ApEIqljIP+a/f7Kq2lGYg9TR9Z+y9z4q72kmdxbYpf5+uz6bWbyObCOW3CqoGY6aLF9SYYrAklL7
2k9Gu2VqfgQtHTCQnni/wlVACHTxSBoMXVLKYytEVcP0OmF2+zoRtV86VtZ6Ik6KWzmN477IyyJg
dWT7SmmDX4OlEFnNCJhA2qTHBgSJuyE2rNbrdT071O1Q+KTQ62sG1i8vsZvem5xWXNtF+ZgAHPyg
J1UK/horOsaACO11zDQGY9F6MlWIA7YBt1XZH7ZgfYw2QqM/IfpBG6jvW7/n0G7XJCGeKPRvlqZr
70j4yE7jY31bjwMalSh2A2FtAj2KgpjhpZZOn60oNrxEcBGYeddcVVYh9noXbb3W18In7jLqIuhg
W2ft66IUQ202AB64uhtQivkUSMNoIwDl6ZZi7dolwEMdnao/moRLL5wl7pRkDjxH0TW3ACGFqohi
EFBZD3nHoNJibY2orUUvPHBR3wTAHErci/Pfmk1ct5pJQ7y1vjvOuMfr4+8rNzMx1D8mFmffFXHU
dRlF9DKMYDSsJ3cwjhUkMy9fsbUANk+q47UOelKAs05v8lSkg5a3Dg1BBfHWGOp6qqaDLU3ADTgk
CDEZ5mXpFvBgZfnAaIueIiwj81gWJEFVCflfW9FwtJnfM+FVkdjIL1ZOH5KLufwMciBIDi6uczFE
rVYMjIY2cz9i0ujPLZVqJ5Vm7szesDdyxdUvQrUXDQrkcGcsW31Td0PbAd3l0GQXESsou41sZvWD
PlmYf8Enl9tDq87tM1hoefSUW+6x1fhN1UIiqM3/WikEkRE5E1CQgFzhVCxapqk9IoUnyC3GJPoe
22j+Dr36wgZc4Munb74nC6eLJjbOHkh/oSuzBD2AdKmvsiiiYd+oX1pkcI9NlHuSVP/JEvYalxV3
FhOQp8sHTtTWhBisGZp182Ym6Y7JHI1ztvH4+iONsPyimdIG3RVQC5+B0U0yVY2wexI2AyTcRl2O
N5i9snaM1W0oGssK8qLVPbee6BMVdfti6cPoUURrSDBVCcidbafEQ7jR2C00VMQxETP5iIi6PbGa
4T1jg+0PSc1uqarQPGAaGLwpSX0jjtQz1jO9kRM8hilqyx9pyY9NF2GCAGqYck8iM7+JUpRQPUdh
8sThpn2ERkf1gEGh7MaNIx6M6XFq2qsKuEkWBywLAPA9xEMWDCDz0vwhjoLcZjdJXJp3iBp4yUpV
BTqmMp446Nr8QtOrG4N11iOQ/vFvBEq2s9yk3ldJP+2rkYl93hU14I9676se4bG1S+EDKeT8HgtH
QPYuIR5RrRaYZj3saMSyPWpI4slJtfiYGU22azp9S0Zp7XqhwjdPgYO+DAjf0/MhY5MKhRdnCAJZ
rzKeGLuT+bc0fbl84LfMLBLQaCyngY4w0xmVZ5En6twPcLFGzDdu1kpIdAHHnEkEgInD8+f0ezCP
mTtcKBImoEcbS3koWuOoGOZOiqn0VGQdLn/YmgOETiDYwaGfB936RUSEiq8orZwSjEw3wWCJ+zpJ
Nmqla221Wa8TpO6QdEWkX9jAoFjdtGVthKOwrZdocOOdUxT6azZUfVAoO32DwJ8d6MpUL502xle5
IqOfkDYKpEQKVHFRveal7t5huke8Xl6AtQXHWK6L8jqSLESe0wWvpo7GfTIZIafpQbiSBTpp70hU
DV6i5E1TbZYM1pYcRGpgbgKgbp5yPrXIJHB9WoX3rZ2jWez84Cnx//6bMEIHBUZoxwNiuQii0nEb
U0AbONSGMCm+GTHzFVqmk3nd9ltkqGsQLijO/GtskYlUfT6MaNsSCAJAdUsbQS6vlSTCl1kEuPhR
31tNnh+LZFSoagHNZVDouF3+4LUlRR9rnp4zAL1cxqPONpWMSUEBdil/t7R7aIstnoa1cwIQEric
Mf8IRv/Frk2lNAZIlBO8M6LjyAKlO8cifx2rR03fgmasryn6cXhNo7oJBo/TI1J0Iwh1MklDRZod
kuQXjO7sMXh5QM/waLTdQwJ+XtOWsY9O9YarW5s9hVk04cE1iSe9tdjQoalTWxTIYGmZVhAdMW8a
zg4EQT4B3fJUp5ZnpArIU6Z9JYNle9yND3hoDZ6cpxEu7+z6UgDPhs4HxpXPZBUJb1s+IbSGdnpd
odsdWXCD8Q+gUIMIPGvESAOu7oT+47LdNYdvooSMGVwM0IN64XQHjCJ1TQ1YptBOWtvrhTQPzWiA
L0fXMGTLmi0qifn4LPMPvBlA5GiiIIXrdGqvlM5U5RMhKHpZAYfKhox1v0t3l79qzQpQ62DpQsf3
fAJujJUkQyStsOE/oKfkg+4qMKaNkDKHqOWnQMd0viQEwO7l0jmqijlgjlbIk1eudrzegUs0TXpf
DGDlVU3AgGa4/F1ru4XuoY6JBrjws6iJCCaGwe3wXTpe36JEzZzT49QnXzUz2whna77mk61lExOY
hGTES90KU90Am5LYAap++Wv+3LDlCoIBY66zgssDr7zTw1APTplJNqE41Of2Q5M7vTcAl2t5RJta
BWGe9iPuVH6cIn3y5GjHvuiT69S666kJ7oAeGgy+XUrrHsq1mGwkXWT6eIdUpVeMRhJanaQPNeqQ
O8wGoh4ixnqXdrRqvMhApo2Qa3+MusOvJt7hJI5jKvbjYNvvSsckdCzd0bfMsdh1tCRPqks6Lyaq
6j2niO5deAfVKj+OD1pzyBy9/cXB7/9IJvGTWFX8xnMj31ndAJZ6BdlSlo3ZDZKG1Ounot+TYeo8
F7HrqEdJtnGn104/BtcBzUcygsL54o7JpHX7kgwoS02x5WVkyIAiGgOd8o0bsHYcEYRslLBnmfll
rNAUkjULFfrQxeDZE82grtD1UfJ9iuP4paym/zBxgK4KQgX+YSRt+WjG6LI1GiYkREBxAb3phlW7
vq+KjTfS2leB83Fud2BG6azkgBwKtPSAeIRajIFdzeR3mAI46HF7i2p9cPkKrNpChRKpPUIR/O/p
DaDDCLYZ1DBDrWOVj2KEvBZGVB2mrEMljoBQ8/GywbWzAegXKLANfMJZISDpjH7IzcECtI8FVa0B
lmBfJSAMvmxmvrmnN9tA0R+QLmTBM+H94rsMbWj6LMNIQkZj58pt0aThaN+OE/DXWcOGGzH0bVCp
3tpdNrwC7oNltB1QWcEPOHORlp2VQMEnFgrO3aHQTb8vNS+qHESzurmVkLfBzdA9cEq4vtHlP7Tp
70nzYBknBGUDZy76LUOqTrU26W0z1Ct1RRFdPUjQ7atcPkflX+u+Y259ZkUmaPEAo7PkR8VIMjcl
R39noL0/S58nsbF3py3N5/NQd2LGXRRchNQxwTQpE8jTrHEOpRVJsMEa+dvAcxLGgqSoBWeNuJoK
Nf528oG/bmzr+bnFL0AmjUwF82jnma9Myv838haRl7Z5w2gTYIEYAfLsWPpyHH2o/3oChYMEwbcz
9q3Nvftki9d45VgDrYzJBosBtWktRxuK0gJdlAPOJoHIk9Ef01H7Bg5HKE6BoaTbeiOvfDNmMQEj
wSECYdPS3WlVbmUkLV3M9USBig45U/s+0jau6nwcF1cVwQLidPPbGAOgi6vKmhxTqayVj0x0V5hY
9k0jFNkjsitfn/Yb2zj/Z5eMLXJuo+9NzWga+dgWH1hprwbkgJZ3YoyvbTTu4gzVtW5UcwXJqzt3
a9hwzTsA+4XFBJkO6rtLlZ7BTGShGkgC6eXeil4Ju7VKYKmPM+VMw6+UubPEnblFOr+6xHPxmqDw
hrg8b/Sn2igElmhLoOfymGh3nT35Uf4CcvujDlqZId7AzqwcGlwPIKhAy26eI4+qCuVmMTBsIIDN
RgPRjgYx7OvlfVwzgnLonLWBFg4t7NMPUsKqxgRTN4+AUgVJ/8owB4e07bKRtVX7bGSOnZ9WrWQS
kvajmYFFq/WL9Gc9uEjAPkRysNnG96yei8+2Fj5bH11IrQnYYlOJRpe+01CjxOy5N4LfmrfjvmHt
dxKXQeyOoZahQfW/fesiE3aAu3XNxM4ex1r4KWQiquZWVYe4PJrJxh08TzlAy26azIGmC67BMmRk
AqgD0tMMbC4oodL7yvF7Y2/ZG2bOnw8nZpYhQ2ZGYSDs44hw4rlJ6TVk44Gyeggh9QaqfjTlz56S
gmhc8pJgzYZvDQVnEftB9I2+yYoNjFRiEnHuE85mTs8grcsC04BZ9tjlynfAvpVPLy7/a2DBLKP5
r5HFbQJeVdcBxcgei+I+FT8Hcl1sdWfWDjhs/B9nV7YjKa5tvwjJTAZeIcYciazMysp6QTUdZoMx
ZvDX30XpqjuCQIGyddRHLZW6dhjb23tYey2UOkBHB5muOei8KcDfm/Ma24H0x5bfquiuje8ZMhNJ
f1LnoyUHjWxIsr19rhceTDyXCMTQP0F4O2cVaN06FdEIGmvkHsZ4dKyj6H80Xr1Jge8VaiXxWQhT
YG0KpCclGehLXe4WKqmiLBx8SLC6H3T23cq+ehgdrrvfNnsvsjsW/ZfjcWZwtnPD6HZokmfFCRTU
27r+IcSRQdnw9jdcOoOobtro5E6BAJ35wdyrp3Zkl5/s4b1LPrTqj9uuNO/WTMzcDxWY2ATjX35S
Yht7Ovi6j236H8KZiUcEidVEXIXW5+XumHTUS2Ql/MRcsdNHsqnde260K19rwb3BtYESC7xO02jN
7Ax0WlQDRCwaSLl2G9M65OjHNOlvCKHc3pVFOx64l1FDxJjyPMpPtJ4PFUNZ1PIavx09303lhsWj
L7Rvty0tbA6GheDggPTDPOUchGvabZlFkjQnzvJNnf1IUYpsmbHy3RYKkJD5OjMz+3B8YIabtD0W
pNebJMtQNKuAJuyC2NzmozyAJNXvuemPn1fyuDQ8u0Rjo0FnA0zqp0LlQU+fSsvwmXH8Dx/RghYP
6AanKGxyHWfBhMPtmFYK29V0w12X9ns1vEXNiiNfePOgtYgpXlToJoWXWRQByWTTGxycvT4fj55d
bNDgXAnv1kzMbiq8qSlTDyaguPsL6MjfBipXn/5UqHxMlVMD0Jir8TiVGrJ064Sfxqw4NKJ8Mka+
s9y1oPhvsjTLBS7szPa9KAzU6vCCQ0U6H+/QKvzddI4DhpbSfMidVD8q0JAHZps629HuIz+PHPex
tZw/ZkfsE4+JfQA7dvem4rzyM42B2IVb2banzh+tziQGtkd705C6u7dUWRwbK/6TSeQWytJeKedW
IEwoY4jB/Zp2HbyRY31RJDP3Gne8A7g1o1dVEePRjZPiq6WzNKDCA+G+PaIiPxpQJZecBQ6PIl9v
SBpkuvQC5qnqkFDW7HgC/VkRu9ZhLLlCT9keAtQ244MBYMlGMrvCqHKavFZZLo6qhHRb0uvWV8+C
1DXQZM5rIR2xh8COfO84k0FEqdzGSePhTz3ynGBm8d7Va8xlunr87pGYoh8NblffQl8IDb7pX+PM
KrZVuk2qO9BO5HdA+dtA6XoQCqksdpcXHDguzOr7g5MR3x4MbS+JLbZmo8lgZAbg4AUHLFBaa2Ji
C7H9xd5PPu/sOtKYZcpj2Hue/WHxFuo1PsFoUd0fE2/t3VmIQZAL/eWXwc28qgjFjtAJz6L6ZAgj
oOOJa++mynxgl46Z96CvwUQXbigKa2icgUlpASldexb0ByyrOmWNs8n09Clr13CHyyZQogT0xQFC
efb1SlWAhMTJ61PPVbdLrUzbtSxzN7f9wMILB1pqUNeAOxPVpXlhIEl1TRKJUcBYtPYmdSroWbZQ
gagi7QEpxIq1pRMBsg/gUoCSAxP4bE0WbmwKgRVYg9aSMg45qCZbcorKLIA84IqLWzYG3DWKOBg4
mwP0rZSZomiK+sT4sSjebEQhsYemLm984a7O2k+BzdzRoRb4j7VpO88Ou+YOMRRXYK0HkCSJlB9r
m9b9cPkppl94+RGDkLQrf9zevaVTjwYbECPAzYMqblbW0ZMekJ3eq04WAwlDd2xk6UeWFrTDIR32
JW2C2/YWohTU5qABP71/E/X35SLHyHCUPkbsJFS81caHATT8xlpzesXIHPjVxk0rtQFGEkHurTg7
9pr+yCP1eXQeQBL/LmbOjqDzdqhA4V2dnOqjy5+FGnyO7GiNNdCaYqr5yUDGgtgedfKJOHD20ZI4
1vC8VKfSUs4hsqCsyFHzDxgHsb9tDtpe2am2McC0iu4WT33wJZT+kFL9rqVNe8raMj2YrUwfSrC3
BTIh6n4Aa+pWgX/jpS3NLBhq0wrSkaDaDjnKjRG3RVBBxeNtaG1vz9Je+QbneAJ4/aNu0z+dZNm+
Hzy51YhbbmLuxkHj2XxDbFAe1SNKuyh+uqARNVigIxfzdaM/WVE7+ow1ri/KLlmZV18gZZpAfiBz
BPAeVYu5v6vzuIz1wmEnIPCA+SrTZF+PKaiiUwq87hCN/ZOeV+6WS/KRdXkJFm56IklWbCYBW19n
TDsCl5NsSuZ+IZaVb0wZZxsN86D3XSzfnKJaK+gsEGxc/uZZ1qYbpbD10mYnoH32TGrvXpvcR1x/
97R015hdwJrR96zhAJzMQxYBZqbWYt6lZ+L8s81PlxflAooY7ETUh6bdmRDo/vydR1ICbkbkW9fg
XOq5ZVsjNDpVnG1s9ViXL9L+/Hwa/uozI7MPWcnRdYESYaey/57JI4i4tpI/WEm1A7poZUELmJBL
Y7NP5nolMTzQLJ6s8bvQ7kHFE+TaVzZMcdJb5T0Tu9oJ638d2HsxfJTFu9sfdHHHgMnGmwsGRkw+
XfoDpSrXki6Ff3Pe8u7Dc1YSlKV3D50LdFAxcYz+8OxR8JIiBn8J/v7afe7UfQTiuaz6Ch2IoStX
PuXS+wPkPPpTiNzBPDX7kpY0TGbleH+cqWxbxZuBvMb9nRh/Ve2htL+vfLiFxgImnMDxCIpSzArO
PSlXaQ70LDauiNrOp31tdEEGfbADfhu0GQYACBIbEyeKsWQ3mK7YIFTsIaw+UEwwaMXB01zdBx1B
unP7MrmjEBzc5bZbBMClF4GW1FbiS8LrV1Hb/Red4pXLMs95EmDmfyGCv2K8JAdTTvvTHgv5Whap
88ooJEuQVg/HQU+dILUF46D0dauNjL3+V5NmbcAIj/YjjSDi3XaV39SKvZZGLz4PHUEMgHlk6HIg
LEWV7PJooQdNW0OT/ARTAaZ3R/YmvLfIqlb2/foI4+wC2oNhM+wFKAgv7VQp3q+KFunJKv4Xl6Xv
xZ/O5C8NzM7w4Iy08WKWnsb0ndb/65omIGvAwoWB4MkIaBwwDQx41BzZMGZjUmtcSxAAdMhM0JDK
D5w+Zuwoo7cSaWkL3VTvu0z+SPpb8/6w9JDIXd6IFYcwRU2XAcKEBYdYCy6riwhydot6t2CqBevP
qU/YjrfEz6F44No/pLWVzomSsKhebt+kyZ1eWUTXER1HsMCianu5f7ICCFv0JiySO1eh7+J3PYig
vn3aCrqNFsH/MDWEAcVLK8SKSI68AzFibwLSfe9lX5z+UEq+EuhfeyHod57ZmYXeuqm5HZvUygrt
O8ozgeadDK/aUC9FwPPdqFYilWv/emlulsQYbjwYXgxzxPxWZmGU7MfyAySwmTmuXLPrSHiaK0a+
ToFHucYz622TaowNwBrHdCdz+wUstwetWiNivF4QzKAzjElmoLXhxi/3qc5solTe6pCIYIeobPda
U//WQfXcg2ePC7ly3BdXBdpH9NcBGr5KbFU9jOUInaKw1Lo7O418lxGfkF+3D9/1oUD+DSYYzE3D
QV1dbtvkINVIcHmaZLjPeP8inKbAy6B+9ZF9z5T64iZrL+/1tYJN0EtPezUB0GcHPkk6DwMGBQlJ
WSe+ykvIIju/Td4fGjNfS1+ufTCMTcyLqEKARmN+u6BKNMZjI0nIhq9R+VECBXb7Cy7t07mB2bWq
Ut2tVQoD7rjvJy1uDVTga6J0y0YQXToWuLrQrb88e4ablYq2HglHi224agOlvVhi8x9Wgn4BFBpQ
ub3CldiOwU2Q85IwSVPqg96P7oEawFAsGC5WDvfirkzRFzCjUFuZj3CgZ2HEirs4dqT+kmTVF1sv
1l75vypel+4bWw8wHqpCQHVctT9M0vc52D2xHprFIE+Bk0vIA+fiTQN/haMrK4gb8QdDFrWfJOmh
o9UBHRNfoB9Heb29/XWXljxhmYEUgKvHJl5uIRlHp5ORrYeZmZQHd7DLDa+dNR6khVxr4m6HK0Sp
Ax2Zee0h0ewsTsyUhCmUufUvjOb7BLBc48lIq4cJAGG30aYrhqBSz12/0oZecpGAJEFGFywp4HuZ
uUgUn6u60JUK8wECKz661U1ga7n8OsA97zqDsKNtjt3KS7PkT8Aoq09zXAQccrNyC0O1WUgdN7Bn
YF7AGIB6tAVi3qq15R1CfLlCobVkDzwMBFkDsJGIeS93Mh1Bo9jEgoRCp/uydQ+CHQu6y6LD50/M
uZ3ZpR8xkWZXI5/WFX1TeXMAtfLX2yaWNgwgUlxta2InmMd2PI+o8vRRAQJZ7e0ke7RJBMrkbngs
DPseU9H5ylu9+O3ODE5/flb/KxI9S1wCg0x8s7s7cLdv6vG1sz7fKIajQqkPLdYJHDsfM07rNI1t
NZ2Jvg4wtFhjOjvLf97+egte+dzInHUIKL/GyRIYqXp9wPy2ta1LR2JWbA1GuWxoUix0AGQCCO7y
q2V0iPJyesS89iC031F73/Svt9eysDEIn0ChgjAKVMXzQ13pUJHRNENheOixEd9A05InNtCEL7fN
LKwEAM2pxAc43+QNL1ciIDAxCmqp0ITgXlr2j+0QbXmzJsC+ZAZaXnjG/kp7z9mzqOblceJmyAnq
ZKc1XViCQRbQ+ZUbumgGToeC3grfbT65N/YOCtqyx0frjP2odbu8br+BI30FWrHk1KmF4VsgH8Be
gorI5VcDc07eUBbj1nhe5EeGNgZmkR6RYe9yYbY+uAkPLNaPtFaQvK9+NYYnfJnFX25v3oK3wM/A
7qFxhNnLuaMdaDKinJKpsABPWF8kT5pdfpUZfTejBDnY+O22uQWgDobqwRKOZxzsFVfcVx3AyRHA
3yq0+8zYqVrPfsvG6w4pun6bhA/ddvRUEUAltPjWSIwTVpHVoynjYEjq9k9Zuh2I/NEvh0MBGets
A2IwBBNt+iUTRWoDgpox8jAVkQdOFt62tIA9wKKhFf8XNz2N7Fzu9WijDSwKW4UGreRjEufvuTZA
GkTlMtkXFLgo6KPSO9JYImgxsbuRmrMmwLQQq6B1geAM2EnQ/85n66AmXjul1FU4iGRruvWpNdck
lxa/6JmJ6SecPQSszxgTJoScEVz6dICgu7Zp4hwc0muFzIUUZ8K+Y1AIMJiJAOjSkpch6uqMdAz1
okYJ7HtakC3Xv5RxjAnpF7073d7ABXPYQGwchpMJnofpz88XZgrMZ7MWMRcX+8ZoMMDbbTz31bA7
sI3woDPizW2LC7uFUBpIcH3ioEBQdWkx72qIL9jgjGTqd46yQWqu1Z0XLUzsiohekSnOgUQ6A+Wh
yyonVMWH0P549ecjqkmb45+/f3YYai51mngMJMtuF/RkK8DRAgnXevw0YgQJ9aTuCDiUPiFgLr8U
j6TBLBcUnqR135PSODiR/HF7MxaehAsTs9OWjQaBjKAGnjrP+eBdvotZN6IvMxw+bQfOCJQZ+Act
xnlNmWI0monOxjGrUd3NeJA0D2b3+lkjIOYFmpSiFw33O3d7ikKTCKTyeigA90SJalsZ+T5O6Mq2
XL8rMANaJMh/AqoGvOLltrgoBleNjnHicYCyk7ajzqnUH9p8b5C32wu69jqXlmYHLWkpyasGlrTh
i8fvSgNzrempKj5fa7u0M3PiNc20sio8I9RpH1jms+SFX7eYTGEQnYCyxvbzy0K4M7k3IPCuYB2u
B0BPASLrEJLv0O9IoCX12Dm6b6iV8O3aEaBb8q+hOW6xGuvCJZOhyDW2g/zeoAx7eylLZwHllGn8
duKgnIc6PQBDmKbCTEsNJSdl5ZlvZP3Pus13aZf/NFT/7ba9hRVNuIe/MBUTIzWzl13j4O6R+jCE
Tu/8Lmh5lM4aGcK1S5iIEBC5I/3Hyz43EVmj0KVZoQQV/3QThmrrpsv3t5exEDaAxATpPphgprB3
7tqKwowK2SGxquvH0R53OboohFFoMR9j+RhXd0VXHuvq0457ok4Blx4mc8DN6c7OObqhbjIYyBpE
7gWJ6n713NoSZn3HOOFKYLT0FcHQh5EjlMGuGSWggFPqEDBBrO0dWPen15+05Ovtj7hwFrBD/5qY
vMfZ052BxgvFCo4wu9U2eT8+CpGvdGwWTaAUhfon+glXhOdcK3WeaylC2qyDfmzVPhmkX7ExvfeX
dS9sClh6oI2AdAGH7nIZANuZahBYhtZ7oPMtnkvuBrTsvheYnQLBTOengq84hunvnNlERXziA0Sj
xIDY6qXNGq1io7G1NoQ6N5QzIdSR6ZXP2vGJZ8aTG3Pq57rlg2xjpY278EExeAMUNTJKTPheNTuH
pKkSySRcHzCGSRSAr+D2qVhIQ0DzaaKlikkRgILn0XBFNBS1tESGJjB5stoRQR+JdmhazGmpg94m
GxDo72NX7bxhrZe79FnhCCkKhsj95njn0QTG03MKGSoK/MqE7Sz453MbbBsWCLI8MC5cUY5DKRka
1DlyZF66uxanUpf0aMbuRhUrh2TBt6PBhSwK5Lpo6M/zxxgw1b4sWRf24mUSdcjrH7GG6D+Kd2n9
cXvXFtwFaCxQiUQ9e4KLz/y6ZZXUYi02zUicAx3aKiiz6jd4O1Yc75IdDNEBkIMLN8lZXh78Pk/L
jgkhQzkW4RCnp4g3L4671uNaul9g0TdsEB7qSL3ny6nSQu/TSIaEhVX2P6t7j82jLh9qO3Cz7w7b
3f5603WdX2fsESooiPiBeJxHZJrZMECRJTSFM58lILb9VSqUFNbisQWQyURq/a+h6XqfuVyvn+gI
xWSofDKhRmux4UGp6GDS+o2b0idx+2zl1a4Ediewit8ZsL3YhOD2chcKLPgZYOeZVO4mXMB0cs9+
hiC1q1oCL8IMzEC27WOfMuT3JGhsinZOu2nL8p2Q/EF0DFpvRBxS13y9/SMWvzkuITI5oEyvIp+6
172mkhlOrLT8sji43clxMJy0hmX9e/SvNhc0QbgdoLO/ikc6kMQNWoSrYfcOhi7ZfTUOrzXUM0UO
Rgcy0k2ZWZuUvbtt/HMA2Vlllw5iSRY0xP2FiYKNUQ1P0o2fHD3f12bx7JT6VpA1+MTS1Zq4eqfW
HUad5++YZDGKMSk+SEEPFX/IgaBw87VC8cL7AboBlJdsHHU8ytOPONt5BWLOyGb5GFZ5GnAE7Ggh
3N7Xhas7yarjAcHAykQufmkB8+JxTXg/YFbSDBxAakd+asdfpv2akJ/ReO/yL7cNLi7pzODsLY7r
yoOMBEJarj1owvDdNWGiBT+OKAnDrsCiIfCbU/PGRutWDiddaDbZN015u1a1IIMD5j+vBIaW7WQl
2V24GucG/wa/Z5tkWWnepo3eQbsFA+bDDvBPUJh8IZ+f/ZrCv38W9jcSOLMzVDkmVgrYyV3vkYzu
XZOA8dprdrc3aG05xuWJaPTeYKxXHfSFc18aT7R5Zd3H4Gxvm1m4P+jiUuBXpoI+APKXZipw4QC4
K4fQgoa5MAa/QMVLrLyzS4cN5W97EkSxKegmLo1Qa/z/w8aAPBb5S1V9vjiAIU30TMH0uwC9Z25r
a25S9SG1QRNjpUFMRz93XoiC9IZcWc3SJwPZF+ITYOfAtDrd5bMD0IMR0aLg4wil+qhzcDQ+gOjh
9q4suYMzE/NhYLREMbztdn2oRLoHsHFogbkImuq+qB8oTTFXtnIMlk7bucFZ6NAwSxe5gkHa/SiL
+z59qPhHoa/E4ctfDn0BEFmhsDaXKYWonMUUWu6hhuGBkaGJmExTrWsjjYtfDy1e5BjAhl5NK5R1
CqGPuOlD3pD+HsNK/BFXuggiCFrfOwOIGkpJuoMjRu+Q5KO94oiWVok4AYrdENIDwHL61mfnQ1TA
BaEFQ0K9+hihbat7Xzy0MG+fkKVcfqIrAHfBhP65YsJxo36MaiV15KGH2OY+aFCZfBiLXyNU7ir6
w3KZ76RrRd6ltWEMnoDrB/9/lUlVZjLSwlAkbAHIDHCxi6eBWt2zqjVtZYV/85ZZCDIhMzByArg0
wHzTbzn/jhq6PmRAScTtxp0Qzyk5IfXeVeAYtptNq6sAIym+2Qu/wQiMRnYOuaMa2L22DKw5lv6z
7iFQ/YtItN3zI+dreoz60jnDxA++x6SmeZXzubU3ssZEj19Z+6h1girSn00QZyE+BVr9wUr3VGzQ
5QRg9odtHXN+yqMisAZ4WPMEtTDKk01drDGfL+i8euCKw/VCRrpAjSscFuVuQcgULlvlg5e6PqbV
idafyuqnxrITBuM4xulK52EAlUj1UyUluiudX6tmH5nenQSXmNbEWzd77mV2coUexKJf8QXL24vP
NxV0McQ0T75EzqKO6dhejqlzN/FH9UTaF8X5TkcUWbtIxqJtYx0j8ctiD6V5V7MwGUAmXDCw+zXb
pqCB7QwAZEe+0rCq7HT7ii2cdbSDEI9NJRI0NKZX7ez8RY3bgxPPRfdJQFdvrIz4IWYm31I2rtVm
F6oxSCzQ80emjhLCPLXI4k6zG4EtqzVRP+SiHHdD1o139tiJAERC4tXNZf3SaJ52vL3IRct/EedI
f1FKnc742SJtI7f1DC2qsHeNjaQEmgZPYnxiTbzrAf9UzcqtvnpopmEnUDDhZGJ2HYf/0t6oNKsn
uY4aUGVj/FPmiY9GmAxsFaUHAODXpmavNnFmb+6MwWYleq9vw34iO8YYns9I8lggUV1Z2FW8Oxma
qltIzHD95njxwjWA++wHGeq8o4GgsXuPQrLpu1r6ZnQYpwe0d60nsrA4E6kgRHOQmOCbzjZPULPA
8L5qQkclEMLmxQurlR6YXqR/u31MFrZtYs2CLAnCROgTz8JEt6TohqUMliL6gwn6jKHaY9QX266Q
a6StC6uyAJdAwwoPJfqjs1WxVOlOzG0eltapkph2PhLn9fZyVkzMcwUgjBwQG8GErt2JOPa5/tSv
IcAWbYDoEryaqOHiGbs86SVKmUnKozoUKXgaO7vstrVeFE9lpJzPnz3UioE0wyQovtp8d8qoRvJI
syb0utIu/arVB9DJcwOD1ojhqjYpDlSqdKWuf10Q+esWp/kIlHO9K0lQUJDL1IzrBlCPu3YM6+i+
dp4d/U1UzxZqXe23PH2O+LFcYx+y8OUuAoPJroGwAJAtnMZ5zqJk0Y+aUTUhJvfyY6Y5KgDFhbaS
kl9HWLaOgYa/gq+4YVcTOdwph6Gnqgpj2b4WuvHeGXoAVuhNVOQbdDtAMCvrjc7tMfASspIBXJ8e
4y+nMGqu6Nbj4l2eHj3qnHwgfQklp26TkxgoVOK3cuXgXH/JCyvze2CZZQVeACg1eYy89cgyI7U2
uT790MvNujQxuwaJTTGG0etlSEvwwb9I8NADL7y35KOMv9dJ6Hy6QYOtAkgA4SlyMxC0zcqSTVZZ
1NTyMhz0TWM4vkrW8otrV39pYfqqZ29maXQdWnVlGUITeTcUOBRlcqgzZ6/T6GEcy5fbzmphk0BZ
OM0VoOuNmHfme5NUUohDjWXYVmAUMfMg19dKm9M3mW0SoMCIdSCUg2Gk+eNFosrts2HAivLofvDS
b7EqHyJbbvKS3GstpqBpsbd0eZfo2lZXQzBwKEfRdiXiugpGsHXnP2P2YU2HCa+CNmCo7C4P0nR4
jqtxK6p272AQBUiDP2mjPm5/3evRpb9GbTxvDhiXrpC6VWIJVxNdCfpbSEN6xSER6QOG8HaNkd2D
gHNrd2A0TUZfBw2TKVSQDxkquxkoJUhAmnzLgS9b8T0Lt18HTRJol8BziuGi2e2X0hNUGaQIIT7s
WzzEkNsGisQrVhauJqxMfDxgBQPN3+xgtU6l9aPjFCFLH0YX043PSfaSMDD/Nrnf9i/Np3W8p0+N
4AicfhNubN6gAOhFU2WXlWHDnp1OgOJ0B+4QP00em4nbsCZIO/LD7f1d/JS4NwQjt8DLzeGXmlap
LmvhDkx+kMV21MG8Ga3kMis25oiHuCpk2VKsK5kU5iFcOqbfU7XGy7FgBQ3SSVYW0Icpu7t0O65C
wYOWDgtj9j7w97x8y423T3+sCxPTTzjzbO3EN0samEiMB9DKHyz7h5bJFW9zHUsCJHm2jllIXnVG
pmOkiIWt/t6Scm+WIHlOxiDOVyYN/rr6mVu7sDT5m7PlWCk1Vc5sFlIlgzz/7RSlX9uJHyU76Etu
neKnw5GkMytwe75nFHr25Z71UaCqZ3DwBgXefPJASuVT7YErUDdWHyA1DPrO8T0vP4w5FBYN7g/i
T8GOBgRZ0vYVrA475W0x5up7xh/oo/gsfy/EiMFWhtxxwx19E4PNC4pde9f+TbqvOah48uxlJD8H
5CdtZaDH8OYlj0Rfe7kWnhJcBdzBqSyPXsNsf9NuMKKiZPVU9adGtRV2tnLdli1M028GYvirlmpl
Q2qI2nkdGvoAKSig2rzt7TO68EhMafk/FmZrINSWg2XAAlj77pF2+XG0x/PoQ5Fe0/qtJ3/+B3uY
zYXaAhISCEJdHiI9J4VGDKMCGqMM6rgAnXlI6K7uo42h3cefBmqCvRquH/gcVOOhLzuLl2wkJlbb
R1U4KPPeEh9FucZCvrhFKMNjggsk8gBQXS6oHUkLfo0Kh8D+ZhU/q3wlXlm43zamz6ZkBLxeV/VP
s5AKat4GNggzaJV8SY2vBUcxaW1ifs3ObGOsHjFLGumwg4uVOnLP5X3kPqlsJc+ZDtTMi2A9IIbH
duA1/isRdeZF9DI1vbjCekABvqtLtQG34LET7sprvGZmdq6Zqks3BdlVqEV7t4ZEF9u0mfoPRrCG
KZLEU4gzcLn301wWEZZXhy5rNp2Hcfq23TdZurt9Z6ZPP/9k6JBjcM+ADhioYS7NgOQxcq085WFE
az+Xz24C2r+7ZgRZ8loqv3QKbFjB/B6qZ1ezbA6NzDyyCx6OLoR2DTAxMjQVss47grxhJT5dujmY
SUGgbIM14QryPtKMd1ac89Bt3wj8u23+h+92bmD6AWdHTSVQaVNRxoGp1zZud69nHxZ0cvif2tx/
fodsTA1PeNBpWGN2EHjUjWU8JjyMTRTR254c0iLagGcMxWzj3lPJ6217i9vkQP4DJT/EL/Nqr0aT
glQd45BT+sXIL51UyGZ/6vGv22auHgcMDE1SBIaOIipgz7NLxFtAi2zQtoZKdx8cpvsQFhNR8aWP
5D4ptPvMdFeiGfT95ocdNhGToSABBl90A2ZxWeHKUdVYX2hkGGDUG6oHlQCTZkWdcs+7mG61gsVB
IiN2jEYHdEJjU727ZdTd91kPWh2pvDtoraU7q4zVpkPYErAckxumV2Q78BW2wFR0+FOvC+jAnI0l
ivc87qEAlFANwxBuB/lPzYRgRWZ86Won3golWgznNv0WU3P8rqCZCoZW73w5jDrYMzrqqzZhDyjH
alsjTeVTm5XOR4GnbptBZnNsWyNIcADrfCdA5yHc1m+KL9XwoPf5S1M5x/dkqxJ6dB0eFC/aUSv6
E9WMY9oZxRaa62pbqw5QDJ3UvgM8VyANuwxSUhe+gifZ5Al+7zCAVCgFYilwCyikDkKCjr4eiW8Y
SKqTshI+ZqfMfYYh96BT/Zupae1G4ybAJ56od6JTEiuKjSBtGzvgwObtjSx+zZmiu1RTLqY7BRSZ
ZNQHRI//OG0xbPjIiq1WtcyvS1NDJzCJ/DaNmp3WgVvdGPAHttSyjUjGyh/NxvTrGjRnAwXapiLe
H3AoMZ+Xo7XDdBrUrFwrOfYZgo8mjqyNmZuGjxECKMwW+riv+6LZEWtM/MRIjWCwkzQgHdQxNJ7a
GNZXxaGWKvJNGyvMKCK/nBbFhuEnf7MdO7mTZQc1TenJXWqa2jNgX8guIlcBZ5Rmia+ldNgLr222
ZKDdvSeSGleLmn6WKeuQjY3YojYJtEpVZGkouPlrHGzygXZ5e+QZpHeSHmKTA7LElTDwGrOFSwFH
6aDMj/t+VaPrOLSQjIHmoTPyo9veG+gnxA9plQag/iAV24nmm9289dlDKe/psFZ8vfLUE6LPRIMe
aDjIPMwbKihnsKETRhlGTijN1O8wzH3b01w5tEsLfzm4zlz14FZt0ZqoVcTGXQKeS54kfkrMTQUB
qtuWrgKDmaWZqxaj2Q1mirUkmsJwBd1adoXUZA3ktLggDHSBuRul3CuFVYIUFoKMqAZkABgY1Y9m
eKnIb7k23Lm4M2hPwkm7dELSXD5xVhQLocDfHsr4S8aesPaVjfnL8XIRfOC/0cFEg+E4OGUgNC4t
KAymRR2kSsJENA/2wH3odZ/q7kPY9MG2bT+rtFNNzXsne6qdPShV923Uvox8Twh0w9DTQMDnlzSD
84key8bbZAI0c0gbWQKx5zr11ZhverAF5JT47vAhy9+9TvzeGgKFl43d1V28lW7hg2svzp/i3sbb
WvhW9BqjBx3xZyOxfUvsU5B41pb9og9i5fZdhV/TF5iQNi7QzhBdNS6/ABsL1MmygYWi/m22bQD0
6TZSP2MMY65K7C2dznNbs/102pjDK/WoSsgHQxJ/hDces7U9vX5iLxY0e9YTzYLqUwUjwn53ii/C
WSkCLh3K80VMd+PsMpNWT/HC4u/HXKUv0x/e8Pr5O3xuYBYQF2ygjRxxJqUTBXVbowtJNkL7edvK
taLm5cb/RSycrYN7pcSAPuC/WUOsbW5p4OvFdcCr6ppbl4rOR10AenwOKVHG1GzovOKBrgDj3QKf
/IPn5S89cb+BlHltBxePyUT3AEQCWA7nEPzSqt3a8fAB4uhJlafa/GiMz1bhpsXDdaHICL62q+i8
rFQiLTBdYY4fBaWo9i2v9fVqDaq5eFZAGIBXBekzmvWXZ6XllswdLWNh6ibbejialK2ElMaSK0aF
4x8Ts/srZIwURKYsRDpDN6Kh49EVluU3BjpAoHBO9iboyHqmZUGr6v4RCsDlwR57sTGyBprLY+b6
Sk++OzmAyMrG8B8XCcgoixi0PSnYuUY+pFuErXTr9EBkDm40bpzekr7nwq9FupP/lwt8tqJZjDxA
dimFdeDSUVruxbMUa7W+JQ+BCXtUef8W8mcXzOnyYsgBnA0z+0c7QmG5OhKjWNmY5a3/x8i8XdaB
M1SgQ4b+hJ7rqAlC8Se2uhUj123V6RyDFx1AyUm5cD4twPKq56PQyjCPqvu0jDa5pbbKzF5Krm/s
odj+H2lXtty2rmy/iFWcSbxSlGQ7jmOLcpzkBZXs7M15JsHh6++Cz7knIsQSit55SpXKaAINNBo9
rAUG14eUqs5On8d9ZOMdYJb725Zk9bhefIOwyR2j73pagbUqq7/YUYKQ+euAzPJtIavLSdCWw/nC
DbS+LU8SDVFeMtlF8WxRvG5wGxrWZppwvpYXIgTDbmaprqSsKZ5VOPcjYCmp84DDK5nI6mpdSBEi
UcD3YF3FMBHwCO5AXLZjMQHH9uH2cq1ahQspwhYnc9OBfbssgFL1lhKUXpgPpDynkeQulIgRkxmF
m8OkgE78GegYT2Ope3OYeKb+azQkcTWJ+sUCCex8pR5MzKcxKFYrRoRd+ev2kkkUYwmGNKaoy2gr
zKXRqj1LrbukidG44EqwN9bFgBAWVU0ITIudMDnEcAjKAhWfn+c5BIXkGR3Dt6eyrpY/MvhqXlzt
djp0Bp3r4pnptpd0nxXF2YXZtDcHWZ5pXS9/JAnHMu7ssJoizIbO3xNVeetmvDlvT0Ymgk/2YjKh
Q5pJ6SGinOYBSb/q1JWOxAnmx+HqGUD+TEN4BhTaRDLThgxw6L6GzbPhDPvR/I6oB4vNHUminTFI
ytDXdAQ4IRN9HM5KizUtgMGR6tjRqXakZebp8RMp9mEmg5Nbl4NsBLrkkPQTX7cVGUJiFy7cYYR5
+j5Hep6BwvWxiiVVKGt64sg1/y9IWMPaVLreqmxYaPWxcdpdMckaC9eOzoUE8RlNGxV9DjokdM5f
qv5m1J8aJtkI/CPFjXApQrjL9FjLK0S3sJ/LA8vhAtfkscUbt1e+A89gV/e/t29uXuGOaCcv3nGF
zT3jRcocBPueGXuzQBJtFpKGz7XnHRwdtHuiQRK9YMJ1Q1inAN0mL58LDUA21pFFPyOW+j35VYBz
4PZkVhcPoCH8QQ3gBTGgiqdqPZPSzp/Bzu5TI9xl1XNR/JrQSKsMd9Lu6tXtAP5GVHghP4FuyaVh
MHsQrcUWyZ/LePLK8KQqhVfK8NFlQoRdrccuUdDpijKEqXllrH3KJmungcT79tKtGSD48EDFNdHy
coWbRvUSFB1GXjxnU3JIESUsf6PUChUPJZjR811rFfsppRKhq6bhQqiw+YBi2DQ6S5HyJs/RlPtT
6FcAlLAMWb3r6iICgxHNgWgcuer+bAhhlPGN0WlPVovAwjHuJdZndS5ADkAwigA4SzRzo9mVXaWi
dKzAm5WSx6buvDj/4rrn24patXIoxkUBNiJSjpgVV8OJolGxz5+rWnsczemsuJPE11ldLZR2IyEG
dIcrOFPgRcRmqaDIiJFfavJ1AONM93Z7FmvbDYWYAGpF1SJQ7QRfR4nUzHZD3HdTp97b7YCCeuIT
7etk/VMOr1H9ZPXJBzbbpUhjeVoRx1O6BE01z3FYPzIAmtozGDpd7aEZk9fbs1tbQFysSLNgM6AX
k8/+0mMA9hwDkyxc7Bhh+fqn0RqesrkcEq8FVEMhmw/iMJxaQYhrtJPdllhCl5YvamXfhy6alG5P
5ApxFMSFuLJhSVHrj1J4MX4wKmQixhB3n+tB+6JX4WGi4VkzimOW/sxDQOkmzxnhL3HtQVG+WsZ3
ZDkApQ4cMcmH8A1xeS/yD0EdCMIlgMsGcBlf8oslzeK21EbH7T/TmrzkKvnZFbT30piaXp8mR6Dx
3I+meZcn4dGp1V9GhFp9a7Z7iWMr7tv3z0AC0sC9CJ5NsfbQbUmN8CE+QwvZAVXGR9aakd9Nw+tY
RQibpohkuQA884zZlRVbvL8xlmuAlkQTiL+AeiKcSGC5BiEAUcBW1zefZ6Szj0B5yR+ctgAJLJrz
nZgeFVv5CtZ293M1tQ80sX40BvvbDJvf2ti/shDR1JjQQHVjkMXoufpEATR9aJAa2INk44TqfN1H
T36BBNXsA4H6PrKAqz+Oh9KZHwwyP8FS7JyW+lkfI+4yFsfe7vh/Og89k5/quSy9uHL+BqHeo8W0
xAeXWbJzw/gwV9YxRn6RpUBDbuvwoCbqPdFxytU+yHUn2ikobwq1PvVvbxvBWL5zwWEtkFxBbB1I
HsIFU4AyRQUncRMc6vFbupG77310AFngDCJ7i6JX4QRGSNgNSkXbwJgOjf0ZtS+dDCdzbQJAVQFO
Iro3kSIStn2YK2SujaILptFX+10ng3WSjS8skJtMQxwCViIwjF0GPIJe8si4Hh91qojtI17yzpcl
eC9Jh1lNidkG2kExmI9EkH9bw4KphQ64AN7lB4Tea5dvdkLw5NUMAsa3jgJfq/GYLB64KgM1NXAg
YAeB3bg8d+aAaJ0ehW0wFEfQQGT6cZAVNQvew3+mAfpogFGhv/nK/SLhSJmpQETp+nbnq6E/K/tU
VmO4qo0LKYK2c300mt5UmiA3vyXGF5LvtysDrFQoZgCT6UqzcVrmMzKtbTANla8YByTTvVbmqa5p
40KI2G6sMWNsp8xpg6j6MltHwvxWO92eh/COeNcG2kYBbfCOqSe+WSjQ50aW4FTEg690e6vZoQbB
TPwh8uNKckLWp/NHlnBC1NGNsqbJu6BB4bgOgLDDVq43cTrivZHQesS/EodcewThFeAaTXKUtmdI
JmIL/lXV6XGP0rMuiJQHQnzUrqAO47Ze1vbvhV5s4SCOdo1uDIAUB655QEq5ldHUycbnU7xwMpp+
7Gba1pjC+DbSHVocP/D9vG0Sz2Fgvom9QEoSoZ+8NtogT96iQ1J9/cDwSD2C3AMAcFet5M2oJj0b
tDYwR8+od7rkVKyuzsXwwuqb+my484jhVV3Zx/dKnx+2fz+SYui25317Vz3UBly81GjzPpjdxHum
SGLfHn/NyMJjBnQE6i2um3jVCVwAoBLtA5hgD8waZNrputfGvUTOykIh2waIB6AuoLKUCH6BkozA
qci7KbDD3yiHKn5ungZqXFCahmQ57lbRB20SewIgiTMGauaz4TDn9918ZIpkEiuLxUuv8ZQFKTHu
b3V5FkpTBZR5F09Bnx/LeQ+YGkofEklwaHWlLoQIHq2amkwb1GQKajxdXsv5Azf3YhL6chIxo0lq
hcUUJO39EO7QlGJkxw9o42IKgtmbqrCzmJFjCslf3N19VKxdzDbGoLkJX0xEOHvJqExzbUMbUXs3
omihlbxrZNoWLJ/ZjVqItiksFNqmEDtjn2fySGT4Levqxq7lz35gvwtSSp3RSY3KKUChm4aMoKyS
VzY+n+WF/UbfkBajmGoKtBk0YHdJJrHfK1cctPDn+4WAH83c3HC0ZgrCeU+1Qw0UgupwezutigAl
FGq4gRCF0uflFAw3zDMUX44BMGGMaj/Enq3tb4tYXaULEcIq1UYz5i3qaYO8eQKY61yf/t34wipF
jZFa0YApkH7nMB/nYfv4HInBQU044fS1yyXS2grVlkOnBtrwqVWVXQs44tsSVvw/lGKhMAMvO2xU
cZ92loVCoSjRAtLuh+LOTR708CEzD4TudSqRtaYNPCJx7wEmDYCPgsLzeJjAWR3qQW+qKNbf203i
357N2tm+lCDoG5A1jKLOVg+GwQ+fksMI6jaJStZ2rQOcTOATAr356koaAI8z26WpBWruo2aoSO+S
8O72LNbWCVCweB8ByQXl88I6OZSa42xFc1DqipenhQcMkw9IwHZ6p9hBz/bVta1U0YzCnADgAV7U
Jd7v7ePjDc8hEHCjIvO23Lfo/sDTqaumADW01EDd8AfO9eX4wgp12TQnNYHbYYTHTkX9rmQfrWgA
SIIqCBPwRgVGt7A+SdbOvaX1LBhQf5x70Sz5fv59F+EtfscBGwKPecSR0IchnjrVmNDgbdZjEOc+
mG9b86QZwW0VyEQIR6Fp4tQJe4gAbWUMxBAN9RWS8ywTIVg/VLWD42yGCEM5TPGnsfW0SiJiTRG8
XhIJVRgOvCOWGynK53IikBKYx0T1XWX7OYBv+b/hxcKhSHeKSjUw/PDVNZ+6dPsluhhe8PlMu8tH
2mN4q9snyqfC2RWDxFasWLyFCH25QGoZMlXFqzcIvzadN5dIO6Ov8QPH4XKZjKWQGdSNKGFvxqB3
UGALWvPk79ubVaJmEdIn1qKWOfw8mOMP5VdW/POB4R0Nxw7xZE4kvvz+COS+bluOQ4CsZda3XkI/
4LSioP2PBD7BC3dMNwHX0BaQEFc7/d5I9x+ZAL+iASbDn1rL4fNJB0Bb1A5BNdc7Nc53svcoP6pX
Bgmg1v8V4AjnrHYz5proSwlc5ykDKwsCmIAa8JXRK10J49eKruHr8RA1shy4QYVDESOvQEZVq4JC
96bfpcTsyUYXFGE1IzBxRoxe9bsefusHLMbi67lNvFC00rZ1PtcYv553Xe6Fsgf1ik0FQw+YamCV
oAzRR6JRzjqmUZDqud/j+lEHjGX6a/NmgghA86L4AkD9IvNVhoQdyG2zKsgelRmFi9tt6mJ4Qb+q
kxgxwDaqQJ08xr6xXvbSXVMxjgBSwrgPOLvQUgX9oGqmohhlMJlPpH2mjS25dFYOAzpjkN1GOhMw
u2IPXjG1BrMyvQnisvw0xsmhS1ovtSovbN29XskQ11ZMOPAxcfQcwC/gPAjXKB5aaPaMxiZg7kkp
6Q7kE36vBs62YjjucwCwBh4fx/ni2GnLZctipQorEDcH8T9h47V/GTK9rCwbalHQvc5BlVApIugl
H1wgINd5HaQNICTiQw/G4ebYlp5jv93ewSuHhAPGA3saAH/okhSsFXBBnHGgYR1YY+AiYUu93jre
FrGyydByA/8PrRrohhMTXuiJtNPZ0avAdH3qHqXNQ5LxxdB+3Ok4ImjGDjL3s2n47fj37e9f2VSX
30+EUxgxQO7aoQmCzo6/33XXT9PHnEkcHJkU4V4KI1YOYWxACupmontT92m3ozI4Ndla8d8vbC4i
QvV/5lJFQEZAzlZisWSzEE5GrNitWRqYxdw+xGyv1A+h4s2yTSubhXA8KKWdWquQ4oTHPNvplX9b
46vH78+OFdurmraabZZj/BQ8Veqjrpxi9ZAkoCyVHI3by4XovqCOUqM0KXAFlvk+KnZd+5h+72Rv
i/XVQugDGKPAIxTzUlpkk3qoSRWgAxQQ8tKSkvXV+t/4tjCJIjIG22oodG5+naNPgLssorsy/CRN
O6/aKkzjvxMR3R3i0KbvmV0FTPdTwMHGHvpib2t+XSF/RPC5XpwPpw1ZBia2Kmi1I1gFVfJa0H26
kdP6/f5AWh6xTPTxgGlY2L8AQAfaEdpaAhMFp/FL0vc7yQ7mZltwQhFV+SNBmIdLLT3JQ9hEq7kn
/Z1Z7qzqnCqHOtqH2qdJ1pqyusUuxAnpSIM1pLedAQfG9qbKY9sLDniQ6M90hFuqyoAdH6PyKqjT
41s3SU6hZLFELw7BtFSdNCxWpPmm7TWo9fobtL1O+RjuPhK5u5yKIdwmmRMz1AlhKpYeeSPYnqOX
21t49ZT8WStDuEjqTDNbu5+qQMkOaEC11C8ju78tQqJuMZeUgvcySnosWNlM3oklo8RrXB/fNMCO
hAYd2KzlKbTGkoCwnN8izd2UPKO79CPf/2d84ZZiWt72RYnxJ+tgxfe5rC5jXQV/xhdOn0Pw6HNT
/v3hPrGAuuSFG6FU/mtCAJSFEiUOwCksUeFo0eAAFTNow292uVPsT2l6uL1K67P4I0KwUlNdoH/r
3TUkHtBthhzl0B9QNGA9Lbxdea23CJkxOnlZ9cmIwwDi1PGoOpIyiTVzfjm+sdxINVA6xthlVWBb
h6LwaHrQnX3evN1eKK5O0dheShF0ATK2KNV6WD9deaunY5IjE3aINX+W1XVxM3pLkKARx+mtvOwg
CNDWUbqj6QO64/TRH9RnV4aTJls6YQ9rY4iAJGurAPV9U4yUz908fk7HD7ykLpdOuDiKXm2NKcMG
aAE6BezBCS+cD1zpKKl9L31EDl98HpQ9DUeNG9zmPrxTUVKLVj9JW+6avboUIdh0pZhmHTyxVeDm
R617cs0P2KvL8YVtPI/d2CcRxncCY/a077e3r+zrhe3bI3mJeBsujLwEmvu+kFnzNTty+fXCrrUi
u08Ac18FYfmcp1/V+KTIcOplUxA2awyIx6KZsI3G6RAauyH4dyskuB9li9o1J8QW6oGA0aEQtZEI
WD9s/79HEZxf2qmwqnoj5He2rr2MJoidD2P0RUu+/ptpIOW2lEJxX8xlDilAC3GMO2Mjrez7nfRH
0QBwXI6v2TGwYCq4BXqN9Oo9iDw+8P2GwbnZObKGeOfNbjd0bIRJykdfm9Hc9BFLwcEk0IrBYV2u
3IIE4EcoQgy0fJc0XmYfAQUL1J/bs1g9DjBEoChGWg+Bt+UqAfw1i+mM46ASOJzeTN+ajUX+/1HE
hQhB0bnDaIYIO+6Jv+bc6/6+PYHVw3YxuqBmysnexwnxkC481V6SSs6CbHhjuT6N0pi1XsB5Upxj
YdxJHfDVs3bx+YK5o52hN7GDw1zYR/dQfn8xZA9umYaFfRRWLK9tHpCyst2UPCGOU8oMxvoioXQZ
HHhAGhOfLOrUIRxtYRKISaXDLpW9g1enYPGQIOegRfh8qQRj6OqsZRU8ZIpmm4Pdfps+UMKAGnjU
QHHGa97qtxRRJLQrLDbkiNVqdwSMF2Yr2ahrk7iUIGzUks75SHqWB7PxT1g+mfW9ocqQ/K8UgcJA
RGgBBmkZqMZ4hyu5CBiAUqq2FMCNvnYp0Cfe3KLdapQEAcLtqeeJrilJWb3qCfXS4QFTOIwDwFc3
nzsUHgKMAey1AOVEKFhQOehSHFZGQ/lqzMU9EMPSXpV44ytrBeg4pBTgiyFrInY+uoobRgmNqtdC
AQoY2u1lpvXqaIPyGZ0VKDtEgxOSYoLp6FLWlaj4KF8tXKDqi+dr8dYrFBJw4HjvJqoZ8DZdblql
TwuFUJK8Rtb95Jfl/UbTilwVcFhRyIAyJdSCCn5Ma+f9bIdt+TqhCxk4KGEs2U3XKgBnExoecIu6
SC6ICZ9xiKuuqZzqNbc9EFTVspzbtQYAUQngaxQYuDgPIlCgEhUJevO6/hVssGp1sJs7UAG5zeZZ
gI2Tx+Rx6lSiihFHC6ZpbmgNtKmms3yy15rW9LdqYilCULSrRsqgoaTubEWnfAxk8FXXelgOL5gm
qqRT3YUYvnpMzNzLUhm8+ooA9M8QENAgxGiC9ma5Uc0CZBxjV7tnyur99BS25n7zAi0ECHYJPLw9
AwOZe54BA9a6oTdK+kmvtxJO2MUMhLPQGChGtFPMYCxbHwEt7y+So0d2LjdrmhsLFFgBLBj4VSJG
xzQO5YQG4PxVP9bR6Jvq5gooFxFeJArhUgKKFBfqUhXGpKtzM5D0FdUUnnvHVFkU5eqeexcAZxIP
B7R3imxstkVpavRK+mplX5AmTrQfcR/c1va1MjiKMm462+ZJPNHuFa1W5qnL0tdi6nzL2pXmrgM0
FJF1bF5v26Uc4VwkGs0mEkIOtYhX/YwT4t2eiEyAoAwXzJZVO0FANdL9NJo7Ld4aDECPAOg3YJw0
h6NnCQcjDWtj0pg9nFGI25e1786yUtwrfUMCwLqxXbiNRW/nckPlLilHNxvGs9n7XeiHzn5ojhuX
aSlCRMiBM5AUdgIR2sGwvhBZNdfVdhKGF6xr0lEndAcMT7WH/h8A33lu9VDK0nhXuuZSYPpwZavo
9xOrATIrBcThBCnxg6Jm3oBypdurtDYN7inh0QsTclUHMAIrq42NmZ2nF2bfM/pKp7c+2ryfdBRa
wa9BUziS52KwvZ61Ro3qSQ+sNzA6qpYEVex6kZbD898vHNh50NCpWGF4Yxj3jXqMunrzXoIElDIY
KiquUHktGHKUMdR9Gel6ELcec3bp7G/VAspvoAJYJ8Qc4KAtZ4CqPRpW8EqCKd939V32qa3v0Bx8
W8jKMiGGyIndUCmDPKo4iW4uClIYVlDG0a7RX8b6+baA672Erzd1BB/goaFcSYiEzo3TjDWN7KCN
XgY2e+WPBuH2yjrfFrMyD1wQvA/IRKG69o4seqFuy5gdp8wUK2DkoCs7QzIL2fDCLFKd1HitYPhW
fbHUzkvnrTEgAM4AuISn0NAldUVl09QkblRKrcBuSu+3k+aSI31tW1F8iKAMp9kFw6mo55RQQKn1
mR2k42sD2OZe03zibD/SFpqzsWvBRsg1sdyxJJ/TSilHOwBQskeAdBv+3qxlwDvACUecg6P0cDVd
aHnSC/DDDrUTmNqhj3xT1r60oma8HrD6KgA/UDwmHLlCVwcjGionyJEex+N+n+y3TgB9cAB+QnIL
Qq4obeye1NmIJovAoH5b7Opss9VbjH91v1FYvMyxSaBqn7q/s/Jw+/OvD7NBeBSRn2Md/GbC+hdk
aJ3O1mgw5LEH8qQnMrZPDvvhmJu361KQsJPMxo2YrUNQEu7LB2Xcy3D/1mYCjjhD120gPV2V14+A
WWBhnYVnkxQ7YPXb5mvIPK1VN9tXFAlCBjwnVAle4X11KEvSErMKz7O5K+inyJQ4sNc7lo/POWPB
Xgm8bmGhsmrU67bvwjOe1Cm7S2TF49fjI5cIBx8UpzgP8MWXJ47kCVEKorlB5yMz18n0vDq8y0GI
eDkliG+Xw3dhXNVMj0kQFu7B7shBYpH43y8yi3iW4Or83/h8G1wYDBv8Xm0BRotgmtEE7NP+s7rd
ci9FCDeoNWW5oaUQAUY5pfMqfWvsBFMAEBVCS6hNB7CovpzCGKdZM06pErjtCdEHUsSSs7aiA0Qp
0WyCTmzOhiA4rdRhDqkUiwbu1wStmmq0uUMDJbgaHAAUE+PlC+KK5Qw40KpjOR0N2ofSJMBD3cjB
C5K1pQA+wwstN/lYtw1taaAl6THsnYeSHazcb3Tf1rs7argSM7i2YiZKcQG+gwZ81Bkv5fVjXTRx
DnlJ9mKUj7YkQrA6PMGhQ8zMQBuQcAuBRShGbLSiaG/9XpADSqo+oHEQr3B0Mw1MG6LGh1hra9st
aNAwRKkPtb7ZmTHRJ60i5cSh564ecrHZT73dEiswwFSj7UCLcPsaWlsg8MPzuAZA0sFXtVz/MWrK
oQfgVNC0vvqXKqtBWR3e5nBfJsLsV9FKVnW9Uw+pHWis27XlYcgcyQRWzBLsHdr3eBwLNPDCBqoq
La5QnowFmme/rmq0zOzBUPSBVboQIhgmU80zc2AQAjAdRLJe8nhrmwaO3eUsBKe4Sgo3DUMI6Cfw
hQB3fPtrfSlAOAhqW9ZJzJcJFeU++eyQ7e4Yr0PXccgQlsZbWrh+VHBrmBF1jMAo53vQTO/nSvJw
WNH0QoKgad1kPeXoCAFV3qYWzOd3kq20slnRKWvi8QBaQVQTClrW2xgdCiq1gyp6NL+YbLstsvBG
RzsuKtwRnRGyurnd0pHphR0MyVf3i2K8bd6jeK4BSkjHS5pb8eVJjkqtLIYeGgbEs/Ejnn7dHp6v
rnD9O6BGxdvcgc96dfOEBsmzuVKUwP5hW2yngXe+AudvSWSR+xU1g+uTo74T4MciIrqcx6w3qlKn
MwmG8K22rb1ZVXdZuNnXMxdChMUKDXVOQi6ksL6Uh0wGhcx3irBY6DFBAwgHt7OB7bScQzo06Rz3
lAQcuswhv2z7RLN742uibc7CAvsW2kbNNoiXDCC1LiWpNkh/YBXh0rDp2MDr0xrjkLf68bb2r48G
nry4HeCeAjXs6jUHkgRrLlnenQvjd360qr+2D4/uZR6DA1IVugaXs+jL0BnHwm3PZHx2o51W/svx
BetHq7k0mhbjh+7Oed0Mj0Ns9KgDWIZ/P7w+wTANZB7nkZLwdVLvG+vQbr4b0LOMpcfbAVzccP6W
i0NyinScEzdndufY+R6g0futq//uv8CNMTVEG8TIvaJPFGGgvD47Oji89yrd/JJeji/4GJ0a2tQE
OR2qy9PPuRcXtUTAtW1CYhqxbuCKYnngZixXKALohVqwrD23w/fUNHaTAnZTBO7zWhZIvD4HkMTJ
7DXUoiJ5yX+/cI9J00SDVXXdOWLHmni1rDlGNr5wi8YtU2Kjw/ggWB8dL/69VdPLzxd26mi5vZMN
bXdWunBn/ZgsWSHfyvcjN83BJFG4wVmVl+tjD21VU1ftznkRec29Bpy2zTNAkyBeDMhZYquKJSFl
AWK4eWqzc5J/6/YF+755eAfHgPCwGxRsCOs/2+5k51WVnHvXb9FGLjGj13cbUE8vhhfWPw4V3Kwl
hvcz60d9X/T/8vOF2yDLW4MqA8bXUer9s3Kjw+3lWft+i+ButjlQBqIlS/VOk6bPs5Im5yzam9NR
o/tRxl+zsoNcA09oGzQmgIQQGydNVmbAHY2Sszqo4Jq6b9j59hyuBYCQE0FDBN2QroSbt5zD0FLU
3SlWcWbpC/XMbrOXuhyei7+wEFOcJihowvCgnjpYI/C7NeA1gyr3381C2Kg4gG2JEFZxrr0y8WcZ
2xrfiEsHZjkLYaPONB3gr2L4zJw8y/yq7Kf+G7huN59mxElcwLLBz0MLq9j7i5Q4ipbjbDw3JRgS
M5D8bcUBA5QFYsSof0No4Tr9Vma2Y/X62J9tQJC+ZHqwWQtAykAIHThmcFfFR0+rALmO5eoAoovH
Mie7KCy265l7qkiMgdAHaQDhRMdF1ExTS6ZzHD+Ex4hsDi8A4OBieMHxipIxjEKG4XX7rc/P9n7b
+iAur6MoAFUYALOHRyy4LmYGPzuvjflca/fPmXa3dXSMDMjk9wwG8oeCE9+7zgxw53g4Rd9Kdx/W
klo08Qzgil8MLxi7CFVKCZhShpMxAdSl+6abvlYeoq1BSVGMYI9SNWq00IIYZu4qMFbJmMJFeyeO
LxgkuK4haWOMXxAkGqZPbSbxT8VLAQJQ84HdifKVFb4PjaaRysaBnbT6rBHfVXEMXjZr+lKEmIsJ
jUhJG0RgTpruNfVuIxc4aCowA1gikAAD4xIZmaXNTojR16mRs1OvHt3ikWwNzfPxkSlCfJCnYlAO
sBy/Vxqt7OKInRCEQZ9U4m1fHuTA3ismgd8Iz3Q5vh7GmWsAB+CUgCIgJqmX/3V7/bmVubwOMAFE
UPHs40DFSHELC9TFrAUfxdierOpeoSgwBfvqPW6DVDnfFrSyWUFXzJu94H5dw6CjoiTDiQYRZWx7
NPQ1yeUsG144C6BGA75RheGH7E0Zfphba67f1+ni84VbOZ1iVgwDxlfV71pzSk63V2flpKG+A8Ep
BOkQiHnnYL7wLXIjNxCEzEEmXx809ht8hWUvw9ZZsXoLGcJeKi3QWYBfuT9pkU9By5ztSQ2GXYkj
vKIIYKFgy9ooNUVaSTgRSdKNZNKxRPqLo+0348ZADyCwcHkFLjJKRHwlzHFn2WOjN6fuoNAzqSR6
WPt6lzedImKOJgnRR410La/Ntm5OGdtZmW8Nu9t6XhsfEW2YU1gMuEXCpZ8PzFFrlrYnM/6U3PX5
/b8bXrj0adJapdFi+Mk6W/lbLUkUrnw9L6nn4S8kRGD3ltZoymOlixW1PTWG7yb70JG89iXjiwHC
ulWKOKIYf0h9k3qDxJiuHAAkEpCmRaE4sILFOKrhjlmcV0pxSse7Pr0PKzBlvUwydO6VSfB0BQe9
wVvEEQvdZ7eowgF0TKcqftTcQyqrHl4xFYvxBR3XTIE/XGL8pH7Ryec6eXJTyULJpiDo2ahBo27E
EKGCTP2L3fi3d+n1nQO8ZtxmqKGHybsikAKJqx51tjGeYtPTze8Ibar6Pox+zb9vy7meBuTgaoOd
MAz+LFxu126Oc8cCsvKpTO7ifdpsdlLRfg1EWhS8A/wJDtJy+FavY7CWtvNp7P+J7pqtZTzAh0BZ
oQYTh+IF7CXBVIzMYqkaEnZqgRNgvBWbU9r/EYDOFWTM4cVfWWrGUMZqZcNpaH/rzu+NZKKcIQw6
xtKgGhbFTuLwDTBK81qZ4MOHdJce0ccusaXXBwECsPp4BoIkDvmL5foPThoiK1+PJyu1vLA5uWpA
860lw5gFYGN5dgqwUrB4Qs4iQ31h4oDM/tQBQQwcJ53kGXttkwC7xJHFcRA4TKawR+c+i1CQl9sn
67FVv7pVtk9Jube0t9tH4R2BcennQQ7oZxBEhZeBu2e5WDM1aRfVsXNqopP2F1qVFfPQ/MOm32jF
uQtLycNh5eRBGu/zQc7tOqkwFBFenxOk9RGauk8laHpvz2dFACaDwDwCkg7i2oLu55C4pToW3SnT
bO8zGHY+ND7CVYiGgXNZvKcZ8DmaKOq6E8pBdvoe6DOSzcuNg6APnk5FxE1HRT3qF5b6GEvViVEG
3Z3sCOTr8Zcu/tKWn9xX0PGkMpTU1cW6kCXssSJXItJTyFJKvLHinVJvLQbAKUG/BsoM0G0CxF0R
smxsshwuX4Nn0M/OPobOcbu24U7CnBCUHKJjY7lY4dBFSpik3HP1emdvt5v9Gnz+xfjCApVaNFs9
TfpTMX8C53TmSPLD71kuUduo3kF8G57BNeWMxZRhBopwfyJAkS3MvZrctS8T+hE79c3OdiS7L7KH
6ldd76ppN1A/yYNm/gwXFPXGt5dS4wf91qdwg3Tx0ihLQnpdMfrT5FRerTwx5ccU/0iUpzTjKBlW
d5qjL3p8vi12xVZjp6N9BEUE8L8c4a4Mjcpo8jTCef3W/kD6A0mK2wLW9jjyi3h5oOaf7/XltIYx
KWq9mpsTqMWU6qhsLYLADgdHJDwrhLvgu4g1eK1G4zyanO5ES+qNjh81WyvMIIHf83g4oY6AVzUt
Z9CMHWVGhZdN/FX7Nf/cujw8gwzsLJgylNOIBRBpjrLnmbL05KSHNrwLZfb4Wr+L8UXqhzGf7NCa
2vQ0ubumvB/1oyMLXF9rGCLQIMRr/JCNFb330BgdLW+m9MR+J+6BaBIbsDqDi+EFG9Oi54Zk84AV
0jxWeAM6kLYCO6IxEm0iUC1CLshbiikoU2emnpg1ZlD5IfUB6EnpXUq9im1+Ry0FCWe81626MCsI
MrUXt/rc3m/fTCCMQS0qOmwQBRZ8onFoWK132ftm6tODDMeTH9WlhcLX2+D+QhYKkUdxrzZDh4ow
q0lPCgjGrKPyZPwEbEshg4ZZUzjMERxUwA0j1i+4EHZs1lVmOskJPGkO8XUwDLPD7YVanckfESIs
dlJquc5sOzmFxR7aLvUXN94xus+kxuPajcSaXUgS3LuETnQA1F9yIprXJYeMHSaAKvWSe2ztCF5K
Ec5IU7W1WzA3OXWxNwwe2AFvr9fqLNCGjrZexGzBhbg0ganqDopqR+mJzjtD89rRK/J7qzzdlrI2
C/QLcZBYEPFdEaeZWtobk1UVJ8dAA+CBbQ/LY39yaC6cDZR4ih2ZcWamrp3g9azTfeMcXBkr6cr3
8xy8g1vIQMmzGNPW8xaJhaTNT3r0108r+bV5dRajc+kX/kE8Nw1KXpr8FOnPqXPanjfCN198vHDL
GSNCSA18gROZ38jezl5vf/3KoUbfCDp3AKCLwLkIgD4A2yOcujY5WT2s+FmxzltLgmDEFxKECcxI
vettzSWY+9zcD2+3J7CmXOwd3UJMHoUvYg47mdLcGucoOTXJgXqIi9we/np9eHsTnoC8nglBVOGE
2W1b2EUIo2c0d1F1P5efVFnj5YqHCRlI8sNJQnUw8N2WOwiXT4+mZ9ii7lvSg9/UL+rj2B3cw+Ds
2rc49vTtke2lRMEuGeMwd8MIiYx3L/jVdOeAWFUG3HmtGhPJYCSS3gGBUZO3nJdiNmUfxUqGeyny
NPpMI/+2clYFgFDdQDU7OM3EZvSZDsQ1gfx8UqoHShTfLfrjbQnXFxKmgFJX7CwEQEHTu5zC6Ew6
CFHs7NR3fmZmOzd5rLqHOYl3JN4+GRQW4oXO80souxVEkXAG654yhKfyqTH2lSO5WlfWCnUqYKxD
dAGBANFbVpI6mSqmRqeivS93VbrZxQE7AJqekNrjPTdik15hzrGmAtv9VA8/M3SsSIzsyjFcDM8v
wgsjCxiiKmorDJ/GO5qQXWIPvr0VPAa1yGjaQu25hSAGYjF8M1wIQaqJUbdlZaCafllU/lREvpXc
dfpmr2ApR3jbmWNa5UoPOU4TDJU3Db9vb9prVbuo2OYXHZB2EAIQ5kHsPEPEOI3/j7Tr7JEbV7a/
SIAkKn5Vxwm2W93jsP4ieL22Iqkcf/07nIv7tkUJTch3Zw0bGIAlpmKFU6duzU/LepkaiTmwNDrg
GfEwEo4qx3gKB7VN7F7tkANFlNj5y1LHY3JRoupkkfKvx/NYbjoEwdxAFRpOLPje5vsRlqkzxrQN
rrVyYe0xnI7WdtMADgYq3GxEcxFfF+ei58RFU2klvIXDofg7l+EmVnZiNrygZw1mlLnuYnil/Or8
XTSSqOFSO6GADvFCBzB6+PBibo9VNdMrvc5uoNghBFzo39zsZsX7YLvyANYZcAAevcfdMIR5mEiT
2b3Z0FuBpkSmpXj21rZ1uHsoBIAdAnWOqI8pXPDOILHVGg67fUK9tTeA0OfxWVrZidn4wp0oXLT+
zYqA3YzpYPRn1ku2Qja+cKeRRuyBTMf368M5HY6OxAxZGR6pH1ghBOAqwA4FEwGMk6yiWpHdFNfL
f25liMfiz0YXbnRq1E5OLZbdAPUER2ptbH4cMD7A/7wsSUeeWFj8ruyx8m6c3SbAbpL9KIMiryiK
2fjC4hMtaNLMjLKbbRyq7jhNOyqjWpGJEOzAYVL6Bq3Ws5uOFnVoUeyctK1sUygPB10Ct/94c2oo
vrm6a9soI3pRYpUq3yqfyn6zBTAfn0/x7nkzzSHMxyHPbsF0BmmZNOi8XKL5+MIVzsOknFoXZzSk
+4LsO/djtpWqEUsE5cAfH7QvA8RdOEgsMHsyAhZyhbOL2Gsu67G3vGYYH740ClbAbwRDZr5EdhTm
NKShddWrj8XZksHDli8nbGEgMFEfjgIG3OT58FmZtYPWBuM120d/F9GxY7vR3W9VdABuIfAHqnw4
vMADzmVQFPa6tdmp17S4DMOBuJsV6Xx84VEuwQapZwrGj8i1aC46kYy/WCMAJVFVpSMdCvQTWkTO
vz/SOrRhjfT2qqI7YG54ZhV5qv0l7P55vE6rchD3BjwYPFCW2HC+Iu2gOCrAPTFAPXW3p+W+MAoZ
HG1xJzALlNzq3L5AQaBoFgdDa5c0ydtryk4IYkb2nsi6mS7OLESAawVxGc4HgFro+YIlnZNZTm8g
UxCcaHP+8niZVkYHqgcEeOD6AjRDrBp2alQAKCMdr+MzYmRhefifhheZOZWu6+pswvC986qd2mTr
q8zhhv9+vZjETVhArKrD8I1yDA+mcfyTr0eADxXVHNkgLH2WFcgSWvp47V61/NyFT4+HXzk8+Pp/
hxee5Uy3gi6wMfyYHhx060k+xDIS35XthafDi6phXnO1MT88lhKPcZKX6jWuA48+j64sfbYyBwhA
2R9uGhqFiOGZJh/0oh8j9crMwAsV4g0UXWJ6meu2Ng9IgYHBfVvEwOfzMF34U7hr6pVa+2LYO7L0
9to07sfn8u/ezqFT3SIaMH6tfqLxheXHKT5v3m0OX+HZWgKdJMLbdb0ISzUNJsSKD3H/FBKvpJI0
x+osUBiLWiEA9R3RMYxMFhlaOU3XmJ30cNel58192ZGr5fRevB7JhhYX+dyqwEKH8dSarlq1t/6Z
ZBxiK/uMmjaCaghAJRGTFq5EnKPHW6xUQEiUuynbW1trqvD5s/GF17McnAYbXdvXlB7QZBYtRwzJ
+7bcA2RPIAYRBpxWUNLNT1I1ZUZTdLFxJUbkseBoxIfA+vn4KC1XaS5DPK19W1YV8jVXLd67H6Ny
s9rD8NxhhsOGEk+xxtBBbjrPB5tcrUF5rnd5mUpSi6vfjwgYDBlUtsE1ma+RYuQVa0LLuIZ4kR39
2iZ/MAOkRYEsQG4X0WNBcde52jdq22tXUr4NyqU7PV7/tT0G7QxKqhAK4+wk8++f6tYhoYvh4+RS
Tt5I0aPbfyxibYk4WAgAKCg8AMXnIjJrSGjSVzoQh2d1fJkuW4cHigsFyFAVnDZWDL3Y1uRYNeIl
vppUOy+VctJa+LxZyhI8GPfjCye00Lo4qROMP5a/e2IfDL05jNmT03SS67Zcp7kgcZ3KgBhFD0EE
Dac7ECnHk7d9qaDoHJR88USKaOKlbt8bQRyYfmmDnqxpPPVPBCDFx2lVkLMUeWEUZRinFHV0vltF
O9VTwLuxeQYYlROGgGEfYApBJblaEplaZ6l+GeKJ9lxNctuW1wH27934wmZHYTNY5YDxlXZH3L2R
7uKvj2ewcpxmEoRdtuPUjcMGEtA2W0P/0s4LfyYywMPKUcLTAztbh2eio9pqfuU6PG2q0/aqb9uf
suiT+gerxJMNFq+0QhRdWCVITKywjDXfds6hvi8mz317vEpr+3AvQVglEN8a6HccaX5jx57LznWA
zM+PxzLWFuleBt+pO0MJtI8T+tRDRmp49rinMuTZ6hzwfAKaiUjhQnOHI8ww0N5q/mT8MLJXF1iw
TmKIrU4BFQfcwsD7JjIw0LDP3S5iml9kndedHWO7EYM8950AwcXVmZqatKk1vze/tsemliBkV78f
bwPaQsNCAjn9fAvGfoors3A1v4sOTrin0R+oC2RE/zu+iPAN2VSOQWppfqydkvip3G7LY3kQJyR4
IIC1Fl1OOAlZ2AXo7dJZn53m7fPjA7qmKkA4w/nnEGsG5Ha+Oo3KJhKVRPVH06MtyHo9MD11sur2
VSka4uU6Igu8Y4MgBRFzK0sn1W/GI+svRb/Py7O0dcbaTqM4H1hxtH5D5kqwM5y0ja1+VFW/qg/p
c6IcHi8VXwrhkeblyKgIQAoUzqFwl9O0c2vFTVQ/RlfH/Kj+LobTSI6m9hbKYpMr1xphPYhBTA82
sci7YRV9VAU0Uv0uPFnJ3ox2m1uZc0aMexF8Me80U8aUvtdHzCZIbzX6rcr46Fa2nHMxQjHZ+IuI
fBgKK8HV6JLJd+zCU/LGQ1PEQXtNY8murC3VvRz++9k8epa4qTH5inGI6p1LT7mMMpufG3HjUaEJ
Tg8Eo+FUCwbBACsnbwx38kPtaRyeUc/SfellVMqr80AuGuYl94QWzmjVWJHdqZM/aqeqOlXsVGwP
jfGCN7Aoo+gdVQ+ir6W6neIYIBj3rV2SpTtjyrdblyhmAX7WAggBYFdhL4I6LDrYf6M/NTsYf+n+
8QVcOVLAK73T3jr8Bgr70AZ6iqdCJX5tHRvnp11EiAkcZSzEK7uNqDc644BcD0lvET7YIcg0lalG
/CR7pU21r8YYSLLfLHd3fSjx7NZmhEAZ/Ef4Xiu6vdKNKMsGw3eS+mCYz2jSTVov28yMj8uOIof/
lyPGFWvOV4sW0YbfOx/tuPTazRVfggDBGCyUBl4qgQA1fQZmI0skW79yO3CoNBwqXt0Kk3B+y6kZ
kBxNNUw/b15L/VyyV63ZSHjwvkaIzL07LgDPCIe3T8NoatTC9GOjPmhOvx/+wNDBJP6VIDwgNHaa
2LJy08+St+EwyCgnVt4n5CKAdQAVLofXCsPH2hTFrNAM30KXheDFiJ9d65ikLyi7lzqsq/txJ0t4
asd6MDpkpAyftbqX6Tun2Lf2H7iSswkJm9621ZjU70Ka3S91e6wXShbMUCgJgVUCLor5kbLHYlDc
ojB8pTwXyfn8WFet2CIoKkO2A0ApcGeJAYmUWBmlWogLkXnKDypDuq6t//3wwl6zvLXGuIwNvzPQ
zGnXVK+OIUkWcLtYePVmMxC22Alp0HcUMwjZCQHknO0jcmbKAcCN3Bus7VY0LjZgf9gI/iPo9tyt
+yIdUsMfOM/bIW4lmnZ1P0B9yCFZyEyI3mqeDsAampPhm9GpyDxXxo67tiFAHuNEgZkdOS5Be6CJ
QelkRaH7pD+27EhKL5XRjq89FvcihD3Por7PkGPR/QiFPdN+0J/zaJduLsWCJofJySGegDMtaGX7
IFSsXAt136S76Gsne8PX9gEWNCFIXTso5RHWqZ+UXDNIrcNhfbWLj6aMcnzt9YbVDBcASC8EloXx
G9O0Etri81vzr8j5nNFjgLqk7jNxvz2+4Gu7wSthuKXDta7g0pQ6YuFTpyA+UT3F7qGYnoz6SZOx
IaxdwnspwrXQWO0kNMd0Ync3DcfwBbzRvX2KA4/8DoI/eGQ5JAVRVDiEi7rqsETCalQybH11qP5h
yVkK0F/bfZ5kRiMgeAWuSHROzWzKXX64OvMaoy+wrAXa6qYAmPjOuYRLKOgs2o2k6BDnxgz24QdF
3VUfBhnoYu2mc56N/8oQXiUbnIuK4prcH/8eDcdGO7fd78dna3WZgHtBQIf/WMKuJ20ZU2IGmq8r
Fzt5RquNreOj2ROC5TCmYUqhin7+9AW1irbrvQlDOs+86kevym7hcgIA7YIpDwoX0Au0rZoLmFQd
/r4CG3p4mQrLY81moCIvgUKVD4egc4StENQJtHGolNSEOk/UgzOku2iSPH9LRYKafIAIAYaEZbgo
/g8DcFOnLTX8stlP6V+o3Ua2WQ2/E7Lfvhk89aKjnAQMlaJGrKsxQluSxvCDD4P1HLCnPxke0UFU
NwIbKUazh0avOzPBw6emLx0oNuvbH4wPmxl5Tt5WVwRSVwy8M0qMjEI97rLu1Oj+4/GX1w3rAteb
sxdxrKVgpkV2NjiJG5nIJ8BrPYP9J5UZUyunlTNtcM8SNQ2LHkCA2BShaSiqfwwM9ZTHWyly4dpx
KxC8/yABR55QuM5mMVVKzqAxjHo8fGzL4fB4iVa+n7PYQSGhsQ1aWApPkWawJI/7lPiK81fnt+X2
HYb5YmMXAEqFSSjcNcAIKO/KSXzw7xb9F2N7HB7xiH/HXzinYcZsq3KI30e/x/w1GXLPHU7blwgK
iZPAAlUL0NlcIVUmiGFMrSd+igMUf68Nmf26PKYIFSC2AuMJlwBndS5AbQaQsxZJ5yvZkaJUL/bi
UKIo1kSAFAavJqgeyCK6UptNivpWpfHL6RzZfpaeiYxQeFWEjT4n4BVGSYyIlqvbGB2mDaPxtWxn
oJ2h5pmOZBbLJxo67r2GGLCLJcSmilJ9CEq798PhO6rnhuS5mHbO9iQhaB2QEIH+RsIcUJX5duhj
bkbqaPW+C8b8qIi9aHNWAQI4y6wFix+WpnDnXEoSJLXDwS++JcFnQwZZWNp98+GF84om37rT5Rhe
LYD1j/Z2CLCc7vWW7jWVR91uryoSNMxyY3j8HwqE5+mXWoRUUaxZSpj7aIHr9rpnJIc4JLtiaxdc
2OR4i1AcwwmH4QkIWwNkEms7Q2N+7lnAtbtSbPvy5cbgMP11QAxRPya6ekBLsiGZRuZHqPI+WL/d
0dO1g6yL1fKqcCnvWTdw9i+aTCErE01xBykpEJkeKSNP5u/xhZg74DMJYh1cnnaZCe525oMFChQ+
iYz/ZnV8cIgAtgKUFUgJ5nckqkndFshP+qgWpDsSbn64oaXQ7hgoLh5dEe2aAQ09iBmlzFf6m534
NjtIYWhrM+Bv9jvjHS8YnM/AQG8M2oJnys8n5j2NkcwwWNtj3tsIbdZQKKaJETU0zU6cegxrP8p2
zK7OjTaey+3gGyj1OyGCzzK1aVvHA4Qwda+UXnDd+vKZ7+0rkbjAbsCMmq9RPZK2Cxpa+aYXDwdD
2f/B8GBTQFwFUa6F9Rq54GQO2FggzhUCN/w1/+sPxuf1vrBckVUQCTIrJUiGpML4QfGFntTk8/bh
4QshlwBgKnIigic05kWZMHT38uN2P76x3ts8PKKgsM2ghtAIQEQ+GVagoQOa3vjq96F+HthmWBKv
xPx3eOHrpxLrFcUYvrX20WVSNxtNGB6mGcC8YJhaeHEogE8aG0wNfvjdaP8ioM5/vDor1wvsRchG
AQoOuLa4t0nhKGU0Zq2vKpWnwgnN8r0ti6Cs6AgIAYwHcRpEnUQ8uB2rCgpuaOtTs9ilhyCW5edX
3s13+lYg3NCsEJU98wuW5yB2ac2g8UfrZSie4+Fl5D3cJPdsba2AkYBpBi5dB0HMuRS3qcswUbBW
40S9kP2q9V+6IiMYWVurOyGOYHV0iGvkVoe1qs1v5a5lkru8MgcOgeV+BNDPIHGdz2FACqdqVa32
leCU6Ltq2v7izMbn8u9SwVqhOjQ3MT5qkhX3rSe7ScbvuWJbwOhDzRaCZLwtlrANekRdbXDSxq+x
w5U27g39W82uA7uG7dfHt2NlM3gdAzjQ8PxAsQrvglpXWjuwovK/aa6fjZK1Wo7Oy585cgiVjOhg
LvgrLRqHNXqsGn51JPU5aCQM2SvD47VBqA+ZTcLLY4WtmHSziNhA/LAIvapKvM08ENx3APYMnHoo
UVrmglXFHhJzRHgm/PXcRf9sXXsLNBMY3AWcZIkZyrqy0bSkM/3xQ1Z/DAqJR71UGSitRRQUdSQQ
sugtnTCzjg2m6X5deZG5q9x9UJ3NVmLQr+wBKAE5gA62Cx5QQTE5TghqwKBWfNtj1dco+PJ4jZa3
GUlG+EAqOEpBXr3AnveRU2pl4fhx13xuQUPEKgKwpPL5sZi1WdyLEWy8ODONkdolOqvpuadNXjds
9uSwETzzBKg+TpPYAbq1GpRiathro/qpoz2G5Pv5Ks+teA7bRvCHW9pwSgSlFJBEt1iumz7NfobN
sfim5q+DflSnYzz83rxU2G8OtwEvDQCggijNQUPxtCQIlR3U8Hlzl1K0xsBdA2UCyjEtdE4QUOKT
SaKpUxXLZ7qXFOdG5lGt7PRsfEElObGajKoW2752q4LUc8JWYm+sCEBwD8YMkNrwcHVhAkmq0Hos
StWvn5PuEoybAQTWbHjh+zsdffSUtFb91LMDD0Dxzbs7G164CAVB72o6YPjY3CfRLpZBSVeUEprD
OtCqcGexRMLpQSFSkAQpAGEq+53rr0H0FChHt5Jch5U9mEnhX3H3RqujDRqUEsg2Yv7K1UsaHB+v
0nIWNlxZxCMxEzSXEK9bmyqqkQHY5vcZUC6HsgUMyZtkrjNfi/mlhhSEPNFwmEdKRJ0R90k7oQnK
6NvuiU6flPFTKyuaWC4Uz4SDkRChElC9ib7nlOqZVid1fv3kVIYHvbL5MqBOD9/OA/dcWQjmBaCM
SJS7UX41A+Y5WuptT9EgmgTuU/AdwWIFg8t8p/XKTCh1YnZtM1CHHKPNB2k2vGjXp0GJx9XG8JH+
mVNhRG+PD9La+pvIFiPIBwcRre3mnx8PVawljkavoAby9Fbz8s2IBPRLtMz3FBYMMJFKSQ9pVo0h
pdfUq4Nveb75WUNMB3hCNIhDW2A4cPPvn1RW2M6glledgYG29lDbu3+8QsuXDRI4/yzsGDydooHK
jEFrtFwrwZW1i1Qvd18SzVPpK0vQ5XNzNg6Re+RzkeNAtBUm03w2baOwSaVTed3X7kfX3bftzvK0
YfOdgBRcB17hg2dUJGag4NStwx5NAQyq7oPJ3dXbC+rmEgSbbHAyONUDJGQt2/Wxuu/L0+NdWSpA
SECCg8MJYdbr/FzfKVgXlOVp7qrFtUyfaY4Q7rlunxsZ3GV5O2AuYfPfmdiQoBPUeDjWVjHhjlzr
pkCJiYdyVokiX5OArNA74O+91no+DztKosENnfJK4s8sv2zmoATDHtiNkLFBFhxeo6D+lCCftCyO
6XUMLkOyY9tvN8ZHyMfGgYL5LeKBCmSDbDcLMnQTB6eYSbxGOW/eaLQThzWDwg++E4KzrpnxZI0N
5+IyjoXywaqeAbjNSonVsXKceOQTtcQo0ORs+/NtCCwty5y+Y1fFS6tfv1L3ZyW5dCtqBBEgtHXh
uH0oW+HApggeD2YDRa6Y6WvSm3ulN/YlSP0H1UsGr6y/PV63lYM1kyfMKIvKoKsSyOui8WAZzUGV
JZ+W1gHC3riBMDRhKi9aQXZqMg3pAALHoDw6QeQZjlcakmu+NguezrfBQ8mhKII1GIJzmrFAy6/t
+F3Xf00yBMfaHBBwRSdL2IQ8YDPfdy2z7TZzdJBc3kjjudVLnPmP92HtZHEdBSwYHmqs2FxCmQLv
W4Fo9prTg8EuSnJDulGTHN/VZQLBO/QIgt/Ip8yFoOq7cGiTsmvp/qK3NpGcpbVV4ol3nN81NJuT
RSCdmkx6LaZfxP2slV/08ffjZVoTgWjTf0oGtUUpSJ5EXTaWAb2W3atjn7phrwcSS4Trurk1iwwN
Qk1QJRxVI5b/umVDQL3MsqtLfRVTSD4XOvFG/FGDt8ezWdkP4JrQBwk7ggKUxWUfKB7yzoTSsr9a
KECV7Mfq8Gi0gAojhG0Q35pvdzBOQdXEYEDM3uJ2J+2AtFgoHbU4SMAjKI5/ITY0Hz6kThdNgVre
+uETAkjeqB2r6mBEJzXcbJ5DgM2Zj/Ca82Ajn+ndM06Gom+rqi1uhNLdqQhlBE5rU8HbxF09cMkt
2MKtURn1yGkwvgZe4XEPQq19/bMuf0T53xu3nC8V8gfwKHFTMKn5TLI0acjAjOpmAcF4oLLGo4st
R0UAesoizc+rsxflGnqr9BWx8urGqrOiPmtbUyycIxd5ZOCSef8OMZlc0zTojCyqbhX5HR4Ik9zu
ta9HrTRgeCbsWviT88WZemY5qaVXN1ff/2w2kxPh4+9H54fg7hAVLbVaOybVraQ/dhaReBgLzSSM
zh/2u9GNpAk7NCyobt+T8ap879svWw8OICiIj6IyEaVwyN7Mx0coyM27sK1uWnzI44OMJny59PPh
hRs2qGpWswzDt/VrXHzOZAQmK+MDYYncFoqu8EqL/Xf6KUzTgSbDrbf7vZlXe/3r5vVBPzbYAKgl
BzGUiMsKgzqLrLjtb5Hr1dGHSNk+PlJ8vH8jnp0lb6alWeXooODq1hxrt0DsVRaP44d79u6AoAm6
FMl1hDgABxY2eKJpNup2ZN7c9LuZ3GLUcqlHGSR4eUoRsgT5Ci7xKj2nGYyo84qNW30lZNg3NT1E
Mir4la2eyRCsjK6xG5jokBHH+j7uv5RE5jfyuyQuFTLIBkJC3CcS/V8jb1saa5BQRHtKPkKbHDP2
Sx2fUPWYqt3T45O1smawAkB/gLw+B6Xy39/dbBVkrBkDjdfNmdRzqu7BU4i24KftQkBnAopL3mUW
cuZCisLQgrAfyc3uvk72oSPnfDMZNvKx8CnwaKPyeIkPQVPHwA5pSnAF91pyDhvv8RRW9h05KGRj
gffDf6KTZyJMTaKakRtVDrW50zazdPKkAZJQ3KFH71HxhtNUDdy0dp1bY/7d/4jqTPL9K/t8P74Y
0bdqG31PEEq9ZUXHe0kYoEG0ZOTaK4s0EyIYTVoVjk7EIASdkEvrrEiO0drweDdBLAO7D+FG/vu7
s6on9QTspWXDe3j+FTqSm7AcHfB1eFmg2wW1D3LX89HRFJQoJG7JralelCeHnh8foKUGnA8vrE1u
pIZeRxheLV5d+6mbnvrxZKeb8/ooZ7yfhaCfMjr1RaY05Mamn9PwFv/9eBayRRL0uF7URYjXgdyK
5kw/MCLZ4dVFgj5CuB26D/HS+R4AkMCsuDDx9erRSb2x8Ixfubs1YY0lgn8I6C7am8OhFlReUGhR
WiR47OhgeO6Ye6yUXLa1VQJGGA0wEVqEu8ineXdQQfDDaJy45g0dXLwY5P+bm6bxKdwJsOcCrCSf
kgJ5/VtLOq939oHabPWmeVksaAPgsyOzAllzCUrZEcQXdeP2pUDHaCuQBR3WlghZCY7ER+B6EeUF
fX0ak6K1bn2e7arGs3tFsgl8DebvKOwAtHOEg4jYO1qzzWfQpkaEd7qxb13/cQr3Ln3qT9XVZdtv
xEyMYBorNElD14GYIt4b+3Bza0SYTEhwAaWNiAbA5sI+OFMwogy4MW5Rfai7QyMrVH5/e+fLhKAP
6tpwI8C9g1M1XybiMJcxRw1u2qfaNj2dhV5g/iyMz26c75Rip7VesbXhPF5o1EYgXQRAJ6CcYsQp
aK3csYciuEVheAoU5ehv1VIcL8JrJJC2AChCuH85bdwaqJT4rR29pjkoliSKsjy8GB82Jrc1gagR
2UdS04poS9L4LUGzIdDxbb8cGB+9I8Abyf8WQ1luW7RqBpzFTdMrz6Yn4PL+YIHuBAinqg4GoxhL
CCjUY/2m6puVB+wY+OeIir5XZgrDq12DGv4iVG6I96UF8JCSFNFy/TE+dgBIP25RisGZVAuVJu8D
5UbtF6adellh7NJYQqvQ90vBIWwL1aErDaJompm+OdMTc98S68jGzY/QXISgNthQmmrbQISp7BF9
o+FWhALMbR4xBhESnroFN1sIvGVqMid9M9Qn+pzL2CxWdgAQEQPRHpQRwKkSrJmuj7KeTkryxn5G
zY5u5q7D1+NxxuuDEhvQLQmrk5ZUp+Xopm9on4L6hPzr1uM/H16IeOtdZTV2h+Epe3HaD5UtOf/L
p2c2viOYMaD0c9LOwPhauytsCtYEL829NK52sZNJ7MqVswqHCkETZAHxZIuhkyGxrChzKXuzrc95
23nDcNImyXyWZhkHx/0rg5+GO3umpDWS+wVkKIeiB5ngQQsTLzhs3pSZEMEsc8DCH2QBhOSoqJ+S
l4ltvxII5uLhQTMbZHzFUtu+DiwWBBl7+1KPH4ZkKwQPAVyMiViwhp4UC6BfmnXVELLIvtH07ybf
kc2tUzA+0KGoOsNeIB0k7EGWdxnK5QLrNqj7+Ena7WnlQs+GF1Y/VdDMEt2XrVsXD8csvuXpKDlE
qxIAj0O6HU++IdpjmR5bUzf1WKDK9mKwTJi9RMLKVUC2AY8Oqo04KYCglJIArTfV0rFv4ELsyoOV
HgNZm76Vm4DSB9jFcNXfr9z8JuSxaeh53Tk34CV3RvIxV16KsNplm6sJdKQeEJcBvzZI/ZEcn8sp
aJzFxGmdW5gUL8EzlZowKypqJkDQsJEeRdXYDc4t/V3V+8g9mvHOzva2rBpTWDBApzkgFS41MhBI
kYtkH6HudhRkV+QtNl++nXL2mn7bpDb+IwC1LkicIImyeImyum5Ac9+SN7UL9za6Fnf6/n+ToM/3
oqYNoBcRpoDKCOUU/MEEdBQUwKGDKQN7RniMIgZHK681DG8opziJztuMVb5ACE5zDlU4Wlgi8WYn
SKVE1mC8Ef23+yMkXx6vjrjB6N2N0DTIzGAw8ZsnXDpXrVtahXniR9G+0LzK8km674kkOCNcbVR9
wVNEYQ0PIgKHJyIW65zUTtiXEQqHn7TqLam+DGTjOr2L4K8DVswB+Zhw5VKtL2GVOaEfVEdHu7Hk
8nihBP3Hp2BD+YENA2W9/G7PjxFD5+jRncLgUiahpxlv+saWm+8CYHIDZY4kGQgFhQlkjLWKXhvu
hfYH9Wh3h+3fD5sVBb3Al3MC7Pn3a05hj1poupes+/jamds6g71/PPLSCF3xXq4LMOegEqapue2i
oRZehq89lXg8K8cU9PII4PIjiotG5l+fWEpCxqgP/dr0guQnsXa661WhxKpfl4Lu1TBaEdcQvXUa
AiM1DWroh/ozQVc+cxexUyNzn1cuA4d7If6D9DcSx+KVI11RdkiTXrLK9EYC7MnTRiIAvh1w4ADf
hVbCWRLJ7DUnaKYKqdhL0+yM6ixtq7WyUKhGQZgVRgdMfDHYStXYScdGxVnNQffVe6r7XICjut+I
z8E8sOuAGwHgZ2GhHOHQDpljhnoVupfpZ5N+yr603eZzCwGcjpeAMQdQAUG7hqbDKjN0nAsLX8EI
a22zKt+/H6AZLBVvzod/zY+tptQIY2S6c7GV4/jBTCRqdamT+EajaB7lR4j+iFG+augtc3Kd6dJq
T5b+OuXHrToDGwCmWd5sHc0diPC2sTqsLZcN06VpPw7JUyTjwVv7/rvxxV7ifWArjhZjfPdTFuyG
jQYlVh8/yFqCsJ1XEYgm62A7iEUPwXRBkNIj6jNylmMiY09dm8O9EOGI1iY1ewtElJcUFF+KtzGW
tJiDsAXuFFs1+sVPF9vYGTlqqP7avsXIV6Gm1kG9BTK88xM62uVopYUyXWj9/VKTH49HX6o6VB1x
EBGnSkW4Wfh6uBIuiVlrXjT3k1ZfKvYyxm+PRaysP+coQH0ZkocolBOumFooYJ0xSvOCNl5e9hyF
/zwen3/iXYCVbwAqapHHhQqCdyIClTI9nYC7D+yLzv6ZmhONRw8cFR7akXmqtod1LIl7r82HH1kH
s4LyFrNkY9A0HO9vXaBfd2P/nFiyzsAyCcKWd1WWRj1qnS4hHmvqeLX99njJlq8DoPgILkFzgKJs
0Ywsd1zmFIiOXXJqHiz32Buxh5SNF7Yb6bEIHiE0nsNyAbkBqgqbf8ldZGNE/zzW2y251MzdRaOn
1LIA/uIEcwlA5qMuDK7QIrE7mIoTZHGpX9r8xfil9y/axg6J73MAKhH/4z3lKM75HBSrc9DkWzMu
NPM6+kSdrUocOSCsDIJL792exGhrrylwUwN9uFjswJSXtLk93u2VFSKIywDcjPrwZeq+zRLFoG0x
XtQMLZk/GPWzEm21vTEFlC0gmg4BHCMwXyIrzDODFeF0QSvdM6F7pNv/YJFguXKUnY22Z6qgxdU4
dZw80McLoyA6KeJdYmy919xeQjIRqoQzU4tJxcwdcquyyXAhIfUoy70/OEeAFgGFCF2Iftwii4fT
lJrbmJN+cWiNZlUnRcbvJcQc+EGdCRB2oTJI1oKrR7+g2sbTyDFqn/oi3CXJX62+LSv3H1GAZQNs
zKMCYr9BdUK8IMkYudjWTyv4kW7fbX7T/ju8LgR4h9SdnJFlGN4r9MSbss2vNnBMCJxwUiMUeICL
a35g0UzSBN+JOl5QDBYUXip5tFeuHM8NoHMLr29f9DGqqiFGrCyZLlr9zeo9qzmRjeRPfAdmIvgj
cqdZjdqyhq6m0yW298aPSjvQ6lzLmNQXL9G7ENAgo3IeLrXIGFdrVCf1BCFk2pvjjm2NXv1nEv+O
L4R+glEBS3RYwAAsjp17CrVj35z1QRKYXt+Nf6UICrxunLFlHaQQVPMSL/5GZPNYlYAqRsDKwHS4
ACgGrAaBcGuPFzP/wLrdUF9i2Tu3thU4rYhOI2QJNShc7rRx4nFUDJixptd4uQyPsDaD++HF4IbT
WC7tMHzU2nv9V+d3KB15/A7xL5wZajhMaE+KC4EAAS+Anp/YsQb8Z0xQqYoynrjYhU/TsLM2tn18
vxYGarbBEAju/EWtoWoraCIdqzhR9VE5DNNh+xwQ/eGZM+CjFgjsFMZOjSDOeHHtU6Lsp+xD6JwD
2bVb2wxuDoAbFaYTAGvzlTKnII+YEY+XpH+JvrXlXo3+YB680x3qUhA3Bmx9LiEsuyhwqmm6ZMGn
3PCdTPX6ZKfIUHf8VRa3/E6MSI1BUW0RKDp2g2l7kFpW09e8ftbMPdXRefX8eGtWXj+YgoiAO8g+
8RM2n1LlxL3bBnDETMWHLqHjsaheEISyZDGPlZvIQ12I0qFlOeJdwk2sVW1MR7tVL/n0FkxHs396
PJHV8ZGT4KcYF160E4o8pFo3lNqldnfD6JWy7LtsfOH71WoKWUsy7aK7yS5F5We52eVGXpljXhEP
R8IOB3i+FWoT6TQbiXpRo9TT95O7EQjJbzlANZyFFcB5NOYUjm/h1D2lyIZcnA9jQjw0MpMYgyu6
ivOwIgUFM2TJY9qyVGUK9+qn3Ov7nfVFcQ+o3Hu80SvXHGU7iLkj0MezN8K7RGzm2JUN174rYdPq
4CM0VK+LZI1S1/YbFifCByB/BTerYEzpaWDYwVTjEpJm57r1jm0NomE34ODxCCAKvAGomW93FRom
UwsLpghI18yXZJCh29dn8K8A4cQSa0IgqSHTxSiPVv/c/Nq+Dxydj+aoyMIjeD3//qHq7WYMtOmS
/DWqzw65BDJiq9UJ8MbiqMBEwEW0o1y7j6bEbSeY/v8UzDNB8PZ4CksBBBX2gHVyLmpALoUbl4M2
ztTi0fqUa8/xSxxs3uH58IL3BUZcS5sYhmevTr5zZf3plxcBZYtYlvfEBJLLwnW2WWLkKjXNT1qJ
/ndHOz5Xm7Mr4Cy7EyEiX0kdVCwqIMI9tulxa+kUFBLHQaL6ElYmmOJEH17LQ0ZK3PVPWncsDmYo
eduW6gh6lBdXQwQUhkiRaocAo2qh5nzShluLB600axSRnA2ZWbByjDgNB0wb4Dh4emJ+E+okDktF
65xPsfq9e2HOt8endLnPPEaD7ra8XIhnAefDh5nWdAqd6P+RdmU7luLK9ouQmIdX2FOOm6y5+gVV
d3UzgwEzmK+/y3l0T28M2hZ5VMp8SZUDDxEOR6xYcR1qX7UG3+kMv5WkiNZTAJMIp4ICNItfE6Iy
18wyc6MuriwN6jeWHu5PgX/i0qNZDs/F3zy7Mo2OyWhh+Mj6OadHhT4fx+itoeeMnrWdOGecKiS5
HE7VgPgKvFnBpQHVn5O5tO6uRD90yrmuJcdqvVYcHMwfEygZR4pcsBqJSfSuoE13pb+Hwt9JCPn+
9XCQeLIRKMtVytHLi6bJ5ry7Tr4yMj9DeeT9vVh7fCiDBF0L3l1bwesE9e4F6Ma1K6vbgCZ+6/WH
Oj52aASqHu+L2lgpiOJgUfzmM1tue4fYSjcbpnY17IfCftN24lH4iHCVeICRt65aUcvPXqrMDWon
rjpaT6s6OpnKWu6tdQ/n6N0rg3uMCJege1HHOqONDONqWqeZPLL5xNLT7kWCCPis0HFYcTGdM6dY
wKKzjWs2nOvkwGSR940p8LsTewBTvs7wW3lc6mhkPl3n9kHxTrHxbMhidGtD+85XAsI9+EoIEAm+
Uj5nsaZWEIFKugj+2MWZA2/cr3acFOW/QgS11i0U2k6oaLwqHrit/ExWo7JeJ+TSbPTcRYE1ILxi
ORib59nKI72/KtpBIwdWnCZZmd5a9XAKkZDlUL8N8L9lorZjBHnjFYo95EFVBojgoPFCv7MuDIqB
ZmvIDXIaagRmRd9S1ZLUHLSmv0ZmDdTi91JGBb826LiS4Bnj3QikOVA2S812XUXL85xCwNfoq1YG
Ljujn18VGNW5HXe7UajABTEHXHGwOa469nAiJGV2cv2K1mtZc048yeW0Pr28whfBfnCZgLZOxKqS
MS9rB0b9OnbPWXYChE7rTuzPvVrOheBwYcl4jyZhwXRlSOyqTPRroh8aw+/3azln9wWfFgoOwTYh
8oKiqVE8V9D/K1PBEP1U6gdHBhXaUJBbEaKWd7FadxYIha85coRxkOrAC0nuJpkIYZUYUG2VV0KE
MT3lfwzZQytr/7SWgKvIgsOPrBEMu+jRDn0612Xj1WE//2EXD3U9yFmcZDKEWYD5fSosXanDSnkp
qouJAmnj+/3jxF3KpUOFAwsIPSfLgEso3ktDP6RpnDpJyMpD7YZDhz40QQ8Xt3tj8df7sta3uIME
IfIvMClwTMQQkTkkfWe2QxpS4+GzFe0262jizXlqgIcE0kosYU1JryemFaWhBSd9Cjznx/2v39iM
xfiCt6bWxoSQB8aPywc1uxD1nNa7DRSfAnqJIXLDa+H5At54t66l4PZL1TRU7fHAajdgf92fw9YO
ALplIbODsA2ujqUAPWJahZspCaNH9rPY7y/zerd/R+f28ebzdZXWKYDiSWgopv9KGplSr2+95fjC
DtC5ZKPm4evTnifLj3r9R67+GuLr/ht8KYgrzc1EZrMqXcIFXUflL/ekFL/+t20QnMFMqZw0MzF+
ZfjNEMgYhTdOKu9ig9JGuKyInwm7rEWV2jSeF4dKfFD+dLuz9EG8cY5QmwTLgVcxV2fBMOWlS5V0
botQs+KvpfGgIca8e4l4/B3Vvnh3oeJAOEuGoYxKatZxGKWP8aM3STRtvUTwxZHORqgaGUikdJY7
DMh2q6LKjYaKddTQWGXocnC2H/fOYSlEWCU3cVrcQgUNveJ50F/64APD8xckEvJoyiTSUtK8jGqA
5/pQnV8067HaSdMK3w+fj3HhCECnV5jSolCtxkakPczaNy+Idhb5vg/PqWgAjXD4PyFSMNpOoqmZ
2odWcU1+TTtpwVfDC7Y0YZaW9d7ch1FxyOivvNuLjMTqINUBbCFMNSIEgg6bFWgD6Wz3YW4OfnGy
gPK8v71bR/RGgCccUXdwaicuzD6s7UOmH3T3bLbn+yLWaryYg4i0VZw4VafJ6EOTpke9Uw7k7/9N
gL5UM9z1aZI3mAN1/rT+jIyPDI9eBRxEgHSNiHsB9x1VZmvqw/ii6bnfuzKyks0FQkQO0R8e5xCL
F+wRiJWmhwqo0Wv6qJJ9hZ7vZ5STUDvoIwQ0mCpssQdMe6tVXh96lxQEnf28Py4Ntw6DA1CDAgxY
u+X6q02i94yyBk7qg5N9cRtJtG/jjIJLm+dINXjC8O2W43duPVC7p11IuiNRDrVzoflx9xHi/WpQ
J8QN9cplSYqmrcAQ2YVmhRDTk0Z+3x9//WhDKouDzQFDgQ0VG3lShHXHWDNIaJon1fZL+zn1zloq
qb7YWijcyKAGcjm9nvhqI+iBWTbNSMK2Dyh5KOZjtD/1jokAxoZSep55F9MoUaYW6ux6mAjziRbk
sqrnrYXCm9YE0A/If1z/y732WrxsI9TDhEbyC+yyQYWHQmYdjHa3j4rqRQtkXwgh83MrGG6dTJM7
Tl0XRlTxwXwtS4pv6DRSi9gJsJTh1SNWGualaqJ1a8bC4YeuPaUylqbN4YGd0m2OtwRr2HKZOBck
qNBqFhbPif2HY36/f1w3h4cx4ryDqNwWmaYmpD9cbQZaEVxugQKIRSfzsjcl4A2FVwjuZnSyXk4g
iVUNMQZjCE0DaQJCfFmYZEsASmGRsQTxBi/hXgqIdZLkva30QJe17Nmrd8ONgCFE3220ouKMRuL5
MSKLZGbn9uFMjlV2GpWD2Z/2bwIAhMCXIQLDbZ8wg46VEVPnIezQgPtI8Gv/+Eg0ISRt4VGOU7oc
P6+LEQ/FfgpN/c22Pu3kM+fXDgoKEdvhDPnQM+FWGNquYk2rDGFM7cOfSivDxm1tMPKgPAGEejAE
KZefX5O+iOc5GwEF+TXkFz2RuC0bxhTtv3hKDkcUKT/hAKWRNqlu5w0h65/19slIr333tn8HbkSI
SqAkbeuxHCIqL/PNpPRdifO+YU0NTnnMy52B2RXDbDVTNGWiNiBr0cktX5n+OvYXVRIS2VooVCQj
Fom4yLqoOs7tfppoz8Jef0NnsC49t/ujLki9gswAiQfQfOIpuNxrrWUNqoY7FirpVyXop8/394Fv
5TI8BWgDjxd5vN8s4jrL4ae+G1170uewaU9dG4BzI9Kec9ik3i/z51E93Be3cXJNMPYgDgb7BE4/
IcJgdEiclmYEf7VFZ3qw+aYyLMXGlpiwegCdgLliDU1NPAM5MwfWKVbcoNFfCuVVbev90wB+jZer
8C4wq1rP0ehgHrt8AB/4r8Kvhx+7V2kxvLAp2VQ5mVOkaDwCxFp3rosPGCgQn4CzGXYKsBCx6Kad
hslKa4+GAK1lJ21nqT63f4vhuW7ehHecjBlpQzB8jJII9TpYOylvVwKEY1QQO3VIEdEwnV2f/Zyl
HVQ2ThFCz3iQIJAKCysW86omfOJxSsbQToLJ9bPqiU77Xft3qnQ8bpFtsMQgEkOPs5Hl9hC2JD1X
yDTM47H+wAPOwuMBKg4A0Pr9wNLUSa00nsIGpaR+VUmM7IY6L4YXLrqYmgWbPWUMtfhQV8FH1AxB
JKBCOO/GCk9RDEAhjnqOa5qSg4YfySW0tcu8NA/0NtxUiB63k9QzwpDWFALTTNGTsgxmY7+ngacn
rzwHcAYeN/+EG1UYkinKnXGeQuTx/SPekfvHB2EFLgYAguEMi4+SwY3NfrDpFOpT0KP6L5Gc0o1r
lBcu8qetgz4IjvD9eDHOUxdFIzQt+FP91Q0+kfXD3jhESLai+QGnNkZFr3CIQHwyqIAEjyEtTnN5
3tn9BbYC7wS4YghEcoiU6K7mnmJEE3e3x/RvVfMna39UfilAWKKyp9QCChj+/BvTn5LpYe9lgOFR
2M7fz5y9UlieStMmo8vh7Dlj5M/md92SbPFaC5YCBG+yH1BAGgFdHJrtaRqObXaddra1/88eIHzE
X+c8kiTY6zFNGpe27hDmzWusXC3JdbwxA1BoIIwExDonDROWqG1BF2e1XR+Wan10yvSs4mdi5XH3
ToDKEBVU8IqhEmKxn8e6tDITjYb0ak/eUVf3P3vA0HMjQFgmmulqZRYGBICFdnQjPzEke73WNbip
KMxHoAQlq3gbLs2RGbldEnmZey1t4telERSqJBCzJQHoOpxVELghbStIMFJvVBXwcXPkBM8VDpLE
gmx84bQ6Sh1Z3pB5V5MFtDh033fvMfyhfz/fWC5QqjrDyCiGH0kwlRUIt+bdFhvk7Q6QlBxegBZ5
fII3N0ITUzCsomr+2oKuH22v/F7Wi3pziW4kCAapbVk9NjokJNXb/M2RUW1saBva4fB8Nm5O/j5f
ToDmess8K/euc3GKM3SXe0j332rg3eTpcl5YCy4M4RBNSZZ3HUKKV4DsfUutfe/b/m3mwB5ANTXe
i1rwUD2jxl3RR851DOrpC40lr6r1rYn1uRleUGRijbOlDxi+Yik601wS60Sah9zdf5RQjwVcD+g9
sU4ibDaNDaMYzTK6qnWgp69W9Wv3Ki3GF5QBrdJVrQfK4zobgdecjP3uIxweXvP6DphdQW3Malaa
cW6jqzN9yvwye7v/+RsHdTG8YCqyGI+casDwgLr1ve/OBxmt0IamLSQIC1SgPYk595DQBG5/LLTT
/QlsDu8gwYDmMzwOI7wDBzyks8qh0bW0VP/BzPdX+qDGCwwb6K6CLNvKFE1mqaRGP0bXg132gQuu
lv3ffzu+YCkYSSw1cYfomoGHMX4y5g9YOtPirhEqvXCUxMZ4yMko+QCGmGul/HKTXzIw9NYBuhl+
xcPYmV005jBD2vRUWH/G1p+6IrmQNywFp1oAa9E7yFecgW4rNTM1LJFBj/ZxuBTzE3N+798GXMeI
c4LDC1WcQgipieIe8FjcB6gzhoftk1lG0L9xUC0kycH//s6UI+YJ6z5347Ya7Gv/4uqfrf7n/Qls
LBLoHIApBHsU0mFili2u0PwhpYlzHabqMTEvyatXn+JyJ7E391JRKojXJjen6+cgMpFm29cQ02vn
+Nj35/uz2DhNi+GFS2Hu7DqLWgyvXG3vm+u747f7AvgAy1geHpqAN3FVBu+FCPtrPAOdRFpXuepp
4UehS6/wvkbqI/m8/+JBLg+BeTxI4AaIlV2KPeZFZ4JmgZmNH9Mg9yQ7vrFWnA6GqzUcJWAklj5G
7xVOWpuld42Lg+X5FTtqTLIdG2d2IYIfuhs/zKka3UpJBUfyLbHPY3a6vxkbwyNwgSc/wNzIR4pu
XlrPE4wvbDf90YHVG6dVsgcbS+QhJc+zziiMWsWPYrgYRKVVEoJRyFQu6F2rGBI3ZmsOiF6g4AcB
ABDC8eDxzRINYzZWo2EAI/Q4O6e+uuxfovd+PUj+A4UkPtsabeqm0SuTcHSfpiDT9z+ckQFDxRvy
8xzKLTiRiB6lk9m3Seg4f080870v9z9/awNuxxcu/7oCRqspMT4x8RIJyiLodvIYc4uEbCMWHj4q
orQiO5jDZjUeuzm6dpUeWMWlrmSnaGuLbyUIWqBEkxURRF+uQx8O7Ji5EpskG18werTNs6SwMb76
d5kdrOEDR+j28wUPiak2cMgthq8iePGBSfZfz9gDeF4I8yN+IbISjBbAu8asRqhbeUz1yi/oQ23R
YHIkr2a+zILpRsICNFWcNQ++vLBMTa9WWQamn+sw+Ob8dgoG/Y/7p3W1Ecg4814MMBhA2qxSqoqL
Z1unzcq1KIJ69km+dyeE8QWLbTK4kKmF8ZXP01Md3v/4lapxyDFy8sDLI5qN987SEBksdUs3N5Wr
qynneHqw8jMKjSQXgkwIX8Eba6ekw0zUxlKuxP3KclS/v5Zkr0ni80DnRFyePBwv5l1MA08Sx2zh
AJwn61ulSfZ4cwYoUEJVIPKRq7RUAl8SpeltHJr5OUI7Cf0Yk+P9nVgdVHRdQOk+yMhwI8ApE+xF
TA016UxqXTPNOHTaKakDu8wCTdaPbmMqePRw0BBaTXIgxnIzit706qlFRajlXmrtqa5Orqwd4MZU
FiIE20GAeiuLGiIUzTcAEp4eEzTJ+r17vZBHAm3DOz0V9mQ5j2wmeT6mqDh1c7QdumRNUOe+R3YX
lfDCMU4PBv5wHtcTFKREYVebj617deovQ3vOksBLJIG3reW6FSGoR192taPFxEXFx/e6uDS956vq
eTQkB2zDTpmAPyHGClwDSM/EmVh9lrE+dq9J0KL2xgPDwv0d2TpZ4BoGkxRKGfC05n+/UfMy6qkJ
/hH32hS+mR+y/KLKGM+2lupWhKAkhgdCQ5OL6LS3PPYdNYiy5/jH/XlsLhQyPmDSAH/RypZYRcbM
OVOda2t9UqIw+8A+eDZQYkg7QNtFHFTNDLdGzCm6Juh9owaE7EURgTAPIVCUifEau1U1iVPlbut1
qY0apbOKBGh2VGREIxs7vRAhbMPQ9KClZxDR1ye30n09VvxqtwcC5UYPC6AZOOsz4FzL41Q4Ua0Z
SZqFHjJjj20mcQw2dpkzrGpQbNTGg7FjOfygEwacjJWFpRvYB3u3+8dTP6CHR/M+lCitXimlpiR2
wrQ07OKgTRDEOu0+pIvxBWWbNEI79GJLQ+d7Zp4mZf99ireuhYcWAJPcR16ujl6CmcObuzScTsz8
rKqf9n89QG4GKn5xSCFkOXzkGEwdJi8LTe/VQhsOmde3cUABLwDLC+pI4Ju5wucrLoB6uaZnYU9C
IzoPJEzH/U4NTAQI4qHHYKcSWbfNJKGmTjCFPP1BzWOGPubq992rhMQ23up47qJUTwwvObMTtfrc
ZWFrHmd/NCWGiJ/whWuMZNXt8MKFECVDR8eYZmE3+270B0lPCTlFkcSayqQI93TKQKHvRU0Wzsqj
RdAr80vdYamCjywVWnFhoTbKery2VuI60bLQiQ4GOyq7WSTf1+rf8YW1okmCR4SjZqGOfT6w9vCB
zwfMwES6nrtOgjYjXq91czNAH5S/2eDPu/MN/POhDsgE4L0OnVjqG9ETK/bKMgdFvG9Yb5UpeUZs
GFPuTqKrF0JKeG0J31/Wc1LNuZeH5hkV13MuqVjZOkM8yMp7e2B7xVJP0iWNN8V6EbbWL7MOxpOn
n2xZW3SNhy1EfYDjzZtXIRqKrMBykYp8jPSGQQqPvbWfp+xgZ09FfFC7gwJPdqSzz5SAGrJymc3F
A5wbMj2enRPCKYC4oKPVOENu9xx9Gdv9phx09MC0IuTBiY6FvUFfHRuNxccizGKg6k5p+ufuswsm
aEAcsfH4VvFssdiis2ukaRj1n8yfTbO30gRo99vhhdXJc1aNmYfhE+JnZnpIpn6/8nGOYSChcBdB
+wTdJq2djpqWpWHTwMoqX9TdbCmYAgoCcJsC+AaqKOFgVV1R0pmaCS+h6AIqA+RunJ/F8PzvN363
Y7MpRoMgFJe6Bw2uhmR/+fkQ1AK3NOpLeDYIRWPC8HXCSqsbUfKJ5qiMnode973M8fcfImA+sTjI
m+HBJQhxUjBL0ybnBdb/JOMhViUWZGsSaETD4624Tle1DSN4W7sic7FG1bEuDl59RCHLB6ZwI0LY
5aQq54IWEOE1xxgdbw4fGZ6zgMFEcL9suctVPYEbuc2ysLAfcuesSIbfMLEeMhv/HV6wEk6sa22r
JfA14mOaXhry4jVgEDx9YBJI7KL4FlCNVSVOFqep7Ux1FirAEUV5dqCygBY/KOJpBfTgvxL4PG+U
QVOMqiQ9esQ4NfHHn225uzANynwrQIif2KwFobSSZyHaVlSXQQZw2P5+4Lc5SyGUThjey6htxJ2S
hopzsQGqkzGmbY4PPjMUVwPyhkt1uT5pUbQdi/H52XhSPZ9V+28bKNm/43P5N+vfprNZswjHNP8G
ZKyzG/XJVx/gFfu9pdQKkNYlDk3brsxCln836ZnRjyjxzfjCXTDB586pQvD5cxAPb5jHBxTgZnxh
+fWpI7abwBt2RzS+PX7kKkDlGb/O8PLEdbZc/TgmY1y58CPZePlJd9MPYfFvRxcWx6iadhiiCUf/
h8EOhqwv8JaNvh1eWBuTKaSNc5ahTO9UdQdWIXX/8/7yb1k5ONloOozQC2eFX64PuMHLcWyAnvNy
0ydfnKe+DKaWSS4zHt8UbRBg4VBezja1yjnktTpRCp6EMIpR2mu9UueS5Jex/kQ8D5Tku0t9+bbc
iBPCra3dTgzJoCzU0q925mv00/1F29oXhDI4mgLMfgi6LhctVdrRokOXhLl9GJrznJ172e0jESHW
4qgEBGrU4Rm/6qdWf+vivybv9/1ZbBk+zrCCSlnA3lYdoCqiZFbJ8AQCGBcP3rzdH8VFYcy/4wuG
rwCCPDIsjN95n7MIxMv/qOpfdi4J7slmwRfyxrwidO/GNKlysFRf2bNF/8dJCLePwsjg6BSTmPpg
zP06+mSxs9QL2NLCm6V6f4jdTEJz0pkWWZGHEQnYdIiTSzyftPgDNxFSiwh3IwjEu5kvlyopHF0Z
9ToPDetsXktTMjxfClHJb4cXTG3ZeW2jOxi+rH9l1in/u82PkXZOk597zy3ojd6ZWRELRW5L0L6E
eUU5zIhs5DUAJ76nDhJrtd4NsKAAxA/MJqoScXMv1wmndnISlxZhqsNjSn909Niqj1MhI2Rb6zhc
DnBO2TwGAedPUBDTIXRUOYcS+JH9GtW5u2k5QMJ7K0DQjdFklVFXEIA2475doFp9N8IYj0SL90ZD
UBfN18SlyjR3oHNSluETI1/b8cvunYZXhkwT8tSgmxIrBpXKbq3WTYowv1ivqSyRtbYcSM2gLhfv
UBQmgsVsuc2T7pVTE6ckVNDjY/rk0v1hjKUA4Rqqh9EZbQoBbnbo2sPUH+8vz8Y5XUxAUIRKmRx1
Jhi/Ij8m63EsA1SOZdbn/VIAheP9IJHvQ+x7uUxpNlFQo2VNCCtOLoPx0MaXnFzuC9naCzhnSLnz
QvgV6TJptUjzUGgXWn813jdT/3p/eP6NS9OEurqb4YWd6MdUrSfNJiEphqDugrI/uJGs9fTWHDhA
GrUhgJMDRbtcqJI0lpWlOQnr/CnUFUl2ZmsKt6Pzw3BzRZT2XNhWjtGp9dimBD3eiN+OEgzKxhQQ
asDH4zXN64CFG8JSWOQ4yL6GpvpGqlDGsycbXrghFFSiomsVho+w0SSU6dvGEsFbfieA5xgmMZ/b
dFVFYxB+hflU+pMB1rWrUu7XBu5YaoDA8zaHYh2fq9hVXgD7GOrkeZ4/KVV/Tvv6oo6d5BLaWqtb
QcJ+O2XmKihEAsAiSHPqV5PslttYLSDWUNYPwBGi1IawGQMIf9HFjgHoov9UnRN4/ExZoGzDQCHv
ijAoAtSw42Jxf43sd16RSLnm+ffWevGiY5ecK1kzlI2VwvUJC84RHKgVEa7rPIuzzkB3prC3g/Ln
JOtvxG2DYDsWwwtq3Vlq7nktkC5I0oBRuD4r6Xc18XtyjIL7VmpzIqgbhPbxx5gYdjWcWpmKlkOP
2pORBwWRmJDN8bHZ6LWHDu1ITCxNiDG5Wm+NCHq3f6nTOSWH/Z/PocDov4CgGUA7y+Ejx+ravqIg
VayfWHuRNQba+npkpYFeR3EounQKwwOcqNWFA3bLgT7+nakS53V7dMB/wBiNUJOYr3FjYnTahIg0
sw/d8KLIQupb2sarEf9/fGHtK3RfbUC7lKCt0ZeTkny398eLeYIG7HeoKUNE1BOO6Vh5xHAirD7M
l//aJ7L0/dq75+OjGAsnh5c+Cs6GWqqFmTY8/00f7eHF1Q6G6UfeIf29/xRBEEpoEa2BleUbdXPP
KUZitFODeZDnfHD9tN9dA4wdBgcefnjQDFRdSwE1urwzok2oF2yTo4tCiMyU6PGW2eMNQOHJcNMq
pq/iTnM7l7I49LTAcEp/8HMAp6XE0XzFRcME2kYEIeCEo8xPmAgBRbg+zRRi0O7EuFjjydSeiyy0
e8BDgqj9gPW4FSceALtJssTp4tAoAlIclN2dbrAv8P8QBweQHckzYXx0bJjG3MGFV9s/6fCJmZf9
BwshBziXYJtBqFdYLltPray2miQE37mrPrFhfxwcDwlUvaDt+3vvE+FC7SfiELT5hXmllzl/cB52
fz+0AVwmAJmDG16kiCw1EwAXwH9Cxb3EyVn2Vty45nDl4HIApBOxZJHCkeUGGXEtxaFWXYsGjPPH
WDt4+ZdmPI+yplwbtgSyYMWRfAUsTizDn3QlyRPPisMZPUazU5G/qORiXp0PeAYLOYJnoPRabEbc
hzK8t5kEpPzz/pbI5iHYqiI1ak7Zgh1Pj45+ae2gq4Lhb28/9ghnCqeWM+dwSLUwD6sCuxCaDoDq
N0O7S4v4suq8rYnAPeNQERRHoOve0iaieVKnDF2RhLXvTE+p92Q2h6z+LnldbB0xkD0BF443Nye1
XUoho2eOs4oijMH+nTrHuAyM/OBVvl4Ek6xOf+M+h0XEMwCVLwiwiHCtHkVDXk9jZJiVR+XouhJl
3LjO0Wqe052CtgUKKexIo9OmZbYZhw7aJCfUj/XA2A8h4Y4OpyNBYxE0KBFu9Nizh7goPURvND2I
/dzRJPfUxhotBAhPDA9BR2tQ3TQcLTWIp0M9fGAXIAEEAGAadFSg0Zc7PpM4UurYTMM2q3xFrfzf
9xVwawY4tnDXkAFeIzsLGEwvLioAFdLYr9l5UnfTF3mI83MYPRwSYIXETQC2164Vjio0nEsH5hkZ
h9TWDOAq4+bjSX6EZpcrZFdNPBDFKpGfoucxUS7JfnQtB13+K0FfSnAm0s+9AwlF7XfqU2+e9+8B
MLt4bgNSAyJm4ZgSsLWWhhuV4F/Q/UY5FDKPcEPXcFcgaA1qtXf+0+UE+mKoLCtyEI4lz1HrHUsj
Prndfu8GRYB40/OKA/ABCAo955NVRpGbh1p5Mj1fyri5sc8YmhMAAK2FgK+wz0ZvzANCykU4Daf5
TRv226PF8Fz8jdfcaChZrdW0CJXuc098NEWbd/MY8E4bnPsEqSK4amImNZ9Q40ZdrwhR2Ut8aWvw
Dad5MbxwTBOT0lZHv+iwyS5pcVDdlw61brJH5MZZAu8Jb1CHohXcQfwivFknXqNODarnIUkOavEw
tigu+MBJ4rUReESi6zKYdJciVPBsm6Pm5EBpp85zXEgSUlsHCX4ayjE5XTWuhuXwipv1CDKiaKgh
vT+95gAL39fnrY3gmDteqw9okFi0MJheZbakKMN0eDbZsbLOQ/IDrs0HpOD6hNUD6Rn6Wy6noanR
rJMswmliqFr4NoN4Y1Y6vzO/fkQO7mq0YgPISWQ1LhKGnFRsFaE3fTamT7Hhq22g55LZbCAlcTWg
bBXJHF7DIF4TXaEp9QigTdi3p7TxgZWYUbPkntMc5W/+oL8V9oV+IESIjDqSL7yPGmjwhKOAXo79
aMw1IGJKkJ9r/Xh/6bZOGoKpwHPjOY6GQYLJ8goz7nQbD2WQc/gleWm6/S8y3uAZWEye20FCe3kG
aE2nzDUAcdOrp3L47uwmaobFwsrAOcDdvWZecQc2x5PHQyLDQw+2pvpc7gf3QATuPNgNbDsCFssp
DEqRWW5KEPPqD7g2lN3tH/gU/h1fhEHXUzSozlymodaNPosuM/1k7CYVgwyAAHmJPQ9WeMI22HpS
gBUC22B56YX4yZx8YJ+hfEBkgO4AzegFL9DQh6w3dcBJFYrinos5SDyQjXcFr7p24YW8lzwKtgRx
L12JaJOGw/xcfkMn3qHzVePYus+2c9qvE3iFgXAanSNtOP7L/Y4R/R/GDogcq82DCSnJqJFMZkvr
wCKPowS3FgBQwREZSZ9pg8nLWKoH+kqy/3F4Ya28VsnSlA+vlH+w9Fck85e3LljcrDwbjOpQmKbl
Ao1qVRi91kLn3ENqBeUQJLIprEVg7TljMEgb0J5LTMHEemSNrIfZm6PHRnmobH8aJfacuwHL0BpE
IK0NuCHgPeDhXs6iijMyDKTHy8h+InpAazRDPCf2wdqP3lsIEl/2zEjUBCgy6Ld1HN1vzfT7/nnd
XKt/JyLeSzHz3Aq0PtBt+5IA3wjuAONwXwTf0dVaoS4NpYGg3FsxQ00ZNQe3KlL4hSQYvV9EVrq0
KQAqAV5F8JeuokVJNCCHPgHFkPWBUvuRK1GJzTW6GV9w2BSVZgwgkjTs3SAePyEzuT8yiKIxeIM4
sngK4xmwPE5dUmLtmIMZpPaxjg4EBRT7N4HHzEHVzctNxdQRSQtaNuCgCr9489fM+XZ/dH4DiFsM
2w00DGwsiNgFdYicgSQxnVG659fKhY2BYwWT7Amztc0oxcU7HtQ7FroILhephi9jTdWUhI32gz71
7Pf9OWwNjyQhUp5wyeGmCXPomTs0TYRQQV0d0ORFVm61dYgApENhJgCO8DaES7SeCqUB5xFq+ZVL
k2e+i5ad424OMNRL3ArhZuvm9cKcNs2jEkJQXOqeJtnjaGuJANAEUhzIRt7ebTk8KcB7QKmNTlDs
OzzK6Ov9HVhf0zrqV/87vOgGFFpiWnOC4Vn62EyPkXVyrNNAjkb6V5VKQo1b24E8J8AYHHiNbV9O
JdFV0GlFKPFpnb9M8w+v/9va3Q8HO839bqgE3jC4qZcitELRk8xKQN1gnLLhIGPDXW8Ghgc6CfxK
uINWfgApmMGYVcyvLXiJau0fI/p8fzs2BaBgk/eD4l07Ba+MAJZukTybX+spsL1PibIfX4XaNCRa
ECblZWqi1WONR+za7dMraGV9BbRyiay9xfqaxrDofYfYEzIi4CRYboEexSSv2Zxc9fEA1t3cOs4g
fkF/ZFn2dmOtOAESb5IG0Ac6XS0FaS4zxrhnxispQM5S1o/9bhcZnCzwU4FrRGQCJ3YpQG+qPI9Z
7LxWz5p1rQpJsc/W998OL6hDOSpT2hmK/UqHx6K4VJPEX1qr2/LzReuHBiaaM+PzdXKqht+K90+3
uyUOJHAGUIR0ccGB53q5QpE9AB875/ar43zKH9pWskLCDEBkgoAQwtSIbOENhFKc5fBN7dBZt+n4
ikbbPli2DtMcH03r9y6de5eCVqNwAThLOnhmllJMtFU0OpuMr2bq+PO3qNMlwZutadwKEDTCZk1v
DjoEqN8SIGFMpIRlDU0EpVvNQTiqCMSyopghIr6oYNJUfgdzhOD7n/dXSnA5/iMFiRsPD1I8T8Vs
Z6VSN6p7SJkHX/HOk0/tky1brXcbd+PYvEtBhgXBBzDYIAIh7LpN3bbJtXJ4rbpL555SVLIOlzFJ
fKd4yq3z5H1jO/kLVyL5LXlzh6cKKYkR18MrezHq47iT6Gw1vHCHj2afNbqbD69d/Ebna77TqL+P
jwgqDzshWY/So+XnEzB1aElf9q/EpX5CDr2xM6r1Hwn8XuWeDnZfOMJz7jCgBPL+tfML1wHPlrLP
WP1HAM9z4mrF9SdCfegYdaXuqMNrqT9Gw0PunWh1vn96BXu7EiEYq74FxCjrteGVdo8Du+wkO8Xw
QNMh4oebAg7VCi07VUqqVXSaXgl9zNKTO5/2fj5w4zCCAL8j2WxY4iYDyuBBw9lr/IsYF3dnzSP/
fLQdA14PxNEb9dG9jpx8wfrutdWfo/Q5lXz92kAh+gCoEi+IQ0zWFgxUw6yBkmLsXufkkDoBzk9n
BXH3ktF9hdh8Hoi6ctwhqqRh0oVdHrw2BdyjbV6jN2q9uLJIP//vS+OElpTv4VHMAfUBgiKwqh/1
OWua11Q5js3TMPzqHN8aj3v3Gk4HFA212HA7VkyexTSPjVIV6ivRDubXQdutCTwHC0QgTAb0TXQC
FbNHG/WitF+Y+6N1f8hazq8Vjfe0B9sIsi0Ig4ugobKqtRHNcawXU/H+0Or6ezJI1me9C6jzgg6g
hBD0LKtoU6p37uD2jL2UM3har0P5kBlPJpW4H+t5QAqSg7iEIEIV3yuNMzQkdiv2kjVvKPOTXXRb
kwDYBr4lEtlALQhvayPTS2eKjelFmz67+qlqfdAKjvsNK57uN1KEA6s0Sc5qVZ9e1PqfDDxL9ZMq
I4BZ+zdLEYJuT7o7WbkOEbkHxAJPESqjJMG2Nh9cBGpZEJl79wuWNxzNzUijJUQ4HfHt/NAnvxoa
dK2PAu37qrexK3jaccwyEpLAMPAvuXEFirpuzZ4ATBmDU6NDdzUTUqqkDaJJxnG3MSmoODxOnAAd
JVOCqF4rEsMCC+pLEvkRohPxwR3eWHYdqtP9OW1s0EKQ4H+Ax8tyqDFPUJdLrfyN2qxkZ1MAmF3O
rPL/c4G7vlw2QJgHcIljLikL5uwLaU6NTB3vzwLBqKUI8n+kfVmTnbjS7S8iAsT8CnuqGTy12y+E
7XYDEmKef/23VDfOPRttYhPUibbLDxWtREOmUpkrV4IFeiyBB35h/Dj350L5oW5Z9xuN1wxkcEFi
hHgUXrDy5ne9OQ9WZdG3iT/Zp3LeOMUrw2Nk9NFBIQpyLzLWW2F20umKg8d39ndkfdtiQ79ZIIFk
QCAQBUEgz8Etu1wgddIzp1PT4k0Nm9FHZVy8RWq8KgFqgZgdXmUICy4l1DSO9ESLi7dxPOX/jN0f
ywl3HlX4/YBjgEwGOLHb9CkzLQUvtFZ5S7NH6jyS6Gu3VeF3swtLEXKNRQZH2TTqQTChnob8xLby
zjcWBOMDjg07hQAUTIm0SKzOjKmZVDSviN/mhy/Rk771Ll6bgQAP4aSKkmoZ9VFmacf6DNzS5IdT
evnx/hZsjS45mrXuzoVSYHSryHxCEbzpNvTgxvBhhQTCVHhQCEfJvNIt1wfc3iCk1/hbMTxwFE6N
z+VwIFsAopvzKgQhuiy4SOAvyLEoEG+3xM5G922afdB5IM2i7ISBwmVGe0kgZpFdQ3wW19NSJdDK
lSm6GrlvZa16xDmmXbX3aQSEm4GMF4poMAd0s1pKULpMoXHTm29x9W8fH+L24FZ/dm/5QoRsWsus
1UcXIsznxsm8dNxJuilWCVACXAsoPUK0WS7rjPgcO51imm+4geL+UJueae295AQQ0ELvZLQ6gL8m
e+bmwEg2Rui5YjpeofZ+ZaMT9FZv45UDJcjK4ZiDYgARZkm3WzXXe4QbHeyFr6i+kXrGp/1bAQMO
3xwRTUHztdxtNWrV3o5m0Hqi/VN/arfqzVesEwDLgtET0Eaon3Re52qKJi0z7bfK8XvEVNrXojqQ
rdfkioaLhqLoxSyCBjfkpHaTKMi95M5b962Yy4Nl+XYFSrf8QD+yXFeCxHSv3DVamlbfDdx5mw0f
UY/R2W8MFxORtiOpraZPW4z/vZsKb4oL7/52rx0ogHDB0AjeOBhDSfM0A63pYiY6BTUHlX+Kv7f5
B1ZIvMWQchFdv2W3qam6BreIZr81fX6Z9fbkWof7c1i5MARtOSgmhdcEo77cA8KSlHDmOm9lXJz0
5mcUOxurtCrhvXoU71X055AkuI01xZoJFmVk5j2l9mYgiz8whysJZDkHpFzsrI4HzIH7TepVHzBO
0GdxRcC5vOlkmQAUxng0O29MfRj7P3V6ITsxKu8mVpQpws4ibo7G2csZWFbbUdPEXadMJ9UIpi3P
7D3dsQh9wMAKumEgMACFueFkUkuQuZKkcd9y7teaP4A+2XioJp8ZnxGar/5Wi1Ope23qq+Q47w7r
QDiko0CSIAaGf5azS5IoaglVrLdkfGq+6u0+wpL3xbseXtp+NcrqmSYY3qiYdzLxY+/xes8iCUpr
FZooW/V6MtvJttEgh3nUfCA7y6jw+Rge/ZuwQGibfoPGoPpMSBVP1tvsth7NEo/9s//7EQsBSgLt
mwW/znL5aQQPZDJRPWd76GjqAVD2gQV6b4f33qIAqdulgHLKygYdlaO3KDvq7IXtrIMVKyRABu9B
QRhBmQcACJa0R/1L9NbxT46X80+71wfAMNHzEIYc4E/peA7z3HQ5Ycpb3xzsF3MrlXdr//D1eEmI
VqYIksv4YhRBkBmAIeUNmH5PtIOuNlKdt9cQBOBhB8v0jmKW/Bq0PqporKF1UF++WA5S27FXTbt1
DAh7BAaxPgir3IROaZdXDUoJlLdxeqX0Um0c0VvHBsPj9kEkDWEIWNnlCTInBUQMKdo3qNrb1Pn0
Rzc8bRKjSXCJ92MEygpghuA/CVTxUog+aC5tygYtlvJzlbxojsdc72yYiafubH4sROHM4uZGQBvo
FXk+9YCUduKMEd4u3ty+dvz77iO7GF+aSmY33J4sjD8XHpJrfKtEf+XMoqQdoB6BHLrFxDf1NNR9
7BhvVgR+65cy3P35iKAgRoPqdhQOy4j4xrDycWzxoiA99zy72cqorn2+4L4HVTNOlS0Xk+k5erU0
MIlvvPHaC//9ga+/Gl1Iv3Jb67px9a7F6GX1JSevDujX7wu4UWjgFuDcIzkPk3EbauoVFrMuq7Mw
A64+H+3QnFBuOezkaUSYA7WcyAiD/RtJHVCFLOeRKLRRbaoUYUueNeXZDe7P4mYTpOEl775kaZen
VVyGlTfQg90e7g+/tkjXXy+7TLRoFIJYR+j8KCri0x6gm73pKGkGUmaZmnXWWWIGc3pUmpP+Py6Q
ZLcHatQc5KFl2KkX5VXb6tss/veFy4evBwwdvgXiffD4pAVSBy3pUTtVhq0ynwv+OA6nkn+nxad8
vJjkDBrq8/0duTHiuEGREcFJQnwLzXKk+Yz1XERVN+Zh7p7oZ1zUf/KtF93KpqOVIKjWYDRgZGUQ
Q8NZTsExlYeTwREkvdQZKrf5hvqtHFxdxJuQqwUq+iYFNoHCRbf6pAwn04Nnc7Cn4nh/pVYloAwB
70YCtnHZIVYiZ7D0pCpCMzrFyp/B3gDrbY0vOWS0NFibj0URGkz3yPiHzRvKtyYA3QMBqEORDJxK
yXR06HZddKpCQ1v3EQ/KtlzutX0Wh0i0WAZKWb4/U6ZqSt7MNERWCogCRTlW+l6vCacVPVjBVAaw
CrRDUo+0tFLVRvPLsI2PLoLJKDveSVshDCycDeSHBFIZVFySBax6x53rXmVhkx+pfpktD6VS0a/9
Zwm5NbQ1RxmesOVLKw7CCi03NZqFxEQWCvUBG1q9ttUwE7gpRBwC7SmX41O7HzMdVzQuoe75D2+0
vZ6lLhDoIpEtRGAKy/ETTY8Gtax5yJOH6LM97VcFUKCJZzv2WQAOl8MXkzk3WqVkoR1/HVjk6eXO
pkdilwGfAQkrABgrvpJblmqqJHkeppVvdt+sae/zZDm+TDJZ8nTiUY/xDffogl9l//5ef77crjt2
WWSqE4a3nxCDa+mGpRBqJN1CIiGLSiKBHr7hVGmmLK4TVmbhbIGZvuwedP0NGlGb6YOq7H5qYamu
hUln1RkysKO6RRZO2pOTezr5fF/XVm44QBbEVMA/jRejNL7B+GiB2CgTNqNgjdfRwuPaoTjdF7Oi
ckKAoIEEeuEGWU+NHCumFXUIahWeH+viA/cP8uQItgMNhmMrN5bhNq0duyiqUC/fVMMz8411Wtl0
wIVEhTygJDCC0vMkLVydsZaUoUkO/NOn8Vs9HrbqotYWCVYDAWp4OAhfSopt55pR0REyRl76Hf7u
faPgaYI6RzAmoRbxtkhmarBwuUrrcEoyfzqM00cmILofiUoWBxw00mFSFVgNc0zq8IXZ1SHD3/2n
CFkb3DxQidvyj0wrXHvgNRYITCpdm5x07eG+hBV1wOvtvxIk093alVY7YFsI5zjzYpsckF4+Kv2v
YncIGXsh2mwDtmoBlC5HsJJ0nuppNKow/lklF7f8gL7BqcTdCcIwcBWI43z1oLOVPlYny6rCpvg2
VT6xt9yZtbN6LUDaajqwskt0CDD4WVPP0V6sE7wXhIBM1MjDyCLXuPx+JytnMihDGeqdX9reuFUV
sPL5i/ElVdPHZoq0BONPtacOnvb1/jFacfYWwwvxV8tfdDMpagXHyK4viuNFiDfsxuSJFUK/ZQDS
UQ6FBNpShAb6YSslThlS9jxfui3K7NUZXA0v7a+lVgnpLAvDN6CpUo+NdhxqtqFtq7twJUR6XmkW
70eUGZVhzk8OHNbL/V3YGF5mKoUPM1QZtcvQyn1WbBder42PRxXSozDY5k2QeKwTB1FKWoZue6wK
j+zGymGLMTTCGHh+AjkgbXHKec957BQhRw+lv8vGYxuO9tom451gofcUgoigJlieIbNnVR9bYxEO
A/eqcxc9xt2Gs7olQjpHaVVopdJChJsqnvUYf6HlTrI+4a0iFSCIX/Afrk1J2WptUCK9N/OQj4ey
9mLN23+MoGWi/TsqxcB0sFylJkpT8FMwHkbKp9R8iLb4sVfuHFwCCGggPoZMviPtgs6Hxk0bi4fq
fG6z0uuSwquz8z/3Z7G2EcC2EPRxwLsBl/RyFlZXqoqmKnmoklCp0KUTCrF162zJkHaCa6TPBvQk
Cuvv3H6t+aGv9j+t0CtLeHqCAxrZh+UsKCiANKtDiGwcvw39q75/kfBAx8B4++B1K9eX1kWcR4pu
s5C1vzN6rLQTsz8gAj3vgLsTj/WbtlYxscp4TuIsRAfQWTnoyZs6/Lm/1eLASA8UoKlR7iZagN2m
ZzLC88ZlhIXT9IX2QJ14OapN78tYObTwXQS7MVK7DggblhvRUINladIi1lCdVcV7HRVvLw+BUGwk
WREwEQ2qQUgrKUYxZ7ZeZZDBy+b4qub18f4cxHFcrhNyM++NrQDIEhwmyzmYBQrGezREDqNz1CEi
s/t2E1SSoMyAbRXtOiUfpk+UPG0HnYYzMA6P9VYY4FbZkF6FRQIWCxmZm/w366fIdQfKQoOcmQMn
9Wht1XisiMDAgt8AURgIkzZ5GB19qhM3DVNy0uYePHzkYGy18F7ZhYUQ8fsrXykWgUOKXnUh/2k4
oBSku3Ot4HtGUSB4IACmReRE8jIQ5+iaNCMQ8I00X5X08+5ThLQY4AACg4CnrXSKHNK3FsL1Ka4H
5lsXggzcfQFruyDgUYJhDvstq5rTpLlZpE4a4j1lqwe7eB0a/76ItT24FiE+4WoP6rGO1biysdHs
QvRXc78nBv9FFF8gdGiCtlXagsbU+6jiEbYgP/L6QDcetrcGzwHYDneoiMjcUnHEekPANOIoII+5
EOuJOJ9d8G+PT7a++1kFQeKGEF43kBPSOgGI0brC7oXJlwLUXb/278L16NLllrloDo1ebwn8Sb/I
n+Fy3x9/5SAhbgsHQDwZREuO5S7HllENQ03iUHWfR+WFIxDgbuzEugjRkRAFC7jdJGVOHKuyM92K
w9Q8Nfxx1h+VaGMWK2cVgE3Et0UgCUoh3Qqtk1CmMycJnT71x7/mNNlQhtU5XAmQFFqpp9lAj4Mk
LOdnjT2nJZyl3c9bxHgQIUFsDykBeH3LnejUIdLUpoTNmKvj0Goer77c3+vVVUI1NLBRiOTeBOpn
s9AVmhswGt05/8zay/7hAZ4QqVaBAJEjuGhn1tK8UJIwys41uUz7+PFw8yPNjZcPNAxvW1xAy/WZ
4ozxucTwjfs6fI2qD5xSsGHbIokBbIZcmUCTwiln0NfBopYe0xMv/rv6gEkVDahV8WpAcFXGyBCn
GzSWkyxU2cU2fHtnk4n3JRIEhaIaHaSI8q0ARuEcge6eh/V0momfOg/gjjN2Ev39PymifA4EbCDW
kfW5V40857GahVQ/2LXful5U/JzaceOKWzutKFEVXO7wNW66DrC5jlurzXmoNWf3tc0+cJyuh5c0
mkd2ZHYj9rvXLG8AHLT767463HrDQH4gd4jWN+Cpu8FbldYct/3I81B3zoQdteRE3LO+k/3mfTNE
x10YDGFe5cSPofc0AZMuVinzM/NflLh9YBvE5QaGVuSubjNLPYIxlcmysNMe0vjJ3I0OEEFhCykx
hIbhcEtabc9Jqs3czMI0ivypjP1hKz25do6uJYjfX/kxYHROFSOFhFL3UTgwsg+YPcRtgUxDBgBV
NdL4ZtQ44FBF6m12XrJDN37gWgC0AelnFOoAwixdC4RP85zOHNlVFF/qh4TvDsaArxOl2qYOowfo
p/QiATNXzLMC4yMsSYZz8w/5iL0QLVZwN4s6UhnXaCVZ6VB3RDbM9crkzIpTYnnN/gQf5oEIgGBq
Aue/fJAAeRwUp0LOzVW+s8ApPqDN4sUJuydA0nINzZi3DremBsuk+2S8GIM3mMdq3h3KwCRAl4W1
Eq3LZB8g1ovWIhXPQmd80NJLtuHFrJkkGG3U52Ol0FFEUraoLJsuSzF8y/3ZfKCZ1/PLnH9EiqCx
RTYap0qOKilR6qbMRqqeTX6BCvrZQ/vdZMsurXhk4AlE1wdUugNSbpGlWscjdJo7CGhU+nmeXxX3
Nd2qs12xHIYK0yE4eTWUckvLVbZdlqOnOQuzDN3G+2ljnbaGlwwHCPZKRiIMP6eo2nis9sNjENRD
7R2uBwcFi3K+p+2TKcsNTsMW6JXJzzcq5NY+/3p46QLtADFtRgvDx/yY0a+jvbOxh7jagLkBAbwG
fUM9kLT8GilKx0hpGs7IiM2v+v7lF1QkuniWAKIpp5P6GV0a846MIalPzt/pzv7H4uuhZnhXIdAg
QofS17tuS6aq7/qwLryuOBlb2KSV878YXzo9DYJgpiHGd/ivWDmM6tGO/7nvwazsMLx4hKpQy4CY
mEy8lrrdkCFUj+bN9WfzrPVf7g8vDogUalsML908XacaEbcx/JR5nJ0pigZB3mL66PVV7UYSYzfA
8ioalCBmeENRpziMErWMuzBJci81fs/f7s9lbamuxpeXqsyV3hjjrAvboNEObAtovbbZ18NLSzXo
JWdxi8/XzYeUPs3jY1Nt+AErdwPAjHi7oSMnfHo5sNo0o9raKEYNU+2Rp36mXwpQ1O1/AYF6Bih+
lA3C37t5I7o6CnaV2G2w57ZXFZWX7i6dRt78WoK0VIBKFG4lJCSlR1uwaB/27rQgRBNBJQIeI1zU
y3tHye2qUClpwvQbeArG4uf94W93GsMLHADKWESWXvp8UmV1X6q0DQm9GKmP8ub9UDeEqVCGgCcV
OPxwq0nBkp62E54+lRJYZ7dPPY4Sy/tzuFEGIQD8iYKjAO9Q2eEro1hF0y8WBdlzEftkN4eANLw4
yVcOfVXlfOpNDA+CQ4RxPar8E5t74/SSDGmNmi41WRvRKIg63QNnszeQvdcPJCAQgwpUuK2CRmw5
C1dvYkWPOzcopp+Rc+TJVnXAzUmCABGKESFukYyWTlKuKyMovQo3MLQXTS38Ci/EYXdQBkLAlY4+
4Kj/QGBD0gZ91tAHvk+S8GA0v/Xm9/2DdGOTcPEgdCuA0KI2Sk52Dym1CDIacTiR2E/hroJbTZ1e
UnurRmBlrTAB1FyBpRY4IplGB/07BugEBBHzZPavdfer7TeeiWsidCwVXkIE0QA5Iz0bSqtPVRKH
GbqEWK/oms760/3lWhMBkCnAAYIYBMnK5ZHSx4JZk5ZiFtHR+hmxk/nnAwJQgYUoAKjcbthR+ZCb
pKgUJUi0V5Y9wQg2W4onDszCKcCWIyXw/0VIXuXszO91gnHIXb9gj2X/6maPje4ZaOmHqv+tF9GK
qYI48WQUzQ/BNrpcslx3RoIJKQH3igql32O297rAfFBhLlQDDhRe8UsBJFJq1LM3EFD8o5W/p/2m
FuFucaTwKAVJtORlmkzNWs3KlMAQrSO0wjPpxrldWyH4sDDjAlMEWoHlBJq2mJ2KYgJ6crRBV7uz
1RMuOSzQ1fjSDjT9nKA6pFUCN362G8+uvt4/s1vfLytFaSptgTZlAR8Obg/iSefv+wLeu4nLR/Z6
BtKRraPGbRshIXV8jXta6tFvym89VH5r73975aAYXv2vXnpT6kX6ZYuRV2zBzQcAvYEeaXDTbxAK
Sgqa2TTqFVxWR6A4QQKlbdEzrVhi4GcRgkL0A6FY+UofkyGysjGNAp55Njkmzqno/dneCH+sSUHC
VBfV0yKVI/by6ma35kYlaCiBO3G+lM6lsn7x3/oWdf6qECD9sWXAQUBxlkIorY3ZNWcI+TrrmVcY
P1PV2ypWXTl1oq5QoBVFR1s50q8UvUbBOBAFKEfSfpRsb/AaGU3xioHS4+o1ZSfUVMosLxq4Jw57
sgKN7Q3KiuHR6RKpNGQGwRyzXKI2jvK5okMEnT+ops+Uw32VWV2d95aXyMGiyZgUu1ELS0kb04kC
tWVekXBvNxJVZHxVxC5d2F3h/ywnkNOh1bsUx3U6avqDU2y8lda+/3p4yWbZLkvmUsPwzavaf66T
jeVf0efF10sGJYnyBnXscRSk+TnSD1HnbzanXhUh2uuBwBv4L9lVcJtcz+PedsHBcHCUS+8cGmO/
C42gyn9FSLPI27ZumwYikuQ86H66BcFb02O4OdAuVCqAZ0rybzmz6Dj2fRQMgBrH8BFO9fyj2qJb
W5WC9A1Ss6JwW4av65S7ua1WUaB0fvLGDa/5zLdoWVc3Q3DKWqBpgijx+yuzR1kzMmAB3aBNvW46
K7OvKxt+gjBq0hWBBtjC8QQs8baVDnJ2GlWo7uCK+JWhRIh4ZeSXqKkeqo3rcE03riVJ20JidbD6
AZJ6ctAcv97/bFpMRDIdbKgtpQUIOqDOz6H6vjsoCMPhvj9coRiABUmHVmEZ7tnIcoKBeTEacO1G
aEvjC/f3aqv7VgEPhoLxtfx7lHMvpVv+1Nph+u8MkHBZSgBDQjwMpeMEVvGqW2czOqrRBzT7ncLF
QS0Y/DdxBK4mUTcFokUzdQKzexyATY1O+68H1EGIniGI1yE8uxw/jQx4zT1zAsYfKXtgWwGE1SMK
HB6S1+AJBIBqOX6sKHqWAMEQjPZDTfezLIs9Rg2H6Dwj4h+SBih2TBvaZG5gO5332pY7W38Kjxnb
KpxxC/CpmyZD3Gj7Sq2hYeoPlFvyrcDyisXDZ6MQRTDKIngtrT53OsOaIsMOnMGvC/56LPDD3uqU
tLIHCMeK+AQSaiAilBZJnaiu9YlmB4Ovxt+d7MfuI4R8pmhCJwIUoEdYbnFW9oZSYZsCfTwR66ju
97/QVAgrBGgCwDpyF8JkHEc3TxBb6Tlo5qfO+/f+57/nNiR7jcSWKMpC40zRu3n5/ZOi1MXgjG4w
5Gcrfuz+tfMnzTimjldPx+FXNB3Lws/sg7JhvVesB3qtIQGJRyto8GRc5GCnvV0lphM4+ZPBzlb9
kGXH+3NbuYqQS0NICjgnBI7kCGeUVdFERgMwofmhJv6YHFrzjDISUOffF7R2xECAgvsOrR+QEJYc
/blv1agv6yQkjj+Ae9nceK2sjo8qAwN2SgfuXDIjuWM2dTYBmmcUT0p2cLdqGFYUETysgIKhpgov
Lpm4AndFrVX9YAURGksVGn1Qx/mhM56zD8QoENGGK4g1AjJJnkhqVoZaqK0ZdNTyytZzQeeyeysQ
h0TpM3YdtkUOIowG69oZFRsBHZ5q/YHs5jJAnlaUqyJ0h7A2fi7VJa00wNvH1Ax6/cCmc9F+vv/9
wlxI6rgYX9pqGrOSmDPGV4dj8YM37NjU9Og4IHd2O29vU2Fh4YH0wOsLT1QwzMo4rpZYbAZkwggM
eLaXnJ3vz2ZFyfFuFE3XBNH9DUysAwpOH2PbCEpyACNaRbzU3bjCV5QcTHII3KLvDUozZd0zzF6v
7WEwAmcECt1r9Ytr+4nt9cbh/lxWlFBQ8UI9QBgJnIx0j5DM7mx1mI1And8c+2HcghmsjS/azQLY
CIJQtDGWTlaR6xpYv+zAqoJIecnC/Z8vKIJAzgASDvjny+HHSreTDNxEgTGdq0O+xaS5dm4FogQI
dMQJbtKeJG6ImyaVEzTDkecH9YF/V8BT0/gAW31gIv+VJPMbaDkZlYLWTjCZh7T0lK2ozdqZBUwJ
pZ+iJB15t+VCmWrEJ3eCT1iwy2SdyPBXtrVYq1t9JULyzWM60RpNARxECj/Z7S9jq+H56hQEDcp7
292bzlxWorGuTFMnyKOXmT+khk93l7DCcIheiv8RIZ1WwjQrLVqIAFjM7M9JtQFGW7uSgCWB4wY4
2i3EFwUTDtwuagdd5VXmwfqewQspNo7Smu0Aixyq0fEHQF9pEsoEXpRRZXBA0TNLf0L9B0t8w7jM
2WX/mYULB+gkciVIe0u3Bp2jyqomxcI746xHCGcePjI+XPT3PsKAQi3PbMI0pqBgFxc4x5V00Lei
XGvaLUoc0CEDUdmb3AIcyBbVg44FZ82n0aGpToN1RFErqZ82o6Zrm4JqFpxaEEgj0SAO99Wbr2pz
BBZA9RJovUdM32FHRXmuR78kG1ft2hETZLm4+pD+vg24EKrWTTw5QVlcDPRRekrB+bLFirMiBPE7
YDZFjBBermRNrNSMO6OGqmfJV5J/a+3Pbf5tdxEQnpbotIP8qEibgJJ0uWSKVXcUOSc7GLFkQA1u
6OKKuXJALAeNB+7URtnDcvg4rtTZ6WsrmEYvnw6FtRHkXFsjeGsOtFBUh8ic3kCPjUPtdFZgUeDT
FE9vThrKH7carQurKrlWQO9pgl1J8MXL8YqycoqZljjEMXt0+MEBl37JfGr7k0O9tPfreX/0Am8C
kEUIRmGQ5kl7z7FpaWuP0Hr7ACqY3VzGWLLr4aVbZGyZnasqhje77+Ojan/abVNwoYuWYzo8RHCJ
L3fdyYu+BqOMFXD7yS1eN8H9q6fqanxhB670fEibcmoijJ89EO1UbfVYWhseGGbB4iQKIeS8CMsH
w8o6x4TJ+kbV0D3vX52r4eUSlKHi+UAqDE9V5tcpmKg23nxrSoG6QcCYUWYhcjDL5WmTuJ7jUtED
ws/ZfBqqC2ku+zlTcIYEThd81UC4QimWUoqpGOsyqQ1xcVTgKdhCVq54IgIOJ6ie8QK/SRgmltrN
Se7oQdn6CYhBUyv1bGvjGl8Tglsctlxwv8H7XE5ibqJMvJngmfOjYlyS+IWyDRO4KgIEdqhDxUsG
ZmQpIokTo3KHxAxi18+sl7o4JuS0/0ThCQMX3AX1OYLwSxGzEhPWp6MeWPwTsrdmt/8BgAZRoMQW
ja408Lgvx3cV8IKgkaEe2L1X2coxMrWNGYgRJAOLYjIHWyC68wL/uJRQ4uU/kwmbrXxv6dH41lAI
8jt6KPPjvFWAvKLfeIehHhImHSRnmjQdFhdcc8uRBCPxAd/xDGbuDyVcSyCSbvBasdFVSyWB2X8e
26/mVhH72gxQBwmoP54aeIlLM1A4YRPcQszAfKxO7c6GreJpD5cA6BkU47+TqS13Y+J2U1pqjPOU
+MjzXTK+ux7lXQLCRpABYJlsPJSymPq+oXowkUdS/4nzckOx11ZIBLb/I0ByPLKB6y0rIUAdDtGj
NW2c1xWlFoXNSDBA6YR9Wq6QUnBTq7SJBNx5IvND3D42/YZrszaDaxGS3Sh7rZzNAadULb62L2hB
v9tmLGYg3aFzl5eV7g4kSLrvuv19f1hzMbrkv5hVqfWI35CAfDPH9mDF+uF/+3xJA3SjyyaU82ED
xgs4fzyYwA+cIDRAFNSaIH9DpkTaYkZiFtsIp5XacTrEW+wBYvtki4fcHXAk8JNuuxvVQ5klNB/N
oGqe1SQsiqemvqTc+YAlgo0TEE7QOt5Q8bCyymwa62aQ6b41eqV6ub8Pa4pgIigkyFnAwibfbn3V
UFYNjRnw8tVuv84zGhds+EurKyV6uCB/jqCKIZ0lo0KfSCvGShUojPtUxYecHjdO06oIhM+AZxYx
Zk3StSaqEwPoJDOwoqPNAfjGLcrp7778+YHVupIjTQWFj3pRAOoXuMMpNTzwXsQfwFeiGBVpN5Rb
gpRXhqMSLa1QQj1DxBx7RvFJRA6A9ro/jzXbBLdesMPDL7iB7RJ1aslcIjhrGaey+hx94FkHP+a/
45Ol7tnFMDLDjowgmZ7xR0F8mZzcdGPXt2YhOX+JMRt6K2bBLT//1Nkbi7SmGnCPkVwVRDMISSwn
MeKBNasmJjG33mh9afOvSbUhYnUGDh4TaBGKrZCfEkVjjS2fajMwoy/miz78/YFtvhpeukR1s1V7
Z8TwmuZpT2SLH2T16xH7gY3FZgNktVwgY57cwjQKE+CYB6O+0K3Q0/r4iGyBFtFBakraX2LlJVxN
GI7psVBir47/fGB5kPf8z/hC/tUztCFTroIiDKuPltovbrHxjFs9P1fDi99fDd+qLRlqA8P3fzmT
Z6rnbNywrGsSbLwSVVSYofZVRhmmU9NE84wTWjoPpXbWS3buynJDyNouXAuRdplGkxmbOoRY+VPl
s3HD01idA9J2joBjIocqDV/mdgTyjtIMdOeNFM8N8SfjuH+fxQUKAhj0bIes5UaA7wJ5u8Exg9p5
sPyy+MgMkIhCHAtQTPQmWQ4faXPDJqu0AjU/TOnXtHidd5PxClg0cAxIMCMSe5NM07PObouSWQFt
Hx33cX8rSDE+8qaoU4THjaDVcgrgN9Xb1MSlo1Z+Zxz63fxs0viSKsykZnFOML5Jnvv+1SRht9X6
5/YcieQZ7n6Az5CIkvE2mTk6GuNw92bVi0zAyC16bHbXfSF/fS1EWqc54wCDZBBC6zPnfrzVLu5W
15bjS+vkpCXXIzG++m9ff2bN572KAMAZmMfwLEERPsJ7y20eUqZndG71oG0eUuey/z7G8Hj/g34H
YOQbquKGK0lNOeJWkXNQ89HPm+nwgQlcSZCu5F7pk16PbT1IvkyoXCcP/9vw0oUTtf+ZAJ2pN5Z+
lm9hFMQKL18NyyWSDlBRatRWZ0tH6CLxs+qkNccRKYifdr//+QNJIrqHuAz2W36hl1PBkrznRmC6
v5yHRNuNfcLwovmjSJXiNElHiaMJVlUnPdTtd27AMfq0fyeQLBNgC1BeqHJeIHarlEddbgajGij0
L20rOLmmaCKRDHpToLeQtl5qAhsamzaw6MEQP+ReU+w/SBhWkKfiQhD0Acvh1ak0FGcGwkn3+qry
ymE/uhDZVzzYcJ8JQmo53laB6r/sCgVM/9W339MWh9OKLRXxTlF4Kmp+ZHRem6K9McsnsMpEHukP
uf7D7b/s3uCFCOnSLDinsTlAhHlSeKDXG+1mVvQMAWERS8Uuw72WDIWoIknR/JSHSnIEh6DCfeWn
nby0+n6LiswormRxNSPfIKvBOE0KjxsQOqGFkWd3G9NYOaYAAIJ7D0UeeDvL9HVw/ZzRMjkPk+Gx
PNq7SU2R/LTw7EAjOBPvQJnOpC60qkR7d5yi0Vc71TOTzr+/zSsnSZTD4z0L30LADJeKkKl1P/Sp
noVJ71PNZ+lh3lLl27c/8EtXIqQ7k1VqzisOEVF2QMtbxJxN9BfagpKuSgGfmYmMroitShEGnbst
anU1sKcmh9T2aXpCbzVta781EViW7geUPiH3JpQDkqTJ5HitlUaJbHTZni37WXU9qGCjnZLUt90n
x/67oRtHTCjarUSQRyEbhHzfDT4BTZXtSPRhaNrMm4nnogx59MnkDd2xJafI2CrcXllJdH6EcRH3
OA6GdCSY6TIN0EwWkuzQpH40nOnsW7spB5F3BdQQSTRkX1E0LFlgdGuqq4IqDGy3/2rqVw3clVsF
OitneyFCsjH5UKB/cAERRX3q0t+UH9Xx9271sVUD9xCMPbIdciZQ0XqQrTojmnCYT3l07g3Vy7fq
4VancSVDckl41jSs7Wac7MzPS68tDrm63woAgS1YspGNFd3YllYg11jqJEDbhGPyKcuRev88bIXN
1k4VUDYChi1a48qM4u0wEeAz0YLIVfwufSDVpejfonF3e1wcK2RU4JfAhRYdYJczQTe5HsG7noUm
Gmv3F65u+D1rm3E9vnSfoJpvMAc6sdCyD7R75elhE5ayIgJQEbgmAhOP0K+kGdzqrDgymyrU2sdK
uxjVw5TsjnwIqCFexAIQjcSmtN9G24JUx2rrsPimqrgWwwgx2fuasXIzouYOAB7wlQkQj7RQtE6L
lPRREdYPNH6m7sYMtoaXohJTk8TlmILuuzZ/Prv5r/sfv3JYsShg3xCFlXCwJMsxlqlVMh4X4dwc
OfcS9pJMPt3d+ga4NkFSgoc9XgG4uJZn1eyhcgkHPX33zQQPCttQ6rUlsgFOQFpcCJLraGvqZG2q
anlIuT9ZfrL11ls5p+71+JKqpUVZNJmB8Q3Hp/Nh4j7Zahuztg/XIqQVGklhZGqk5+GACKB+yehj
xg7zsJEIXJWCmmZU7ABsfdNSBPRGUQV2+jycM58SXyvPrPNM+3j/TK0uFyD8wGiBKgMlNcvdtiJk
0MYOu93wI0A1bnUqmo1A19pEHGgbyjYMHUkWSa3RSKnBw6NBq730zRjPuj+P55puwC1ujxUaW4vK
ICSkwGEqZ2ZV0ia9Uqc0LBwfcf2p3zi2t+u0HF9M8ioqi6xHm4w5xiemNzsndzy6+W7jARF4FGCp
kMfR5czjaNKcKS5Ip5PWPjSgLk32hxyxy3gUAFH6f9R92XLkOJLtr4zVO2u4L2PT/UAyVimkUEq5
vtCUmUoA3BeABPD19zC7+raCClNM9Nh9uN1tVZatFEBsDof78XPguCODfTqIym9NoFJq9tCFNyzf
1HVaVBeY187N0+suFmdjJEaBN0nFHkaR2E1SeCty/SP2dBSL/aSAYeMOxSj8Yc2rVXWJf/3CEMKF
mQ27FnmXEu2LLjHVpnT27vVGah4CNivKXt1Zcv50ISJnHLLayuiDtlNhr0Oa+pc8m3OjCFBFBqoC
3BgoczjtwsjGSbUcDHXhlKLWcswe+3xzre2A1/Sqi/lMvjoTQT+OQVFQ9tBgoshO8K1x/SvttIt5
lK+6yKg79EaPLljwxQJWq94GXeJ7FwZyzni8HshiOWYtBIL3OOYqWw3TtjPX/8ZEgTprLgeHR76s
mUGIXKFMx0G639x1+aqtNxe50s8O4VUXi7Vw8pCPQ2nTh4DHgOWF9fb9IZxtfy4ow5MCSK3li3ww
rKLjzKcPxI8NMxkuuQXzFJ++J7HQr9pffH80x6VGivZFdEeqOK/vQiB7L0E8zx6KV70stlON0CDr
EeZ/8Mq1nd8UsFHhw/sTdWkgi700Ke73fQU29uBLCCx6mET5vp4udHJpNRZWFpp1FkV6mD5Itc6C
VX7JPl1qf2FiRwfwL1/O7YOXGHiw4sItcaH9ZQLbYHUUsgDtg4ByeCkvhcsvNb94qzg8D/o+x2ZC
YKL74l9wwy+1vrgf7II7ISwffeB873Xr8ZL2+NkdNFPgIYYH/MDylubTEAbKUfQBtElet6nYHRNx
7Xx+f5+eHcWrXhZbSE40mOweNqkIE6/aZlH6fvtnj9qr9hdbaADNWEMCQJwGvRuPebWTl/gKzvSA
RxByFHitzI7TYpU7XgCNLgl54E3codqj3Uh+Icp1ZpJQFwqKd5QAwOYtoQpq5MxtqQCpWJbFUfCz
M+X62mkCgAqPXqCpEYQIlwGnrOsqrYrMPHr+1idJUN9xcWEl3g5i7gIevovK5rf+t0+o00xObR1r
OwmIu+L0kiNwoYdl0kiHZT5Uv3tgXyM/mS69IM61D67d+TEE7XH4xqdeQOE4vZc31DpGw47r+/YS
A8nZ9n1kpICYOwNL9fzRsxAYsI6F+8jYjxJPx/dX+WwHoBRFohyV82+ONGRMAIw0MADXH1KeqcS7
VIP41mjMVZTwJBEEnpO0i8NgMzGaQo6AHjtJ98mwQPV67C7pK50bBkI/yCDhDn3L1FJEExnNwbSO
DKAd8jSCJOT6eXrdwWIUYZuNIwAf1jHIb5m8uZ6RDpP06vsXlrt3PVJALcU66iyeaHqJh/3S9Cy2
aadHb2xMNG8E27HdNeYFk312jcEZAag8QNpQAjk9BqKVdVEJ1zq2bgIZsyG6j6xb+3pnGJP0qpfF
JEH3CDWJqCw+Rl0ODlOW/rp+jcGqARVnIKjATbDwwRquwXvQhfoYhnXKSJ1e7akiCwJmLUB3oSTj
mMtVsI2sm4CaO9oeVImjxNSXGI/PrTPqDWGREJsBV8v881ePEkerllmhMo8lqom9dkOtS9GGMz3g
gOHhhmgfOBaWMbgCiBQWGIVzrNwvJHopL7kYb69OwIJQ2T0L7czbaTFHSC5bDXg89JFBpJPf+18A
pHp/lc/1ABIVWImZ/RFsxKdz1Fq9G6qQmUdtHEw9JIHOk769EFk6M01zAT8IombZesCcTztpZK0d
DlrOY9bcmequfHl/DOean88aUhAzkcbyWqM6kpmwSn2MnITIuLyU3zjX/lw3josf5YVvqiSLSaPK
QCsFnpmR3AXmBefljLkAaRdUzJFumvlvg9PZsXVAozrr1fHGDj6vE4Ncb47AYQekwnwbAEG1mH3R
uZrXBVdHviXA+tM7bd8xur56DWZuMywzZOV9MO2fDgKBDRl0owKuGaxgT3n/8d9pHkjO+SCA+2M5
Ry4RvlGAXqSuvtXgL4+uh0zPdXJw41HMObv0C2tKi3BSJisBIgSigGyqCydgnuPTZzOE11Fm7YNY
BObujY7CNPb10PPg2JCYYRs91Hn6/gxd6mHhxwtG7AFdoKw+W1nWyuzT4cI+Ot8DcnDIwOG/S1CK
kzleMzMxHemwhwPWFLf2JQaIM0cB0/SvLuZPeGWxjboz1aBUcKxlFFfGfJTd4lv98f2pOnOeT3qZ
v+JVL14Z2rrXGAgzt0G5sS9FL+bN+GaxwR+HtBUSZCCePm0/8pta8rEMjh599pt9KDcte3a/9vpS
BPR8RzAdeFrBBC1PNh+kzcaxAQGWheTxNqOpW6yz75FYvT9hZ5cF9mmWHJvJzhaH2448Q+FZ5B8N
73tpJEN4X4B44t9YFZgpJHeB28JDaHHXyYaU4aDADmA0sepSkl1/QMAGi1r039yFb4ryOh0xS6oR
VKfRxqt24mdArvdoIJqGJyjyQLMc0nKa3GHkE+SkjwJ00z8Yu7AKb7ct9LnwNpkVukAWtWzen3B5
uDK3j4NMlBNHV8uAAZTi4RoFGAmxQ+jinG5by2ncIS9decy9D3Tt0g/vb6L5109PxawoBy5VXHMw
gs6ied4OrU0Jmg8+F+K2p4fy+oKC0x4W584LRCWrzJHHrChiwR/VJfN0ZgUsEKMAkB/hX2/K/k0a
Bsyxa3XMmUpa7scjcXbXz9LrLhZmHLLs0E3v0IUD28d1Cp6doLyEdvqtN71cC8BNMBggnrHii7Ug
jXLsUUh5HIcdWEtqJ647cMRtiJEEVuyplfBT/1Lo+Mzs4SVhwouFSQRt3+IOJ2NfFT3n5jGypyQc
RDpdmrxzPSCA4sNBQNLmzbAKI8cVWzf66HASewnPfl69OHBi4ULNak4weItYXONDGtRvM3Vs2MHs
ilg2eTyyq2OuAKAhMoB7EIzpuGhPj+GUybAAeYk6lpDxznudVJfM+ZlpOulhscfUoI18tNBDFybh
V3GJSO3tbYEnI8wcoJkzCmzp6ziZr1yhqIBq7hR7w60yNnKKnWj1/mKc7QY3H07LXPSxNIdg90Rh
vVOIY80+GrpISrFXAhGbcojf7+jcdIGRCP9BbBHrvpguENqxIG/LCbzln40iDqwLCz4v6OIw4nGB
ewNULKCDWIJZ9TBak3BzcWS/fDIc+h/ONz41h+5Hcv044I0EeA8DgviG/oo3eVU6reTHYkx57HYX
1uPcNM06jDgYWHZc5Kf71sdL2J4APzrqgqYvxLpaNAf6hcBloW1v3lrLcDswYZFX+4U6uuahtjbW
89Wzgzpf+LYz8ypAuYtj11AbdD6tLY+sGeL2s6euj5mhkBgMgOCtRG7uDZcFnhzAFxNTHj131Uep
vER5NdvsxTZy4TfNejw23tjB4vYrO8+VOvLHYyuz+C60P3bZhUfMmRXGdwPRNLNVIgi7uDVsH/AQ
MfTjEYo/2rvNhqfrlwCXEvKLgOABPrq4ICLa9mY59dNRUOx+SHj975pfrHAfOiJv9DAdO5nqICku
HYC33vjMqPOvz1/YCZMNCHJMaD901xOPs3pjWfu2XU3Xu/0nHS2rJ6a+8a3cRUfOkPZlXIYPkYJw
K+7wq6tA0NGM6AQUBHWgS+LybiyyEiEjdNSk2sOZY2L3/pqc27SofMedjfAWQGyLLeWpAk6BRFql
yR4tc+/IdLw+aRAhE47g0Py/tzE0X3a1Xw22eawBr06Fea3dwNWDgjS8LGYdCOhbnJo9gF9zt80r
DuWOG1vd/Hp/ft5ccjOAcAafgPIUd+mSA7OJSlEBqsCPlrwdXCs2INzWfBwuYZ3fnOxFN4ujEciA
j7ZEN07tpaZbQGrz69UDgW0KZkwk7gYUv59Ok006FaHGsYfPsdLhztPbYdzK8vv7vbwdB0SqsGVh
ARFkgZDraS+0dUCMXtrVkToJGGBiw7oamIpthCsIWboZEQRKotMedNR2Q8jRQ/OrvymvBcctGl98
fs7DOiwUGi/sG2WlY/bh/el5u5tOP35xRQMMKYuBWdXRCPfdk/K3FQTi2u37nbw50r8HEc4Q5Aj/
XNJmEz8yiDc41TEP9qS/VfTG9y54TGeWeb6FEPOYCxLBS3S6CEMd1VBuoNXRBKYiHvPV+yM40/yc
6kVhlDvT7CzLZZl2g8KavPoozO0LBLffb/3MIpy0vrjlur7vJUZWHz0RUyclxhbE1dUldsIzqzBH
2gFfA5vxDNU+nSIiceCagLXHxnoasw2Tnz3j+mk66WKxmwSH9kfYl+3RCr/b9m1fp1dP1En78zK9
CtONvDdbs0D7k3kopw0JdwqEHJeEM84sNpxvPCKQsIZcwDJ5oGyH5CNp26Pgt3kQ8/DCKGbTeeKW
zbLYPuLieNABmbBM4Rj5ULhm5rfHwo+Fnwx6W1txm382mkRfCkCd6wtTBsIG1KnDD1xsLfz/tGVd
DZZhL7badKpWgGg5gL6A15hdyFq88XYwLkRAQMoyM/Hh5jtdnS7LGjMz0Zf3WExpOyakWWdip+XT
+7vgzfrMryIU+iB3hOsDHDmn/YhC0kyPugJDTorHML/aoC/aX1xMum0yt1Zo38zHVGsjtpprD/zv
HhB3BEE6ykuWbm1uhp03+jCIYlh34wPxtnkWl5eo8s7OE0oUwdY6c2AuExhA2068qKLyqL8YeTJe
4rB+Y08wCLyBUdgFlA3ewIutZbqT1UcZr4802kzhSg3IMFyYp3MjQOwGBTZII6FmcdGFT6shsyeJ
LlBTouP2Er7mjeGdh/Cq/cVO8tzCJcE41UfZp+H4oQH3cP80eNv39+vZifpXL79LAF9ZrbbWk18Z
6KXokqH7MHafMvfC0bswkN/RvVddONyb/ECji+6XFcZFc2uI1L7EVXCpk8UFEgZF45UKq1FmMXPW
Frsv+8Q3v//vZmtxh2hQ7tNoEvUsjeTlidvExqVg5/kFwakAd9RvOMypAUHC0s5qatXHiSZhkxgy
bsz0/VGc3bko44OWDWKDb+LCkpvKKMYRO5elBYuJFf8b7f+mGkZJMMz64mTUveC2bGgNuz7G9ybC
au+3P//+yR01n4xX7S9ORp5lPG+Hoj62+Ph6I8N1lk5ib114A5ydplfdLEyt6WRTIwiGIarvWX7r
Rb/eH8bZ9hE8RXAeVy1EvU5X2ibKy2zawrPSKdhIp0v1RGd3EiIfsE14D8O/PW1fCd3aA8E0gYYM
1QBs3FxCMlzqYXHoiKnZoKy6PqLKR/6k/ZpfTTWDpYZDiJoxEDuCsHyxBlL5UkyNXx8jby8VrqEL
xTHzHC+30iwiiZwkXsSoVTqdo2myIJPu4bTZwU0+pB6LjWeycZ5t+wJw5dxiv+5o/vlrI8jydspt
dAQBDQo6D726fjMhg4DIMnwPhEHmpXrVPoIhhdXU0fyUjFvyMSh/vt/+uTP3uv3Z/r5qv6h8MNrV
GfwaBNOMpK4SGa2L7r4t/p2BAPuBjCFKKt+8xyI/J6VqVHVsjeRzcSkWdW7HzqBVkP/5mKXlU2xi
gbY6yiu4HTZ99OBD+xcW+lIPC+NnjqrzdIseCgj6gm1L3IZXBzbnQ4FzjdjmLH+6rOgCG2mTGdZU
IY++L6rndrz2vYr2AfOfCR6RbkNB1+la+0SIokSV4LGIbb3xnPX7W+ncUUAYDuzCc330G7ZTXo02
43CfwAXz5In7q0ni8fWzRUXQZoZXLWN0YwUUvQDXzHEo40rGxSVI7LnPf93+4iQYsi3zkmCDotgj
rGP/2jo0JDt8lBvC1kFMDaHlhVGtrd4aqD/xAzUgPBt+R/3KhSM2f+Fro7fsYWH0nBz0YxYyK4di
2prtnR997G8hM37dKmP6EQCcD7ILeBX26+kmikSmnVCX/WH4VJG9Q/5RxvqfP+R/kZfm+I/PHf7+
3/jzj6ZVPSOUL/749wP70TdD84v/9/xr//evnf7S37+91D2rl3/l5DfQ8F8dp8/8+eQPq5ozrh7E
S68+vAyi5L9bxyfOf/N/+sP/ePndypNqX/72x49G1HxujbCm/uOvH+1+/u0PlBy8muK5/b9+ePdc
4fcOzyV789dfngf+tz/cP21wyiIHO1PvARYxJxenl/knhmX/CSa4uQIAKRwoz821BnXTc/q3P2zv
T2jq4XIF8nrGeM0OwtCI+UeW+ec/qLMiyGwDLIpD9M9xnyzNv5bqP2qBICKr+fC3P8LfOcdXOw6C
HPgyAE6hDghz8gZiFFoGJ6IY1u4gTW/b5PlQp6WEKMEXZ8KX9TEz+rBesSrSYcIiaU0pyA267iaK
DAH8i9+14wdHtnZwqHIeQBeMZHz8RTsbZcXBlI2rqApasUOpWjHs7Fw49Zp0kG/euSFpaWxpk2br
1itr8SkojKFLpKMna9tpsM6klhQ0+tIFrMlonClWT49hZ3nFz3CSfkdiRwbUB4dYVQ0/c1qw+8oZ
+jalTTmxn3KwOTCoqM6KdrlyJ/eesp6tNKRQ6kSYuRs8MKoljYEqLfN08KiVPZnBFPUb0QiZMmU8
8Sn60UTTYQyyKnX64iFzoTTiMGAdHKPM2xhBDR5uKsEtEHWZIDQYDmETheAz6L+JqLXITrqZYyZQ
0aIxoGIfXUY/ux2P9rqD8O2q9aTGlOY6rDYiE6FKdOuM1qomwRAbFISXn9wGvLWQ6jakuy7blpOb
KSq6fRAyOnxyjdzQG3+gQ6KZHKdPuuh1SWKMoK93hWyc+8YIsluBiNWwbgpD7kqQZDZxbbXVbrD9
ckho11tPw+BGMqF0rIskFFmY7XRjRE2Sda71wancBkLeTDZhnlgNld/zUDK5brJMmhupXIcA99tl
TlKSaPhuD1Z252S5Dh76SVMCBry+hM1HSPqr3Qn1XAxh/zAx343zkh6mzPPToXCMMGZh53+IjPGj
rrm9U8xyXsrBonqTU2TE8riVPqXrWsKh++GijJ0kLh2KfOO5SopDm8u8ig0ejV8YCnDaGCDAalPQ
si+/5Ux2apN1VsbTnIM9Z6X41GUfaJWH95JbZu6k1kiK4IUJr7ReCh348rFQvJt2qh+i/q6UlVnb
8diWjk0S0yp4xTeODpzOiZvB0oWzHYImbzVEyfPC3LWmZPYPP8iCjiSGMqd8ZQpe0c8t93TwNTCB
Ez1WvZeJF2YYOVBAoUN7HY/92NTjZgijrGn8mHeh26R26ZCD0HYW9Guzx6FcqdqOcijsDEPzPcom
QXbeKLvgEddHzz46ZBjMCZKurOxoHOpmmGJud3w4DmbEyjselkHZpdQ0S2ubWX1orWbROSf2mLCi
0Uoc0EmHRjJSpwrsnd9MzU2R++Gm8MZ+Y08D6jW7qEq6wTlQb9R1XIhcPXJNAiiMd+Qmyy17TQJv
/FbU/pBAV7D4Xk2Qh2FdEZKYm6JNLK2nBF8WrZHqr7cGYPCbPMpAMIOaCH+IVSEaqAkZrQ36H6lv
7DEsZRyounhCoq4J4lwJbN9CiE9KCAgNmW6+9bn293XeFGkWTb/y3CV3EkjisrfCD02hyd4sA8x7
QzpA4QWY8eNxwnnoUeR+X7XSeQpLO4AYbt27GxOWcA9GUKi+iiyf1soY1ZpY0v9oer1+iCBPsi8N
zm971Y+JGno/JVFobHjpUJmgOHj87FZuO65GcLCPULaDMV1Pujc3nT2xmA9OeGOGQtB47FS9yYtw
3GpQ8n21a+jOwBtzV+HotuuAhu4Yu8w24tYBa6LF1ZTw1qxi0x6MnV0y4yDG4WhxivkSg7kmoB1K
dKe9ZMwK349l74cJMlHyKfAQEItyLm5kL6NVORVTrK3KTPxRHZQ05HdvNKat53X9BwBD2dYwWQjJ
K8tMDOT21rZbZInhGtaNy0K+V3SiX4gqgsRopiDNTL9fB1JkO1Z1j0XQZ2vfR/HQFAIVpj3Zx6QU
+R2rvOY2N/r+AzNatgMaSn2tejPjse8YxlNH2+/Ip/RrJifxhYSBeOh4L2NBGie2OlViRqaNXbj0
xqxzexVWZpRkRjXu/Lx8JnpkTWzhL89b3joQXeGvAKsbe/7AUinx5q7aQSVu30A6ChDJLbX9aSdk
YB8kNdwvdm77N26Imp6xZ+2eZ+XNaPdDqn3O5yvLWzW9qLfuEA0pYrLTAVw5zl6OXnYgDc02juHZ
W9k2/bPKxn5lDU6389tZFsuuxDbS/HuAJVx5zLY/dOA4qqqS3hYkr7eWr6AOqrPwa2mC/CU2qyhY
u4XBqsTNeINkZGQe27rMnybfdr/ajMk5cd+RDYhZ610TcOdoUYXwFMlCcxcSR1ixIlP9yS29h8bI
cSMapv3BAM1bagy0W/tmq1LDrsqHMTAfx94Ltk6V+996ZDqSik3Ompmo/laFE+4nF2WpkQq8NLd7
FRNP/jBKAdPCnN5GezzLswR5O8ePS+WOSZvlzqNZ+GaMwk3V45+m+MBxcld06vsYpgui3LUlVl1G
Omyg1jhwAqHirje1E5O+4XfUmm9xZLVrmhh5VvZr1IAEDx3xu1u7kPmvSRNnuBUmzZlXYBM4gkEW
LGgEaI/7tUIhHuViM9EcmCVQsYe4dsgXEZLeIkfWT2Js4w78yL6xosTIQaMfRx4regR9xrLPSrCr
hzQIMqFjJ8ypY84L3lPzcc4aD6bcTcLPRDIWJhV3oW8M1Qvg3H72bPtCFWYcEo9/44PV7Drdmdi8
dbSWZcOTouLfyq5SIGyb8m0+eOwYDgZNfJ+WT4VXl+HGYNox16Bn8otVNPZkXdcTWHREWDUfuIFV
qIvMOuSRz1d977XQS61QH+5x5IYKLUrgIlGrPAWtSlRQlLE7DoImPHT6HQAY486Aut2tpl71qRay
KuKyDZofk53BsfIaShPJmibN6jpYO135sQaPYsxcI9g7rKmS3ivywywv/dyCVe+jIdrJWHHuiXVf
THxfTrqIUKKrQxz9SH0ehqjZVk1RreWkvZdcKTfxbWZsiA6ep6yFF0cC6yEcywjKWz7/EIgGZgMN
YtvkIhC7KGfUiIHQqOGe2W48FP5jO4Rh6uX5GAFraoQ/bIn6pohPwcfOq75kmeKPNfwalErQPHgY
7NGBihSMlmnY3YTEQFauSz55/AYcQjOUivT24+SChQqXTlnnG+3UzkF0mn6DxvKjVVEowcH7XftU
RLGlaH7scgOkQBL0Hm1aZW3ZxU4NakG/96tvcnSrA8t9e6sbrz04iogk8Dq2KWlQbhs62nYcQNXs
KWS+vGUkgACSocE3YxneuAtz0aSV1/m4MPR3I6JezEfLjr3arb/wQIHpLxujNnaKRoKixm6AjayZ
5aktH0CjFndl5Dz4OjS/CKcbNdgBWzHCgo7+5yns3B+6MoePuBnHOuFSl5hAUdzRmsKGS8fa5X5u
PVEV2gfPmMgnBDby76ilJDIlopEfR9vstoGs5qu8muiqVoZ9UKQcDtSX5qGyqmyP1LoVJa7Rmre6
0v5TbfHuxlUOK+MIyUw3tTT8mNZT9CM0T8nBHZjUa+0Y/BFIRnvDvd4jcaGlDBP4GtnwjfgjgwIj
+JimF1nV4Qd86efeyJo4b7KpcFBxxiz7e9h13Dv03dCre5WZknzuCrzH7nNhjWEIkv5QyxhyUZN4
sqqGtQfDaDI7RtYVQChKxFDDouEF40Zx2RT5uI+qDve56KXhHazRBB0XqRyoelVlK629S6agXgdj
VITxaIcF2YbeWK78bNAAjpRlIgeWbXur2oVOhwsZ74IkH7rPGFe7ItM44LNxoqiBCzCGv9Yiiz91
t8ZkqJtJeN+LrJAHpb3oYejc/KYqBhpXVWTFfILivS/A2lUFrkxKCyFAbhkk9dr8hnpqiiHo2m45
ZdXOD4i/87zq61iUD8Ieu7R0cekHavya2fDQW5zqVBalsUHRbLTzhU1/4oA6jwSmO3H5ZH/lk6Qf
rS4q9tFkAQoQdP4BxtSHy+1Zem04Jnse/K68kdnoPJutG/C7yWzkDzkgzbR1e0NRPJXkZO1Ghedg
apU+eKHgxfvfABc09X4arcpI3Lzk3b3FRV5+rpiSwIC6uPqYNMNyW1n+2O1omeHLwPtvb6FKHXwT
hFX1ynGzKFu7FRPmznRKqHkrCFXuppZgPgzW4AmrK6vtV+akxjwpi9ww4dj5TbdFqUHrrMKgYQJv
LzCiHQKI84mdyOFl7G3pTcO9ClUnn13iZvaKCpH9YH7vQPOhayYVDw6unjhsgyq8FbUK6HPAK9c4
gLU+AL1sMGLqQgLUQVQIB+bc86nc6yhqjBh1FJImTcuyIHVl63Sx5wgSPJQZiESTfBpa8mB5ZZAd
3LFvvXQYMwo0t2aTtzIwqJfR9+rmLsTTz4cYpqG9tRghebYt8jJ0U20YWG0joO4thSKWHwOHFuCx
Othdv+0spnhcCSW2Rg4CODaU+wxIvpWjRLZmeWTet7Rh6w7yAVs7y/sfpub0mxgditxq6X82eK5X
rbbqTWZk7Sava1yYqGkq484OojqmFcBZasxIDkoLp9y6ZmnfhLKOVp0JydbeG7HzzaDa034w9mSy
5corKh0XBiQR8xq/Ruqu+T7aFbgBS7gFPyo2+l1s22W0qlRVNkhclv3W8Hr+U5W62ZuTl31vQZIL
G+i1TpQWpnbXymrBWgmq0U4lNddUr4iLR2BuOu3GMLVaI7haGLFJGmtjE5s/VJmVATxFxk1gRPZR
mbVeTY221gHhn4JGqXVQgo7UzIr+ZmwGnDxd27ehKuwDKfIgj4e2D79ErBpW2jb5d6cxxA2Ibula
2gFMB8gsfhot728ga2B+IMq23NjswmmdqSCvYwu3TSw8UeZQpQdJOgLOeL/jwK+9ysekaDPEDGcP
jgJys5JOdjO5yk3xvIZ6PXUGvsoKN7rlXOVp5mXeY6NI8ZETUuzqAROSVvBpdl7WqbgRtrVTCtXf
pZDZDZ2aKQVDUrHlVk5jj/B21Y6MH8wyDLNtlnXt15zxosjxIKhFdG8OZc333DA8D46kR+Te8Jw2
uG87GnmbApXBEd7EZRP9xdbx/yDUeN++1I+8f3nhh+f2/4eI46wd/p//jOy9iTjeMi6ea/Z8EnWc
f+UfUUfb/xPocITY4RkCiwTAyz+jjrb5JwrlkcCZUxQmguX4yV9BR8//E+f6N2/pPwCWCG//FXT0
nD+RbZ1xtb+DkWjun1/2P4g5/q6n+FfIEbTFkNx0QSD8m1MaeKlFdtXNvLIkrdem8KrbCMp/FrL1
Zu3az0ZIeJE21ag+ly0dn3opv5XmkKGknwXFWjNdQqPLosGQFh6vbqAsV7UrPSDCGON4hcbKHgmv
V4J1Y3SE7VDDjZSWodIe7EafXs34X+N6HTtFHvgkWg9OrJkWG5U1SAbMeJklWUw4oMAOHsyY+ghy
RVtNOio2oYbe0L6beofEcLrZT2b30Q0uk+6FtRDvSEg3DSRhLSNl3KMMzI1bT3c0HW1kB3nVM2SF
3QqkiY3ATYo0TZ5ySfgHk+CFF1uoKGM76amwWHdOhaCjEYYl2RqIVnVbRDwVJNVNEzI4+UQIRQFk
U37JxGTupwpv2TgcJpxpp88n+xiRqfrkKibx5BlMoDKo7vouJg0vf7QhrcbVRAJZprRUkGjHTe7T
uGd87OJc2qETa+Ln3qqewqqEktYIYWyIOgAoC4ySFaDe1gApI+tJi8wnn8okaosab75gDNv1QLKp
iwss8i0gw+GDD7UMEkOxYRpXucUiVDYjsFXCt/StYetHxJjWIpz621p0Ktx7Xo27xhps8D35Qdn+
BLlUt0dlpncD2fcqKfK87nclHmpfYYl7F3Ew4mCSjK7r8Zyz6iDBq19vu16Qr56e+HGk3BHrcq6D
TaswHHGbBng5m6IGb4htaMNfWWVgEjyxMgm3Dr48if3Myu9xHTnw+6Ja/8x43+MypZPzqyv6/8Pe
eTRJjWV7/KtMzF6EvNnKZJaliqoCGjYKXMu7eyVdSZ/+/QTMPCphyGDxFi9iYlbTNK1M5TXn/N0J
JF+iVk9GPc1aBCJkfsnMocwBrIChx1UrX9KaluYdsQbmzaBcZYdcZ+wAxgGFjZUJPeq9EpAH5fz2
VFmZxSx4Nxu3sJDNah2WwZF3elMEYBJEC+RhZ8104dZQODe+pKKK8rTzu9hvpiY7cAw7b9rO9D8V
KiWI1dVy0sLB+ysj6lrWZ2SIdubTZUFfh25lLAO/Xr5mBF+K5W5rczXGWquXQ7yVs2/faBpRFsel
LmdxPYhy+1uBntlhkGL9jfQq6OSBlagDT8iJNtCeVf5B9U3uJYjDgnerO7r8mb1tgNFz1aVJZvQq
i1Xp2I/mOB/3eUxtqAEam7G3KDWRcV67Gyg6+MZBX9NBi4pirS9Zf6sMlYAp0+yJshw4rKO821L1
lqEOQiWi8SfiTcgk5coax7eAk/6DYQG9P1mmLP8q685zAZ8X9d4eZjDGXNN6pughmDEjp23d/HLV
Fp3esuv7v7VhMj5NWj72EZNr14um73yfRtav/26ddbxtkDw9ueYcVXJKZ7YDFpiwZhNf66lQH5s8
c6+cxi43pKhdGra+/25EsSgvtnxNn0Cc+bFzjdWnun78VPd6H1wGE2479rc2yyuzL109lnqfisTz
WuPjOmHDO0KeUG9M0zxe5PlCsEHQ940Kg2C2ikhmi5eMspr1sEzzzosMJ1VZNGmpZyXVbFgrKHdv
GWAhw8IhZWje35BuRnk5875jP3cpAifNG41EOhNdty5Et9Le2CC0uW6mPdMxBumFW5DJNBF2DQ3g
VPKt02a4QjGhplfZ3A7VsdE9bQgni5I+nussw5fKXfU0ahWbeXXVNMXtlm0sRJWjsTKVt9IBmV2b
pEudlERrZK86y5BVYvC8KkIiZ7QhQGHZJbMt7DUsNRZNvPlifFtxtAZRBZA6hnk6LW2kObnnJmMx
K+uasrNJaDqDq4z/n4a5m1Zvi5W+6+Au9WyFyzI0DjhBnT3kwVjOJPkXSxYZ0m/b64DxHUOYO4Be
mODIcQ2ZJpE6UWdZkwmevNCmkeNAylSWGnZ2yBsktSGoWtMdXGaWbnE7zbZ3GCujKQ6BM2YvC7EN
hGoKO+UNecrzb5qg2ttlUSuULyJ/okO1m6itK/ezOQX2kuhzPc839FGq+ezCZ0U5exwqYUtHk4dZ
dhbWwgy2K00r6jyUpdvYcY/3+JpamxnnyteXDxUaldtiGfsp4mC2PzlYVIqQVT2GaxpwZHWFK2mV
gtF8DAp3vFZDvb7OV4vmtpKyfQUZ7N95eWW+MtNF/i38zvyo5nYRh6pC5xaye6sxSqX06lAGFSPm
ckBCzvd0dEVSc3BPXFh5dlc2HldFh2gerI7VFVZAg8aN34/yw1pslZdQccou9K212Nv9flyjYvTG
14XtlUG4yM1hsc8eMEhK3o3Of6qYhoNPstv7IdfLKVxFidvWhC1cklQ51afccZwlbmd/YhgxXFsZ
+0NtPxXpyr9dN+PsX43TakE1sT/u0d8uTMDINLcKB0VLGGnmOAFW9gRphxlLLPaUkiM20oL+f8au
Sb6F6IJ7JcbxCQ4pH+N2VOn9KgajRAWR14Q9D63wv4kJ/lsd/3PXvv/n4pjNS6/8rDbe/8J3Qt57
AXO+p80blsU9s8+s+UbIW+aLPWodORtJSRDie9H8vTQ2bOpfsgbQxexjvfBo/bs0tl5g4aZuJozA
3KPGiN39g9rY+arh/qE4JjHWotLGgUq7R/bd6dSLEqWsPrqQ0hmqMe9qhh+8N3tn0OwQY6m4EiV8
fejXbQfsUukWrXM8V5v2TmIHkaEobVP8NTCuXURt4GbUh948meK68OrynaWCOb/KFwt5qbcwkj6m
6vM5SPPe9S/HoayLKzF1aUbXXho2Aze89B18UXovu60iWL2qcANojHSaARyN5vPYt9X7qqko92Ql
RXYsa2N7BDob1rgQ3PJR1VY9BTK4CDtiUcUr2NLxPs1qsFzHhUA4wqRl5EY3FbPft0H1FfRsL5hC
OWbOVblunBh1pguH4fNOb7yWRal6QnW1AtHhGsBhzlWbZZdwBUEacwFk2YFNllVXlj6AXrT2qjGE
zYGEPVTodxfKVtOXkeuJNiiBWgWqJ0aZoLu6K8kqsxoAa73AYEFrvMNrAKEqVOMoZNK73IV93Hpe
XiZOJ3oXhI32ZYmHpXT6EBSlyrZHr+wy+QQjYDjbZdE5ucTXohfwTtftosF8wrRIECwmQ2h5Gbyk
OnelejC1pt2GqJF5N5GeOS+OZMxuMdnNsD1sLkAUNANfiuqski1848zFroJITh1CYb0VMEVV18gp
cY2uAhN0B6u/7h08hdfFVFfvDY1RJ1OIZmLw79WaGwxyWfJ1CvWAyu8xq9kviV2CvIcOjUf70A2D
Vd2CJcjq6NWzUhFz4YQWuy1dTmwMkzmGPmp+IKUMiDu2Clzpl9vod6MbpZXqPY7fISguVsdEAgLL
gG9yTEEDyraj0BalY6rEzsTiHdw1g+Lcslm3rsw117vbboWqSZaiaJ+CtpFGuEC532fzzN80LNZc
yHVgx1KrPXkcKb/IE5KLEUuFqpSZu9l8wy9U3kELtf1FMPmjwWlbLH95Xqn0iutN7evWTecCEmwp
l8tZAgNHhTtxLlOPDSpRJUjlcXFGJ+PNFIBeS+07bawcsZjvTW0cqtgvWunvtfeEKmYx5zJc/cZ0
s9BgXo54ZQTCewgobYuLhTBFJwRKg5kIZ6EL47UmKPCPZg6WdyhY6/0BCLabLrM6zc3LNKjnmpuR
W628dVaP5i0sitR2/9KNrGuzyHJz6M9ytP38r7mavfFurd2xPo7lWNvvYeN1lNhO7WjaoRgDzSvA
+im17zakItatw+afX+ZDk6W0AKPTfTLKlqGUQ5YzpXKY2yCy8g2N8gzTioSlES9JhR5eaoOh7MiY
Df8VpNZUX9RLj90WoYp2nQfeNkeqs4gGL6qJ5MJhKYwucpxKf2VmSCsSXctXJ/azatFCT2fAReJB
eD4ifnEugiUQUzgZhdqStSYwOFus6shTEQzKYDPAxGw0KhRcjYQsnuw5P+gNk1w8e+ioFirfbeNS
IX85Eh3Sf3QAAYKk2OUDNA5BSb1YalBMk2ExYJo18spdU+8B8jB3E07TgiwWVH4CB0E1O3SkTmUn
kNVjA6XoZ6/Lbl4/SOYWVZDOTbaFqpDGchjAhMdQUKshLgsaAXy5+h8XJK123OmD/t4dNd2IUZ/4
l3buoLRRllFdpanuF9FgaHTTZJ5ZbTiuyzBRKOW+mXRBas5hXc1qC00316+2TPQsHN1q/va0tr4W
o7Bfzy0Kj0t9ayjr31bBoB5BgzlHVmQcX9Ale85VYUmD/M4y7Z+KfLVf9oY+LIk7664VWcqYtngx
yvWlu/hcBuakN9RXviv9Y85BJ0PwVvFqE02T0jtTr4XCErI4cJPl203FmXffVh7B/9bWsqEyEwND
bNeB8c5lai7nBCEezEfpMy1Z1yy1yyjrzcm/Q0xRgCXUNdxviN8088PNlZh7oz7QF0oyr7L4CUQj
3T7R68bmpvNdFbzty2zpw3TctVueqS2ApaOfwwGtIluYt6MCAAk7FznVq+a6r0Cxi9E62G6NBqvS
HZrRWpY6xBHajSt3LVELuOZo+pEK/AZooLWNz6YutDZxvFy2V329AJroeB/6uG7FUCf26AV1hDzL
+LyjqShiRDB5YbX04yTQrRTpeLCWGjy+0dr0uq+2FlyGLrSAs62s28Fs8wrSoLe7OdEGN7XCoRDW
9FoF9vSYbviyQlnXwz1bgO+KUQGUPhDafNkUKV87sIzu7WayNsJsycmCMyRDjZLSzILp2p22ymxR
8gxO9XebF55/ydpAl9QQRVShoarn/UOuNMx0h3nbRhDWNfI7SRs9T/mUPWm5o/UvkQHaw8dS6iVv
1+y6pour1Cl1IoU3QYx0OflDV8RNvZX6oc/HzEyk3y9NJMteo0MtOabhKYwSOYDyStB1WtYx6fLR
QOem1+t9xcurwqbTQH+0dDTSyJmDvEpA/+sP/HvrG28eg4cVkRtrpF7WJ6XP3ksla18PAzUMfzkw
hVvYLotnXW10NF24CRX8rclyy+KqmtqXga6Kx2DFlG4Gae+HbRZsb4Mxtd/zUed3qFC226LKOkQD
iD1e1W4unqy5h/jPrKWaDo3N9RhORQC2wxLrqrAFJeJT512AsMZHIhHmgaThlgRkUspYjDWPnCAj
/wPNmJ0nqlk2Ui7UMkZG22QX3KijijZ3rg5uMWTNMceZf9XyVWiGq0o8aA66l6iw9O6GZkl0Se47
3RsJAPZyzlJThtPWlw9+2cvPSkrnoapSujpDR2+YrH5J9+imA7XfmGvpkeSFYIzmVrXHrVHKu8TG
SrtVo4wA81icpj1AlnWvHR2piyYyIWJTqv4zJAmdGzSV+IsKDSCkDXLrEwfswlVsOzn9z0IaZKj7
qbjLvR6BRrDNBHOzTuomNIJUI481n9TF2KboVxQ9+81q9SYFp9/rn0gBgXCZCyWCUDiYvUN/XfUy
bAa3fdr0zGqvlybDSls2PjVP23ajhfNVuPIY5P6qhbmY3Xfo8GgHVwsryk3OBu3DNQCMwgoxCWjS
0bBBiHUknzGGnMyPJbTcBuwk53eTaQP9gFjyn23AlGia3aoCbB59GbKRmokQCQPKbgLm/Swm0k3D
EnaxCsHeaV5FsSImxHmW0auOq/96f75K5JLmELG1NYx6VHttOnpEWTp+wI0x0CmqTMuRRgQWU7W6
TC3Noeo3925JQQhj/FlWjw9lqXCjdA2yLq8TYDtUg8XRDTZq856RDTLOckzlS5tuMu5k4ydwYKmP
kEhTDyq1ZXZcHYpFjRPb5o0hhNos5raVk/Ol4yvpj2ohOAu9wtK+6Wxjq4MQ2q8IjnNT0kdAIWz6
AxSC4T0JFBRF7HaVvEm7GiizGcf+lTYayP9qT4m3wVC3tXUsAj+ThxVEnBO58DrNCUJX9cVyOyiz
h6dTLdhAjChmq3bKsYCnrBARvhJb4N9lomWNFPm0PKSu7DsKqt5YkKnCjoY6ZaQBt9QxvzHELiRS
jv+GamGwmzm2GxlMh2zu1zd+RkTvNWN1jDwBh20BMhtXAgl1ffYBjfTK8ljrjtLETwlsXFTlxhUC
pDLuG5F9HwP93w78n6S4/K4Ff/yyfsq/1PUX+SND9fUvfWvDIZsIZvSRxbsmIRi2T0f9rQ23+ROy
G+nAd6c70RjQUN/bcM16QSzoHkHLgCziYYlW+HcfriGMx0rn7eQSxhWiAY0/asSfUTtYPIgcw5HO
xFDcmDpZXfz5D6aqdp2EmQZmGk61rR3WDm8YwJgVU54F0Q9v5hc80nMW6fuj9ilQODL4Rju28OxR
tmoa8qqordI1j+Ga+7D3UKH96VP2NH3St3lr5FEYJ/HMQzesSGdqLSx9q0GeJO2k1TL/z6wlvDZC
NPiP75OOgEO8E2vJxFWwItHLIt7TdkGEohHRPJ6LRf3KEP4vSLK/Ms9z4SNJ58NPRx7081eGq8JR
W81943vr52G6ATxDxG8z03VicpoNOe5d9U0Wdmt940xpPDV67GQdlbiAYqfL7MBUUHhs+ePv3/Lu
v3r+wSBQ93BQPE6++5N3fsyl0+DtzaKyoZQZxuaxQ/4XBn6uYlbSGqeyOBc4/HWBnD50Dy0jd4I6
jcCr529jzjHso7vMqFtL/3LptO5yRBYcrQt9seMzLku5tLLYKdXlHMx6JAz3ZYtM6+habX6ZuyWc
n5N9hx+f2YB+5Ed3vOz0ZeAo8YiLpp5gv578SkKZJPXItmA8uraucResB1sYphZ7KNvIsDBmJNCZ
sRoPW708ukzZC7ci6N76pbZGDOdQN1Qy4gixlYWp72VfKBIzL0YIX5jh1HfZ+2lztGtmYWwPszkD
vDIDqwf9RzWdShStEUYN8w/T11h7EOiwMRwL+MAN/eRbYZgfFV6ZHEklnbKFmO04ZLaKf7+QToxg
356Cw8cl4ojJcKfuWrwEq+sAN0BX6FtSdy5JY1njxn1nDcBwpXfmEPrVb8XC3Lcv/2Oa9/M1xM0/
9B7zfyI/r71IAUyhPF7deN0hsN9/tZ/POwyMJHEQzWCTZQ1g+uy8EzUFQD8YAJMurgFmPyBKLM32
G/j9n1ffftSc7ApyrnDqmRD1UPUnR5Ex9Yw9AR+NNjtoXxZKX+48fxQJI2bt49h76GoN4gimCQqp
rn3v7qthYXNVHmL3SZN89tQlE2jHXFCPrdhG84a2vZCaczGY5Xu63yLuMm062Ea6JYTvy2unXfSk
Li04v2zoI7P23UtcHPXh929wF0icfjXE3bvuFwkH3+35G9QhS/FFIRnDZlBFtHcyMreqjmlJzWgC
x46hQW8rEprOrJJf/HQIHgLG2eqWheDo5FZkepArswHtGMxPTvEFLqERhXdm7f/iEOXaxTCN+Q08
/TR8Ri1eLVozzaMZIJ/7al2OG/omGBpGzZCunh9SDrQzD/3VO0XgAr7PbjMoa5+/094Z9ZnrEQlD
Dr+2LWV1owV+9VjPjAgWhVG8nSxsB6iPi8vf/5q/eKncy5QYpBWyHU6z8Sr2yKbWoogIHZ0irYXz
lN5wLqr1FxucKR44h/dLgiLqZIP7I4CM5ekcxkh8IETN5cIb9DXuSy07szy/Fkc/rk/qN+JRiHe3
dp2P750ukzWnABl70DhhvGdIeUxRH7tYnI5KgEu4nXxE6ywPmt8XsGDtU97UAOmubx7bwq+P/WBN
lwv6vqjz2/IPX/e3D0ci1z6bBxXSyQ8dpPbg06bZ4TaBLiKtbm5TuZ6b9GCe/qqnj9nX2w8FZMe4
XXcbdTts82BNjHVCjDH3TqRt6/ax0tP8UjqpvNGBE5+GGqFONzlNXNAuvyoW0NFRpJ8WBgsC99rW
pQiM6aCtzTuuDD/xfJW9mgNoCdNjmrilquLQlFDZxhR8+f3i3CvqZ2cNNTV1ML7tfRoDU1ZOXhcH
81qLYbPD0fcTPyiGz4tbB2/YuIXOgPvp45i2BfWOWem0bF7pMAzKWKGKd46oh+V4149aZkQ2m9fg
tveyBJeXt8K0WsZj3UoUuGvnGAOTW0Y0zFUBVRwZ9rzLgeaiRtFoyzR00K1n0bBV5Znb6Ot183yx
EhFvEvXBTcGZfRrPABjfKE+uwPIT4vqu6NQ7vlYN75ADE3tUjfQxM/41XSQ0OOqhIIqiCFo3SZEq
N9Kxz5xEv3jj+7TWfUgoq5MA2ecrB1VuFlT26lHzdMub2rHQmzgaQq4tS1y7Xs887jTC29y7pp11
JNGeKbTcys+f14yVLVs2Mxz9Ei2zcYNdbIqmpWJA+tSIY0VBGaImdiPhD1WChcMmg3k5sy3NvW56
/juwJTj0qV85fYkvfv4x0LOJvaPwQ8tE0wc/kz2NkwtgxtK/mfJ2x6g359asZXetbWMNVjuIaGw6
P+kX2cC/l8aHHhvTEdVLdVWIYQxrzQ7g4VA/j479BSf8mYyS00OVNlQP9mFxDFljw5/GeBsOGAU6
CxTcYnUPQat9qjNDhVWL+fD3+/CXT3Js8rj0fWpJcFLNjMPQi3lQWqhp7d8NUuhj77QqCnJdO/Ok
/T0/+x0Mh0B33SP+y2RhfK3qfzi41t5eDUcEKBQHw7l4f7kErnPowA1jaJxziQo/rXUieknBYfnt
lbQe7F/7h4cZWz4NgeqoZORmHiF2gBBr+9j1yT40/MxW//mbQVow24LkEn4vwzzZWARuEoiuOKxS
dwNv9+cOZx4zt0O9dsSryq+3ayNH1Pz7X+5rZ/3shbLB2GL0w2T6Uvee3ASLvWEL13BVL62M8b89
zc1y281Yn9GFloW6gsTE3qxuqOvObKqfVg3bicAQpLZ7YggB589fb7060xqgTYXFm63ESvsUvZ9f
UXmrc7/kTy+XR0GoOchZOFGM0ygxqKVx8HAjYgBvzXgWwR792qPW6aUWE+SzhKofxsOZd7tXLc/f
LSEoOpFcxChxcAQnZxeezAb79EgRTFN2hIks49JoM+S3Kjt2lRltUJheafV3fTbaN4NIxzsjm4JL
gRb+zGdBbf3zZzFJMERUwryW043jw2VtC79htIyLFpueXJALDpMOSan6qE69/ojZCjuFe2haCk29
XUK0AGcSYn6+z1B+BxxHtkFECfrkky2lK2JzZd30WHQdSFwn6G9ds+8OgnYrtoLsc+WI9JgLVcRm
uRh3btrDnitjJUhccz4tjXX8+mL+C4L+02E5/mcZ0qXs6i//uP0gig9t++Ufj1/GkbARQbTISVzI
/p/5hooagJ9kAgcGV/F+VO2K8m+oKGKgF/wjVPtUG5ALDiv9X2Eh+gviFDmydXA3tOgmf+lfYSH2
C6STJheT5X1HWf9AnHSyxXckwmGbcXhS1KOCOrmDDI17bUmd5b7ShBXrmvHeqwbG97S6xwTqFuWh
kOdGQNjPNxXP9DhWAipQ4rNcY39VP14Q+Du9ljmj6n6bpxkjMmUAcoXmzDl5ekbvj9mVV45O6c+c
wlMM1uhLoptMY74XRg6NVDZIccslrjfbjEttmcNcmhmhPNXl0vqPbt1n3zbJf4QrvvaXP5xkQNp7
b6Yze4lLgvFhJ0d158/Tum2ruEc7M5OlXAUH1TvOQQ9mFbnSqa6aRjfjNM+KqBlm85KwhA7TQ1Bf
YLBx0FKJ9XrKkesYo5FdQ4ZkHy13zs+8qX0x/XjK8TlJh3IQ0Hk2P8hP42t13A0lGHZ7X4IdHty2
LDGkZtpRtdAxm7nNHHqbtJHXDy8LDfZf3/p3Rp6XUWNvn0fChD615mi9LHUxXDVpvdzmaRlcELkw
HUZlWcc+88uD7wc9TrHpXrmr+suw0NeAWq38DExerEa9fe+Wy+MPu/P+27v+Ea/8eRGwtHn9pC9y
hOOQOfkJ2mbFsGDZ9b1D/X01tMYSeahJb3SFRhkFrh5NaMlfYg9WCbJv/dAG9XKm+vr59aIydC2M
JSbxPrAgz9d7J10FPldW94r8k+u6dt6WGdiYpdzpsHp3wUYrZbni3ESDn7879COnB6QLPx4irf1y
+6EQG/VAzi7U9D1qayAz33hb07RHeelocVrK4KIY80cP7j9sMoybmF7Opet/hRif7YB9phNfnIQt
djy6/OcfoTWCri3dNrhDPiePXqbZ8TBs3kPWFoDXKfPVjPXRzso7aWJsXVsczYx2PxiTucVdMRBP
Yg35AQP5+qoS/gWe16PZaqQZjcZfI8DYaGO32YI/S1qnGt/r1138yegB2rb90PzhxVWj3atFM4M7
UQTe4+rgX8GCkyZn1uZJcUEWlEHUIu8H3ILkt1OMn9DOLus8f7sr9sHa2cQkHINF6jdIASqnPBik
Y3wg3+BjMYGQb+4Kv+qfA4lPnFuEVe7xfDjs99+HQPNTw5NWibydu828a61Uf+n0842+LfU7FBr+
/Zj2tgjRCxo3ZlPabljq80dCRNw8nnrP32n9qnvnOLe5pOKPxkpnupzvCPOydSCcU6+054ucIpK7
xBbvt0lYX868xJ8uMBfiCEyYcpiLjASZ579V1hF3LSo0oXnj3AjYhHcSAWVSou9dIUXWOUP9EpS3
5SC7Ww9BeYoBYE4vvRk8lDlmFRZxVJPvHeWS8qR7pJXMmPpv21Tfzt0H+2d5thtcWBP6YLQYGM8Y
WPP8s5rBUjWyncc7q2yGBxK0xyNpRZ6M0AUfNC3TRDi33nW79svrput5gQ0TXpFq+Ry1Q4mnvLLb
nsAkUrnuNDKKDuh8iKD5+kr/W9v9k9P3h9X1kwHzaRKV/MeXf0Qfik+dfEZy73/xWzmnecYLvNTM
MPpOZe80zvf0N898wT0DakB19nWcBT/wvwo64wWpQ6BSkOMUAlxs/y7oTOMFESnAVWw+AETu4T8h
uZ9fNnByoF34PdnPnLgI3E8Ofa47Lc3RiB5MVY1v1gariKGI/HBrBnfIsfh7FmX/BqXZhx9e1S9u
2r0F+d+1/f25YIkQaBS7hBA+X9vbHjGOPiw78OboFaUlHkq5u810DDHfVuh/LKyeF5DfnsWJycG5
QzQUWc+fxauc5nles0ON3jTymyI7SJcb4/ffaP/Ep9+IKe9gaO7+g/onpYOUtodRkaeAhjfYrBp1
8FIM1LJ02iuVL80NAROJaR+FVOeK1+en2tdvCAmEIwcMD2rfO/kVHZK/cJ7x7IU2Idld/kLbbjt9
Kg4mxEVC1NmfTYj6/kjX29FJcz9MT76u5aTl2Ol1dlDpUERpy+lY++UWOYOTn4ko/8WbZSw2cD3V
kLef3ye/3z7LSWmalmgSsgBzkR4HGxxM6njVtSbX98iKr/1tRoM8uuekGSfU+rcvupsR+ZZ7VWSf
QEak+VQ8m4EX/UxSUd5721FfByts5ty/aEiyjy2mLoc+ehGyEogswreoxYbPlLqt+guTB39JL5wz
7+QX+8dlPBTjDFjXO8Tz/J1sBo6CDoF1YkPqHNxhq1EbGn2Y7U6n3y/sX70Bz4Muwk6OsoFD5/mz
jKFUgPBMeZ6zoLvu5tT5mHd+/b6dB+f1MOtzHLgq6vWyvZygzAYiRSyi0pJiWIbDNo/bq8pIje3M
rj6hJb7+MMj1DNgyhAAED50u+kYH0JGY6pDLTUUoahLbFn3F7IrJ2ujCwa/9J7JgjZfWvOHE7qEN
owbZ/cugs9SVMpX2dnIX/tZq1HksbXeLsrbthxuTcLC1tbw0HpsslgKja5FpHxkuZZGOmHs4Upei
vigp1B/TZSSF5cwb/3k/+4y29Fx2c8CAy/06eVZRel1OI8yvK3I87868TddeUFLoyU5f9Cjtcv3v
JUVAgQRyWWJ8lOkSBSsmFrxnvRcKLB23DUk1Y9TPffCWbEx3jQfM4HmCzbM7U5paP+9QAgYII2Z/
7nqp09H1y5A6KwlEabJ1aQdvVU4DZoIWfawjmmuUw8aDrHMcAH7TTrdbafv3pTmpGS1tyhREY0iR
1tvWru1cTMZtqgrznK1q/sFoBhqBoJheydGys8e+29R9Mej5K5Fm+C21bvGui7xy7vFw1g9M3Y6y
mnzRQvfHGFzQPg407ld0VM5D4abk2BiSrPLOWINQbe32uqL2eo1KIPg02uNELyHOwb8/3z809fre
MNPS7Kf081/Tmp3ZycilSVKrmF/X/aofW8Z4nLl/fv0UICPCofeYhpNd2oNWpFqgpwkKVxkjvPnS
4eg6g2T/XC7s+ATfZZ/MjsBrP5Z+aHW0bii2wVFMBVfuSOrW5v1F6BvMS9bWcTF7hI72SkQQuubl
7/fEL54M6EQxAPzFHeCfFO6lHIO1MGWQzI5FKFi+VpiDqw0rp2yxaLxWmcjfaD6u/t8/90TCtB8z
+xmzy1yZYrzjqc+/ssjdAocWE0etTreAWxY/fWPNQn7ANF5hdRe0x42hawdoywbl8KpvF93SwPMi
aaEoX3yvv8krff1cyhSLfyNjk8jUEYqoFk+pWWrXc+5ZTwwg7RsCq9v8AZSt+eTCXN1ZfVDeL1OV
nuktft6w3w5OIEP4CBbn8y+19Naw9r0eJHkfzAebeLZHDIYPsho54L1lOviB/dK3zPwYaMu52b2/
fqVsOJcJFJbn70Dmj6uo2mxbs3URQCT20xEDS05mX4tbUes9AjCH+a7W8J/0q0qJxe24Ycn7PWy1
bt03ZromQ+u/qTwSv/ZxPjHaLwJBda+96OnukkAqDHQoz2JM818ya/fkNQI8tk9fjqZ1DrM44U6/
rg92A2e1RWI9nNlJfZARLjIjFPKSITO9B1RbsLaIpa9zdOeYT5QwIxPJ6mWB2yCunSG4XBrR3adC
Zm9+v1R/+VGYogQ8R3OOLPLkoywosK2i6tgjohJcyJP4ME94GFxrkpf+ZmjYszc9HOysweMv5rBa
vRvDEuPDmQ+yn2jPa2EEfxx2DhFWO6R6srxQ/be1YhhLMg97XAd+wM3RL8GUixsqNEhZ20UWb2U3
q9TsC6uXwdEouzruC9M5s39/sdItVjiLbUfOf8IrcsuEo6ewS2jorddZXvm3Ljv1WhrtHn+WecBM
xgfMQeu15snhj6acfl0c1j7Ximku+2ir0/aqGxD+l4RgJUuQpohMAv9AjrL4Vi/8X7Tg8xcxTmLn
JHr5j8PUfv6AU/r/Q/46Er4fFuFPzfgt3sQv7RfiQJ814vtf+taIk3pkMc9qr5fJMWJaCTXXd17F
f8GgBhe/9T7HGCCPP/nehtsWvAo91d5t28gjHHbUd17FNl7Q9DD3kYKHthLe5U/acP79Z1sGtJXT
lMubkQKA6mgwTvopGgzTmawaIaI169iIOqFjOplHW4YkeSxDSDLD8t4mD99MJgypxH+Vc433qK3H
7KI2zNJN+nWRydz0pk5+ne/eSITXW8J8+bGIt3rVnzgqKwNTsPA+E+W6+4bJEEQfbY4qVrXTNPFg
1kNkj7b4QpqguRxtDUdxs454Nb1UoNDB17KFA4mFd3ZrE36+rOn/UHdePXIjbZb+RRzQBN0tyXTl
VDIld0OoZeg9GWTw1+9D9c6MMqumcrXAXizwofEB6lYkyWAw4n3PeU6FhBPv4FO52HoQZ8hpgomy
bXrwJuHtG7kOK5u51nrCmYLZr86mxcZhs9I3UEv/Fa2Bcw89HF5lM7jDkwVIIwsFd4AA+VjERiBa
oLVhWUGoJESzmkCO2Jh8cBPqx9zSLFggQvx0OqjmyIb65kZ0WgaZDGhdBQMkg62yjE2NY25syNLN
XRcD96wJbN623d6h6yluPL1tp4dSYQE8uF2THq2+xG/qr5QRj0KZyYeSQ8RNpk98bbDlIRnFm1g9
FM7qQE3idn/RytH+NAyWybI/qeYWcbBUQTs1zRKOft52u9Zv2DmZwFi7XLVszvUKs5iYTfmoe21n
Bw3omaduix0NUmLb0T/Z8YZmioecrZXrcRGIM4pfxWSLe/yRxZtECusfu56s6VBVHkJzrwFoHWEf
93tgnJVxg1HNzHm8k3H0KwOJqOcvbxsB62KH0bc6mTSPgE/PqaNtpP/hkRbfvvMnjjWYgIs7TxPZ
p85o/Y8YJMEeTzH2bHeaILeX0Ky5lnLUKDbb/jvo/eVHJjiQkUk68bLziLIqd1pc+0kwxDaor5FP
U/9QLHX/uI49PG/wsEvkZ42c+JKXnXfS3Nb4WJmlwfS3MbOV8+wku8TuunyXxEPShomWfNMh7ubQ
i2fjSTia/JbpvlijYRnnfF92yQISUAos6MrGv8tWwtfygMN7/0XX1xLl3zgtMPqgH3PmsyCuF00x
viuSMb6fc6Uzhi+yOqxBYM2h2WTlqaod8Fikt4PATSc0g4HmYXsd/NptMSGg7AiYQ40I8cVD/hvN
HikbVHGqtKk2MIKtsZQEuMKdB6/W3Bx2jRjfiFw21BaWWfYQBPTsZ2quaXNa9Vbe+9qQ3LDZN45Y
XHN8TM1YV1FTqL66aYTV0n52qw4YIJZtlP+45UJDlzkk2Mm6V/GsRyM5lW9zHXk0CVYxrmqVicpG
4Drob6tM1+tTS6bAXWXl7NrTWgecYnaYGz6MlTv2OGtd6fy/+1j9/wbsc/hy/M9iACJCfg7nTBLO
yv/5feJYQ06Ih/qebj0PZNsq/Pt98v3/oAgq/C0vkQoYH6//+j65/7EJewCPIJ6iO86/8l/fJ53P
Ew1aKiTsrwmt9vizv2j8bzu2/97RbfVhytA+21s2MfoLW3ax0huUyEQEtlPYtkioQL8h9Ynj/PjH
XXn89y/9swn70lDcAfyT9JdNpOrnp4O6E4QF2DmKFGsSR8TWn40FKIUyF/VXe8N/L4qqFnJvm+o8
28TzkdKibBa/SIaDLlYfiMSoDp7M2p3LTnDfGBJE+jp1dyXE1c/lJP5SLvS/x3cp2vLR56vPFuLs
HLSiHDXbWafT2WnL+9Un01MqI9/zYYmf7GyDT8dd/l0WZs6COxS3qLWpL5rrNbn9hZvqP38JABvu
A0KxSxFVJ6d20jitHig7DSC313Z86zmpCtvUqU4AzQG0KadNb1NyIh58Ov10vNL0HWvMBJFEpTJq
4Th9KDi/Rinwlohgweajsgv3KOfGv6Jw2qbAxWx0tzoH27itrXJpjbGpvhX5so4HX/WksJiymRAn
j2OIJMC9adxCffjrOYkdgSMeRwh0Xb9rkX/UPTJoVQt4kfEwrdCFa9PjgwSC4zbGAnuljnMhG//9
LHjBTI5PaGw4Il/Mf+UT6sHRjVlBxPaAfRn9e6PrcoxGq6kgl7j1zsk9kQeo2/ExL/3qvS+tEex5
Baz8TWF6oL4rvxr7sEic5BPcgZ4tU2z4OzuVfPwMaxQ3JDKMmL6t1drpBKfUuxx0GbaOfGOwScvt
qysX9vy9RtNMe5UlhIvzna2A9cc9rMtMJiqLhwOmlDhg2yahPGv0DhAW//uN+R87PqyiF/ODoUBy
bp4fdvSXweqDBkBgKhrmRya1h0lsG1OjzmQQIyZ6kzpghgghu3bUfOECCXhCCsBKgujuWWA822w7
9fLxYK5rEealM0WuOwyhgBi3f30+bvfq7AXA1MS6xUpMfxgLwEVRikytlelOCguoqPlmWGwfxEZj
XXliL41C58XXmfTIo7YErD+fWAs3n3qy12HJaM0PPv71Yzzjg7rytC4aDMx4+ma/lU+b1YfD1sU4
PWl5ed7p3QGcapyfrF4rfih/QOKRWr38aivZ/oiJ4RGkGejsti1SaDYHp8eeTqHlKe7zKRFpQLzF
lHDQX7prhjXj2bPdPqPb6cxj7lK6upi81NY71kAI15PWtTuYXuyc5kH8kycNmqdVAiJKFyeyHMjr
lcTbwF11j/Cd58iZJuOmMhZxs9ZNdzs2iXelynC5HG6qDGrL6FCo+djuZVXWqOa+0XC6HzSExiHe
/XeNbO+8mVd9XE3tylfzosyE73E7Q7MhQSOHQonz8fm08KfRIKfFrg9zk+1cg0qntKYnIauPfaGo
HEJFLQSUnsrs9/1qkDFjv319+l8+jd+/AOsbYj1UKObvJfSPpQRbZKZ3ICIOcmygN/pqS3hanYg1
0Di8PtQL95aPDO+YibGW3dTFHmEou6ylh1cdMscOcauBnDDLNswAnppdd63afF7l3m4tGh+2bNxW
as0Urc5vbdMj6MhNhc4JV88QCG2pghFTygCpquoeR095R32gFgnmhZj01y/1pcFRf/FENyIQSqzz
wT1vkdMIZuNgwe2NuG6F8tGV5o1ZWc4OF+cQNuZkfJud1b+Weny5YnPhLp9VHI3MLfqZF0tAomIh
daMrD2vnka/gpMVeeppEs+1XvOmZ+pgRN3NlGj0blHoQXVFqlVQpHd26eKlrQ3pJZ+E6yGdDHuHs
6fuVacWbU/+MiwHYfAJlefeXd5lB6ZC5glcWVcilODsu6RcW0FIPy5h7d33vZcfenkz4aG5+VJVn
ANCri+9zrVVXrCqXyzlLFw1F7BZo09nmbbWxP5fzucv9FTWteSgW7NQVb/CdPfbmlc70C6MILA78
9UQIkFF6sTqYkLvV4qXWARKIxPBAqphmLd2Vu3ihcd/M1xxqqOnyTtKcZi94fjGDt+aLY+QWyNu4
289IDwKNPLsItxbHdGEP+s0ESPGoVN2e3ImoqsEspw3sooOfHcuHLc+nvPIle7YuUfA28WqzzYFR
wRt8/qMQ0xhVTSf90FfdwPLYJFFLQPxS6N3p9Vn07C5ve18We779IARpu56PhNdoIuQsNQ+p6Ta3
pamnJytXcv/6KM8WP+jwbHqtbd6Apfj9Vfxjnc0qTn1dxihWV1cBeCP3oGdZcugnUxxHSQ7d6+M9
uyrEhZusmPWPQzA+kvOrYr9Df3EV+LdclDOO0bmRatf6b9c5RsFgxl6N7hMOiItjVy7rZELSCSFv
bZYfxDk4d91QNYB9PCe7wd7cE+cCrDGKaTtFr1/h9nf/uXHzGJvFhjMfEA5MIubFFbo9CEXAwgeb
BA8AvyM5gfhVEramiBJOgPBsmpsWkOrMLIHRgMevHl//Cc8f6vYl2xY+lmxQHRdTh4ryyqJjlLj6
Eu8tfniLjK4RUoLnwSebZvPfMNj/4834dskuWwXEljRheKrnl5y1jqdVXlMeoKSTbGFu0gwjdd7D
GyZ6KS/84wKm7fj6RT57E38PiuMBxgDChEvwhHD7VREiVB4UFPRIt1pp80WbUAcQEtBduaOXxXu6
0dsl/vdoF9tx9Jv8jGYAAxH7DWqFdTB+TEZfhKPWth8bx6UMO6SL+sIGuFchSu42P0H9La5c9fNH
a3L6EMCfEAdS+9n+/I/3VaaVqbFlmA8UiYna9PzQVg5YQWiGO624Jvt4/rZurxHrncdaZPNBuxjN
0kFDjO18iFEc72u3cA9TZXhX3phnpwO6IigUKQUB2aVSol+8MjVBmlouNHkY6ZvIMKWSthetkv8s
HpvxIG/dDYpq5+2xnGovi2YPyDywvfhWDEJ7Mg1qtpCkVnfhm1dwfHh9pj2/Cxxm+awi66NB5FxO
734qezRBZIyaJbfaG1ZvL3Ncmq+P8myrwll2syVsDhydDdLFV1V03lTqLaOMhCiS7Epsbr6aKsIk
3IVj73w0Nlj862M+uzLEDhSlBO1tJMjPAEhLN8KLazPyLNjJf85iu34YXP3a6e/FUQQNMAbYKpbb
n/8xZ4tB5/BiqukQt5jybDcmLbIWzpW9z/P7Z2ybHlb9zQRJP/Z8FFaCVF86HSKoVs6hZpUdJzll
PvQ2Sz67i/HN2kE3/usbSONwW/e2th76n/NBoVOSZthQNRoNqjdVWavIb4xrwtMXbiCnZjyeQCtY
Py7d6yX6FI3/jYdWdyAk4k9o94RSuO9ev5hnKyoLHEo0h3nIe4g/5vxiZlJV0r6RNXsBT4tULqaw
8+0p2lJU968P9fyK8MturlVQNJhgLj3V3jItJSm33UEN9rAvU9vZOY32/f9iEJBJFNNQ9rBlPb8e
SUSyl9ROd5jJ7th5Ko3v/CSWV47mL10KywNbfp8KPtiU81Fg2Kfpqs3dofKxOKUexd6F8+aVg8zz
Z2PRONhObqiAbd6i81Gw6GAMHygAlMRH31JULxAfufJhkn13ZRo8vyCQbZwNaUPAJUAYdT6UoVmK
ZmfdHDIDt1nZF8sHBWP/yvZ2uy1n26Stc8GxjPM9jDf04eejpLHdUUhz5aFMlupIVUb7XkzECcZG
An0Bre2V5WF7/c/H47VgbQWOhvuJQ8X5eG4Su5M5kSfb6rI69HHvvrObGKGG0xjDjbZ4/k3lOnk4
p9V0ZXv0/NmdDf3sVGYqu1Z4Dw/p0KbwjuM+GpUwdulA7M7rU/75XUUGD17GIjGIst7lZHSAYNtV
sq0UrtPcmUNlfCWJd/lp1Ks4zj7c7StfkOerLswvNP5ozJCI4688v63a3JiK7vBI8YRAZqc3cg+s
pE/6S5KNGN/16g7VQbZ7/TLJpH7+OIFYbG/c5mpAt3w+LnTsWjdrsz6gJqRN7WMGq3bCLMYfHQby
MdDahmzlLG6EvcPbaX7usmT5Kcg//KeqR9hNND8VdDyc1HUQ13nd7USXJ9TWmKp5iClHPXB+lllQ
KWCikIlTk3B6B7VEmMw2Kg7bmUD+WuxdQn0UmbFF3HZNOHlFQyK7Dd12Ig8Ea47mfswnyMJgsT/p
8eCq0B9K0oAHD1w3IPsq8ETJudYGXyXDvtC1khxYYX0ovHZL7GxWkJnwYDfUdkuFMlCEjU5hMwEd
DRx7ncWdQqBlHOG+w2JXrZk9ikGf3k3Q1YaQ2Lv6+1ATcO5LChDh6vdDfkuK8VSRr1vry652gIJs
DE7vseHwNkVNYyePgrySaqdN+mTdjqpfD1lRFMnOkG31eVaUcYNeKhQEq5Q9GfF5kz6Uhl/4AZdt
Vfu4zOKDJO+9y4LUWKCo1GjMtajWCY2JSIo087utFtZHsFlVeiwHlbb3vSQ4LGQCFRkfoM77NrU9
0UiVW44lXqiktdOdGCBzERs8eiKcRVJ+mUQ93pKpR8VF9IhTjpAB+zcrEtNhP822lezhnIoPbmrC
Zbe8pfho5ZP2TetK66dFJaM6GBzPTmBeR9KrS2uZUGU7hOq4ZE8+lbBSnUB0ZPXuzGz0CNpz3bLc
A2V3PmvxosB0yxrxb2hm66Qf3CyxQ3uEZfqNSJ9V7wJrIrSWlFRajEtrQCNzS9Ae4+KV+p2jpAer
t0qA9yoOqyPCRunTVshlYdyMoPI2k+PU9D9itRJq2FmjJg4JHERA5LNTWlGyjOMb8NmG3BOvYN5v
VDmgTLmFVHcwuj45Yuet4js5zqXEQ9nqRWSQuklGOw1QLxgNQofIXMTBQGaqIsk5Jx0eXI9lvNUT
B4WjmVfZEsguU59NsG4N1Nx0eRCoRN5vuvp1l5lDpjH/K+IFWCgIxEFID7x1AoC8d4hH60Ozzbab
m20Bz9KDvU2kQtL/SGJf+9rqjfYjLWvXDOL4iUNCUIvFI8Ka0hMwHNAuwTCn69vJq5lenZ2DfxZ6
49zV/VpjL3ILkgyrZrKOMerLJ6NH9c1Nt+HFZCpz3k0Gn21qG6SZwp4hfFbTZ98PcuLWFeHwFRQe
i17Z+x6ZjMc9U+3dauV+QRBkmivU1nFco8KKPbKWswmpk6GXy6lgA+PAdkhUu0G9Eo22bUOUA/lw
5e2QW/kHZlr+WCRaMxASb09TgL+EmkPDKeJb0edxHVkDsypckBd+XchVh5CMav1xBJ9jkDOv505o
uHPG0pTY6W0Te1suPfk+SSSKnsitxdiA6DZRF3MweF3e7qFq20+paY5Y91tD+zzEZvsd6kpDJrHe
ixO6UIT7s92IKoobiPfhlBQQ1F3CiA4u/tuUmaCIuOkcU70ZFzPPDhonhwXstFscu64u6vfEc81I
WYhbYprIMfF3pp/5zkFCbQa2UoEU3OVNk9XvHainXlC4VrJGLqFuGoL83nhq3KxD4jVbLYk6oiKe
vrZNuffJ+CClHiXEAMCZQhF3d0HN6pEsRokN6vs909d0o8LSZ5KozDK2b3hf1Xy70Av9ZDba+B2G
gnCDIbXdf9ys8EnGWpz1falXXRX4hJh9Equw56DshmIKjGUhnUA6VvVTj/kNvBJJ3u99niZZbvY6
RkWLNZOmqt1/z7gKN9DXHOz1NFQUdCal7HIHjV8rwi7LByR8GFE+gHmDZG0y9epIpnqHaMmq+irM
gTm3Uc97QhgHfZzP5Shn6yEzliKJNDUnIkpR47i7XFJDiZZp4IfGxLZg/62t8pEcvcoM5dJkD+Oq
EaZNsnA+hkCQUMVJChS3s1fzFa5jjU+Y6eWdcw/OZ0JSluSjuU/X1OECvKyzjn2SxjGZdAWBuuZM
1gkhTSzEodXO1FndaiDECreGeeO3uvEO15v7HXq0NYZE2Y0E1pcFem0EwJDBSeZyh6fKqSz1waoc
qXaelTCnJgK0flXASD6yslt6qPfxhKYkW+S7gaN2H+bjEKc082JLRrnJDhvjRmrcicEj9mQmQK0I
yd+Ab5gkHh/cIkGHva+QR/4SCVnXkQVC6zQUfNR2CMFLY+8b69CD7ZLa5lcYKrErFtqSoe+kzY8B
Qd+0G1rNNG5x0/ClXJZYY6YDO/iH/JRaBkbBSveoj7r+ido3ieh+WWpGSJZGZd02aCLyI+Shetq3
fOVlNGFq1O8tb4t/82BEkrxbW9V6NOm8XDNHvLDP2no2sDupd8ENM8/3O4bVgalaZEfnGT2h7SXG
+24YmccU9g5CrIC3U2R0f+V7pwRPnwp+nk0NESoVXs7zUZeqYYHS/PwopHJ3EwXA0Iatd2UP+ezA
Qb91E0WhcaLMhOvkfBSX8IOlAKVz1OvZQObB6nLkXwYi+Pqu8fcB9uwMQHNPwEBgnwrBl0s6H6iL
+xgueNUfrYzYEz4qVfm5LGp52xfSZz6yFH5es6L2At3hNHxcRqtY9uh3lg+TVXdpuPjJ+s7WbFav
etU3OlzmNZD+K62qHlVHGshelE0/hASI2N/qdFtJX7+G57Wyra0MqM0DZYKz9tI4RgCNBmcp744j
WcjvhWqTdIeo2CbQsqk2F5SZEDfmp8hGZsSP+T4d5fLRZkkh0Udq88jGkb+XrUWOpa6r8m66cga5
IEOCKIaTgIeIHt92IIDWfX6bF21uHTK6rZMjW0ReJnFXH2LCBX46k5X8sJKcClNa56YBBY640Gid
CgNU4NKqPCSMeO4CiskaCTImyccCFgobbza0BE4UtjKv3NDfb84fk+L3r6W4C8wSFzbv2MVJYlLu
WOvxKk6KdfmebUPl0g7t0zloO6CvIaE0yEpoFY4+3yNiQdjSE91j1vP8YcBu8jvNm008rjyuIkNn
Z+xcOIr3ivBXP8qsRhikRZTuP71GbA0MR395g6O/JWmL4O3uyvVcvEz/Xs7WMYNYgaX1kt/jL+Sc
EKUtTiPMrIPt9MuNBnJl//o0vDh+/R6FJjYTcaOeUSA+f8R27dup6FrnpBMKfStmWA8u0bAnz5+v
iRFeGIozLf5XvCao5i8rH1JbZnfJiLUnSzZbA1T2FHsHuoc3tmB6//V1UWPbQJF45vF1XFQlZCeN
ri0q50QFwiT5ZCaUQfV8haG1XHlNXrwurgoFE0xKwEfnt1Dp9MMVEVonz1x6DjJ4nks7J4HFI4nx
9au6qApsTws/Hy0Mpjltg0sVIqTV3lw7V5ym2C2e1ngwjkZmouhGZp3utZTw4dcHvCi2/DugtRHB
oaVwdRfVKvaXhYulzj4tpfrMqWQ3FsOTRjN8GPNf88IKhdXvGuTz5UHB0bOd55B+Wbeae98rkTba
J+KW0ttuHeQuHXH1Qd1zdlOicWhEDz0fp1hc04W98NLBPkcS5tsUGkGpnj9LEqsGRW6dfZoL5okz
Dv2htN1rfujnM2arAAM5wGhEKcszz0eRUsNQXMv1BIqEY4Tb6V+2ilaYsjG78h48vyCsNCzd7LUR
KP5OSfyzZJ8IIv9myE4IQ6lGiFz0e2+Un16fJS9cj2PToSR9Ae8U/zy/HrVmZWsOYjyNRVs/4FM0
qQS3/pthtLorctJLMQEzEhsiTW6kIDQqGfJ8rFgXRatabzrJfExv4qQxbkjUEl8JFNRulkFbHl2V
uPj4ZAMAN4FVJfzpg18V02lcnPG4BZH89UvCvcVPyJcSni/civOflKAhlIaK+1PlQGGtLM34XDva
dN/aeEPK1V1vEACUt2Xh2Ve+Ec9v/EZfRQO8Wf0RxVwsPQnwRIuQFHnixEZSouqmG04fREjjSTi8
/oyfTyR0zwzyu0OLlPdiQW3rxi4MXEInfSERaEbmEXF+vbaW/rZgnn/EgVDTeEa7vmlvLnd25InF
Rdvx7vsE990nSZuFDrlkASXmZc+mzzzR9PBCdv3md6cH/O6T4h2IdWpuIBQVIZCH5EBFzCD0PNWi
1J6zp2W21tBRkMhta4gPawt8oSbJKdQcWBH4gevk75/LhhDFHkBpHO3LxTJCQT9LdSsTp6F39KfW
mKjxjLmfBjDIri0mlxtJ3giksxs7H3k8K9Yl9YJs3wHigG2dUoT62cHuYn0I1x5v001syvSbzCbt
q8ITVgax1ZRvLA6+EJ5XgnWC2pVTHiq2mWyV+bT8okNEou5fTx0K9Vu/kGI2FY+L5WEBEUe6l2Gd
xEQaeWuVVlgrUR//fhSP3iTVQJTEKJrO30LISTN6NJbuIh2SiOK8FdnVdE1j+Pw1AHjMu876g4ST
HuX5KPnSej0iYRjf0vuKgoAOb11bCEFev5jnLzbbFp0QDnzKcEx+c/3+6LSuEMQlkZjWqSHO7QOH
WitQrZ0du6kxd68P9dIVba55PkhsNmkWnV+R0MqFijjnXPQB8mTnhtojVjKvzIGXLgj8DC8FVDK+
eBf7zL6VEFeJbj1VRmU/5Ea8PNpqKCnZdNPj6xf0fPuApos9H6I92hkMd35BIyEis/JjA4XOnHoR
4dbuXizWchQiHR+KNiZVyprarguIOxn//joxqDDX0c+zg7jcd6LTGc20YddOfmd3V0sCb/Gmqhtn
sq/tVV64pXxrMaIh4dv87Benbb0YBEYXwXWu1Fgtg5QtSRoC6ZuN8fdzhO0YmBPO94x0aRJ3O3Pu
1zYxT0jQ86MhiQxqteT/Yo5AUTU35hubfzqX5w+ujDthxQv8/KSeyj0XFwM4B1ljQnm/8n69MOkZ
CjoFH04kBpftNVMDtzex1TgpE5gBNYqM9mG8XNl8vfCEKLVsTFQuiWPI9ud/vMWiStrer0smPR6H
B0qUazDO7fSOtfxav3Db9px/N7eqDu8wpyvW2MvJQGzBkoGEME+TM+dvM7oIRaB0e7ZOi0OEoS/6
5QnjpnYtOeHFcYF0o+vkuTH6+SXqJUHTXrNhAdv0S0/LJNBkfvAX/x8hFPFN0vvw+tv94j21zK10
ttm8L60piy0m341zk4+JT0nCJ1e6Q8u+a+fi70diNm7ngG3ew5s9vzQ5T8SOlpl1MtPJeNvZfofV
253eUCr+S3mWz0EVKBK1ICRDmNsv40zcOfY2szlDzcmCqHgd7knP1a4sjM+e1TYKQl/eLcZBgXV+
QV6vdaOCzHFKaxOXuqu69nF0gXXZorbI/KQDRoSuRgjE64/s0oVA4ZGXgI7MdnDlOKdf3EnDhPdU
S6yyo5QuKAs04x+IZZZPmmj7aVfYg0cNXhr5EdNy4kSV3ljjrZfKhGp23eMbeP0HPXv7OTzjksQp
w5aZqsfFe9mwyOn+OtUnMmTWsOnq7MO8WPoVtcB2O89eSUZBtIIVFJUIje3tcfzx9mvAl51Ezc2p
tPx4p1HvPqqlAYGa5E9lvuhXFpsXLorPAOVX57fx9FJ7R+6OXG2xVqdxTHFIttaEuTo2rlQgNh7G
8+vCAcRjJH6HGtjlCcxz8DDHwAWO3WhbH4e4ot2V6vr0k9zp7iddkbVBbuRgQ6TlReozgazwLSs6
O49DMmufZ3YjTzMOzl/24hhVqG/pmSHY2AVWkZ+TgpZamh21dY3rPyXct4h8W9LQa1NjKmg86db9
oBpVRwVR3u98SceRFOEyrcM11hU9ja5ub0gYxdnVtoIeTZECBcABn/b854uZbvEtxQYZSNJKPyRO
A+2vXzvyA2F0qW8EsdEfIToq13dNPcVd2M8l0GYasfW3dmxVfOvGZBLscF/LKRBVSs3Z12Ljh527
xPoOU9p+TIgDzsI8p8AayLi0PjfjfJBZRthK3Vujt89Kjwy0eVb2uxbRZBlihhrBopF4TDXY0MoI
cnZFpLm1qncLygz0k56XEpunyqQIzCmhEyVdId9jhPWI1c5cqASoBCsrVMgET6vghHxQBCu/A9So
zRGbs/RhcbKmxKg/sP8x6UZ9rwqbhHrp8ccTFhZ4wSkKZ1KeP60jhdBwLVT3fjVw+AZp1hZ1hP7C
RWswddZ952plGxjo8bpAz/v2/TDU2G40I18+YY0f39qpJtydludbvFuiiBhthdP+aBKxvk3jZvEC
3ovJ2FXuQgOst8mZjzjhU9ymi0wtlvidMg5GWaijlhozZO9R+CHx7iXZo9pyb+VrlkT5xI+OPLbl
PUcc2/3iJ65EZYAzZ7kp/Er2NOMRhURsB8o7rVBVum/b2H2/uJr5ZLUeJYFiGKdP/myrfOeNs/ml
EHn5Mx6RrERDZidfE7GA8HDsfCZstogdJqh0tc2l0PBrJQZhxmaVA10wj+4J65mhcVvT4mMiV/Kp
y5lTGcIyT+wotMs3nC5G5qTDlA7bMWfHiJG3+QGAIk+jXM9yHgKns6Omcu+7bYGVS03K8BEAvdUJ
KBejGDZTX8w7qc9FHMylMVUHp/fKJSjahcT6hIxejsE+WeMEAHeqDL28NwFQQMTb9cgHBv6jseNO
KkMa9GLb7maMVwdQl91Wt4vVN2bYGJb3zVuH7u3o01JrZJnNHJ4XsqjzBW/xblBIxiOo7+knnaTm
O8OsqbWnWjK+VU7afUIYgvJwLjNUN8k0EUac14uAfrga6qebr356q9pmgPY8J8WJ7qacA85GDv1R
aZHeqVdz8iXNdPt7Ay2N7rGpz7+MJgWAMox0WZEDpJ0VVhv8McQpmn7WfH/9xyRVmazvrH+bmbl8
qvj2zvtcy+svGz3ifumwKgfkI8ExTbLF/eTj43aiVNLuCUutr/rQI5Dup1skCQEnQq/M2zZe109J
mWoZTUKBWqhZaiQtCTjl79U6a9XOWVvvRF6Wnh/XRV+/ZySjlaHeLYRQg3sSj2p1lh9zbaHZoKfT
fZ+KkapROgNwFUbWPTS1vRY7YfX6G2U6erqju72+t2HoEfBn0r4ASdIbJbCPtf4x4Ecgls/WivZg
zwkCAiDkeRm2DmUuxFx9Fej9nNqBNtAdOrmlh7+wSRzSAATMCH55rEYZONIHPDyKAcjJOGW1SR76
4NK3xaK58P+V98ZkRvesn/bQhxTsRwK8DaHeqNpojtbqk+6Drby0owVf61u69KQFZqhM7P2qcT23
iZt5381G51tAn5USgBJeRVS1XjJTTLuDwSqTqat2q1ybkz+rZo1IFN/ylh3BVaxrl/5ILEzRgYhx
0oYG8W92SHWY1D6vSjFBm1ZtfjTbjr88Hm3vre03giV8Ih4b1EfM+52SSbRHxMRSbXdL+q0bMv37
7BWtGax+ltz7iW7nB0XsGc9Gm9XWRRSDFZHjRI5gMwxdTDc9r+Ndi+rS/Ji0BZh7XJzOp25GaXKk
DdARcq5L55Pm8WoEPk1QhASrV//qhxLCis0nLaVr19sZucsGEhMkCfUXD8vVbVcZsoymxuYDLtQK
tB20wjpFmtGW9bFv+uY70H3SSDnPWF8aopKT0JkGZIC54Y/2wa1Kww6Q6awPuaPcb0r2TXaQiyF2
ZemTYy/tlU5Yin7BCepcG771aIfIABts+6ktbO1rjt0vC5bEdo5OQqsuVHOe/xx1jZeQ6nRSR0Iv
OveIxCr5uUxZ93kZ1toOUvqYNI0AH1gB4jFab0VR9lqo9Fp+QRrCRYy0CxOSwZDHkFMEH/JWuguw
NyOVQ/uh7FLHPFLfs7RItBoJ0YPiB4amNpdlKOq+dw+EOmDPRdyz0vb0REeAuV2CR/KdwQ+SWUn9
1PcLUrWQqJ7CPHFiGf3QcQmPCxtlTPoHZzYyeRyKtSiiQiTej8VAgRtkdcqDJb1ccnoeNe1TXuWD
ddBLCaIgV3zYQs0b0A4g3YoJE0OHopbR/SlkvfyM7SRBm9XZC3nnpTuYoUcTMg5W1FddSDUk84KJ
vu4nChHmW5PIzs/8CPUZs4N6V4iu+IUyxP8p55KJNqK4uJVaxw/RGq/ZTc4ys2KW6RcN5csvYyZ3
kIrF1sOcs0xzI23J459zPBRPRWPZb+kde2/XadnC6fJGH2/KVsxHd+rRy1A6pDrg9/AookYrfBoo
qWVnEf1uVJOj1uteQEXD+trVk8rus2Lo37NK6e6ukc6EwKylMbjrsmUsogFO3Y+RGtiWVqvLBrd+
X/sB+HNkVbEouvgwOeSuh/mctkA6O8LXDoCQzAde4XiOqGfn+Y4mo/rhy9pJD7OBZSQEbzQ/6WMC
MHIEEGyEuXDbx84us6+E5fIrS8OKUVyaHVHrRIjx6XXEnDnwm4rho+aj54y8hWKZMxV+HS6JBQ1o
7NFiwcKdSpDV1XxXC2v63o+oOrkM5WfBXPXczz4bKsJh/WVJg6zyYkKA7NYL55kU9jCe6yFnH7i9
LTSO2CrW6BwIJs+GjSNUDsnbrrPl/2LvTHrrRrJt/Vcu3pwJ9s2U5DnSUW9JtiVPCFuyyWAXDJLB
IPnr73eq6gI3na40avAGD3g5MBKplI/EJmLH3mt9C53Q3IYPMc9+lTYjZv8McSmlpr0gFswpCcVy
dLWXLPkWacIAt+ksKjjLqJ5mYxqsP2Eg4xQ5mPihKfPtE6WruY5VpdbLeJne7LV8E7VfipQihfOa
tuvtYqLgfJ66sIKgGqC+gmEZyLvGE4hMecyiWxX4JRepdkWU0y+zQTfFc0gqbbd4RbY7q7iD7+DR
9NNn/qDZo0FnvqsK8wm/YvXFHlv7drdr+W2xrOXOomx9d5LWcy6X9Zxm30q0XplsnXVkFrgXMgt5
beusdizuqui6FiZkbanwcmpdfvYoGfz3sNjd5xJ993hU/rBc1fUW3i3sc9sh2lV8txbaQZDa1GC1
0BrM1PdIroqjJnC+Q8xTJy+703biamwkdws+mt/kiwZZltM7csx1su+wykd3YpE1VmW9b6UhcTmi
URvIrvWuFIfVJVd1P5iPVljuT54uZxQBpMcJfEu7H6eGG/JGsUCUxVBOg8PmBZ/ruIbldC9sb3kr
7Ipo+nhIJuYJ+zzc+gRzeJm/qCjMZhWgutUGjWO2qpFab67rAVFt7dfQxdp6j5EUJNXl6hT1DRpU
FwWnQDOSdZFdvzWBa736KOMoeanreCq/yt550n0SZe3mXgMwe1WeuQROBkxh5I9yWPNys3jcq2JK
g2h8GIL9GPjxAYbc4zaTi44r6WOhPLziu94qoCRqZE9WrfmKkeR2TIx+bfQ4HipE0hSB/Fs7JU8B
lcB9bdfuK1pjAHJ7yZzxSJBs/MFCaZZKVcZ3uPuDw7hMhyaS+d7MHzzDFoiiOEDzttTOgQ4D0sNa
XQ0mehJ+G+bB2h1N4kMALXjnMnQ4HKKs4AYF19U6ioPdzyi6i+7Oi3Anj0UDNxt1NRRtmTlGJIRQ
+PfupFDzNuHyxSnc/QDbq3zurCriyBaZq16M9kNdJsmDo6PZSWNXXG2JvKqjeToQPB09aEvr3Gug
xYqxSz6DLc72oXj2OLznQhU7xLmiedyqXua2+mqJXMyr+WDc8K4eJiRn4nJhfTx7xJm5QS6xvxqW
xKDU92ZvvhYu6l5MKwdkypkKgeSp8YCiNI2r8GRV7qXuzH0U7Xko9aNNNIU/53Vdfis5JTbNyXa0
woFpnls7ype9HVC2LaSkRc8jZaLl7hm1X6ZBGxh62uXWZ5XnpSgDaAPndShe9v06WuD9LFGTSgsC
vMUcPeX4kVcrOdXVjbahKc2eILMm8fa8SPCVDtwC+pkLtcA6P4BLo5PolNFx61w46T0cd6+bDrMz
vEfbGa3GwOcmglnzmR2fNwFlvauOTj1wbg6darsIiN3ZwxBgUzFf9hUUWPa0JZFsAqp9qJvh2+g1
RMZokSVAFCFGBzddtb0LKIL5ZkXLIcSOdZHM6rGLS/Fsgx69XvRkf9Nqm0+oHeM83Ks5a0yS96sj
D4Lo6CwwwYcQe1LeWThC6vaxCj3reqyHPvM6j5AjDKYVEvt0kHIExr7eYgif7m01Jm9RJL96NOBy
J2yDw86ZPAvG9lZ1y0X8D/Cjs2+pHsUXZgDjdanWLuvi8TK05ZPr1Y8bKwOqU5OuKjyB//m2ueLZ
U586R73Hej/OnnM1xNBdATMnm3Phi/hRYUVv7fKjHe/F0Uyo0JaQUwyrQgKUIx+s5LKb+NLAHHpI
5y3+0lTea+L7X6rW++zRqXRRWxV1GlYlXn7N+RF17cdtxULHIDLoho+uX75F01B+L+HusfS6YcP+
1RR5a7bXdW/7DwwD8TDIl9Iatjt09+uT31fRtdME5ABPTsb7e9GEEe3khmI9mE6jA9zR6aYtJctd
PXoSfbkbdfPVAOOXBZqJd9vYRA2UvsWBMf7OkY71JXDz2IPXLuv5GFD4pP5QHed5OMpq/lKLZMjO
Iq2Ak2NxQ6Us330RJu9LEddPvPkqBUCDvNBZXgqO4Mc18W4h1D41LrAigirWuyKUAWzMvbFbCITV
QdS4OCjzr1crultdP/PQhK6R/NL7kzjOVadIYYn3B7a1o9fFd74wlyMlvUYkJqZyJTQLSnZUrSpP
4tX5sSa7SBOToDckqcUYkp6sb5v8OPb0QZT1PJQtlf/of5xj7760igitzrDa/HDDtb+e1tov2C1t
hgLa0eGV40nvKvG/8JzvOf4H4IAYBBd2ato42GA+qLbumnSk0ZIHyQwnUk1hAoK3TrIi9hDjKPAF
RVdu8P078JJJK0uPuUmt1qM79Zd1N/YRO42TUAHbM/0Wm55D5rea7li5UEId2WrbUwRsNcyUsmz7
FBesweCpqvoxsde2u7Wn2rWe/HbE2ZWiaQ7tV5a1KcqcMfKs09jKdrqvWjV/lmiquaDrMMFPDLva
Opqud6fnra8k/ZF9UCdNB6M9INfEBSwLbBwXjNRKRNX8B4nzM6rM28jAA3/IZPNgtkmAWL4fBsBv
Q9HG/UfDnRi/efGweWywREn62ohvvjts1pFvZyGnXVYcOX911qFuEAIcKrDePfEPi0ETqFdTXUyV
N/THphnldyytZHmjy3Ev0Y44dFEwS3zvTciWN8+gFy6Wfpg/uZ0S35LeE5+9vtZRWqvF0H2ho/yy
lyZ6ZBvA+GIWX36lr+J6GS2VNUwbWvLPs40DIzO9KpcbLtTAftF6rZ/5ftA/mMrjniHj8bdT6yJu
zW0t6/KeZmjRsrY141NVxTMsEpIBOPmb9uROieZ8qyTQsJV26ZIBfmvM0WXteSN9SPFX76uFS8dZ
gzObdRqeXNOJOx2GwaG0Bxaxrl7vFO2MY2IP6pUsKEWUm8G1cqwmC50/9gx68dZMnZkuO29g5gXb
fj1W6G9o7e6LeZC6Em9I6rEGbcJuOGXGTjWx44uJYlfr/hU4JlX77p/fgW2PhxfuY9jk86wT/COg
9lFk7p76Fo0AS1GHxlHDremoYRPV2rSTJwsdJgMC2k48/+ySjaOHT2wJ7fdoA/qejucc5oPTus3t
HgHmy6u59abv/jqGNM7IZ8gqFy8S7ja9vrVzUzkQtVtaKWXYDQ/VXlQSGlM/aPavPmEHT8biuR1b
8+psfVHk7hK670TuYLqoC29T2SbJIMzbPrSdS2HPscFs1TaP0x7dlrRcv9a6N/rea3d1BXm7WNkn
442Va4oa+tSCViqrnxA0pAvP+j4npn31ms27cSpvtQ72alOfxWMznBNhinDC2BLuj6LbrKdlFEmX
aQNql60c0Ec6RML5HOo9ekqKXvVH12mXD22BiD3tamd6datw+DiMe/cUFKEgBqtRFGfeXA59Sol8
VvEVLV4ZGyveBbkBpv2PRyHkxKH9RPCGizf+eTq5Vq3TNEDdTgMdp4uZk8ZHwyp32MKAh3MIwt+M
7n6mPDBxiumiUqxDePHOw4o/z14czSXgxKVPcQOQ982Z/PArHDYUQf3QznTKNPl1eSf8jd4lGFZz
kZzzlEoJhe/iPx028aOc+VvYo5kD/Txqhr8UTKop5pO/WkUO40bf7344/eYK/3XGxvVFEwfb4Yw4
ALn459+4FRuBaPZonzZrcJYLji3hh6SWLyNSiwPibOewrWFx6Q6J94Surr0ydCGPXh8Uv5lD/WVA
i+4W6b/HzA+VGHO/P/8gdR9LTgUtctixasJ0qVcapsQFmJs9qKLf/Np/GXrhHIOrdzZUQMRkSPrn
D9PKLJGqi+DkLv7APVynC+n2/+Lg/lssyi8+JSBWKEZ+i77qL7nFzigCuQXOzuM7LRdJ37Q3Sc9Y
6u8flL+MZ9HgIFviiAdyCv78T7+LiVvl1aLYT4UKnbuIY9+lCr3lY4gEiONWqY9eAfT37z/0F3cL
SykCUdB+sG5+hlUgxgpw4Eb7aRIJgzJ2NIZHQDqQe+y/eTB+dRXRTnkwVGPkrz+/kw3A6tHT8X5a
3W7/7syDd1fG/vSb1+1XVxFAK1A2Hr+zFuzPT0Rc0Cwbd3s/hX7j3WOODYe0XZbqqOdRHjuPo6QN
6fk3l/Ef8sc/DXv5hc7UDzR4NlKIn/VNQaW20RrD/cTEqgJ+WGxUmOHcuO90Yw0nKMAV+jzOWj8G
ntk+b3RNw/OxiOTtbpq8lZGEOZfRduPfuGNp0cxVNjPKyTn75/7+pv/iGiF6QUBBRi/HhZ+VDWsc
jXayGvTHho6Xr+DAyrnNx92ac1usOJAGJJd//5l/mYYzmD6TzDBmcPvtn40GosXSKZkKnyombJMr
mhySNXO5qn7pGf/+/Yf96hdkBzjjlln+w/in5V/FyggqLvvUextQOlkuUNQAzc8HE1X2Y4+F8nnf
hPP17z/2Fy8TonGQk9jZse7/rMSs/GTFFh7RuZvb5roIUDz0HacDGfzWPvSLj0KcAiUO2M5Zjni+
Av9LXBBuLUJL5a4nP+nHg0oWDO5eGWnY533zG/3GX64mWCbEm1AIeLwdz/vz1vIfXyI2Q9Yadmak
KD8ryeJq82Lc3/spmf3h1Q02hrIejam0bbffhb3+4pEDAAznB3E6oKXkpwWV80DlT4FmQZVhWGZU
e/Bz4665Knk0iHpDbPOb5+4XSxy+eriMVB5ntOxPnzix7a32eTVtCqmOvd/atG067/Hvr+GvFhsA
VkgpXVZR9CU/yYsXSyKRdvjFGkCLbztvwj0OH8b2cyXdz1a42LedwDuOIrb/kFD1XDMoDr+uHSrE
1PXEelMUYj1oUSDMoP1YXjDD3n7z1PzqWsC94yRBnBbyl59+yEn0chh9az/5CNPyaZ9IG9Oz/s2y
8qtPOYN1uQhnmezPaBhTbsm6jMl2KvbYvegEExfllL/TFv/qbUuAHqEYDGESxT9JLavOmYulGPfT
Fu3Wpdv55rgx3aGFgFDlHzf3/0ZAzP9rzP0z7ujfM/fvRPl9/Im5f/6Of2bCOP4fIdw2nGO00JF5
n5Ob/8ncd/kC953or3+sUf+Ql/8rE8bx/uDEgZMAmlQYAULiGfyfTJg/UH8R2A0PDbEpyGT3P0Hu
U8qz3v6v/R8Jrst2ClEaAxir5c9GqaidXL/WBaVGLYb1YrNXQiA8ht7JiTCsLb4bEA8xXl1EU93q
OZrn3IOEMZ3qco2xRw9hHxKdF47Pke7FlHOML2kryYCNy2IwQp+Ss6cdXw2z09cMwjls0AfHi2F7
uTMRKYcF1LbEEf/tiLt58+uAJlItyWvpJ2NnG0WPZNJlswR0hIA4qQz1DMNhrbHhrZZDrUFR6p8T
Uxh6YIxvvFsf/c6X3RJhkCptABUANNpu/SkpvzS18OgFdO62ZD1naP6+zi9M6ptGoCeKy4g+gkVr
LUXO0+2cmkEQZJ6pkzHfwhU1U1VHZmbmgXzj6C2hhBxli0FmlmrC7ZLImvYlYax851c+gua5bMv7
cZ+TrxU78As66/h9KFzG+dMWYICtxmmhzNLaCV8Kl4/8XDoI1NLaN2t3u7lt0l2ZpWGe0kuAVbkO
MJ+cfDrL8glHBJ1YKl7jMr/YkymLBtK7DzajFOBtgY4/STl5zlMgiRO5DepR3yTngELuIQKonh6h
3q9Q26npfpoKm85MreM5HUK3ucZzSYKcnMz60pdFrMlriStERAsgik9wKRafKYhVdZd46EcwCqGq
PUatk/o2bj2QGOZh0VsVwvDPbHfzP5kumF9tgWuYdkcD5h4VhKKT3cdvU0ErOycC1EwXTAgCk9lO
J/20j4MO+kJcjtd1EFgmdUK9BcexDmHYNKzPhPVs4QKuQ3cednrkNTXUy3BlNKr0dDlLC67HYiH9
WZk9XzvFRPLdLKYfjk+PU6CFSKuJ01PWAiVmL69j8aSN7Jkwz3RIW6aDXmbt42il4e56AB5Wwo0a
ZDUbMtQggHCz1KDsa22XCLvafUgJTEqstHDN5Kbz2q0va48Qnk6f7t/c2RIIdDzg1szag53+aHju
tjuO6I6uJ2OmxdjrGka69khKS1e8FXQg7zE5O9/EGfxwnErJeF1Hql9wUxfAQ8NFmC9nxplKbW27
40VhFxpSz5YwHIKtvn/1rWC4XzzA5alSI2LuhphZKuaxQNcWV0ruAKdFLa9cQJ1TKmzCaLIymDyT
2oVhpANXxtkxqpfFG2m0fnSBAdntr4NYl8yTdTdMT33p+lUeFQlSj2V2mwenDtxHLAvNjWPtc5Gj
YbTflVrcHYJIiGBvWur4pUY2+2EO5+RFwrRh8DY4kThJogbkiU5hd0/gks1JA9QJoHEoi0OWzHH5
3Z02u6TRrmKbL5rdzSYVb10aeJLiqFjX9qOpyiphKat2/ZHgt/JVo0+mMdfWwk+32YntPNwMSx9J
DzjBqYBki84kVixSTqluk7juPtoun3YgNX77tG/Gq+4X9HIhzyHT+sdx9cci92yLlmAR7+Wl71bK
XISIwOdDOYJgPSC7A8bJNMwvc89qO14oFY5IKZkk0omn9T0BgKH3lFqJ9hgS9tBLmHvVlX0UfVnR
5ZaEJWRwcS2ZW74k3KprF3E7Wa7npxJRLdmmdCaLPB5Rgh23yEK9YkfytfOVq1NjLKZvlnJLk8+r
8Pa01fFW82c5r2kYTeF9O/Xm2wSk9XpYS3hPZRL0REcS+T7kE6X1Iw/sShum6Fo0K5hRzEFsKiSM
E+OMnQ+8cDTlvH02WeGDKaCZG9fmQALWUN0XFdjgsdHEaO5uVD4KZlFzygReE3GhWJMVGB8yZklj
TLtSTd0tSr5eXs8do4NUbbQPDj57EGf8Pai7Y1x0c3IIUSx+EbHiodDIOvtsVkn0OBVWQQbSABcp
JyfLsXmsV/EKyF3QGJh6O86JrBTPmPjmKUUIK6+KznWY/ZZxUGd4Tos5ZTVlHsqeQYd6U+DwkJl0
TMGR3Vik+ZWSDAyJLPSTmCoAOhGKLkKs+GPLaH4OnzB9JKCIdMPDtwgb4VTbd8FrNVcNpbwsRD6i
BoI64gwVIygOMO9rInDhs9fXrzGNThKTfDMFxnwqwo4XmsnY6LybuevvyISi8+o6O8SmqWGqVwi3
+VGvbnuHJjn46Fpif201xXVlsRbS7JXhuzNpC4Uw+R6fVlknW+pNo4RgElQX634mO6Po+iIcV99i
PmJui76VYSuatFHmSrUCipkiXXebd5q1QY1Op4skHCTDd78wljfAkOBbPdIo2X801rxcORHLQDYK
f74wCAZ0Vi1Rcu8jBNxS5FoIvhb63khMVCXPxf/inAId8cxo04Qsjbw0AngTA2helCV8BmFkg18Z
C2STbeHP6ujX5YAiZB1Nly5kc98ylqjeptVqYoaXg+cjYmm3+EPpobfIJhF63t3EoK7MrDI2W5Ou
dd8ljBaaRcBCSuy54hv32dHXxi279YHwrQCxjBsaHd+UuNqam7DEIsLOsu5F/xy2Ak0RTHCfZ6CJ
1uJSN8iRoP2Une3QzAxa+8O4KeAvkU/MW44kPUH5HXrDbSzJjb7u5yok/mqvnbcoLo15dwhjUzeS
hoOVswJ3rEz/UMBtyGS983duOxKKyvtWtlZtMtC4Hakm2LWLOVeciYp8X2e7OE1609XncIfTdZis
qa+f521BB9AWiCEuC2EIVUpDVnkn64KNC5PM7sZtx69efNE+4sGDbfrEv5Qax4FMl6RdkJVI1Sb0
6McgWOzv6Mv44S06c/bFFtaW2fMlQbuGBjbu/PiGsMti+zEnq93cAdhkaDsznxxRaJVyvKVZVCen
KmmcPTh01Baryc9N/JaZ5KCj6xJ4WMkIqJTlDQ3StvxGUN+YMBtZEXytddChkfQLflAsLoW5RHbj
e6B3EU/573qddXtVNsvWPJwjCHao00lsXfSTmu2rAqqvykij2aPLViHvOSp7R6HBYyq9zNtD4Xya
7N0VF6WKKIV5kIP1Y7zQHk77gGEcanZXKaTa2AFe4PesnN4A8PywNfz/i57YkI1VogET0hW2Xafu
zsOcz0un52OslggpAUTL7cQ1p1252YuYsnCs1Xxfs/C01xWp1d8tyujbeC2iL1G/2dHRibdGHJ1x
muCkx0uyHUyP4hVFhVNgBMGvEeT7jmyPi7bIuwHln3fYtEPInAwR+91Y/GJtFlmQ7tKYUntNxyFS
31gThCb8e4p51B1b+FnpmSW+Z2rGa+7ErScPPmUHJFv2eo/93VX6AA/R/qE8u6GCT0RP/d3sClCa
dpWbyr5iMk9/HW2hAM4FHluf40gRG/K+FWA7SFVk3/xIgG3Cv3q+ekbzSvT7GYQSoH8xPq6LwlkJ
m4xE/TggEvrRu/DRshZRHxCt1d+u56EgO2GipJ5z2UfMQKDeoHSbVGigmCVdGF85+LxZ+OkwfEaO
SoSeDksUEbM3Ms3sA91QqqjGrh489Lb61AdnFcCybloCFGkVwS9VsckMiXTdXyZGQmxq+nr300Xr
pr9VzOjQLLaxcq+bRKJTL4mVqQ6LjhYcFNIxVm7Z3IU0qsImOPiSQU4GaJocayb0VZGRgdlMaT0w
W4HpOG1RbpiPbqk9JeZtsXaUovtUye+4ydvkoJiR1d8G5JEb8DOobuzJE0BGurHOJPdMyYjAxcwr
5xC/iFxmjVlqD4g6XI4cO5KAXMagdIMi7ZGsFodt82Y3Y74VRfcxa35BeMxcj3fEMq315ygwq0bd
NHq1M2Qjxb//TOlZexQI49DN+z9bUP+/f/B/zu3Uf98+eGRA/+1bK96+/tf79/a/yKwv/5Qve/7u
f7US4j+otuh88w9/wsf4n1aC4/xB1c3MlBmFC8LqzLL9VyvB+4PxUnieAWHkZI53duH/q5VgBX+g
myTbjzYEMCt84f9JK4F28J9aCbHNeJQIbNKL+CsJzfjZNepaoRPipTkimeKAWcoNcbrL/nKzql31
N8vIJp5iyWjag0mIMrpa4c68VL4+r4C0HFAew6n0MwrtjTDRQhO+We7so2m/yFDmut62JONN654w
/HF0WQF0ykMzbeITuRtEzbbs3NtBuiB00cZVxY+e0mA8oqP2n6fIllGqq0jfknGG3BM71u5damBd
3kXky205+Aik3bSO0EPkgLbWT0pESXeCsuZsn+NoVNuVgx5xzGlk4vZTwvEviRpA0b5QfYlsqC3c
q+4+FucQ3X3ITaXbkve7GwfMACPnCxu+HwK1oKO/UPWBIH8TNm8aunpAZ+BsOzBAbTXfOjqUX5DS
uJwc0S0Mac0m9mkXtXhRo+6hMK4JnvC4Hyiek9b5Iee5AMwajdJkiS/Dk1kNVavENPVQSQddtje4
MgavV7risPuW3A6lcWYb4qAo1izgDPEs6nUc+ZXoweahpyzE1XOzP3F0Jku7P49cd8g68oCpmtrQ
oSIOD94qdHxhD3q8EL03f5nEAp4wCfvoISzC8a7XoSty7CAU+KseWfLbybAs+/aAtEqEbf11TMbx
ESIB1eEkZuhyyBeWLY/2yLvp4RnqC3tfSj/TDnte7lTUCwihktE5jnakoOIzd0ShEId1/biOyxw+
7h2DlEux2Mt02jRprxRFNba2DkBvdaCc0yj0+taxD0TYFmXqDkvvZNMwMdEJR7hmmHjcFXtKyKT9
EJTQDi/oZtnzTUNJNt8ISp7uWIUh2lWH81ycQw7o1dXUuNaLaiOr/sYhy50OnAeFyrV1tqrA91cO
dT/mqsuy9lSddyuC/qwnH0gecDQ5sFdpzuubra4SznzC4yyqIBgNBzWM63hpdUZux2ipaUIswyKc
ON1ndoJnKU0YHEtnoJLZNqBrCIyN9VnADFuPlYCvkXLqKMWNGDwnehRaTfojlBcsWyvKJPPaibob
4Pgss3huyfmqb5u+mK4gXy3dtYB4uNyVVKPmfpyT2ZyUWaf4SGyKJtVXY0F6mVGp+D/4uS1JYqKI
nXziAQqO07Y5Io+kK4cPgVn6PittVIVH5o64udbNYLIaqnIWJ8DNQwd/lE5V3oUwne+CsYvi+xbI
Kg2KfrW8K4+SMMmtAqDIRZVswY+Io6oBRir65mDTLMK11OCDOIyia+VRLWHlYNMF5Xi5erONwdtr
EczEe7eOt5DY7Z50UT10d+7KpnYsSmd23yVGr4EcB+ixD4kjAjvT69oDYVF2XR6oa6OQA18rUa1O
rT2fgH6G1WHoz1+lidOIS5h0qrt1MSvWl8YeJ3nnOqw8CNlkW52mybQEScy9CACwWSDHESUt8UW/
Dwb7wBQgf4o0WAR8ok5n5YFXVU6O1QylOlo14T/RsW1IaRaEDubTusWf/ARbaMbd55v6aIqvirVH
U14haXg9N1Z/qK0IfmzNig65x4P6mQKfT+/oDQ65VS3jlq72WcKkiV0jXtgvaCgoYfNV9EMsNxWn
He6Er85lSAx8mNiw+d4N0DKSXz1Ed9Wy2++DH0h12W3NMLJ+19WYwpQV3x1XRXfNxnVNW1fLz1Uo
xx+zjeDscvL98ce2WsEPaHy4MRoQ0gEurQk1e1e18nMMw9PNAjnJ94KeE/crGM6uW7DRCLSLYUQN
vgeQg4d9oybHu5NWMrS3jPd3ZZIE6uvcqNiRjNkM8eOTqyFunz1hozgRR1PrIzEe6ydj+5W6gTjd
PGNnrJoLE4zGOqFZWiUVo7SG3Ct87wVRQuNZl6UrAy+iLe2QGt71Wt5owMR0/PpVk0Re87Blld1h
4GOo/F0g86fblOjtcUHdhuFytUsDUht/T1UFwSks3EAd6XQXyaXvTMXtwsT+ndwP06JhDunX4Hqa
0PMV9bphViHvO5VeO9+4lPckMpNO16N7i+WdNkiIaHdv3rMs21GAZXWRpPbM/Vw8Sd140w2FgLrr
dduHkYQX/wL1vkZcrYqGtWhb4QnS9fT6a4JmqgZ3ve0+Kz6+AaqMgwS/BTL+Ahbu2U+ZAEcF4Esv
y7a6/XlwxPQBJ2f4mdRNjJNeMkZXZSHoexUeFsemdzwWs3Etv7is5dzvdWzrdDAq3LIoUciyUe21
z7s9ct62AfQfrbEeX2cvLm8NR67+6LVFc6c21X8e5s587lvLfbHsNUFyT4PhQYdqwmEmE1qs9FyL
6LAU5aIOLjL5j85Mjzr1HGTzHAq7aMobAKynsa6lsvD6WLaF8nCpGRi4kaK4XwZ3Kw8DvQB8pmHt
ojEF7fXuFr20j6sJlw9L1E/PQx30HKDoA2L7qAYaV3Vs4nuKgHm8tPEluySAK7a3Id6bM+DYKeyM
hkt0p1dJqGS3ivFxdgv5reEUiaohXOlrCs9TDdJyRYg9DdcC3WsdrSv6YVRzvunHt7Y/30p/9MVD
SEJ5c1HOcsJczTnmMfJ8+5tLGupHEtSFyImtwW46rGJY4IvRzL5g/CTvaLVyZSdVMbpxG/IACxWM
X2Kizr/tOmif3VIG1061ep9k0uqGlksr3wGK0ZfvMKbTJ5KrhyObv1gdQ/S7Vorl3P+sWIdByNAW
5iaDV7iUo425Tsfu1OXueePAaYM5SBBfWmXuKhOR2f2QrOcmfOhfIiHGVDOHmCbojM3rEwaewc28
tqsX+qD18qDoDPgHnqfye0Bre7tq8SW99qXhiGgxQ1uygUqKQnDb0OoGczgJrEcxXaKlk+e5i+U/
zGa1efRLCfY5YX7THHcP8DduBTzo6G0AaRzWZgcJsLMZXRG1YgHiNuTJ4wmRzcFRQ+ED/U7qBznM
roFcwCuL95ftNLUB8q0Z3UzzKoI2vNa1S0d9TCyxIlPCHn0xGlxEmRVJFG108yCWewVthyOafbfJ
vWBob62yl82R4FXziGIiag9b0xQPdGIRqib9XvppLMNJUYUI0nrZa8sXyyq9H6NdrTSdYBR0PJg1
P85aWt1HCj9z31MW4D9u5u02GbaRxvrmCf63wmPStzHW6jLoxj3DhoFEnrTqzmzxYTT9V9Fid4Vg
4hmVL+0Um5RzYfRlgH7zqZaoqnPkn32bElnaa+jQpJ4kWFDavCvbxmTTPCU4xZx1+17P2tx1teaI
SbrM9iiDdnrz2oTO8ybX5SWSE9sHAaEApzG84QOhaKZOFaHLqXYdsPHkNK+7h3GyxFtM4vyrE+Ps
hpOKhiNvWGDPRhC7Hg5YYioMb0L57rWk1vxQdh3taNNBDEs1zBE/az0VfiinKnplLIioV9lh9W5X
fpRgtVr2jw6OqY87FAg/L8aAKAW7muAj2MU4vDci0u2BIopNKFlk89/snVmP3EiWpf9Kod6Z4Gok
ga4Bxulb7B6rIuKFiEUybsZ9MfLX90dl1pSk6c6cwrw2UEiUFOHyjTSze+8534GKXsjA2WTzQMpD
GuTza0Z8QIm6uHRRcFqpiHeeV6o7ObCtbaRpju6G8iS/xhAgMp48oTdKbwHkGjMNDvQxZu6PWntE
UEuvGp/7pnPo6FKYf0w9SSKbidGj3LQ9/PddywZH38AYGFIyFKHlMOtalVFMoF+yAepkfKHfEos7
+nLJO52S8XVeJnkK+jlfbj3RKUaNCwlyayOYb3QwQ/K3Xa8vb2cod/QR07K22N2QuUcMI+PLFuAr
meGDMM87LxjzQ1xqJmaDs7TDNvBseesIMmU2EP4w2FnTlH0wazYZcM1FR4otzrRtsUh92RsD60qX
TxpB2exMVyRR2cVeOHl3T18t/UhLi6JkjovpSdTt8EVbWfNuj9rApMHu/IRH2aa7N/T5fUcjdYnC
kq0Cv9iYf8nobjCTzrh0SK5Jwlv00vb1zPj9ReVCdwzdkK0cGPiML74zIwfXtDzldjEkTb8RgtmX
psFSw4zVSd7DipphY6SD50RoOdD7j7Q/31SXpu8rz/S9Awn4jHocwwUIb0bleCOzSyh/VIT8dYkn
KK9fKW8K5tABkmuvdbvnMMMPY27LkFvjeRhT2bMNUL7Bf1UtDVdX4ZrVoXg0y8p4N8PRwUkO5+F5
sQGAUwDbXPYkSizZnrTi4a6toGji8U29q3lS6tsyaf1Fj3J59zXe7h0Vffd1SLxm2nNhqXO/LBn6
NqgBVnRhjCVUYsYklKYzx+eiCatXE9Srj3sfTvImtZIh2AeWGmmL03Dn1KzZbndLXopHyMTtdA0X
RdRRVhdhcD4oRq/beeIoOhnkg+7M1LA+U0zoRbQ4aPlvkwWDcGQDM1gXMIWWv1w4DyoG+d/acmIU
N7V2YV3rpJwVB4a++uJC/6CNaMWh3HWmIz+6fLTag9sl+Q2HYtu+HvqYzxibluns4ryvlnt3opqi
U79CJArRt1wh9tzZW4ag3CgEX3PjIj3HjlhXPiMBNlVI2w3tuw12ar/eBg0HxZ2ylyq+CpeyczZN
3rvBHXGI3fpLOjFftN1nnKUMpi/WGGHSBNkzAXWLd85CYMIX+srpSdbBbHt8eHn/RxTr/zTU/k4L
67/vp/3v4v+S4/D7f3TQrN9QVjrcyADuVurp/xHjGPTWQP6vAMaQ8ayFxu9fLTT/N0RaSCPZbdAB
2yYduT9aaFbwW4hKE9Uk8pkAF7X777TQUPf91EKjp0PjbKUHowt33QBUOj//QR2ZkonQqjw9ryaj
kflDa1IfXY2m9rimaXfZk063zHqtFZHhrO3gA+iSXEdyfbsGh7EQPpFzbYez+aIgqjro1pSoh27r
j50j1So/0WQjhS48H/QCjFlU+0YshGXe+r4010RtjPST/Uq3HkL9S9Jy0mDvNWxNQs+SeIn76KfF
5G8LKx30vQM3R20nNYB/1zSHOFsuIdOFOiiJIU9shDUZpo5kz/hxuQfQwcwA87C8FnkPItVyc8yZ
leOKhVPruNIyUJMfqixjauxmiVFfcrAxRTS6NiXP0mUe3kaNsufoByXbd8Nkrr+aS8MojMh1S6/J
Xtxe1zqJcLMs4uizLWVPbmU3ZrcrRn+y7vEI6uDQ5S4n3wYj60MRYoVeRT95eMJEEppgm0vOTXzr
wtxP/SDKowpqM8rTsc/3dql5LUViIYy2yxrzecO0Wm0HaAbuxk1gaug6LDUeRUUOTF21jXWwYIeQ
1Os75XhwnU6IiALaEAy0Ay2Gcd8zCWixajdD0Q87hYZSLucof8eY3l9fu+Z54aX6LBAMFjENWe17
nluglxuqGIXsRuEzx4yEUiNpqJEAeBV4UC1GRucoM7KCvGJgBPp+xocpT6rlZ7Q7DGRTfphr4Cne
YiF7CcayUddmSJty09ctJ1pcqLOzcYc8pzvjWINpHFU8+jjHwWIGEWmgTP8nbE71URESAVOeui3f
s6P6yw6z7Mj4uEPnu13mrpnO5SK668ZjQHUwB+3mmNNGpY9Tjxb21lLhMsP9KDD6rlVbE3VjYONK
ayjAQCjM5SPNZU5qHn2NOkcJEiVEfT+KBbhvlOWAFxaDeQxKgqq/NOK2vWJeGhAIlsZU6yH4Ck58
CASG7WILN8TGlpdPbPgJeOCklt8Y1GTlYWZ4xTEVeoN5CbEv75gOao2Rmn6POIqACIdtEqsQWlkl
jBthVA2HG+RLVkS1GpbnHNyTZ53VyLL6VLXmzncEk5nWrVJq83Lq4r2J5eMDSYO0ooV2cs7lqoyT
VXPMitjE8bMWpRl2e01P2SaUoBavVqgGrNtCcu4KxcTcTZKUl0e4BZtx42Ue35kv0wHFlEoEwBZA
MLyuxDdWC5sl3oBFdM8jSVjf8iDrBRQXS4Kt8mlUccifKFwkIJZ20xIMJvdEc+GghIsybHO8jc5l
BWbipWgbHwBRs6o9TE1QM33lIXwztO8327xMnIaKnRVzQ4u9PXhmGVcwM4biaSWyE0NQdmUacbcu
FyVly1vG8EwCIQHaxiUFbkbIaWcmizue5+nSmLscjppsMN+5gvrS1hgulwG5+sYM6z54S4JRhedG
tyhAFpVJnlSBemeGLjW1RScehrHKzJu4nrriNkCwRd2T+3GptiGWbVXt2qAYYqzvE8UX/RgOoDkH
Lpkkn5oGZcCNtTQLfb66xMYZCiNcvJsgSXPtbr2iNZ2jHKSdf+kKDvfHEAO5uzFy6Ov3Gmq/t0tQ
36YXPpTn/DXJs8ChBUDDtbnHAw1Ksx0hGrPkQl5Q8oz7k9Wb9SJY5mCnQ7tSW83oYZ7OFU9SUPC0
XUrh7Hes37u4dA3/vEbPVz/F2SjcQ9BbSUiaT9mr7Wj3Xk4aRFJX87Mig6y8DahTMeL3YT6RfRQH
bo2jxer9L35q9/ZxXXpVvBsCI80YWoyIEj6Vwa1FebHMBsWlGg2xwf2vnX2C5bDcpYGb+xzuspZq
dVKu2JhTU9VnfVkGb32W2i/jRFrw/QjER7OcDu6tG4thOs1aWW/Jglpju0x1nu6GUY/WzsktO3m2
lGV2e46Jgx1N9kQVlBjmkGyTwZuK66AmqOgwCIeZThgMbcBcVQjYR+4k75mjWEAHrFnTgSEiDj85
Hr4Nz8AZ1g+Y2G5y25EzODY/voRtxOG4oAWLRdcCxLxpansavxfu4LWAZBjbFtrNbY2wSx2cdpke
R5St5DNpt0lRsRc0QJZp5AZDzZjGO3hDGgKSnQMuiOD/+GpreUhkzuKiCl0upNakaiD7x3qJ26IM
jtloeMYqNSBit0iLpj10s1yDtfoc7DVhw6ugSbgrDaRWcbUfYgOtWFIWAZ9KUgEHKNLM23pu2u5N
FKMSwQ1bR9SU5PoBLXCb5syHq/vgWa7lbq3GcMQV3dXBpcdRBzSBcHp+Q8DQiI0Xt9Yr1zECJ0oK
W25LJRN5A99yWjapr+LsPJya+mqyivkR+jJ9iYLPMb8mQc70EMkFYdIz4UpQVCXJ2q1GXVCE54tq
g71smoqsxDSj1UzkWFKvpBsOSPdlbnu0zRC8tTel6F0zEspN+FrMcaToy8AZ0SWxvg3BGnuVEq1L
shg+xBmSX712eFvpn4pspGtTq5BMqEbL8QFpDHIFF5HE/Zi14jVpVsxw44lEEyA1g4ZIFtKkI588
vHgnMX2A00r48S7nDHhXly1S4sJWivUtaPX7Qssv2NtG7NxaNB+c8wHdarWjg+WI3Wh3fnfBuUq3
N6GCgdXS4Rot97wJG52+IZvpunzXB1ZMZmGWCYBBGolTdsitKv5YKoMUNBO7/kNPI9cCO7ak5XUP
l2D4qLQ/fXNji690hKNHuVLkRrItBuFBHnWbvt5gvHLCKPMa75i2vVcfOtX2YltnDoTgRCqruI3d
OTeOuZem/j4gAg5ZQAkR6MYCNjTuu2LS/kZ0ZQPTwGi6Lf1ae8s9TLi4M5XaRGM349ZVVUGqGHBq
vMRVIOQbdZ9ZbXFBMTSUbWX4Zz2AhZfaXub+xipqv76z1dy394BsCKSAFtB+C4tuIU6utON4k07D
bJ7nU5AW+1rZpR8laUtUhkwr2sEzIZXZeRpkc/iWllA4N70zW9VpyZzc3qWG0XrPJZ2B4oTRKBvu
V2VajPoUNBKMJmNnqJqjQHJIgpYeJanMFW+j4941nCFlbNHTqkq9HASidLpLSt3smzRAXhNVZvrJ
wcaMTVmKUG1BPln11+RALtR5haQjaWS+j/Qq0KCCe1oB3J4FW+J5Qs6Jwwk9S4tji3byih02WUjS
a6BBosFJvixFnt9yukJp6EsHbUiMtto8Q4/hMFViWlZHTFzclyAPgjai5WMTAGTijt/okNNz1A11
8FbHiUN9XvUuRBmmBhmHK2VQ+CNQuvLHsb0Zyg5JTBxb4xunllnv02Tlhiyz27z69Pwe/AbIBEVx
I2/zYrL1thJxuWyEpWAjtVm1vLAiNliuQ8YYuwyD+z4eDXZi5fC57p008Z/xW5soTGuXzmPYTVj/
BjB53xztjvWhRimLgy1z2yetnbyPdFph2ksKIiL3KLrTb8wKWRiGBrTUhqCIIDhaiFVouOCieLc8
McEoGmIs660s5/tKAWxisR6cTx+iHAWQnJA30V1gyAE2ouk2pp+yv0uADipKEkEMpxolA10AA8WB
VFMGkcmQt8/z90ESKmfs6UZbgjocksZ961N6UllMs4CxOfyxXVZkHFNdA7kPgzcxCtB4Bp797+Xp
/9Tpf18zcf/7Qh32YP/2tzuEL5TnJaOQ+ezzH98f83uxbgT2b2xtTMXXxHGCbRzckL9bZ4yAkvyf
dTouGNw2/3TOWL/xAB8PN8pZhC2rRuaPWt37jeoeOjtXT8iv4Ov6X//xk5O6++XPf8M1cCIksu/+
8ffvpuZ/+WY8T/h4jj0PgxhhaHhoV+/hD5U6w67BxPlHBGElLHsDUA6PZlW0ZF0pJoahmhHPJoV9
3RK9sjMMwaJdIXhwFESyvO3qv3Ct/eKjx79ieRiJcHBiJ7NNmgc/vyBojxiHx8DHLh9YD8wCnbNW
dGgmrXo6wdEFqijS8LKyPYi9ZD99KW3fvAU0tTz88C2efv8MfvxoxC/BHnw2BHPhXmL7xt2+Wpx+
fimCtmmXND3FT7h6h+GYbEgOxFM6S+sC8dAnXQUdITXRMgoEHCGKq27FZpPwN8YmfvvSOnFsQkm+
OM6zHRvegZmh2i+UT/PAYGJIeny/QNrCq96Xet8JXAq4p+8ar/+I7U7uqmIcLl2O3Fd0VJLrCr8A
PAu/jzoHISpiwbQ9dYM27vykKq9t5XsX4VAzprQIgdsUobDXdUwcyN+JLwpSrfEUCT+qhuICz2F3
mODnRqmhhsPkuB+KFiMNjPyVF+IcDQ8K1NgvZaQ7Y4nqzqVHjPbdLQpOCdJ9KgDZ7VNH6bfccpO9
Jri4gPzUmM6Hb+QvIjOvYRA+TmPv71EQO5Fdpld5lRTPQVa3UVFbyS07SLKBRjmw9FreZQsKcmNa
zMymru2ulsYjnnIiGSBPvO6xnErqxLDsSKusPJxSlnMG9A5AIlpKRNY2+wtT0RtEju4HOUspzE/a
EowYPlQT0F8FlksZNRggxKyMFjxqwWTZ2Ob8lRkU9D1lcsyuxpxSNfU6sl7RNrtvBYFpxTmX7qVh
JWl8JB0EIMxyydnj2K1Mf2N8qj3zGTuPuaklaheVdJQYQr1TPp07XfINM8Vr1ST9Li+chPzU3jzS
SjWZzFaYgsxOHGdSebdaFB8hFCkE/l6zCasJ5AFDhGD0euBkDm4jL8Wbg7uM2fh0YZJp82gzm8FF
1BvbbCl6DK8MNSrnPQvjfafBGIJfUWDTjGYzOXbxgKYdHA4igYTT65Em0memJBrViemNnoz2APfT
jBjbfIUhdgTz/Zx3i0V2MfSwGj0vc42MGKfcu5eaQY5bNEffYIi0+IGK6KiRb1PZBZrqoDlbE0CJ
Dq3vYgYauHAwEHF4Mk91MbOXD8AC9tIR7knGcj7OFMSPkAX4SpFsXS41djqOEnF6HqPguKlErk8p
LEK1Uj7rC1pC4lTiM7pEOtOuV3I7uUhtc4I+BruG3z1Q9TF4JvL4omI12aY2lJiyBA7FkGd+I8Ms
v0U5fTC89RpccurQK3xJjoVLPRfxhQhHnB8QOKcMkKIwkJtTQHNIwkzEgFe7phNg1W80+c6Vp5cV
EztXe9/TvBx3gjFIOZXfTECQPJk/w2Un3kU9YLLzEFLLFDQRY8O550yVLwSML97CNB5h8bnjTt7d
vMJW5VLBk4HZyjC4aeuIDuBbgaXyjQUvP7Ue2hKw11jeR4KjaBbms/eKD9D4aqIQxHuMMsMYZXnl
4DcZOEj5zadRrVprG1+YgQaTMffM1MOsk6seuDE6LQ2AidbOLgvM6gyjMnaool8ODjamIfJ0kh6D
MFu+zLiZ8U6Y3SP5vOEhCEcUd910tKfU/5b3bB9b05q6lwoFz31Sdj1OilERrdvCzcKeYq1DlTE5
jDhEc2yC9Yi+pZw3JdSFg26cMQKz2R9bu53oBEG8viu5wljTuFxPSnv9U5KTqUZsepKW+8EzsjPT
8+P8aQknETzAQFHBQVtBCy45SLy2/rpQOCMaZt4YX6cc9vZh2GGhyPoM+R/XZsH6VHtXKKDCSBFu
L578CmpU7JeX9hy7N3kal6fAmxhgtTJDVJi71vMM9RBfiTsR290OHysGPHKJDzyjbpnQQVMEuxbQ
naoOa4cdK5u2mfYmiITw3AKk6mcO8vBDXg7MtptOo/YKY30+xKD+NlO19gHIl6bmGzvSxQ1feiiA
Wq1PEig6mERYq+0M1APxdXzZ5H7xGAQ0a6IhHYBflbSgP2bfu0/bUPjU+IE+lV6rT1wyJLWRVHCJ
TRwpe1MmRrvrwGzSjWDjxeCnT2sO4BmE2zZqRhYMUzJNc2U+3FOLTEfPDNW9nFVxbwvjxP0+kYAV
51eDO8xQKmMTaZrny10KvncnWXOjKSuKY6oQNhRZKd88KpkDQkcucFz6d0KASnQaB9ZsVvh4LzLn
rJ4cE7BCPtYgFxvnZSbhaojIMrD6+9RAYNZbs0RwhJRwMzQwrVj6AnxpTuvWV0DIxJeadQiDGCiv
K+h6Ct9MAW+p9L3ugXa3hEGK5eSO/9ccpjZREQq88BKNfH7rlL2x8UEyDVE4teIWVi6hugXCWWYY
TRnsZFMv1PqND4PZdQ6WMJxiJ0govSPRbGcHdf4I7NSTR2+uWAZG3T8QkX5JWeHsuQhBBRF6y60/
qh3S15j7ZZyqMTKmYXiY2yw/EaG93CIadtCmOeZBiWK5VFZtPHW1KiIDz4qBi4g7mPhumhsTDYC8
eQF5FWxnhPAvds/Q3Ryy8FjFBp2gPCkfOjwaLxJhwBXZC/VpDorxOsOUshfSHQ4sy+D9Le47GQS4
8Ng2UjREDsofd413R4J8xbyChIM+zZ5bXHt3Az3abWVO7U6iGL5Y8qC/N2nzZfCxTSLs68Ig8YRQ
+Xk3ZAOq3gTpGDWnW7+EnQ4u46l5MMusfktd7J6NJs2CmyF4w3rCVgfbOjmNOYdU5GJds9e0Yo4z
nshHYWEx5VdtcevgkiXvvJgV03EN/VwUyjv3EsPYjvFK2R39ir1f9PDrBT1WtMZj0p57MBKwgXdO
99lrANl5L3aN3+aIArP41MKg3U+4AiPLousYmkV9RayJ/ZnkoWFuv9+DNlHel1NSAnLsYMhhx0yW
Y8Z2dUFCR7YN5GwebbQ0kdNYejsnY3GucYtQk7JAyDQdLjP4pi9LMQU4/cL4urYaErJD0MIc4SB2
nRFEkbgRV1a1i/HlCRqarinPl4m+4ZVZFfZD26tg242p/VAMyA0hlIN5C7chXdr+Pm6K/jNFBOxE
QkwsM0GPJ0wPXfqY1DN1Y5glvnukIcq9xhAt2eJu4oLXfaxpwMSc6gDy6dP3bbmxO1pXI1OQb2Ui
w8uwCjoY/+gqKtgnrvWQZyafrTVVJmrKtrWqreNb8LTDpo+BrtEH0Xsl5XwCexts68CaniFqBZE5
yviUKKHA866He8/p6xenIoUnXudikdu4xJWtf8lJgwuSsD3+S8PYwdU8TfVLEnrtuK0GL6Apj2F3
iCp3Zn3D6EUJrWvxkXgq/4YAwyVJteRhLt25s0BJzSheW/pkGqKmWTHXzzQAuD5DohGsrdULfiTG
+mVeRvM0cvI/1Jpx1gYMcxP1A3O7TZexD92rUU0XbTUu3c41WZjkPPC3gTvIU5i1OAPWj1+GI/5B
r/m9VPm3Su+HSvG//1gf81HR+WDG2n8vBP/1p6v0o0WJ863/9bd+ehDl4x9PvH3r3376w+57eXs7
fG3nu68dE7x/Vprrb/6//vCPIvlhrr/+4+8f1VD2679GL6z8sX5GTvpDubb++3887vpN8bjroRrf
/vb6tXgrP3+qu78/7o/C2/LFb1ChBL4QAFuMw7GT/F54W8L7jSk52W1B6FKQ2/+qvA07/A3vCcF/
gJL8NU+YR/1RehsesAuTSjkk/gqGDlSL/5/iG0ASRW7oOvxbQKBAj/1cYNqmxq5RZv1LwaBuj79t
/oIbz9nUZW0Qjtnbz6LrS2srimK84iTm36FTSt4mEhaAkIf58BfF91pb/9AM4PUIEGiBa5JUS3vh
1/RdZq4xJ7bUfaEjGlxgl2jOF2Sskaa3vf3h6/ovquv1rf30VDY5MJT3a1QaH6NJT+THvkMa4gdc
Q2fQ3B0CdbZQyzL7p1HGjEzvdFutY4Toz5/ze176j0+KPhNdgg8exOY5g/AXWUJhOyJGJGu/Dy0l
V4QX0j5jj3XrLfQPWxx8s6Vv56uRKQDbLBRcoonklhwbToS2ZNobCW1ISmGn4hDTclyMo9Fb7XMl
aipFrYGZkLnnpOx9jDweWGXio9ZKjDy/cfwSidsyVcF70E8StFitNalGM9zjLTE6FGht7YmXWI3i
uPjmiE5ah/WCpD0Uhy5dRnTtfPUN3mE7X8jT7gZ7V2jf+iDABWFe5nT9Z1elgtWnWJx2hwQ0zjcl
EvYHdGpVHA1TwUip48540LMghnWYSAI9lrixA8YEYEQ2zuSl4YE588IhuI4pqFGaqTCSRDaFeHQY
AbAslll3wZ5Go8EhjeoSjRiRhL3hDsF2VGaDXLSUNYInka6a0262rwCP8JZTnanqgh3YJowHzXyx
lUOv7mawXtlffNs06X66wviy13vbhdG1png6vzSSwiQMU8Rmyzs0+f7QWuVyOQ6zcfjza+rXW4am
GBOnAM0Mz+SCoPv5Op4dn8xlLAfvTAlQLCecVhF50jhraeT++VP92hoLvj8Xdyc2X96Y5/yyXCg/
yVpYIda7OXH38mS1M2zG0SohWXdmgXhTNOoe0Vb6AIki/low0LQ3Qxjkr4Mfk0Ty56/nv3jrgo8Y
pVHoeyyLv7ycrm0li8nMWy+l2HuWMe1jqILHFkjTX2Amf14tuFFZjqCLrCGOUNcA/P38KSd0RCRh
WeqFxb7Y51QUSB/pesxzir86RlLuC2Zo0qzCS/gv6vHfeafr069PTLsVsCGN3F/JicvcUqxZynmR
0Ms3gI8xhOhx2Hk5PoI/f6qfr9rvT8WMjl3M8TF1k2718zvF0x8kmcXgpEkH5zTli8ukqxn+4t5g
C/vh3vj9WdZLloUXVCgqsp+fhZmijUm5Fi+0pOht+KK9suM+juIlnS8IiDC+/Pm7Iqb012fkewME
+10ahu3T/eVi6WuG8sycHdKQM2yBoD4kfZckYyLbUwFeMtoAWxQbYsCfXmLF2BGqijNcBmmN7WNB
kEH9A8UBVoiv2v04+dW73RgGuR1BnyW7yrOSHKx1v/SITeLynUICROhUA4iGwjs7nwgdZrHpA0bK
V3RIkrOpc9l2pMWKeeAEkH0uhC8PBJ9IhuIlJvP2kIAdnXfYv/vXOEVldgRsYdU7Otiwqhdn0k/A
sIGyp1Q10wbLXXzdElGSH7ImyYP94vpF+KBG372ymwLVNCPijlZTSUuJSZhjTPWOeHTrk5C5smYj
VP54hpa2+q4e72+mKquZlbUT49DJnD1zj/fGCrc+B4sn7dbBY5UgEdpkgw2MKleIxSMp6uI4AkRn
vgxPXR+pwVMQGjTb3Ksq7nS4SaUU1hFWnb9c0YRbsqNTcj45JYjA8mNhKVPs49Qbb7gUxyKKBfqi
Y+O2yblWqd2yRyxZckg7R3ncA12BdhecP729GhbPFnrI5K2RHXG4CYFQ8JXZBZ3wsEyHETVuE7cH
v6snHRmOxiuI+B+kiOJ7mbeQ3Sa5S9BsfOuAcyAECk12XZexNwp8As640TFJRhQazRSpIYBUYRs2
NC9GoDj15cQKkMeufFqEDO7yXKkF8S2i4g3eCoIfJPf6A3Kl6UlVJlb3NR7ttpRhy3CwChXN34m8
BKQNvvuFs3zlUR+G2ZZe3KpVLNYAbR/OEULvdkCg1oxtcWvVEgZ6KSB+n6GkwNixoJOfNoGD0unA
nDx5olBovuD/kx/5HErnHNJsczGhG4tpCHdVsBuHyfgctWY2iI0yL9EUV+Hj0trJN62yJEO26/Ap
hbpD0wuYm7QxBsjJU90nLlosPUh/4yt4RYbv9kNE5W3tB5UYPZRBWpyMhpcn4fagl9fYKRZN1Icr
5R4L40D+BG1I1yfSo8IL2u3zsdPjWcFLvaX7Y5/j4lltKH41UV4By6mjbp6sE42ydtlh74ijTrTC
3VOyNdlDkaANfeUoFaSfOSef4LovZHIjh9J49LqOHspISiRhQLadZZeIw3R/kYKJQWhI8BQiqjk0
LyQDTXKTsFbne8LjpnEHfKnOIrKApgcpCjPbhb12r9RkBo8gpsMXQhw5vjBVy59xR3CV5k4DDsRe
YuOuIQWGw0tvFjdA4a0uWpU9t5k1eV8JJw6/OVlvfaHczUga8Fppn7XGwgMgp4jsKCEDJwSihdkd
hI1Vtojo9dbin1TEuZVwHEuAAlh6mo7DFp3hZocuVlYEFLj1jScZY7haMrio/WbgdEgw5aev0smj
w4ozCU1QuLJsRsF4zRlpZgzxSwMfyIce0dq3YMvTJ4RV9IQWp9KbxpfjndEF2WvST3Qn6OHF6cYX
VXI/8mWh2i4CBsqBSZ6e54EmYdTkj1eBwQh+YxgTxes85nxUhPXRyZSj232Mk67QiQYjDQYz9/z3
Op9xglXNbECJ6JYC+17cdd98f5y2TZ/P8VahULwiUoU+nDvSeaalP51ii0AHFDnFoiMyK8pTMiQ2
La7M55vAp9zdOtWcoPxy8hSHlFegMyvpT3+S6ZtVLIilHyIuGjg4y16aDddx4Zwaj3VtOwnDfJYm
Gr5Njm7pYOB2oFGRm0R3FolW87UvG2s4WhkwETIxwhBHYyztozdx7rtc2dQcUW2LBmye++F0zpKF
yKH0mUjsAoe7PoqbrK535EUNeDd1Jb4I2sxID2Vs3MAXHtIdqoEBp1O+ErimtCxe8tx2Hz3fQx3R
GW2BbKfA/Y7ntAxf+jgtcDd1aIiiLgvHedNPYihpoQYh6RjawFNRSVXdNEtCnFbX6dVMmcV4R9Jm
TUOiVZGMuPSznmghi7RARoUd9kkfp6oVuTT24HCg0Z/Q6VjTeebMiNmm2s4e4U2hCiwd3/gsrIqd
vTMmYDNiUDZcIrxlXEfo83o0Xr3FJC4Racngj0S7KFlCRdKWgvaEhGMYnF1aF+alg9zvRZfGMuO9
mdUZmhckULHTtjbyKZ/gRadSI4smHSXUUxoJEHmIpUXHuPYTb69BldaoYQPSRlb/fLbJDBHGkRhn
cecaufxQpabkieukv7CzOr0rc50+5B6CViIi4/aScrz2IgiD6xkMMZbcZxyNNOlLXTNGC9MADPB0
7m4HklFuHISGdI47y/9GmU22keGCobFzo6t2Y98ubzjx+2U/qVnfZ54cHwM91sYmMNoZJzdpBjd+
6orPkmME8H8JBn1Lkpt1mzPZ+yAIBrUZArx9gDqXJB/RNEDPsPlgCpTrqE0mgX4wyc60DoNEgrnx
unAkq46goG5n220xncnGmI+LPQavWIqpxYj3Q8OdYlcmsBVreMQqQpXaxsVyYprkfkhPCAYBMUOv
zYwp+z0b5u6mLytYU8aYFgmT+zF+141GfSM93ZiR68PXK8u5WfN0W/lpMMr57BW/i0TGyr9xgp0v
ZJG5u766XXm5BXHMcVDuO0qQL7TCWvbXxc+8Q29Dwlk1vnj2oVr6V55Ci7PzApmAEmJlusSVTCST
sQzSYI0gD5m+vSfeq5IAQPxjg3/MOxE3GxSEHddGink2R9kG4G5S0Kj9ubvrhOniUYrNChRU2CSv
fQJNOSNthSsyF+qNwxKj3BErOEC5AbE0sXDZCYpxgx3XN4N8Xy0lRY9MxvCLlZn9iem0Tnbsipkb
pdrRZ4xmQeHb6VPoNdUNGJP0ieg8lL5T1S/t3q9af9lYseO+NkWZj1GDVT/Zl+Y03M1l4EMa4NQZ
4xAyyHBACsdKILlPwAxZWod7TdZYHzlZll7Zg4faS7nWhLJd541kUWOZSq00FhvG4cW1GOk1nrtd
Y887hXOMhBpdZ/2Oq1b3R+Si9lHN2RBxJcZX4HFop3Nr9Pd2U3KM9LTHKpi6xBSSNbFZLC97xX1A
jpNhgWTY1t+tmKTi/SdnZ7bbNtZu2xc6C2Df3EqUZFl27DiOHeuGkJ2Efb/YPv0ZdG1gW5JhIRv1
oy7qrwpFcnE13zfnmMMzkaazCk6rChTHAzOwFo+knqWu8iOZpOp4gRX32rIk7g/b1EDd2oMRGlTX
yBLTtV/TASYSCF3tnVYk2aEklYSm3NDNDVCXYNOFMvk8grD3q+EVMXpA3SFDjgXUlPDLvN34KhI9
dKU2cE3dFCWzf9e6z2FeFfeYVuRtguWTSq/TAcN0E9Fp+yBoHA9MnWWRG4iork3hrK39Qev7R/xo
uGhFgWaMVkKd3gmiQeYkRSO+mucVrJttib/RpAOSb/w4TR7jDiPIQpL4WmwgPDF9KD0iflQINaBO
P6SBslbEaL/m6OLvZavTpSREpNiKyJnh3greEmsamuFaqTvnp++bMtiOVdYQLjjBQdxpPU1WaCRl
XNLAL23gFN+lkkNGCpCWkf0l4K9vkqxgnlL70n+LklZESw7m+l02GUjLtLqNmytN2s0dbC2NyAqN
aRNWoULpJK/K3MVpMjccR1GHCIknayBARI7NPaWpTlnbAMl2dTOqv7Iic9+UkulgFtahfKtxi6Pu
VdiDLIPGdvFwpRlpS7aB/BRcSdIRm4IFbeHTFOEPtaborgL/ugBFmPfrAY8OO/W6LkfPcjgOL8ys
EHcS+sFAw1K1FFYSp/sNMBEBhdpxAKNihAz9ypJkLfpuanGwgUtCZd20eQ/laOR7tW7Dgx8o5dbk
DAfCrKviBydogTcmU8R0KTm/3FddNzmLqMPci1VutP/g3jTAr+R5/MzJz79jG4MbfdTK+sqIc8PT
wGCBRmDGYh4OdAWT4ywvKOvkoeJTW5moIvgAORo/MCicVyuxb0iE8ZT8wRgYZWiuLecnp9h0JH2y
7vodi3F70HKthcA7+t2dU2OHowFBFrGHmLR40pjS/NtR+gnAQKMTmbHww34OXSVS8ylo1Ki+6cps
thl0842h82jCazwJGsiqEHghkkdgW3TGoV5SbnMXPidkQugmM7wOhMUgYwIqfrd1xuRflhHqENH1
UbGA+ALMj8nU9Rd1aHbPIXWMVy0eCG+3OcOaeF5a8zqKwvGZgaDF7IujOUxJK/LHXKV6RDRvTPxm
GOs8VeLH/e+ZWxWPVokp3CPtxN7BG8bt6cs6+z5FSvqDU2m2R6at2AvfSsVzruR8hxI76BOH8/AJ
Pnq+B//RvvYKFtfOB1W2KDkd35RpUhb3ndN2iDBMS9T4rwEI3BEiMD0aXZe9jnw4PQoXy3zpRhvY
nOvPfEEcSwMsRccNmtdgaPK30bdd/xoNma/sFCCihI1aBl34wo2TX/yI+hklqfUjxkP1YAYjE5Ft
Jd1NomNSoVqLBZg8e4tysw0b7TsEkYG3ktHY9rQaazOt7CjcZAVm1MbCUYxKtQfNh/h9fCu66FUJ
+Pw9cuXjXUutmb1B7kygnZhNwP1GHGZGqZOqPTaT+bMuW6qpqGXdtVRRdy5oCIREh9FOzKHGZCXj
tBgVYp2hTnPGD/XmV0OJBmozXmPj1opCS90QZhHKG+xXdrlK4oTKVz+4w3Ns6634qTVOlt8iu8WO
0YxTk81x5SX9TH6ovcJf0D0g64YN3GZW32y7jJbuczCFuF91eknWwnb63FqpSd79jfJON9YxOgz4
NsKOrOUYNlO8LAkV6LfklfjU3CiuLqiiFz8Nhx7GfcBDuzKDvKy37vx5LcfScV97nNP2Dm4xEfNh
XeMoKspWvcL0SyQHK2+XANCxcsR1xeCX7JQc2HQcmln8dC3uzXWhxYQ1Ewc6yOtggBO96iuYHmxp
4PxfBxXAGPjYeUVadGaMpkeUKDwUiKpDu0UynlU7FyVs8oMCRG48RaNJVZwHYk9XvBcbzoGY37g/
wQRdVrEW3kuJFHuJaZDI4UHJuscSxcEvzkfYANCipU8h4QNs8hQSJtY+gdJ099j4LFEJq7A1DHyO
kEYMnz+zqbINkXWp6rnBSNMgZdc37yyKAtuMjJ87hhUWbsuOG8iDZsKnUEZFcxUB7GZZqHs2VmqF
OB59fTT+zE2VAvxAWeZ7TMsrh1RSVs9qSodx6acMip3twt4F3pdk5k5L6Y4i1crNX46B5XjZd2bx
mKUjDgfq+dBe/h81d42g+VZ/aRGy/SndaAR1qET676+Lf2clTcD9hkLnxaBlxtM6kZj6WVLE1WQ5
L1EWqTcwItRnne3QvxZO56sAa6M2itOLcIvjkuY0YXSS0+i+RKnVr9IxcNBOqhdu5axu+n4RqsEI
cLFyqSfV2SS1KANRt30ZWqArnaP7VwVqmoWtFeyK23i4UGKf67D/27CiTsv12Idr1FQcDSffSZ12
QAhOslmEQsBtpgUiI5In+0i5pdCao2PXnkInGtdimOILvYbzG9Vw7VLYZ8/MszTm2v8HWXDdSxIf
ZZLvXVvmm2j0651gJ7Oss8n3zKSV3/9xjLCiarpi2BbNOdS2J+Vhs1LVNqXiu3f7cNoMBNABwGqq
C49z/tVHj/PoKgR3HN+VXZj9GOg6lZNMFDutYFUluBlLKQbd3b/ekG0wQtj0KKrOcDkZ9KKTbO2J
HNjLAg5HRivwDkBe+/j1Vc5vyDbI3qAtgdWbNtTJa6LKhE6D4NC9IpgQMF0T7irD15Zi74WOwdlH
TLv845VOPq9hqOAuKnm+F04gtyTluZ7uln+/vp2zUTf35BWyy9Cik1nyTmb8MOqqXkEQ1/X5Pu2D
ZF3Dkb8LAq16GeGEfCN/XWy/vt6Jwpvvi6AvckVQmyPXdpEHHg8IMHkp8sCq2Y99IV5IXUUuUifC
/EEseepJCwFsPgSPfopqRiGHFE+oTiQpIn7r+2RhPTVRL/0aDKlcaHh98mLhZLv8OMdkQXlvBX54
Eoja6q7kg9ubzM2bRqW5RVS92E5l+/b1M/jkxYIG4cszWZX538kQqmmNsCgP1R4RLSgKdKGQQqCy
fH2Vz+7Htky+cMLiqHvPv+LD/aQYf8veyAiXTSEChlP2e4KUvgzpP1+40omj4f2d0tmZFxsCtvBd
nM6ZHAztPmiafSo6f5W1hXZFBT+/40ijXgly1a+qdAoBzyfdU4pIybNkX95OaqP9MbsguDAPaGet
SxY9asi8SSZzZjbt+M6H0pgQdo/9PjTyWF2C/uZo5IaxtcFBhs+eXD1sYD5ouauIfBHiGBFhumvE
6cF93xXGL8uXlYaeySd1pO/coV25FBZ8OiOk7uQaxqRlYuUqGfOw8K9KqEe3ws6D36meiTvUqjNY
V8/Tn0LPibd3awqyy1GfjO8d0/+dSHz1fxC4RyaTj86Js1VrvmXWRwQeKt+xdnLLpUusqN/btMzK
MFpa1CaXLTvHtWQbAMvPDH+x/ssDjbJLEXefDDPHpvdNYCt4WTrFxw/bLioMHag09zqFhT272+q2
wwq2Niqz8f55RLtzo5ZmNHIh9f29fxjR9iwvTiZf7lMz0wkWZpec2flzXNX5+usrnbVOURfMg0fV
LR6mepo2VQozwLiTT/u+tleTsGbhqTGsErX/Y8VRfJWQvvL1Fc8eI+AOQjt1NjoIoNgAHD/GqO2N
qUA+uA8kh0YzVX+wq8aYkobNj3+/Eh+HM98cKop3xc6HpwgVQeQpcbx7B+rSwo8Iz21HA2G0ZvsX
Xtj5xMBdzRtEmw0iM+tpMqE9Uiv0S6fdG3g+7oQs/Hu1MYdlCv9mWSAjX5WVmM8a8mXgWPtLpG17
JaLQnDP5rKevb/x9q3i0F+HX2CaCEY62OjFI81r44c7HNJv9DWW3jzlYYk+0rauhc7s1HVPaxOjW
H/x4RDqp1taD3ZXKimO++VRnmUK9xd3EWqO8fP2TPnvrs04GZsy871NO5mhhNz1dAr3bt60S3UBo
gh/SmtU1Be1LA+x9Cji5e1MjsYkRjYxOc0/kX7mF3aTX2mEvbGsENgipqUX25uoJaiF7vMOZxYHL
abXhyXFbagXkZLqb2gQbSmEn678Jew6AabSRRoJNVg0oM7vJ/xr4yClgUkO4ppbH4bbmQb1aFEme
wJiLpxR/9uPXj21+LGe3Ytkq20kdMcXpENYgRU1ppA/7fsphbsQdPATHzy+sI+onb2fW/CjImThm
n80CKZ1ZFTrmuM/VsF6Jyra+EfFRriu9zB5CuBzLKpMo0bOK7NIYV9jUGjyxcZDQ1Z1gbcus3SFy
M6448w1XXz+Ds42bi4UQ+AeZeLRxoG0eD2ZVw2YeTfG4H2aYDHuXDGJw8FL5fGMhovZ/3YxyOTJ9
NdJFLWc+JR1fzqWVMcsIxj39Cvqd/hCvymAoL8y7n9wU8hgKXKxlyNFP591al74SaeW0F5Yyl1yj
ZlOMkQ6eYxK3WqP+H+6KfQs4dIOJl/XjZEbQWoHABP7+vrcUcS1mUJDqaMnq61f1yXAlqW0GrPPV
qbp+sjhnZRBlIqjHfTVOvJy0E69ZUWgX3pB6tu1BIqthKcHxioiJN3X8igZT653KjdW9j+f6uiU1
4dGxEhDVEvLmMqNqt5F1m23VykJ10Bj+vqBqintfT2+wAVVUu9gxkBkR3epOhMzbidiGu+quTWh3
5j1JBv/6XNieElDElsXgL/vkB1uZWeY+oKF9mQTRuqzgOeWtEV74jM+/Yq7CfGfA4DJtTLfHj6Um
aaS1sLPv49z1N3GnZN5Y+5UHjFq/cEPnwxfRnMlompcZPsn5p3xYYGJFl26slebeManwjzbc3M6u
rVvXqIZr+vG69/UDPNumMGa5lGLxwTAVvJ+1PlxvhKGHnElx99y3usGGB8JGiwn+xNBaqRTlo3FT
UpX69fVlP1lIbT4Y7pKAb+agU1UkPmBK2bUkJ0/vtStmBSm+lZU1+DuMpt030SXBbQHKuf3uIJOF
CWKGJgl1WRXDNBXuvjHohpPCScLKhW3U+ac2/7K5hGJyjkNTfvwGwt5yC/wN/l4iWPnBpx3+zOwo
uXCVT567wSJKgQ10G8vPyQftayXGYhmLfdKrwMNTrfKsQK1oCoZ19S2yogjrXn4pafWTqzK0eJMs
38gUT3WvagXhNa9o33C2ENtAVY0/CWmoL3Eqw43a5uYqcdPk5ut3fT6kEUValgWbkbhm9t7HD7QZ
q8lN3Sk71Gx+ty4wKyzA0Hibpgg3MRElT19f75MX6CoQm/DoI1PnRR5fD9el0sXVkB8YY2wRWddu
IyR9F+aE86uQaoGulUFi2iztJ7tt2o2VBumkPJCk99uNjcZTmuzSYnY68XDyJqtG4+Oc2QHK6fui
a6WBlbFNmBv2LROTtbNDMCChWZibf3toRHMw76Czwl3Bvlafb/fDPJATa6+W7FMPmXSqnYmmF0RO
4N99fRVtfioft13zZRh9HPSY5qgdnkxvtioQpbWMhSnqMxSZvathltaI/7ypbGHejFYQ39KbAMrR
p3pJQ9ZBOuO5ZmfCH6UDgBJfakDTVR1bf6pCfh0Q722wFsblJo+UBmRpj3TeI6Cm++5O5FbUsDfY
aGZgjTlIK3l5YdU8Hd/v98S45mtRVQKs50X1w6PLuqRoOVvz6Hp1Jfq0WI1ZX13LybhDmxBcmDhO
x93J1YyT0Y0k0/Vzl6u1Uk09XUrTK/BvXrins4E3v6d5GWLPMUdYn4xu9hpSzQw7O1RxAtg1xb7p
u1W9Jhrjz9dD4vxK7DxnffjszqFifjIRhk0bTNNYhQdw1xKU3xxmUHIsnzAbeP98KUOZSR4qm0ON
13XyovIKRWwKEwl8v7ZLC0BkUyXNa2Z368JbOju2shHEw4BzhZWcqe90esAzGzZdbiQH7KgEyJYG
QVFo+hEXy1KZiVmCow9Ux4WBA/hPp+eE1tR6fxOOIaF0hEQmFzYW5+Pm+Aed3LwIGiuZMc8HlD20
A4l2uArItfz34Um/dp6rKAdDybHnFejDx1CrTtbVpZ7gdA8UD76zcu+Q0ff69Zs83afydC0Tygjl
OTYPnH1PrjJzU/JeFgelU0iPAQR0Q1Vk2CGJd59lRs5ko7vhahrLadX6YXyh73H+xbM9pgjARKk4
DnaJ48vbBhpdhIHFgd6bDdSksLdxZgEwIMYUEUTI7unr+/3k5R1d8GSK8Un2RPbnFAeZtNkGSuEc
idZ1F4bI2aaMx0q1E6sc98R8Zp08VtMiIiTyi/IQJmX4izwIH10cSWQmBuJVmSLDClWDhj5jtN0E
oBWWsWW6xcxBneAgUM0EKeGuvr73Tx62jSHI1v7z9c1MnY8jKm4Qe7WaXx8MRN83qbDNJwc5IMLF
VCUTOjAvTH2fXM8B4WPgp2NwkWp1fL0kbcl949h4QAU53Q04BO6rCqhs4OTKbWlE7vrr+9Pmqsnx
mjizf+kDsSoiOrBPLqiXVWHryFAPvl2r5jrOMlNbRI1EDiU7EgMEjLInd1LEb5kMHYKEqboKmya1
F6L3s2/1wEj1KtbMrcn22CLVCIisV+HTgp1WJCbcOv7ldV3mc1bm4Nh/LYkg5MJj+2SI0pahIMjX
jz/wtIBPGIxISQlpDgQ1EFI8Oc2uUH3/wsM6vwpnU0R2pHxZNHPNkwpUGxFqRa9RHsysGVaBiJSr
ogLV8/Ur+fQqUIQUTdEpEJ0G10MYBgWIlu9g4X5egk8HMIni+F8/arytGp5NMr5cA0fEyXtvmO6j
SE+mQ8ZRb61Ek79CMBtd+HzOpkqdL5n1jglzPuXNbtqPn8/s5ABm7rYHGiviHY2Ih0VPY3XlB7K+
jfVB2SLR69MVPgHw97abXtgpn31Q/AIUoLij5v0RA/z4F2Tw+GKhK91BhsLYjV1PejYQeE/LgK8g
Vr1Upjw+5LDm0rkhtd6CYj13Ck9Hopq3pLBb1UR7sHxG5AlEwGqhDcWpqV+ZJmqUMBqLS+Ysdd54
/e9n/N9lmTMow+IoPK+mIYWRbWmq0548i+KBkFpJLDlxljk0YkyCpGXa0TWYa8BDhh52ytbCPswO
jsSKf2uovP8Uk5wJbMVka6kEBxw/cS1CWJYb1MAk+Cu02vm0VCMKYRAG2n9qeb5finvlGI+bdSaR
nVyKXFXk7rWFcwQHzabA6YISKPSvkJdeOpifTJTv1+J0wGjmNAkCawa8fRzKui+ytB5SZe+WUWAT
GkfGakHyAsnsKjq8Va8F9WNHEkjpZTmdb2TGXQD0IkmrG+L2fMMrULdBPa3wq+hBqeg7IfPqLjdd
X9y7QRJco1sSj0KlHb/IGV2PjlE1P7+eXI4/yP/ugnkF/ziMMraIJ2s52J16oG3C8LTUBiw03Nw7
Q20AcA39+DANvXKDZ6Z6zYB1346xnV84gx1vuP/n+joyGEdl9qHfdvwUoVCK1CIEYN+pVuM1Anlb
xGYJ50ddXJitP70Ui5tK4ZLXdrq374ZcSiErZW9EuLVh+05b10/RmjU4Q75+qvOW6+TrYxHle0dx
M5vJTp6qnpL1mCu2uieoIvEiVFZ/Gh8gWKM4db5IKGrISrjX5IHH/1Te+O952viIXcqPTLDayQRb
lLENey3R9gMA3beYlWPFv23MVdBwO5Hhc6lX/tlTpaqhz8cKCtxnrQsybs10Enxy+Cs9LErONbAs
xwtNtb7wdR9P3fO9zbZdFnUHyABtn9Ox0qkGH1al742MKRVcWRSvdbeqfmE6xzYVhXn4/PV7PLFL
/3dJmA8UVtjh81xPLonHVPpdNCl7J647e905Rlmt8FqFDz1MsD3heKiqoyRKvkPvKW+Yc/MbgmXj
ZcWfeGGFPh9UGsuVAteQtZNW0ckKjZazY783130RV0TUImI2ZtOIuVJzkggTZpw+QlxC2JmX2tvX
D+J4D/L+HOZyGWvnzHc4kyJNopgCS+r6PnCC7jqdfGJ7XfTIX1/lfCyhoaGhRyGSzxRa1vFkADZi
CrE2untNVBBdBlfzwro7BKNMLgyl8yshiWHMMnuznaeLeHwlbWh6yVwXH+jygmiJjWxt1oKEHhHJ
S+eY82fHlleBwYmEw5hdtcfXCunKV60rk0MZuPlLMtBSQ6qprQgyAvjVBcWtiudthYXXeBK9ZTDt
k5jnZzmiUmwt5B8iPAZUdWkn9MkzMNBKGbNcasZ3zv//h8PxJKrSEa2dHkhuBxYITn1ZjE0AmJqu
6Ncv9rNHQAeBBHRgpBrzzfGlEDYPoWkG2SFvhowE07xYFaGhbr++yvlWy0SK5ZJNYlIzRIx0fBXp
N8AN8qY8dEOq39TUeOjrKj1+HDPCeDDYL8gcpPf1RT+5NZsDGoc03TSAdM9f7YenSNJZOuD6Kdk3
A7iS5G5sR4Kx/3ntosipzAgDvn/+fnJrdqiIYY745QyQ+ssorBAUCKGt88SPL2yQ3xutx4uXyWlb
QTqnsElm7ju+IwuJVVtPLRVr4jEwWbnSeiNQKdzpfjLcMdIrmu2WKbFsqSYABQLDOIXDU7StZe+E
1hXHYCBqU50Cx6REp9NuLyf8pux+cecQ3KYuen1qHrUhBJSlxJZ6TZ6sDuxL9OC6wPA3+qIdbEYl
hWDlL/A/h6j7ITV/woKnEVUx9+ASm89DC2nrWDgQHv8q/Kx9yUqT34gcgogJ1XYfEb92v4kop1ar
J3Feeq5G22GLbFO8TkpWGousLI21Aj6qWlJO6PAoO1UJBEnhNiM0QNkCjXkPYr6W2q6x8avTNfDj
33ZHXMNa5Ppw3/c5tbPCr4vBcxoVS6bMR9B7Q1ybYkdGYaAsQTYrIUYhJfC9GC+zWGqJ1N4CanMP
MgiHv4WJtZrei4+5frDT6mBODvCCWirOa663KT5zAEi3Vu4M6iKTSUZN3JZxTvhcjOM1n/QMS98w
mdZSwxqB5w5ViFwR1gLhA8Of89QNdXapivnJNphBbzOx0ailpne6gUsHrWNY5PXBwnEHqQ2lxS7R
xz9RFpT3pTubmiMxXEVqixZDawQ/xQDEZ5jtGgZG6FWkaa7H1iy2BvP/lox3Z0WQDvY7RQ7XHAAx
Z5aptoW8YFxYBD75dCknKySBg1212RkeD/QQ1+GgRWN9yPuaZJm0Ro5tkST/9QTxyTTrsm6iuaD0
Ct3lZC/YpVVPCHiTHir4pevR7V0PEBjOgGA0/w+XYgXVbWgclP7tk81fYOg9/nSdGd2d7KvMIphb
BQm3hUA0Lr++q0/mWqBTDkX5mfrM/Hf87Hwdu2BnptmBDAy8rbQ2WD2COt91YqpI7JO++yDLYXz4
+rKfPcz30xY6GSoip7MtnAxwRISWHFqz1jxdB2lH2UlfTpETXtiMnO82Keiy3WR40IlGxXF8h/D6
Ynew3PxQkAuBXRprVRiGyVVvtKCriSy4MMV/cmS3FMAwpGrNvViOyscXFCURt2CRKSPT4VtVFdXw
hCAdr9E6imaK7T+LlMTumk3BNVXvaGXQhb6wUM+D8Wjup1xA/C3DFDSjRc/y+Dfo7TiQhBTxWmNc
S5KO1q1uSv9bBjD+TrEtf53xExfYPJJVNerDhcX0bFRxbOcJcDxjANOMnl//h8WUdL0Afgh5KEqn
Nr8YxH9UwyjW+HjibYmc68rtm+LCez6/ZdY6WF60G9lfU807vmY+5TPm0NAOQTMV1xXG4mpRKhlU
qbxo7gkEwEnftNmtXdUNiV7Nv5lO2Fpzz+wdePBcfVZnHV+/t9IQob+uHQy/lt5oGsNNPJmXdqHv
GuyPb5Y9LjJBmloMZpT+p19OP9MzFS0zD1RiG3UR5BGrM/ZYd1cAM25nbga4YwOJ3C+jweAGICQA
o6JwPC8AoibyWygc60W6AnhBkdU4lTKd9ADcRB35G3XfKw9QR5wd0V/tbZf7/kpiAGmWGgkFCwIx
7NlJ5P+1x6R4I16B6jXxmrGnMtr0ZQPUNvQA9RCO20LMmGMXMaoEeje9CK3XQrzlPr7voQqnNx1e
DXLZVJuqpQUM7Kfj19gXfM2FDDuEzlYdu0bZqFYHyiZnQQ4WSuNCKFb8QjUXJGR3FXohXOcraYTm
jR4FBDijkizviiLTyIcnUvubAJONiyse9OvANLK3IYkMCGQMXEKuQ1yuU0F27AILTAfqHHuyaxuA
6PwhE+OlqWGea45fHg4eplkQ8vMZwj75LIcAezFQZeMAHdUfARp12TJJCkKGOOJYW3YiiBdhZkb3
fpO43RbbKDbTSrDJW0qItJE3Blr0XRfCfio1arBAl23jgZzW7pvKM2mv89QVFz4sFManP9vA70Hh
z4RirdBrOVlgQQaofVJie9XxVGP3bXGm1mSkEDNM6pYXE8Fd44Cd0QaaXrn1siXd5TGc4uJgxEPq
LGioFb5n2YFvbFJZNjcyaORrGsbih9sKs74mrQ1GhKq3tbmI3HrYSaLkJpDFSmRvurYDYpL6TvyG
G9yaFtB9p2qRz67CTvbaq5Vip13UwDZ8WMP2AGQ77RMEMH2H7xuiDTg28jGwabmAiMz1NE0xQX1p
U75B9RG1lxQie7T6bhg3SKANoN+uP6d3i5IEFoZb4v6A0gWQOgH1SdM6lOkP2GKDuYzqvrjjyBUQ
i0Lk0EJtiBkB2jzuNCfK/GVYNsFtm0hIJe4osG6QAj59t6M2EV6QlOKq7a1iWAFhiW8DpR18D35p
XsBIACziqUnr/iLkRf0RySZNVgROOK9pUEy3GYZEbQ0uSzSLjhr7Ia8N5W4w5fhCfRK8QKeYzHjJ
2Nl/jKTFksYE7H/Pk8zp0H4VibuTJIzsiwZQ0yLWJghAIDjYYydhD+BEJ4TeMmT9ALW4dJdKU5PE
hvPZfAN2X0HOLguzXGEuJTy6iqL4sUqrQrnNSHR3vNgl1GxTukTfeX2VF6qX+lkvnkaBrNgLFdLP
vLiSw3hLwgxe9wklxmEoQZl+c81ExN8xJ/vxnrRSgqTsBKAvjlk1Es2DrvjpO9c1KOKrdiJhi/jf
fLTS2z5UUEWgzBQEJNImFsuiDoqfMXY8Ik8TkRheHCRKQ9ecqsSiyNJ2Q8Me1gbnAR8O0WiVf2xL
ymenm/hPVAIPeuQiWvNIjE2zJq6m1teT7zc3GYEpCv7cWONoQBP1msOcCvU3aEmWzghbjpZZpbnx
t5EM6XQBCUPtN4VMKohVYI+ver0pSYBKamLLfeEAmlZaMSa7zFHSP5QZrBuY/qTvhr5mArjpVeuW
Klr9ZuiNUS1pCFg78Gox/r/Bhy44YM72gAKB2EKdEg2AfZQsWLaECAybWfXJP0HQEa50ysfTlq5d
rly3RkyeEGUa7cZuhtDwMlHBHTVa9J9bqEjVQzB0It+Su1YmN50VutFd3es26n8KGlu1bYprnKsk
wC9jMaVvYejb3xzfASNc6r0oMaboQb0ggcy+5T71aS1GgjkWfmdV3yBmir+tLNFkj5HQITUNmQ93
IY39294AQ3I9FCpZX8iI3Ss1ZI9ECnCRNktF6oXmJXrfakTVD0RKGaWVRstG9ZtsrRYdVAS6kFAG
4sLJ7G0Vhq1+hSwNFJmvBBhvp55vCIV/A3Kh4IcvCqIg3mwIDmgTNTp/a40X/cvFUiyXTpB2YN+0
KHjoFJlVi4oC6QttZd9cqWJIxlUS+v5WAhexFyBl0reO9HRlpYXhpHjZCEmf16zlK83ld3ilG0Q7
M+L3QTtTE/La7Sp804k61jfz+bFCsV2SBJnAM7uGjlnsaCbADaidBJ8QgI7eZLUUhD+nxmTPE6WW
/rR9ztyLBlTVI6FP3d+KNCC5gCsYIL6GiUOApj9Ge79xIJzhIHYJFg6nIdo4rRo8D1ONrEDrnIYg
oFESy6j7Kef/PJXGbatAr1zUxD0b5L5UZjmDwUKTA7lOhqjVjvTAJBDUOZkh4fTgQ+EKOKhq0yMC
HxcVul/Jp9Eoyr9Ok+t75nKYVQV46OckHqvXsiJj1LPI5uPJ6oSWbMa6tA+83KlcltIeWPSKMHkU
ZaRmHvsLwvMyJ+p+Gym5i17ITbKLlyohe1ENCtWIwDsvzDCyQxIRJzKPWFoISMq7nhKrCmZhOcVp
oawkDr9xYbduChc1o8PsTT25cUXAmWxZ1Yr/c85RyumdiPgn7m/z52jJqqBGQYbcSoIseqHqFjie
RoDVXT9kPAjTrdSbWhfyBnKb9iPOc+tg+6QBLACMtDeORVL3Ui1E9MrEYWTLxoU1sNDJZWSK8yfj
m8h6CAj+SAYEDHlJcUU6JUhDNM4uFQyoQhQ2/MK+skbaEp7hKzFrnq6EApqWJZ1F30bGOklLTul5
wSS7GMtMeTGi1H2iJZxBQueHmGzAYvtK6qHJ6lCq2t8wbshgq5UkeiuiQWZwBuJ0Z8h0auEkFQrk
k6HoNRLU0uGlbrqwZx9dVPG6yMcEzmYCfwrARQvbK08i/TtbO4BipWsFv8i0TdvrhG445ImiCrTF
WLupsSgn0ZUrZpoxXLLF4cNqctLoyAQJ232Vi+ytisQUXIEGUzbxGIF0xKw+Xusdqdmw7gD6LLQs
lU+mEch9Cb3k3u3VsLoibsAIWH5s7dHInfIBaVR5n2eEW2LYL9kRphy717mvFQogcpHcWY54syqC
ROhCZMyo/SCIUod80/G248FRV4PqCohbheoOWyrRE0gHYLs7diYK5bOoi36D68sgcFE2DTZ+q+Ux
XMPS0H8yexPNElWTBomCNgKHT6nn9zY1ax3YwDgZGyInaHj0adszXViR/idPZKrdpYHu30ZS6WkM
GAOQvAZL2U9mdVaZoYkNoIIyUR9GJ3Mj9IuxSRhOrdi7yHHyZKPCLSFoQmM2/pEz1fZL0CT9+EKg
LSkd+jDa7aZtYAUR0mM2Lf0WeoKbYTJY8vsRykYPulJu2HDwNRUQTcZrMj4Uf29QgZq2CelLxWuu
WBD4FJJE23XrBNahdkQ8LqxhCh90o9KgF/WNmV61nACf6bwCHB5QuItrkpTCpzB1baptpH0slHDs
LM9whmLvRsQqex24sn4F4ELDQVM4/BchB6El/aI4+z6oY9h/S/26NP/y/lrlJfFRMYHYjBTlumKa
CUhoIk/9JmTSANpMYvtDVtV9RoJRnJG/kxLSDsofvv9TCbf1Buy29RipRquvaf6rfwFCjCQDZIFM
yAsUFNqyHn/Rumn1NvEGAq9KmkhtRfJLpLc7REqutoolW42OWXkPiKVsSdWllOrh4JMFYvfCoKjm
iuqlUydtQO2odMOtpqaTfT8aXTJsikmrB8+OnJ7wKD5gxaNbNcRMXNrYLnWZ9H/aeLTFEu1Ysc9U
X5TbMavZRNQW0k1CRZgKaS1n2ZsurZG1YqwSogvGNAluIHJEt3FONdNTfU5y+PahMa3tjroqYXkF
viGKmco9Qt2enbpjN0+dDPtqyzEGlA93nP0uS8X+Vo6dEGuBaX5cNLW0+2WXq5G2NJmI7k0TDOUG
jB2BV00gLX0xkgj2h5Oy8gi5Rx6YokWxLhQMFa7Rk05aOZa2TVRhjMsu7fRn4Qti+oAxQnSto1a5
iTmsMmOMYeJ7TlfbzYI/sfk+KHHFmSOrRAlD36+/WXWlDOuB0IzM0zONZJTBTxR/VyZqeZOhz4Af
0AepxHn//6k7j+XKjW1Nv8qNO+kR1PBmcAYNbE9vVcUJgqzNgncJkwCevj9QUhxyl0T2ubOOUKii
bAKJzJUr1/rNrOtrLBCLi7wAge+rja2/jHHD6T04CBQF4dBgT9IqoNgrJLo3ZjSrpt/1Q1J+JwNL
1+7YVgE0MkSHawsCB2pJiH4FXtRwpunTxJmLT0cUtLjbWH6Mz/IqaopKgJTwjCYYUFXjWmFnEWad
UzEnSDMi27CF4CbFVm1x8XBytH7O64qgkyVCU8+zWdOvC69vrMDEaqbw+6XDyW0Hm4JV3vbp02ip
4zcMYjH0qsIR/G4lWk+sqlZxRkTZsDQKrMFRHTSl5v68t/kJboB0lNhUpvyRtbr503Nn73aycMLa
54qNOJ4Spym3uSL8pjb9fFWkiokPZadazwOilCZar4qLd6uJUBneioW2mEmGlrjU63H+gdFZJQ5i
kmh9h8Oi0IxgLvdxDpyf0hD2sB4mD/PxrlgU/XR3Mu/yckwN3goI91riGYnUuTXNtq+jBeyduyhs
zauhbyQ+OlIWl3kPOxZ2uuTg0xZnVsxa0irZ2U4Zf8MQtn1xwgjPJGQ+VbjlCFux6w2FJmGqF/Er
6riFcd+NtA/gGbXyAtTsNOxw0HHy7WIH/LNB643EtBytF9TQvHqF9TTK9zVW1cigLxpb2A8Bdb3P
EUHDmLqmOUXUQp2fueXGycsm4rlKMzfGhkJPcLZOsvHooUCOflfqTeW6V3rzigujg4vPQG2Cc8d0
7uGmu3AZdD1CYojqaBfQeET+p4JngWSuEqaXKII6yh4hggLVRcQptYPQigkdWmOg4G4ocf+QyEWz
EWcLBxpymBUbI6XnvPRk6LLA/4N3FVmJCCwTwZydog2lsdYlrVqYywWijSjqJddtLZY5EJb2OI4J
vRMOxP55jOV0Sf9YXiVpMYV7E8WAhoSrVi7RIommwDSq4TvMHyxZ4nGsLtRsKpBfA48NMGU0jB+4
NLXhwZtnkJeTg98Zju/N6xyirbrWoW0qfj+bMYbWsqjukV4UZ5iQSuljSyhw3WlycYdgbw8jtusm
SpmKp7a73Epb6woZDmyRC4nHt6+BJ9gN+kjiSzfXPIN4hg5qaCC1HxRiQsXR7NX0Ypo183kUjjP4
eqZxdCJMhc+KjnErmsOj1UqcSIbu+zxXKARUGCBzlYwT92xEziM80w3sRfyejEr1x9hu7xeTg4cZ
hfZzz6hlvG4rbAVWVuo4V2Fs2pdpUs/HolU6M+Dfan7GeWYfZUPa7HvM1xNShi36t4mjP0MjzXSG
jMfUD6vc+EYZL7rLBnSfuJ0n+uAPJP4t0nNefQ0RPILNVSkElxpEukPoQdJ73anmqN7jkjWZ6Bqj
QElBow+JIzUHMvlAW57bQJqRMcQSoN0atui+iTFNfn5e8v+liATsQqc0CfQfWMsv4gdFWnSJZgzl
sXBTJvdpDq8m9yddO6qXXzlKnLYXAOt8GGvpGL2rP2MR21qUmMvjON3N3u81zsz9Fz2a03Lz6RAn
Je6patOCOlR5tOnM+Yp2o9AWVLrrTAzfTW4aZf/sxV+gN07w/ygLnLzX0ut49151xmFRRgxKUPf7
6GdRuBtkc2f3vqyoBJQcaeW+Sl+y5BavnS9aRR/fmO7gW38NIg+1QPDE5knxsrOIWaOLTUfrt361
TQIkydbRSvmqSLr0R/5dJP11nJNCPpKAg+yjKX1CvH1VbqJDtG72zySUq684NtoyX58NdbJOGsAr
uZEwFKhnXsoOyIh8dZUEP5rVTvqGb6+/WponcPg/v+HSi1pkSRZQ58dv6DTUv4uJtemmO/Rfrcq3
n9vv0YN3w1USc6xL9Ou/Ane9kVD+/aK/LpyTOQVNhuRB0bP5npPL5JDduHv7mg68Q250jn1JhPbl
a/EFAuHLUU/qxlpZe6rjMCqFiwvuevWP6s686L7ZN6QktRYk/bZ2Vt3280DzcZ3++q4nDb/ScOvI
VBg1N2C2zdYP9GcPCn72o0DR2lrbkxn07bD/fNRfSvsnW3N5qndbM7NRpws7ybuioug4bMhHJKVy
9mmHDnNoftHg+7hyT1+SqvzH4aoZDGYW8pL2qK/yvAgm9afiZAiexl8Eus9fDFjIx5Gk0stQH4jb
ozJc0bZjJAzE3IFCAjp23Ub37j+fyWXT/fNa5cT4OGBdYrbQ4nV0rDNwJ8xmmVx/PsLnx8MvCDwL
208FieHySC3bXzijyg85fjHG3x53IOCApwMWA5H78S0AwFg01rXyWO4xAF05W2X/n7na/LkG3g1x
MlHj3FqdO+rlEe7GWhTHWPsybixx4Zdv8W6Ik7gBbVdDVYy3oNZEZlvqRMn8sVmJ9XzwbqLrOYj/
J7v33YgnIdmCod7iq1EeY7ffmsm26anzb018QPNoVyq/w5T8Yiv97Xp7N+LJSa6LqRVOxog21L1Q
bKL2K5DF327WdyOchHz6NeTgdAuOqqJiKGjubZTXw/CQtV9F3GXbf/a9TiIuTrxD4mC5eYTBtAeF
HUyO4BaB/624QCQ/ULV2k5avQvtSPu1vwwSoSHSeFtS+dbLeaY7NNYdeeXTuAE8disfkUOGk4mdb
844iaLZKLzCcuJvOJ/+rjOFvA/67oU/2AY3QyU50tzwO3nM/PlBziaRYucZRjS6VPN6axtP/IH68
G/BkV0AmKI1JOJym7Dive0RII1CR9P98lF+AJG/Z3rthTrbCDIDCKRDzI4Rom9vra6TuVwh8fTHM
3y7/d6OcLH94UbHRU54+YgNL4ShaJcnm8xf5ammcLH99MhVoK0xXjU51t6YYqy2aMDiJ0zP74m3+
Nuy+e5uTDaCYGVZmGmNVbuBsrCfnCZny4otBtF9GcW3gxuBqAB5jRWeffJlmriJTn0ftqNujvAZo
iTj0YEeISKQz1p4Lnr3pogsAAAbWZiWen8OcvaS4caz60YQnkrbF6BfY269EpQyBBiYVNHbtfvGg
+i/x20N6zTIXFBCQFKQLPp5Cht7Xi3Zm+AJKG6QR5ZwxCxwM5eKAFlKSrLrG4BK2lOn8uk+RmYH3
gzfRYLTOjTZ6BsLR1lyeeVM4v2SwccAySUN2PvlOVx9AVjlYIrkerapeiSO8zoH9+IM+u/DtDZS4
Qx1q6dty+o8cLv/RvvKD5eVV/VredeL1tbt4rv9/MLpcaKH/+72R5gejy2ukS6roGejYB3fM5S/9
6XKJxyVUEQTEIIwBB8eu5i+XSxqKv6Ebh/wo6H8I+AvGA2nKLv7Xf5v6bxAu7AVoreuwTRZyRFv1
y28Z6m8gPrisL7QJcNZI9/z1dNd/HDs4hP6jFuDHOM0Ib8wPqDSeZ7BzTnNWWcFJM9XUQXQ+cy7x
+0puhjZsMDWLkkNRJrCca9PE1YI+0oXa2/Hdu9n683neaxG+Sf79+3TkAaALItK3aAIsjJ5TiJhE
76iMoSsHPKnyoLR4Onc9XaHaLMf9IOhD1fhTDL7ZtcmlVShO7Y+K8LAfG8BvVIoyn42WXT9y3nwP
k7pdLIoNea9H6YAFY51bw0aUzroc7faPNf+PU3dyFiyPvvAPEXVBuQNI4dtN9t31orGnyrF04J82
INRiN6mJZm/apIamNk268w3dkD7feKOi8U4hlhb7yhi17GyimPRVIeAk/L09DEA7D1YuEWWpCnyM
Ks00tUUUI7NeZaOc197Quy2SA8gxUYaP05fU7awNQTp1V5Qe52pTtsMQ7uDtd+p2BKsTHyqrGqaN
Tm16CnJFTfM1Oq+NR8bXJu2ZrkrZrD7/+h9PIR4a6iYdC84zJJTBsJ+cQkrmtXmjU/obLQt1qajs
NXtnVzlqaXWVEfNwqtDTQIsSD1egWK2/0vQ6uQ4vT7A4vC5XArbbwjf+OG3DnHI4YYEQNFZM/S0e
MMYM8C8f/cxAeyvChgfDnIMaYhpwjYS5B3hk6Ksx6mBc2+FtpmP0AtSNAv3a0HIXQwb6Xt3j5/P0
d4/JcqPXhewzGOTTw8310AlSQ7q/7KRs9MvW7e9UUWWbuqfnGah602kBxtCIqcJg0uPLeh7jdDtG
dR36Oi3Bcd3OYAQwUm1chFNatJi+yHPfwJQfdjLcCRvKzyLFxln8i6SYoumTQCIh8CpMta7yxqiR
fY87jLr6SdrzyqqnalMMnpmsnalwARhibk7uDel0RzMAhUEQF+5hrsL+paXbtaGKnUlKxPkL7SVg
k/aYidsKdoQbcLQOyqrE6oXjGpiyuqaNHZnr3k6LAVSMFVpbgWR3+ICZtlwQGbnlq73TIuDaF270
xUI+qQKyjkC5O9C7yR7eOLIn2QfIBr3ExysPBjwo08B0F6xHoQJT8yXInxQGQ5PrgZQmEvmTrv4e
uwM8GmxZwxW+TmUYNHqqO188FpT5D5cPljSRlV4+iwc4OWI/yw58H6MQLutdc8pwYapyZ69VNBFl
N9HI9GTVlC90XgRatSEeMGd50e3xAKzSdYpVCgYJLp6AKuZl2jDKvVPjwDUMyqZNhXjs1V7eT4b3
zSstY5+HicTxuOjxdgecRLtRiPHcQ7nDT0rq5o5eXi393NZP9K48CLfotoa69O4qV70HInQsywVO
4+QPeTTbl5MQCXXTaUrXCjV22plwtcJGrqFa0nQxu7vaMeRG5NPPobEbyubl06iKKYNqXtVn2CK1
SAvXJu7uIs5XuiOKM+EiBO8qqropgSpmAcslPmYYyc3+0PC8ixUw9IjFfcdXksa68Ka83UzzFAW6
0/eHaRxvZ0Rn8OpTzd1cj/WdZkd37VyD+IVbtMvHdMZJLqfxgr4ktnhRU0PEtt1n+GVakEZGfBEi
sY+BRWg/EcsPrUETYtFC3U00YXdWqZeHsQHoNkQO3opjh5pOkGN+VaxyGl2/N3aEb5uj3HF39fA1
78o9bmbRVuvUYlMkjlg1iAwHTiflbV3p+O412ZWOpYyPvwnYE6WZ6DSLrZKU5xPllm8Cl6QnMZhR
zFpNGzwL0m5WD5a0pXXw7Kx/HfumORYgUKwRhLbRZlsgCPm1gk/9ejHBu8MO7CnRvXGj9uWrMeoN
jmrNCA5nzFrMTSbVnm8UTaQvqtDqORjnbrCCGt2mn23XOsfGNKxrz+zt38UYuq+1mMF4qbYcfBsR
gUsztZNt3V6Qd2Dr0MOkn0uMMSvpW2p5pmLatQcvUw6Bw3dYm5TLVzNYX2+VIueBvXGU3Miuw8sL
cO9igFZUW5lW4nIYUnqUiMhQqPeGrY0G5t5oXXulYNG21cHWPRpTuI1g/pylUSjXHmaBhwi7RDA9
RW5u+yEu95DO8x3SMwNR3xqqh7oZfiBnJ3o+GqwdeCTiRZeGzgJFsXfjJnp5Z6H6t4LYBoVVktnA
5aqq+Nkro2nbxwpqmR2+Ri5gxN+BddPIx0BKJYJrC2gRvbMqGHCCukZ0Ve0C9CNdv+lB2mJQgd0c
OykrsYccbUfs4xZAWZ+aKJMXybdIsYw7txPhWhkWmNeYLWwLvXmKZZVfN4OUiyMh4EAEUldMepP4
4HqCjAALcAyUEBAVO1vHrokPz6ynaHTpmf5gQd+CvQW/y7ZHtqyXaeG+AO92PmXNfBEJ9Lh6S82W
zt1Fbik97TTT25WWrZ4Zg1Ni+aWa20b2L7U69w+azoql8K2PBwl7Hk5wS+MQWsQhD+V1IYfvXW8O
mxGq997DidcK0KOz1rOuye/VnCU33hCGgScz7caVZnwbtYOy11GsX01AMLZ4Q3joUMTifmwsFRSJ
k5k7sqrFwTB5TNUSsWZnQdyXg+Lso8SI7nPHGV8GxU6/dRO23vhbFqlfOHV1OYEc2WlZx//g2uE6
GU7iqFVZi9ljmpbfcWEcdpOi46ODN9IuFKPIQOuGtumDfcwfsnm8QZ2juBoVe3rxZty1cMh4KUzr
Fd41/is1TeMzQ+DnU4gmu+z1dPg5okFO7muk1TmOWh7OWUq8a93Z3umzweczUJCRq3CUJa6wffFQ
tPNRJEn/zURP+RbDFembueEeEkXgKDQvkzAyjz+KVM57p6Bpjl+ji4FtSTlgTKcOnzpg75we5rSN
tDhaayhn7jRQmYD0h0Q265aG26OeucYVbsuzbznFeG5UNJBxQ8sOelg/U64cbspuTA8Wlurbts6c
jW0pGYI2trqupZiCvhTtY4hd+3kuhb6f3HR6HMOhu27yNrtqO0aT/OlovTAeswKEsQAYvnbCPN9G
rZYHZGDy9yQru8tM4A+PclIlrE2Yt/a8mbKkuQLMhHsKxhnCL6woelWTuhsgoxD3syK5tFsuEhJb
7jU+nJhieTjFzfkr1tPDBda35TopbHENyB7gwoCfTGsDxYia6bFGn2plYeEI62G0vyEl5W1w3ym5
lDdh6/dhiLxuq6ao2GWYFXOxGm4ioWcX1hDHt5rUxT7FkBgt2WJhg5jekOxpcKuPqOCb52Gl2OcV
YJggDmM98Rla3+agLtfCSpydVo3KD+EMr4kHRDik4HYgd55G3x74nwPA1PZDjcIb3r7prgX26Yum
rtZZ24nNKFz9vh41BV+j3jwqCGmdA3zGJs4EXXOVgOedErh7kKce2qLUttag2vdgzMG4j3W/n7NK
f3K8YtO6i7d6jEfPqwVZ1HcmvbzG41dsSUJHvFjq+bIOtf4ywejJz6Ok3ds1uvd+U2cqsNZ6PDMg
2191Ymp2Q9eYq9LWdPw7beMsKYboYRhrzH4976AYkQIgEHXU8zo01d6nT+/Qls/Okpxb18w62YpU
lgcTk+ZdAVo6A8FcYU+l66+1bco7sGD5Bu8UwYco0sAFYH2Pdwd1IoFK9VaCPt8UrlndsbPzs7kR
HaYqAmdflwwcPDE4q0aZzfUER+Gxsyb1Mqky5/toFM4Od2qNek4YesGCMtf8gV7GutEG9x52jHhs
ItX4pgBnjH2ItfJV42J6bZezm/pt0UdrTJRw/mU3P+uDeQeqtg1qDiGYqN4dPFDx1A8gDQZku3/K
ucpeI6+Ob8C1ZBu7A2HvtuDw8YeLsdatXQjT4HbGvW13tZ/U8bGz53ifof3BEwIgTZIFPyPi7KJb
vpluRsBvh5KzKkvqZIeFkQNFji1iTGpzVy3GR+lskl2MFJG26YhpgDGgJOljmBbd4JiJzXVhZclR
o3Zxputtyc29VKwfNXpHd6ExoJbRyXB6lEOt3EDBiOVKmRFSBJY6Wd9mmVpBMRXZ3WBYze9NhRcU
s+IeY6Q/XQrHJhHAjIFGjqU6XWOJ0XLVLmrjMBm5e6UksEDo6sVjBK6KlA/zhQzr5HGKzxfZxtte
yVSMntTp2FdWmWAlNsEYtZLG+a5HMnF8FUE0aFTq6D6YWuhATDOgIq9YrOAzLZFidKZgVXmIZZq6
j1ZVlhst7z1OTMj57HaJbAgoJJQ1TbnhYouDLOQbfkOMVePdDEk9TQYr1K7jHYL6HOdho9f2DiX7
6ZrVASoQ5l8kN2mDJs5KqtNgbfTEJuBEulvtemTCHtDwLY660dW7gcvez6ixSVaBunYXYz9H18UM
GNUdelzTRDoDU2xVr4fvgvlwip1weREvegdBrHnHUu1c1AcNcJ5K5DTfOXnjc1DD6k5NUi8K0hHb
4G2vmuG0QmqTcwNqo70NkcTnFDPq+Dz1tEYJRNqbQdaR36w4earvRRMBcKPYGz7Ywm37jerOgPFK
/M/lapg1YOCOYjf6JvKG/NhJw33Al1m5HKEJZ1ypG3vg36yUZ/SxEsDxbogdXOo60T3iDuGzOrsI
tE2GUmzxXR2rAO6P+yDxJSjBz+bOdxhQiz+YYnTdFotbIHeA9mcRqEnsPHtpJ1ZFfk9GaD/ZCYBn
jvKOuqtatRmktNhY2CpWubgL67G7saWobjFvWnIS18DFVYVkUq7ABbE+6kSPz3NUsS+HyorzYDmu
8wDal5QHuAHuA9gwDEDnDKXcM6XvayXI+sxLnyCcx+ds5VI5qKrSd1vSA9ppi8+LvqZgUfR4RguR
ny3yZ6idSIj/QS9C9dFtM1fzwSJh6JlDJXXAwiFsTO7eWFVA1ZmGulnW8NUM8pbkzFAL5xF+dodI
KmS7ZO3WvSU3TuOSHJcSE74grDq8Jkc1d27MWksuJ4k+mO1Bb6eDrWJpUkP98C0MTS+UfnS/x2IE
BRn2rrEu7dK+rebxENmxfd3AETzUeqo867FWtOiIz0xYmqcgDWVtK1iXy3g7RNl4Z4WCo6Gw4Q5q
wgQK1KcW/n12U6yrcRJnPU7wzyPB+7LK6wEYJFbAbCOl2ukxek03SSxwsUY9jzsnvG9ZbzO76ztc
8OZUAXjTTxbKB5TKNqOJS0+gQIgCqBKjJLf+vC7zplHzvuZBxwEtIgPZYxeOKxiqk+t1Fg/tEGqt
7zS1p2ByzO0niSB7ZKlXb70CuLqPgo9ncMSm9vOAES8IS5ljzWwPugeOMO+i7qoKZ8Vcay4yHr6h
wVBdS0sH1D8nXf+918fcxtNaFmfqFNUQMJDsB+3D8jd9W9E7hMPVJj/IPDeVLaHFm7ip9ThCqnhF
47bQdU245AsZiO0CmaIvGhq/FKeg91PapnzHukMPzT5pMzYlHBKVOzSszTT6gTBrgVd12Favk3Si
Gx5FBqpRazdR3JPwc6BntCpmDSAo9ucXuT2lV1qemAsr0BwvP/9CvxRpeTg0lZGApXDmWYgsf/xC
auPKDlKL4DBp0ocoxBfeF+rspazAphjOZeSm29wcVZCic2pVgH2boYVl0XA3+/xZlmrmh8WCppmO
HjfYAwSEkVH5+ChRretxOkA41/CBXDWDOANCjLahbXSbOUv/M8WCpZq5APt4ZRB+BppGJ29ulqgo
JQlwwnAyn+Fu1o+d3YJZ7Wzv+fMXWzpWpy9GXgvFm9bbrxTaIsLmFwtXXK4T5MWSyQP2X8Q4fnqD
uX8b6j9qNN1XBf+d9o4+dJn+sRe1DPQD0iKemXFHo+TPgVfP3fOHn6zLDtLZTf8qptvXts+7v3oq
y5/8f/3NPztF91P9+q///lH1JRns7StKIuX7ZhEH57vpXv79Dx2mu+65S/7roeTi/1/H//V/ileR
/OD7vL494P74r/9++/t/NZvs35D5NyjDch55GrT3v5pNmqP/RjMJGVvPoPu4tI3+ajY52m/0MvEE
MOiSL+3IPztNmvsbwhoWzmuAHIEJ685/0mkyluX971WyjPiGQkDSEyUhqqQnpchcQ0AIzrL16sJ5
6L21Xpu1kgdqjQjYo2X1dfZsKsJqqc9NXFUokoxWPGIiHaovEVTaEvqoPmbOwYstPOAzD1/RnfSI
aFQWipr0ldaHVb9YGSyhaqXYdp5it+lgBPjqQCnpb/MY8ZdnxC8wdzYKo7EvIyodNQeolqCVF5i1
JYqrWFPBjK2i3AIb71fSKopzzZnQmVpHRaHBIkawL/2ptEPF33n3af+mHfaxXEtvkOQYiSWaOCR5
TNdpGVkrkj62Y/eVW2OZNruO2oe5y80BOMxuhsSRSPQ46jz5mVOY1b8SXT0pYzM+ekt0ZFAfeesG
nmpUzKkB61C1k2OqZUaWwPWjhU1Zx4Ofm27EKDnbViLuIqK1YipzXV5L05haLhuc99I4dHZcUi+o
qsYQGsxht+H3Pp+jj2GUNinSIyZOPogtmDB5HP1jGB3jhAaHMJQj9sSDqq+i2SGD3eSu2dExL0Vn
20+ZpYbdH6HnH/t9J99mGZcc3tG5cKAVgBDMx3FruJVOpRjukUhHXcGHAJ+332Iz1Jf0P0365KqE
hd51fhxXtB6+OGY/dmqX16Z9jLYE7Sp0D9hDH4ePQBEpFKeNo+LkTmMEUMlt65mNpHT7ak6c/DJR
0Bu4MLJm6u+yVkU00G/jJGdSPv8Avz4J4ouIBFqu6ql4BZ7gHGMnhhU8qeJo2pItt5k0TvNsYwnZ
t+Y6cUPTfhK0orhLtlwj7SeIAQMt2yGp1Fp+8VU+nj1MC8q66IMjAUDqodNH/zgtHX2xFJZN+CP0
5tIS26qpi3CibVAgS7GdKPqzRD5//xO48DLm4tDwtlERQMed8eOYkUei4NWd8gIdATTQbuziZUMU
YxWDxewRspjh8RTtpNOshnTNREAIjvs7qMTpFJTUw8s7xFMLUa7I3IV+W8Bmal8+f8yPzdUlyXjT
tkZrGhTB0hj++JRARF2hNvP4MtJmYhGo9IL5PuooDUvxR2EMyl2tZ82yaWDfLj8kddR/8X1+mSz6
4mjq0IIiNaALdfoYbqO33dTa0BOp/xLDU6LXvDiIq91koXtmEfeh6YvsuUitkogqahRQrB3cRbxh
fJirOJgQ+cnuJU8IhfjMHHEpL74IKyeWSMt8MUm0MIEh8IXRff84X6AGwEZT8H9pQ91WCgiELfoa
1w1VJS4RspkaHk5xCnyQ1tUEg2xa4TA4KXeSJusedlee0jqeZ3U6K+KmpCJYeirukAEFcCW/tQsv
motAN1DO1QMdZqZWHkhEc/7VLAklbaPPv/+JwCaRCjVJmkfI/uAXgrLlScRgZZbNUA71k2NVFuWV
WuUS0wBy7D30QLQZ93nAQNMf0TPv6Qb4/Vs4qbXQ5bdG2Rl2s+kxVv9yD5mnURyrv0UYCI0ektRf
4VoZ7aEijKv6qRbsomZNa8k1YWDGxnRmtP3EdCB9kc+PRTxOk+P3sZBNzE1Hl/Zt1MyhsqPUks6P
SEu29iXluSVB4MJX5N42663l8yCk4bGE0NuwhttapNn8OOd2Rm1dzfPl0EqYfT5QVXoxvwh+kEzE
pcrDtzMsqt+h385q1Lmr2moN9Cacfvl22RglJBjN2/Ae8n2IUrjVmPJPVCQPPHmilEtu0NVWkT2P
KNg09caD3DncwcOau3MqihTrgYgLvQiUKMTwLTI5XL+XbhmajwMEXRaZ40bkGQNiHaQon6+N06jJ
7AM3chalbgfHq1PoihFSmdK8On+auatDqRoBIdWtLytsDfYGlD4CxecjnkYjNLpNVUcfnKyUs/t0
xFaoVPwKQ3435n5ZjLI3l/Cnt07G4W0PjWXjRWbMLEKp9x0KLQ6BhXX6+WO8oeveZaGkNzagE84K
S8d/liz54y6fjaFHHtguHguzLBDu7qreUl4hQDdEozhrSw0VMAe1nwERIyIOZYMqWkdup0M/x9xU
Arnu8Eo4Q/vGvhsNkbtQb6VmD7cd3eUEIMk8VmcsIjX2U+pnlNDNEAkiNnussg6rISa72Idp1i07
fzAt4wqBKaee6N4IYxy2n7/xaVxDBGe5dy5vzdsa3Ak+vnFmh3Epm9Z5GPpSJYm1hNBJYod5Wbdc
mE1zF2ty4QuOGYTYxo+6t8xWgU2+7IoermV4F472sqT1JpkLsUtqnRrcGsPYVtU2CErVbbKdLfSn
plUoiyWn1qDCszsdrWEbff5KJ8KIsGAt+hxcTUDAueDCTvXjGqMEwZSW+oPbxQZ7q6uj5QE6xeiX
rfu2j9FLnXi2MB6XLU6sXEKKqBsOGiWGvXmmwb7jl6oGvv9z7qWOuUtkvsxDg920fRk2MNvPYOIv
rzhFBYIzGbaWxqZ2BVhMSn0I7kxf5BbcqT7ckng1bOtRPGCroO30i5ZYN2aak/fV9GBEtA+otQpK
ordzPifVj051US4BmFE18yOYiuV8xCld44OMdpFH03qpqnXRxjNgiDyQpQqmQzqpweoD7ko0QZrM
Y4mZMq+X6NYTNneJXkvCWkdGwoAJtor8jDuWxlQUkclUdJ0TKx1c2D5lS8QeZb6O8vYyP0sozP6j
egKfF8gKeEiwTlw71V9SXU3Opj3ZjXI/IK5PdPgjvaUiOw5ZwM0yjr7ygXjT7n4XFpYhQRpgA8Gx
pNrm6cVLpQdn2vXo3Le9xgrppg684Zazn/kxkY6orHUolQp4tJ0b8Px3OT7RpCwEPWaJ3mTeXTt2
64bpBkK/SzBgQw63Iq/4U+iZsPG7seSg+vOzRY0smUqEuEr2Crto+RwUR5cPoaSJxg/elHrDrVoV
FU9iZRlnE3XO5Z76+W6iQXu65uzlECBILHWpX29UpIPQEtRxuo9jZJtCAJiZUQehVOE1Yw9timnd
xMIGCo3yO3A49GeapDmoeU+F26/JdpQzERWKCb4ldpBrkQDkfqhJru5k2Jv2KnPKKj8Csp7FbVHZ
hYBFq+Xyyhw0dZxXLm6LKNmABTHpGEhpucOlaOJwBPJVoLBxDlZI81ZlKTxwNGNHMdyvRreZ0WMq
BwHRPBqzgc0wzEJOOQBRKzVTrHq13ryz824ygcih2SHhtnky1kLyNzwx9l3skJmBvc7lPHOtZSnW
eySEkJ5q2jq1NwPcaWMF6nSc79EE05PH3sxBbBlmp2vBxP20opAbda238hJdZnTLYcSAEetWKG/J
+YxGsIpaHkIodDyU1o3pd2dVYT5MeJlnyoNXqeN4P3aj0V2AfS2VW04Mpz9awrbFw+wMCCUCgK20
uL3xaEhn2zChurGZK9MtAIZnlaHHgSPmtnFftCKFmBDrdTUgVGB3U/Pq9WCB1AClxVZLd11YNhZw
90y16HWGhZLZl5hFKlm2Hexab/P4NXZLo2OWR6AlwryYoY2zpGdNtPQaQd93dOxLHCdqZ4+JeBLn
56U1Zk20Toeok5RTrTCCrBCaheyt27BEe25vp2YcuRvWim3QIRtAUYkgb91Een6kmHbTreJQYE+7
xxdeiZOtTApOmyADc0OAHeqkt/Ao6m2r3bM4pBIG0iBt0S77mqwLNSV446N9hRiiww/dH7+o0D/i
94DMmgyHfJjZvMx94+nDIbVFHengNtDsc4IptbLe2Y7YvxeANQB6ci7SS0l4nciwOFSex3CyVS9I
LYTgoqtJ1rJ2rtNQSWkmO5mh6PU+6ycaFVd2aliJh0+St9QkHIHGV/aIxh5CGmcmHGRmCrEoQvYF
UbuJrTMF2IaTn2sgbrT8OkXoxw3XMiUQROsKcjbPTshaHgmpj1zV12oUT0mzUussFe6q7FQaVt/0
iE5Qs0FZw/Me+shFl0hw9WZmdbdPlqaaZsfLP8Lz/1/uzmw5biTLtl+EMszDSz8EEBEMDsGZKfIF
JopKzIC7A47p63tBVNUtqW9nWr12l1nTkiIZAQTgOH7O3mtTsuykhKZlJwxUOfpY4FJjWlLm03bG
nBq4yRb6mg/GY9sE25LvjkMWBihrho4LYG2pN44wXRp+Tnweaj54K6dP4mrlnA5A/Xi1OrfYZEIk
2T4eS7gMc/+w6nk7z60blfSSDG0oPgqDbIPc/S4lGxoJaqSg0gJ4bS2BjMHPeprZSudqqV+gMmvk
a5Dn8rU75kAJrPkmLIPtLRd80mJ99LmyeAWHf5LvqTFvF5ivjO2T9xaD79URbIMhGcnFQDsA00lO
vIexBRwSxD+PRynHke803HK+5wHC8x8rD2GHE7tTRANoJ4Lc4lz8vHrStY/4k0FpbAeXDsuPk6G5
alT8s8aNvNXb/svpverGMWGvPP481cbnj//zJH/+HJ0CVCKBLRregNUa+YiF3BeFOhY4nThoiduF
18qAuhXmIxvwDKWt9/lBEZc+cKmx89YqO5EkuIDBs5hWLf5t1OiOszTaDcnudGHpsamYNkcKwali
wsTHnRFMxTfrIDPlO6yl7QwycXf5Ij+PCTEKezRU2q0/WRdg7bbdufn50X5eHn5a1ZwfkAj8xt4L
oJ+qePYXAGuHzFLby+Ru7vPNZRO45M+QqVw9XHKkznZ6Py+kFWQe75KD3P4KMsae30P97nB19QOT
7H+eUGOdVv4DIEPnBnvSyUB6nVbbC2aQNFsTydxPaFu5pzHMbJ0PiE/yvRgDW76j42y5fHqPipWD
VyPF7i2z8+3NdYgB+eKOWciXujW326FZve39t9rP8umZURuilkML2s14zKVjZc5F1S/MXa+cz2ul
KPtoAJr5ecrJz1G8nXmLhAKgYYLyinalKJCOHYHVrb75TOVWhmMiJLE1RWz2WcqLe2XesWUaakFv
s6ZhQMuGjynXp6AD+WInmucr36sWVNDhoaJYnAF0obGfu4sBbFjTxDUC9mZEJZLRNiRNCnDtLh9k
zxeKRq8+I97j/5NrSd8O2a1FqwgMRlifx2pIaQoAZ+bVUYJ14wuy5ZldQLqs27U/RSzl5WF2pM0K
A3+81uG+xsHGj8xGm0b9Cf20WudXE7Is601Wd8SpXPxsJ5dDnQN+1nnNfvfb4vau41yIMud0HJ0f
94zswpoT1qdTla4vTh7CYH+WzkSQ7wVotO3Q5yjrOUXgRNaKI6oygFd7fzUtVrlBudvps2axXTX0
q7ZL/LN/ymB94rctADYc71AUNl8UFzg/Lwu6j8auqFf6ypFrV220o2Wx+M0NQ03FT/iLte1hR1yy
XFefTZbVAqqeHjQkl9Q+Zalc+RtE/mytt5RtOV1D6bkVLcrUqtj6Ng17pzYeahoT3lVT+dv9NLgo
G4o4qxBuDonjozC0zv3CSlMe2OttJ08XztYqsHVY0Ysva3Sk3pVaao7ydaI8S43LKUXdXJwjp9ya
lB3DdpaVCoDmcO/SxlrS/YyMcMmROwiv7hNaF0TE7AKaQP6bm0Hxlgz2pogPnyk1QtqD3zbbY6Nh
kM9ZU7ayuPg+z2Q5dHSincIsnPFyWr0mDe6rVU/Go6KYpquwChn5b6y3XF/kUa+cgdI1t2NIkQux
+LO93LpUdUG9SmUdNd0k3nxiYaT1jrrar8++L9FFHVy7wy3051RY5ZzueaI5SPz7mv63AbHLCtQL
HcmpGp5Mkg2zLE69xcnnhymgtpEf6OxGab/2aUhr4qgqPTZRbNgwqF9WFwMSjECeDjObfcvqqCmR
AETa0lzlDSjVeOSbBnSaYGIyNSc/j+Tzs5SipEEcA59btsP6sdzAINrWv2jJttWE6n+7eYu+2X6i
/dG9x4y8fc+zTIOfWLJl+8HUoTvR7Nm5b7ONgnhubuWMajE9r8NiiX3JjbrdlVGz/cvPS5aakpWI
eJbtnz5b8NtyivVYoa9wAig8ygzvdB5kBAVOZkvD3gXUG9kn0LDbXZ6hcePs98yJ+OJSlg0nuZpc
367J/OFM33J751XBpPHt5wt5KuKRJrlUjMfPHRuiwzVAvtMK7d5XnwsWqYvbX5ahtTWjjVpuTche
ocSGd5o1skt3ufS18agLT3DMiCVQKV0WdraVcUCleI1grLe3pX/ccEYHGYg+pqe3m1zY25iRAPp5
uyaBONowPb28bxvsreA8uXo/Twh94G3RqzBp8nfd3jLKq9xGNxP+TePrtw39lufMvBUHNosbwOjf
28r5QLwh/Wr7Edk6tMddkGUzd8PUscxKw93uoHqk8ZLvyF/a3vvf7O5+3dttLw/VBHddBJmc1/9t
CqD03EH9C2hVfS6NJT3g7fwzUKn/Rmvx21yIuwmnIgZHslrwKtGc+bXRNIUVci1KyX9eI2Y1Q8CR
KDXd2yBiZsWK7Ofbhwp6jE+4Q1XMR/Zzcfzrw/61wemZJtcP+noOnnE417n963tJR8emfVtmj5DD
WcYKz9rq8R6pqrNHO/n35/l/viAWShoHOD1hEnrRb33FKlemVTdm+kAeOQ+KrOKJfwLIzjL3887+
6wP8XdjCEdK7NVFvobqxGEf99oJzXbpZO9T+w88VA7XY1rRffGfxPJRPfTgeSpGu6l5PzlImkGa2
9dwBT/1o9KvLg+hv3tGvVzrnfPMXkTbnYITCTvf7WAzZh4E015EP9edNhcFou8dnXaWs60U4FnwE
uasX7szI4eFAaWHk2xsphQPQLh4lO/uD1zgdINSZpQVrpRSSH+f+SK1zsUCYkvH0Oc8Sn8vsXx/E
7x8jH9wGVPeYmBBhSajkr9cNz1052FBVznlfbSsTClU+QdF7rb5fjFC7fwNy//+9nmfyQW7/h0X4
t+ZsMFON2KGpzz8fezPBKeXO7FhZ0Wr3RfYftdbw2Frh5rflxoBPA4Pyt+XAmVI60WNRnj8fSxTJ
26cRVDX3RdvL7YHx1yd0+4P/r7FGfzZi/IQmCFEKk2L++9cTOi3rXKjVqy6C1lAo0IKmCZw3X3HD
/GdL3fZSfHR4yciwY6f/P0ySTQp0Qmd+dvFZiowe3RGuI1s2fPnro/opxfi3A6NXyEvhmibhkSUk
/H1dN03mMkGR90e12ia6P9sDpkoNbrrYMP/sV5SZftz1Gb3VaNekK7vF3eBlg9Vc8bRGgpNh1RV0
fq5tl96DedfAu866i4XawOvO6VxU1gzDgDw1yhQpUdbuVWnDBtzDSV9hEJqd6fdNEircK/W1Q6Sz
499Fn/O8ymcz4tymbWPJ+abKwPMimdGjX1j0REqkGhdsNIICZ5lRCj6KnwVKQHYs10D1WVZQoYc8
LPwfy9jnVqOaTJbuKW9gK8VsDbcyYBptg4K2s0P2Ca2t+QFKLF8HZ6evt2IO2OK2+guGo9ztpgi3
HCdMCGQA4mVVuBMSXwR1qeE0frY8JI9NHICfhcyPCorJ2sT5XWW4PcQDOdJZYm8B9GAvQuDlj03F
rmK8hNCbFllcz03Pfop+fl3Wzw5lb+Sc/WWIXHEqfdPYmgH9qOizLp/7sGhaekcmeaUb2q50YAKm
DDv8qyGcXEN3GT7Ondyic+y7CLZfMO3RX7uefPKWCDz9E/OGbaJFDWja/rkbeoYIT4Wg25wliJCQ
ExxyJS0LR5NF0fnnwtazDy89cBX2m+XN+C3PtM1Scd9GUVlBsG17w2QnzMIxg5Udcmbp+xbPmB8m
GBVWRKQmsr5ujCnNLC8EBb6k0zWm6qGHoVQTcMNumiQo5qJFboI8MuthevfNplryJHUpuFsE0MBd
v7R0XjBnhZ8jt59rkWQenvnXIc5CNhxtXvs2ONbPOovG91YnLu2wPXQ+L436RzUIrbNiy6YiFDFi
NyrTbyxWsqyDlTvbxGfupsoYoycW8S58FG1k1HgXvQw0a5ZNj95SeGWyFFN6RIHuXBTkuZ4aNY8X
dDK6h0D5djxHXn4OiqE26RmP6inlor5wMw/nJHdf/l4qUX/JzKJL5shK2YvWzqYGh6072a13FQrz
rau4HVuEydc+WKgkcPOcT9c01KEM5o3JWOhbwOQD4HjpDPsQwBZ5773ffMuFfoTHIa6Ua2RXzdgP
e6+nBY32JbsYOx2RFjGF94GAprJZKT4KWB9JnQu05W6LVyiN5GW42s1hSVumwK3wMANUIYhgt2yD
w8SfPIXsx95xDugjuof0Q0ZVfazAyK67JSq9Q16a3aNA+bmiAzdR3hpOlz1P8xoS/ox8PXJ08zSF
drE37cG8RJKb/2AlONcubboDppb2e18G6T3NwwK90uBEHxajHvYzlrAeRhuW5kEsrbG3+mZ46EeX
hgNLQdIvs750epy2uH2nME6DKM3DLwVa5uWEAkF/622XxOlOi4FtDoRzTCWOF34PB4xhCTxhddlE
yBESF1X6/Tw6Ffukprvy+sHCMRHmRDSVvbgmQsW86n1ru0JTb5uhkiNzOVPO3kDAH090v43LonJy
OwlZ/T6saXLa3bpCzmHbLIzXScjpO+7FObYLa/3a9yV5OlEqkA+uBKHtlrwWNYzITulErFM1X/pg
ONFMWwIVvBWwELOlisfJqZ1LAAK1uFSzVEQRaPvKq0HF0Ol98ablm4nH6+xa3D5jrwdMhdIsdtnc
jEHiLZ2zd4OhPYvcVa8LdOtDaTLeznCGVWggAL8UmQerUjvuVybT0Oftuj12NAowfTYDcO22uu9z
UjpxWQzZs8wXCQlUNDacCz3HqaUENHjeHxPXkJ4bN96cr7E7h9NdZPdYEtp1LL+WDX4rhjzNS9sV
OHPEaN1HDBFOwlYh7gIzvXSL1v2KY2zLSLIU3jgarrxoOuxSbUh2pDq7hs3eQR2zquirMihqEvL8
qFfAvMo7f/KrAwu978dRQUbaYHX5HTodtB1YLp/trhXExszWsRQjbHInfZ7YJz+vslnDoxTusitl
k31fOCHHfAi03lMGLo+Dirx0p1zJxLYCu2Dm43jyo0ocJXXo5r3uo+eoHaJ3ZxbOU6nS7n1cxxU8
d4C3PujsGxdhwdHkSZHIWQ6P1JfGzpva8RqfePW2moDMnNqCetHSTj7nC/5ulKasSFC0Q/pBXkV+
CYOZWPRteaw8rZ7Rdjm8/9G+tMzWOZS+07/Sl5M45nN1YS119Ng0ar3K+lLu54All20wPsPWNYdL
pd3pru1T9aTC0P3mVCOLgy2X8ewuDTcPPa1byxn0FQTc6VRMs9PRtwnbY+rDuWV7jMKStkd0Wg2V
Xqdpru5XO8yfQ1onr3INhyce+NkFN1tws1oAUHnUF4c6Sr1rJtzkKQxNVCfhurQO17tqD2tmdHcV
Lfi7bO6EjFGGmAc1lfJVYLjN2Fyv67XCpn2FUAkzjAEDOHPWCGBG1sx7h8ihzYtIwo1Y3Vv8Gg6d
eWV8GKmNBu168dy1wBTXzNS6SaBpaYfXleeMAaGMWJ/ggNcR3s/JENkdXZb6bLhL+1IP6iu/k9Ho
LayXHrF8UuqgPM9RifzSw65yGXXCftNGisWgzifzBqkPnGV7HOUxt2vHjWE7B1cu/qrwEJlNG102
eYjvbe5dbP/Mu5MwWptgV65o1XeNk7bnzmDef4VXfmMK++Y0qGsZba5Ba1bWdGpd2dw6s2vcB21U
iNifVd7t80iohzIrxmbPyHfJr5qi6orEUK2HCDFNLQIlxr5fyQdolc6PW+lhJhjlO1DVnLVuyqrL
ij25goscULnEXqPT8YZuSdnHjraypylYQc10Zu1fI9dLrWSyKBGvBjbihC4U7P4IWjQA0Hv4f8ys
RVaEmdIPLj2b4JTyacXQDpx4mSWmsEubxc484eYel6OsF/JwcbJ4+jGCVEzkgJ3VWNvIHMjqCi9E
ND8WDqqZHQac+h4ej7EeJzaapA0E0javp6ic29gG+h7cBASSTgkCuTXp6GxdlvZQxBB0qsvBIKux
vK0Xw49Wh9PfmuDh6dM01abSErbX3A4DhBqi2vzSr8HnE2nD/UAynIy1tdjN3rV0nV9XOdPZXdPS
5o3XYQZc4DQLgx+ifKqLtnC9bp8xKLypCtqkCc6n+YKEEytMAALmuPz8UlknjPpYznBEwfq2J6bf
/mAPZ8ODnxU3hM1j6nErh1YcPbsXSxjqY4woTRwlFvvYdanl7LMxtwlAoYTLjS5mNo8UbdoFuf+w
ENMRUJjpcMHGxko68AOdiW26+MYiJEN/n4uaiJJMgvTaVw18kXwv7LnzvBvLGH39zDC3SS9KGbpf
s3F8W9c8eybC7w3bJ0FEbBOaxwltxz4lou1o8vAgJlX7ivFXsF7Vi12flVPow5irKBZSrJBlkWli
eWu85lGRT5Io5S87HRYu6+s4NN+GLF0PQQduW2ZzesOEMTRji2wMmaw8bNy7qM+dxwABEba6kV4P
1wMXzA493IT1XVT3QoKm2fdBkF33Xds9atkP2V7P2Zie6BqDyMZEGZ2arpSJ3cr6gEnae2zxZu6j
Ie+uKtKlbuxqdq9swdCyy3qG1xHbosS20/Frq8nJWGcbU70Z8BBOzAjf0V5YfndGPzgNJ6EmEOQ9
1PRYVmSFu36Pyy+ymhQNKYJIfep9Dg7/rmE9rpgMP1Lm3vKIj35MFDclpitSEs485Xn4Fz6BXwWM
uA/eQvrAUwdPKcAO/OoifymLzHqj80bQQWVFxw7j0yEQQXlnlNjKSRvIv5ht81yXKMEyNm6HwE7L
V3Jbhm7nOV33SnKWutS2k84wLucyjAuao5epsDnozKTDXcxjvDGgb0u2JZfjZBXfqtwJ3qo0s75U
ljNdj0xuE09I8BW0jF9ovtvVtqYRE+KUprzx05S4Gib7gKFc7X5zq20zDHd4e2rDoXrvRnK597Vf
MAilmdz5pxZ/LJZ1RfAMs6a1o1kYTCV235p1BMNZUXo3tejtdyI7h4owAN4DRr8gD+OKvxvT/uKa
yBfhnRpfw7QZcoScACN4fF82ohv+EOzaIA0IwDVvPHgncJhGOI0XxlD5ySBK4wL+iv286QYO1jpW
5KEshrj1vLl812MoeDyw8zx0OkUN1aWec83oTl0JqPFwGDJKmuu51+K9soeZICrajOOuGOv52wCa
XoEvDdmnaUEX82NkajXumMiN+7YcnUua1BmSKWK6KeaRjX7H0D+Csw/y4cpd2L/tDMqRgfA0aXh7
QzZofs119F6IZqlfAzHOMdyTPqlNQ5pnPQXWI9O1MEIVRA2384cpr48TRRVwNbOd9iTz5CWlXETp
iYrD6M5OPlmEM6SbEm9pTBLdyOrCYYAihYsohsGfl241HrLRZ5QCP7SsKNLUftvGjnG6yMKmpnba
dP3S9rqtbu3OIuGNXUVasaRFPukisbJ0Vi9Hw7TL1r31tZOGu8qShfO1RjZq4N8zoIqnBwZm1Wze
VHnndyTOGdyZgiCAvOnBzPDA9ZYkZ34V1juNmttdiEdZ0gbEWZjaOB17zQZM3BEl4vgOMTmZjvRB
aSEBkmTwvbJk4lZhjIIbByjGboR+4w+HjFqtPelcG82fvezn0dvn6J+adu9JZm2PqWkzezkKhFLA
F9TiAiu7K7Wo+BzgWvaFxu6smQGMyNw5/O+kEQQm57Ev2yXBNT97XzymTPnjZ7PWENvAYaijrTVq
E1oirohC30b36AW2aQX34Rp8ZOQ7zf4RXfXK/SatPipeNWkC+PnbkEaXwc42LSefRwTL8fCicxoK
4fVAQTmfMaSaG+Q667WsjivTLT4tHnklaHgn1C2MH68ewMReOZrDW3e4yHDRx4heIEQ+OoMnCn+/
JfUUzqWJxXshvdEpBmoc9g6ZPAgBR8BGptclFSqkGwLPFkp3EbFiLjj8+yF0j8UQNJgP6cKOdFKL
GEnVloy7z9qZUKq9gE/VRfQO2i68Xin9QsLwaj9lCjamkSC+wZWRC71rdVzwWqp5EaGunw3UNcPO
7jCf7VzNvbNHbdJ8mG1FlYX6nSjyfef3UZ5gW28xcK/wyu4xDOnlh8r+Es/seOehjr2gD1xcdyax
w5XtawIcl6XZC6dBrDVGDIKFUT9CuJzIkaOEC0CpiMWFCTBV4F0GExXjHIqpxZwzVh+ChKSKpdVt
0p3Pc1Qng7MuD30BhIECwaj3VKDsENNSeODCfHdokrQJ53djJS2StPRsktZDWOGcTaaibb8pkwE2
4KWRrUG7GiO7EVVa+Z5yQvUXOveq8SMz5q3jQkVtt/FakWyET2tMjQN0rBBxji0j4Cym23V7dzH7
iy1s5LUmqMjq4yC1sy6moVh47FDBYZ+b0Dd1YpueHr4gfUA2sVMClV2MpkMCqtGWja6I5tY5Y+fd
7FxJHX4zM3CDl+BUwT6o/PrSyKD+9givMVegrRMN0g170X0StmSk4cgf8iO+BT6YYM5IYEZbdyFF
LctY0zB7XxEscG2k0b2GQMRxkk/kW2K+W/iwEzdKw2hfoq34biBeonlYiuzaYBnu39hcTvl9UDZq
q7ocu7iggvEvlUsyyztLpLMcndEtHwiVT2+QSWYfmbI48+G0zsjVUpJWqxWMBW57c3oOZ0/fTYpQ
37PAxsZ0ONiATlzTmBUqL3qA4WAFyeZeP1k0LYpkQhvzx+S4+Ai9qncvWrfcHPXKeyQCujsMdmt+
8bfM3ihAhwjGZ0Wh36/LDsvRcsZTaRMZpfsRU1fdIpCPipEI2MxXqNPIR0MOChwKrNgU1Zs0gt1w
LFr4JwcmRMxZ8eUWpA2NzsjSa+B3IL1eBMgLnawnyTtrl/7G0UJfZ7Y1honpZSI4IIQQTxPUD1TH
Q8tRogYI3lyVh7BcKcBvpbFVvH3ohu2OmnopoD+lEXKUShZ5wgO9RHlFu+RubegA7FZfCH9fgTpc
Esdsiv0qZ34n85DTIRtpCKp0xJ9Tn5OJmPZzPA3e8hqwWoxX89AqgPlyDB96Tw2al/M8yYagoAvU
2N2NAxPpKtwoLMiEUhzAykqjK7I47felLqrL2RD9HVo9GI5FaH/FFaNb5gxBtMSFB0guDia3WBI9
LSUQcxUO6V4T41Kz/iqnviotGy//AI3sxUhzMZ/pXFUkErldA0hGNNZrsZGzdg1CjHOHwsTcBxMR
RaSX2rgaZGp6zb6xyvyp8ohzinluUtVRnye5o2S4nTf/dnIm2tCO3aXnsG6cLxKVRbYbdf3q9E33
RQ0QePOipfeIohKhVDZyydfqNTMm4uaqfjZig8rjRmnsPT19l7c208ZJldzUiSqq4HbQQ3c5eBKv
B1Tza/oCwYWRmuELHWMgDlmb+e8CgNN+ds3+YVQLIVx9h6+/HMNpq9bMBulMS4sn6Pvwonfy1k/W
yKBwaopoPraePdYPuGWLRNHcShSXuhtLx9N7yhfrql26HG3gZH3J02X+EqUD1JVem1gnvWrfhHX6
J7JiM3E9d3gOKfePlpta7x0K9C8mv0LE5cyJQ/IPMc4Nb2aG/EdBItluDvVXBMrDndDmku7CoTMt
7oP1LsoMCHbKcpsjzwPVss3onSQMEKfw29eTtNUfJc2OBFg+c/CuaEkyyq3uxQhr97HMHeIYXbr6
JyFai1EYSksyC78tmu6/2leCfpB65wEFCyphBo6L6Qs7WnJxH5Tbd653O5S5ZJXvoQOgTVIS/zMi
gXkhpIxZAwPH7taFmYr8ZAJAymDB6cx5yE+mzptyPSHkXobntJgn75vXuh0pDqSXEg+UusocDMLP
PJd4MG5s1CzMtNBHAEQpCGdDeGetlI2huZDrVvnKnE9Ev9PF3Pn27B1ct53CN79tBxYVCEjg9FjH
vNwkyGokaY0u6eJn5KtIF40VcmTKeFRVC15obhpk7C5UvTEX3XdTGiQ1JQw0EertezEtFTiYtchI
G00EqAOGG1yDkjFIVmarKe9HJxzYwhTO7Cv10oUEgZUJg9iQfR+WIVAp57Lset0l/QT0wdqbxAv2
8l1X62gt5KhloljiqXMpyXaryFkZLlL8zGUU07HejsT1MzOqj3k2j4H8QxvZahOKmoYV/4YWPvDn
K2Po2TBflQu8Ih/0SBQG4+FvxnPWL1NHhn8YqMG6UmMylfYRPvw6dYRuk6flLKJvZomL5OfU2/Yr
j/GTcpoMtecUji0pv42ryFAPVI0RCVSHyVOYRMg5eC5/DLr++n39Ou3lbQXM6bGrwntmeMis6Ne3
VXhggb2sCD4qsskoL0ETbcKPpopqLkSjY1z2N4PKX2fy2ysCdeZsbN5hRr4bauDf+Z80DUMAN1n7
HS7m9orjp6rGgU/IaL4PclcjghvN2cDyUZQMKz8/iv8I2PC/0hj+HcbwX//HsA4u1+T/zg2Pi68f
/w5x2H76k+FgO/9gc0EKqudhMw4ZL/8L4eD8A7eebTNQBxPA9P5fBAd+x2W2z6+5/CsqAvtfEIfg
H65rIWbkezAFHDP0/xOIA7/6651lb2/LDSL+aMT/UNn8ekF1FO3UmP4lQC0Jiw2WQzOdlEEDlDUz
t2JEp42BpCkcmurJIdHxvkgZ9q5htKGqwDvG+Vyt0VNkka534fu98A9F4xC1vep2Nq827MGDHazr
FPtZCUyvdCX9/3pdUUnvTFh94oDE01bPuaUB6IBBsux5l41l4SSZyDzaPahilgrtiC4YLJVq6lGe
TpVJjK6zKiOBOjheuAXB96yPshqaHchukp/Drr3LC6GObWPqbsfD+NgXjpMfJ4M+g505/k67bCD9
SsJwaUC2nmdltObZRaWTTuyaaIW2vlF9Wccuai7oa1v+l7Ct86/ZIFYYTAPxe+gG7DvfdiEFLSqC
RSqg+SeqTp91S9MkZN4VqJ5H7upZxh8OfwL7jLE4D5NuVnWWFZOvL3TuUh+4RZQ9lA0tNxXzRoF6
xhRYsr42u6Dx8jglUPG2pXDMH0xj0TaGRFJcxMfMiBWtPbtmLw7HCv3iiAYwe8zyaPAeoEi57avI
VLeAv80dyFYz7T3kVs6aVKp7z2Ww/DnUi0vgKhagwGNnXfs8TvH79CmS3Z3vALpFbeXpm7Bp1/IW
Wzi1skGC4i2PI7y7K3aEnPT31lqeQ6wy30vbqsQ9eEw2izgQJ3R4dpaJJ0lE4qXiQZeYS+hfmO5Y
3OOcgl66WOPOGxZ2LX3Zz/sitWlOLlODlwq1ptvMh6IIMlhvtdgeFjGGiya6iWQepeVGv6JaZOMI
ip2Mb9QCA1L6nCnPVedEkx5jH4QMwUoDcxlrh8qOLswuWgVxgEzdnWFF7N+mgvOLWJ72B0PcgPqt
s8OrIcNjlOA3m5dTBs2bBmU3+cYVZrumPpJ3GN7Z6eDry3UuYYv7qZAA9mGijEmfa8iMaRjo+iJQ
lSSoCADJiz/JLCZ+eU46RhfHcYhM2t9SBCNPaF9cL5A7Catu+sOAagrpKtaMs3aypSV3dTVu0hzj
4gHV5PK4qKVUTNYWPIOEswNlEssttD8vsatlNs5hL/U98BGG5XNvtxWizDp7sQyjhb7VeZyrllti
3y+NcXRHLVzcrap+ZPOvuYWGXJ6EtN37GSvV162wfU25tPAXBMZaxn0N8xYm8Lp6SOk34uBad444
0a5qaFsW8HWJ397gmUVfVcZ1qavhDz/18qd5ke45pLFBp9oGrDmcFjsH6fQ8aNAbM64n2lUrm/3B
zWnQAL0yuJsm0rknOYzfWBVcR6NUlwwNd+hEcHVmiWhmzfWJApYHsH2MFFl61tEx5TAHezyx2fqG
UbMHlZ73zO0eI3b+FhrtKPfNmLyq0l736azWrjkhumiR/dB+dkYyq40qDfIyAetYTNcm8h5B+Se6
cFRsf6JhAhI717A1mqs01NIadqEvZ7IOmOkMLoEFyqQfCJHAPWBYa6M6nolip+QazOopzYAUwvlA
2j5NL2wqwwVTSqhQCjIUy2sTg0hvELCSCfpCMZwxWsB90I75c0fkLumhre1P+VcXQWj7ErEj81/X
mhL3KbTraT6gcu7UTVQNhaJ93K/FPkKsRWe1m3Sr71Q+62lXAulTO4xCTdIyFgvosnj+VwJxG0bo
lQwuiMF2j4MDObjDePCWb0YbRiv0yDj7Se4xT3fG2nhE9zDHaEsadrFNCcoSPGay2Ng3GIBX8mb1
pLoMkbw85K3MkmVc/b0qNg/THIbaOAJCbi8C7FKvjjORRa/QoiCHWHXCzK45FHqMwp3Zgy+dGXq+
5IsX3GbDApkc+RQQoq43E2dgMIFz0T0hqDRuNXRSRIZ2BZyx9Y+LyMKTKaaCDeUye2/Q+jA4Qc9D
UjmtjCD6Bg/D2F1HLOeANeS6PFVqQxdFNSQ3qBZOkoIlAKFoz/bRZvsLpm+x4cQ6qjyCEbSevaoB
Lj6suy5r9CWbqT9917Cegq3NwXQffXOLIekU5YKx6FL6zRW2GO+YOsH7YFVSveUZK/ElfNpRfqS1
03c3ouhma1+VAR+4HwT9y2yPeRnjPnSWV2i2IfPJtu1a2N9e49J9UbWbfVRFX3718K4aX3yEm9k1
DeA2PKRlaaQJNwj7pIlLhpAgm/FWxOAnjN2ib+8JnRHHAloxGCbtt2cfvjE7yhYP1g4lXbscGDMV
484ys/AGAkiPE6NiLcWAMBxJb15iqdiWzllUGjF97eUOpYq77p1Wm1Ey9wD1Tr6swTfs1yV0Doyg
4Y1ZIKABeMtj7YjwzdOr+d/Uncly5Ea2pl9F1nvIMMOx6A2AiOCcnJJJcgPjlIBjHhxwAE/fH6S6
1ZKsqtq0uGZ9a8GSlSqTZATC/Zx/THpirVFQ8um8qxE0XmG09+8VK7cXj1BJZCTTLPJeGZAnIObd
m6Yg26QMWZXH1NBrd9ht7Bj7hQnNQ57P2wwJLOk5y7lmIIpluX2MuZfnNyn2kuC41vQRYMuU5Fag
kLqqwRIhlDPSsKkHz3/SKU+2N3pA1JwckNNU3/42OP43TNj/07p3/nMw2v1XN72/V6Sh/ZKwvnwM
5KTxz59f1S8kdmR/KuTZ/6bfx2s6d5D3+gHCTcQG3JOMyvprVP/7f1l07oQhQ7RHRgRU+14P+I86
Hu9Xh9w+tMG8dVDVKGj/OV8b1j57h5zVe8CZZTqe/XcGbBLZ/iyjFzQgo+zmu+//sT3zt7jFP1Q2
zIL0cWMJiYJfF82HLlvLOsKpv3btz9YcyWce166C+MImB0UUaitNzMG2X0jZRBhi+ToDKCTQQEWe
6VDUng5+fs7M0IxRHdbVAMYNpnpiZQhu3Uz2bz6Jmw95aRjmgdAvI6AbkzxZzvgKwJLgUQuy3unM
c8/jOMGP6aM4A/ZufUyZyNSTDA3dlZsVqo+Qmc5ZBN5h/zDcZgCrg07+PgYZIRqocTs39tOMeYDs
4M04rsY25OeT3vFVcBd7izN/8z9yrN8vvOhKXLalX3Km7vZxfLKlOs7E5V9TEc1pDFsI6hpuwXDR
OgX89rD6G/lB5NCuB6BVcwaK6tPv0pHNB6aFbTqbPUG8/irb0OJSUNUj41VqEGUmJxFrckJfJ3db
fc4byz6Z6AFApWgEOA6L4tAOPaUf4MCI6lAqpFahCXT/o8dA0hEZWEDAW6OJdN0CQcgOiuTtNQ57
b11Pbb2ZhGfsudlRr0P9rBsbvMEtCzgqscnqlcxp0LDZHvg+QTW7P1ezpOLdJtuKDFY3u18qPDln
itjmn4FB0giogZyXc4h9RjPQRLkdw7UnGWEzJypeXNdt0agpaK7jHm7HK2IX0wOzCOOx6RvmY1eU
3qvES0PGd6nEE7nJ43yy28J5atNx/CgxTkBwBCxlG2LSL2fI5qeZoVbwZOB33dWi9l3euu5nMM29
RaR0ZpLPHLp7QoA3WwqOFY3IgW1ogJqaJtLIrZm8qLtcpVRuRNwOBnUBWngd8jYqRNQ1VDUIootS
IExq/APiMKfCPBID0DmnufaMV4azFTbND7b0ZHVN3pztbm7g4FQVF4OToVKRM9Ef6ppkHgntQTJy
Q+r9lHIq29kMyxhoyfxAS/so7tIx6Bciz0tmrqu+BvEu46XH2gbWzKB5mE2Xr4CIq3wif4D4D5xc
paYuUpYukuaU9OrX1Xb5PUN3IP+7RXVeXG6srvOVmbP8nqfMBeaxs3tj4iemHOEQ4nEM4r4v7fai
EwZ5o8XsOyJWBIwA6KVVaV4bzerZz07jsphtTiO9PdHf5RIbBPoabqbK/D5zH2KbaOw8fa3sUNZP
U+/b+sYkx6G7nEqj8J7R+4XVJWRoudmoXfoufN/2jpr7ah8Jjwv6ffferO2lj3ONgu2E6Frrm66b
gvmyK0kEp8oD0QMvWGgYnAST0M5Bj6s2H9yeGS62i6JAx12kw7eCN5FvYyHEkczijvdSGXpDAVJD
lyYYrP332q3pHETVy9iZVTK3I0zv1RM7tq9jrG8L1ITh4dgf6lVcrf7IsBkoz6RAvrJwnjaj+nLn
shbXOihZcNhxAbvZSxfjW2iwpUYpx4w6DmnuTG9r7pI+Xshgj4ARhUwWlGby2iK8KT34c1+P92ZD
JFSMvNW9C3QryiML4nzn7yoT3vecQ8mzHU3Zu/IYGVJf65+ZvakjrB6fZlkVe8uNw1tK7aRuqSv1
DPuB+6moH7xCyntZDmhJygZFgV5N9F/xMGfzrlP1tvRoYjm9KzF1fmxS0NOAtOlDBoVJDoa36Pcy
ozytwAU31OAahSRPv8dBrhCY0kRx5iBqHAk7dwYdTb7kJ8lUFRiHQctqvENXjyYMWAUvbIWFMI3V
KnmxjMnUmLBTC+gDP8H6jWdghBxG6gd717v1dY6eF/kaLtQgpoIraJJwqtpvSnhhCQGD8GD9aXd5
XZ6KSYglBkxZRDzDn1THsZUCpedsVhdlt5fK8Hq66Q3dDOV3H3XrcFh8m0M3TE3/Fq140EZNtTgk
J4UGmoEsl/JZIe9/qSDS+HcwjS8uejDvoFdagqPWJ0bhvjfz7srbfIVgzqr9hTfQbtx4A7EIk4qP
85PVh/DLFvonI5psqV+arAgeDAXfB/0Ds3xtdVl5I8kL/IlmgKGtIfHpsSXOQ5+AuEZ95jtzPUSo
krPdmImmOs2CZiJSfFpQx3HnhMx4Fnox15o7CDhnbk8w2IQuB5geIYeqsZJxXii5Hl0vC3g4mpBH
ia4myOE87ar5gBO3goiuxXqX19X60o8c1OgdChpiQ/I3ebjQN2QXkBy5Hw31iD4zI0tjjPN8Cr4v
Tj51kLnBLCMHXCJHkWg7Z6gYkSltC+dZhIlU7+7HVfHVaE1GVFMFkVuETUgyuxz9WOEm8M9KvXR9
gmVhbhKc8IYVu/PodwmrAfkYninQ8hSdeLTbkvcP0i68r9iLQecKWbzj5s7JyYMsHmP8Lu3tiJQi
jdfCcr6jC6WqptTV+I1nwnwteo8mLgGbsGG792ALaeozjjpQy0sFNvOONSvIuZFtrPFYysL9MXaM
R/bw/Hkr+/ATnRM0PyNA6ce1k/FDoA1pCdQOa5NrMxfnpHzw85QV+OGVOVC+gKN3KpG4mz58cQjF
zHO/IOQe7dBuDjQzGd6D4DOjE7OxqDKBwh7yZFz6sb4KgCvqeKgt46vMSDM8dkoX7jFTRne+ZUKz
5rpW5sdCW+HzDAP9bYKRroFD6c6LC3C+b2gqSxFTz9bIA2jFdJsGaa9OiJZbGS+K4Qp4LmvYSSVG
QhRgnE2Qjyn66bydUHERLdEn09wQVe12Dv/3VG5ijhu8LcQ29TBlVP8seXqkp6hCkylEdzaWRLUn
2ueFPm3Zhr51k8b6MkOCzCdvnrefzhDAVLtkXyzIa3RaX8Fh+sv+7G1X/uB0n94ijR8l0oTHjPxx
H5ZPh+9dQ0EfG221ftUmlHay8WC+kAeACE5vhnM1pPDmEdk7dCzxP8qzeRm3N2eYhIdmzHBxtKSO
wTMqzAI2ezW7pwmVKApVewxuKqClKZYLh0lMKolH1ccwFJfOgj3vQPhQeoFapHcOPcJF8MBNfuoM
Fhj2a6wfxqHqX8N5KT4ztYRlYs4BmQeYDeQrSR+6gjUdmu9T3qxfREV3txhliAgT5NI8DkFYXhC5
P70xvqa8f5YePvbYr7u2Q+obz62FXAmDSfEkPWn9tAd0pyF5XGeajZSfuDfs15nIAxonLBRNVlsh
bMdsID/cUdGR4Y5Z+E5gWvZjJRLjLZiykHd/Gpv3biP0P57KNbxSjs98leZpTt5VOIiXmiflegkm
y41bbMwo/il8rUF7iT2IYC8ripW2TlxpivXwiGTF0ieAEbSmmZQVvfsUCiFkLTvQBIX+6hGRij4j
WXEpoyZbxC3ua3tC9jtMuL23LXxYSeuUMa1a67nFkZ8BQpT6B2eaaXD17Pn1DQd3Fhsb4u94cca5
PRQukcmHbn9aEDeJPOp9WZWHoB6oTgGjpnpgWDv1hTBkeHWNYmxiAmRTCvHynoIK11bGj3Sp9YdP
yMwjUfmio1VGGTKSDPnf1wJeExULSpNjSJvJ2baltAHhUaOvAkEFsUCpImDk4HlqprykA8sn7JKa
xLMOKCGMbL0SAyDJ9wKEM0oVnqlicBiYe/BApC/M03RPYF6KvNalxI/cdEFxbtUZj+mYKsBEw6Vf
F+fCUy8LowKgyleo4AZ+nXAVkSEIVv3qXi8VvruzIdx8D4drpRkv/dn/QdQeShMHLFLS0sHEHiO6
7Wy8Pw2X+1wX7Rd+Nz8kaYx5l+SewWVkXUNuFsN3CrJ+sbFHoPFcPh2c3etiaDZAuODR53SoIQ1E
inAj7ky+6UHiG3jmfe5uLdykL4MwnCyepkHfGEZYPafKnuwo2EIlDiSW5U85hXXiGGwE64CBA68k
bGDuFjdlqr82E0U0P5JlFrggejLm+LhMZymwL8lo4IZAuY0HuGtnJpoTXO1dC7fvskACfeJtqisL
uUrVV35+JOqyJtcp7VksR7seeYxUZXdnwqyHPKbg0VRIM5rAQE3GWXMcvaoARZKoVfDyZwCElWfV
3Qk3ErV2lqXEsShciACk8IhWp2wN6UFxjZ6aDHubBkTdagQjAqm7DhZMG8ciExbWdKIB26j2OMqI
r1gRplVU2iDxbWDb4mC2qvFAfCJwNPyG9B8qp6gAwJDIGwQ/QLSftU7LNQWkT8kO2tm5ONVbSWMi
xndr19XU6BiVIOQtzpqSFaGYVy50c/MQt3cELkwJwTi4MDxnaZoTw8z4aPhlW16kvomo0qm6kiOj
tDo/qUiZBdREtnODZcEh+gkF2/2CgESdxoGeaKzf9ItcE1O9LlSm0pzChRuGn8VgdCjRg30fRmzf
pceObaMi4c8fV6pKkH2SMK7m731VAqjCJ2CFaEO4mgs7N8Psu4mCgtwySlZ2K2hVMcDm0GoRKSOo
m/i85GG0javok2AZ3BJUkGsoGmFuWrwFPFrHwSe8mhdXFIyd6IhZ/ZwcjmSsrMpIWAlxyM1eCjow
TKQyxTT4TOJUW2OVXoDUA/KNdVV2Z1UfFPm5HeQZbUtczNhk6dIozjaRdfW1XYPCnXH/y4zPN0nk
tPaRAnDemSgPYgKpAhy4mLNYzZelyY/CkrzNRL2M6pYxW3eR7Ye9/Qmq2nXHzke8fZNl7tYgfM2q
/obw7T07o6q34lR4AMBnGJly68APWLbHcsgGsgW8mkVfTZ5CpTLChiUZC+LPgjA46xTs13uiWvpA
LghRZPZRW+uJbxO7Op4XHI1bsmw9dX7QWoPEULeiWcxAneXB2FZbHl2NRCSebZ7+u3G2TZmUFZr5
I9rPwEqMkJ6pk2umRMglIUFuYEh2j/VlRsWhz/XSBvrb2q3mfAMPMNWXFmdEhQ+sG+RjGvRVFyuZ
zvpl9jKexwjj3BbczxvL5tWeruJGq0bvdJxXjnhqD4fiQvNUV7G2AT2PTijT9HEiz98SzNJTwXU8
9SC/eEvngTUd5OTAA0V35VLw+9P3lG/TVakgQOK6d7b2UC1uJqA1UeiQr0sF5JlduJ11sCtk4VFY
bXkPRyat8eD7TVi8kwNtPAv0N/1F146bSMD82iVZeYnro5BobK4GZ1wVNyoS8pNaM4eQzH7S3cl3
arZM4W6o0ByUN1ZsW0EI8+RKk6woDcWX2DQdwnWpscPC0i9+dy7LehrPueAnnjSMEP59j7qwuJ+C
BqDb8bauPpEI11tHj7gpxGaWBDNHxJ5xcxPBOZ3If3auUFdPa0IFBTF3HS2VuCRtBwcRlQVvuslQ
qXR7+HRMfBej7zBuRr3D6qgR/a4ab4TfBLfmktU1UqBqehXK2svWxlmcbD5R/gFSamgTSq8pe2sb
j5EQ+siMdeOuD9IyUXunW7G4EC1Eopz5m+gefbMN6QTUljKRe4UN0lwAQXkYCG/EmdBaAsEq8du3
wAMqi7xq8c+B3lpNfldBf9o6FvWLWBYCXAwoghsJLbYeDRbdZzmI8Cmcm7VDjMhTG6dTG7xa0i3f
V2vXTfeFgE1KjdXjiiCY54KcSkmNmc3rzGkJhsh1XrPLLvnea+NS/NpR9RqGr5UB/xFtls+0QlBP
xVVS+CNBr0E7fvLhN+i+C4Z+vZjn0Vp/DJL94HwNs+UJIH6WvPjDwNaYCVoY43LWE2xJkZVTcc2H
qUG3ts6L0jdVN8mpOsl2GBmkELmp2sEEkmd+QlS4rJYIDTl72ymdsImdKZ4SjdfPKLLHOl0YLW4H
y2+dm9GwEJlnyVS7ZXcsSe1RR9MnEFnRIJqN3QNM5EYIIYCSf/CgLvTHhFd4JwgxNWW4tAbTYHBP
Zc8a2Uw4Mh6ttvb6g0DTNSU9PaAyyQR4UXdsV2ydhBOTm0eA0UgwpGscXZ/yJjoM81ke50EaEzdA
WPlnBECkVTKjv+8u2AXn7eCWLHCU8pC76J1cVHhiOBUq2Ky3ucLxfo/zuBZnbp56Lm+2nwX3+HjW
5QvhLf0A+M8ntspLutUo1QEYMFlhyDDwuHlYkHOOi7LTYvrIw3zW1yaKvvyZbCJztqKgJfCEPJwA
oZYTaW3beNImmCLi/IphTV8VUq7psUwh7buIYmy2BLrDfICxqEGKXqxRQKKoi0yiysdHstpEEW82
FslPG+137kUc3ov/EJD1J2MSpiRWYFeF0gbDdOfiW8aj0d5zIaUQ3vVQdB22/l4d3K3qLwp49e9D
bi3FaRZOq6hrJenAhPoCCQts0EtSshB/jL2f9LaB6Jo3rj5Pkc70yGYmleOIwVAAE5pXX8gm+68O
3fKTsoq9l0/3ZnNwepfxkODGvONwXQoy7FRZ5EloITs/d0vE6MlgqOAqwGdtXaBwICtVdyIdY225
0oM7bsRyEo603AgZBXOyxR7OKWZ068NoCFlHeuy1uoApxZsjeL2ZYftSMBX1jUWqRBhi1R/XXURI
QWA1Ag+Z/TN2jvzTKAjzA0sqiTvL2xB1poUh+UAYQLrFVMBKiFS6EG5nm7+JHFlDXQMTZTrSvTb4
2ip5ANBcvNvGbm20tkqhbR6y3QhVEkL52YpmeRq3UBuJrASamNmAdeZcGXExD7RV/7RAQfkViCUm
AnnwFkCAPSgjgb3AW61g2j/w7WNdBS3D5SeQvFqHYtXDc9s4Hb9wNdv3hVbLnFgEaX2wpiHUJ7rg
vmyWHPpXIEUg/bdHnVIUdTxtXjAnStFrCJC+cyvWTFRnQpZFdtSjQvbO08w2vjhWv8RbtwWvuLix
dgeZPXzNweSTnWjO5d0amFjixBbwmM3m1p2RyqhJSg3EeFiB2O9dFpQ2YcnLvxQj4j1wCK/OrAb9
oMIVawuHGraG2Ri9W0NmdBNM25Jy6hZ8kolbqgu8+4OYSKZtZI6o0Wj1j9ozfXaMzt2uw0CiXxqW
jQHT6FImUQzibI06B/pLaq6/8kCdInDHnjD6RqeTXjjyuvrnLh/4mpHUJ6SamwkWz8G/MlKP61sO
NbL2HCCaq0ySHIDNUJQvLtPwShZuBtqvyR8lqqEN83Ni9zNqamu5iMS2+gJlthHo6yU0EK8osnu/
2KOkx6uLD6UuC20cGrTcCXpo4h+GpjOWc1u6oifPkC4cr6GyJqYOG7rG67CvIXsumJNRPJtbUnSk
4sCplG6RSNfvSR0DJSHmndMvx4udtYzICgCpRQXCgmmWCKV6zkYz2npI+CyrZqyVhTTpgKxp2YxC
jiU36nDYIloAryt3hAY6yBcDK2c3UA3EQ+n7D6l2zCdE7eF2rDeHAF10HTxF2N4LHM+N/Cw53IFD
tFB0JBLbi687q13zYui6/iNc+uW7xSfJjfaOOTyJtd3HlDkad9VGyi64OK1G1CUrWK+pstPHgerK
CcDWsdbYoRgB6x5CbHnDSCjuCIib3ATHMX8yVYQIRhm4L7VCfo1sear6/Hlv7jZQpTr+2Za6ujsK
sQtiTbvvgXJ86jnRihZTfc7uZz+wuQUXacaIfBgJ8loSM+3wUg8LvFxkz4W1xQX1pn7s9AgdXsat
VT+LfsYKb9bV/Bm4W13e+2pUYWKbOwAMDAMRJEhzuUcvFxqXftA4Nyr0liDqXVU8o58y7zT7lzq5
nTvIq5Gf76oXRRhEeiIU0oV26mKuOkyOy9x0P92u3aaYTBimDNJUhiVyAiu/nwngefMdry8T6k3H
pz4kQTMyu6r9+Pvk/P802n0Pvfr3ytUTpMlb8/bLcXhrPr7Grz+qWPc/+Y8mMs/6FTyDkglSP1Eh
w8H8F89ueO6vqFGxIQtStkLH8WDA/0m0k6MYwKXTRIUGlmCsfxLtsPM27I2JZwba/jd6/r862f5R
rEWd278tc0Ll/SchqweNH1iebYaMEgGiVgcdwB+V0b2ybPR1GoQmS+fyfDL2SCUQH4CfcCxndh2b
zorYrryFBYd568UZUEtjN+J0Fji6qNJbqPtMFG5A5GConJChOll28sRquUd2xfIoCwXoDtGjz/Bz
cPSMwyoIKi59Q8cdYVVv+WpxRqshz74N2D/l0RGottBuKYOwHTgWM6IRcrOSiUH5vNXDSCHmWD/N
XQ25WaSd8s62ICWAZh4gTA81uQHmyV1Ho6MKedpKFl/o9IdpQbSrxxmDDy/+8MLukdMgXwj/rm8X
587Pyrk+q5nlP0tj7e9LMyxfEOnOUEpz3j9ntoK+wItZGDcBbOKZNp1+iHBZAADbLQaKRrTBB7VP
+bOaNnHvORUgT90Gm32Fm8RwYrk1Wxq3o+cCNVDMgh0Hw1jELV9/0j/r1090rfjiaaw2q09SksHz
g7Bm5xGh/kJOIMZU+OjNm6A06rlCiUfn/ITYwPC50D3bl7dmja80KkPyqzDPOhPvYj4vTiQKIkwg
l3M2JjWU23CicZyc7jDP+gvXFv0nFjsmLnN1gCiGYBWI24qKSBmKWuz10IVbe8NMPzAkFeOI+8l0
FjQLXbXVFxKRYRb57LpEtta+gS4r9MpvTTePvJ22j8Oqr5sipx60UZ95uOBPRloF9W3XzvC8moZ4
a2ztfu7daTViLX99cgsj+1GZGmR/hwd7cppdH3Jd4WrHLRtOQRYj1h/xm5mmfe0GvfuVNX1Tfysx
RlpHStKoVojmeim+KwzJ1OktjUd/Ue1sC1w8ry0IriyvrdwHfpcYCJzjyJrj3wdBx6ZlGr55HuJW
sFgjAc0SSl470sKCPssfh7YQBZ5qa8X81nd8zuKZAr/nAacS8+aQLe92m4t0356AiFK5Ds81dRHJ
gshrgcTyxV2by9Y4shJX9Z1FgceAarXVDLc0ef+ktyKUF3SV5vmbGlYl+BAAy1wi7sXXVa9UyicI
j+ky3arGT4/YZgyWPrz+JRVMJDCiDN7jxKwqVyGLRAO+3487wFESBUv3Z9ZKzPl+/tU3AQA2YDbk
ASHRe+oeQsKa98ppzxYva+7UNrjL0al6tK44bPo1kVxdOGxQPgjg7gaCRRZ6zhNirdyf+J46rKOF
MnyciMIer/w5b94Ca3f8UZY3PJA17BoRDjS7Y+6pBBDrFLr99ZS3ajnYNV3plDKbOdhza08Xmhyo
PbXBz46WTZv2GWHK9WkpvI51sDLnOyz66XOXZ7hOh4oQsdokWgZdoqUeq4GWsYQKspIxBhwfmGEJ
fmS1Gd53QK635moM16jinbjKfGw//Dj5RBoWjEYy1LX24z6foDValplXTkj5I1Tj8gaiK8S5CDGR
x5zUjJMOKX+E1VF8/E2D9uQHX5MQjrWt0Ldr1QH01taUukA+JYIWc7DR3m9kbaQ8olpgA7NL0BJJ
ANZZtvnlSn6AMS4XVToxoQvudp76WagK7eccrL+bZP47FHTzFzbH4euX67du/AUg+BPRWdv8tYt0
/87/n7WM7tXE//5Sj9/oFZ3+VEu6/4Hf73LL/xXFG6o38pTwEzk+l/LvkjnxqxsKrgvsCo6NH8zB
q/KPmxxZHNIvOr7o2aH6ybf568aW5Rah3a/I67jcTcsisZHjyf07irm/eKo4aPfaP6Y2RHjU8ln7
v/+DXK4tR06GDujCnJACpeN2SXzSDHi1rb9bmf7tzPDniSH4x3fiG/Fq2CHDzZ+/k7L2boamSqqG
Cpo4770C+YQpS9IhzHc/xNH/+3P5b7/hnzuzfv+G/u4YY4yyveCvNUfgrjqnJiHJ81Libl/YswrU
Tz9XgV2lGncRE3Cam0PQh8bTH97/f9FE+q9eVkphOPdRj/Dy/uVlTckaaXMfibApzSoZmbbXExZ1
8hYIJ82q/8dL+6++m/AREjqkmXjWX3tHIa1Vw6iedJBEKAfTgUTITO+bv0ayNP+umP1bryubC7+a
7ftkM+99OH94ZLi2ck3wUjJgTD+5rAaJKgOkN4UHShNA+naFc1vafPnPr+lfzHj7A+TyZroeAmqS
FJ2/eKdm3ys7EJZkpvoc1rHHk658diTnAwsFhVLGlv39JwjLGEnpPvHPtu/9Zci1G4ImxUDIEnAQ
kRIA3Gck7nTXZYBNuKJ++4oNGZw709P1f/5dcZnyKv7fgFR+O9dx2R+J5OUrOeF/eYICBxZ1Ke3j
rIwRHBVIukB7bUO/E6/ufGrScK7z1kjDM2IPvP5oqdw/z9PJfDQWMwOCCUYGzN7zV9KUbOzJjSWc
L0tt83evcBQjtxzmbYehTHg+3BdXzjhmCAmtqXnXQ+Az3rW2e0tu1bCcyLqx6u8uLmJq3Brc7tE4
Lll78ETvwUMvKXF969Ss31xS3e5zqPolERQT3U08FkhHhspLDxVX+4Vht1jNyqJKrciUAXxe5aIZ
B3OnODLZyoBEKISH3UiesdW2lyJDMo6DlzGmPtrK223aQR2WqxW3a1HMGAxcv0GSVJvAR9CT6EDw
ZCBUmXX9qapheYbCk/5JWrK8h8ke/buZDKijdoe+odcezDfJ9bab2ZqwTxyHRvYDckd42HyVMC8d
9AmfZJxoT8Loy+JoVMH2OrekhsV0d3I5awzRL+1MSOIxJ/EDInloy9fMR9gbDS4PGFlljfVdd5bb
nMJx9BHzGH5THQtRocIYbRgjhKeZuvGQ/rp7u497bqLO+kJTqtaDEmHx6bTWCiKRjsV2sMkmvvC9
YibhqnVnlzoHZoWIpKiyOcea1UHIA/etLyRxwq7rdfasZ7yyQNKge2NQ33jocNZoQKW0Ij1YxiZ/
KtnqseRzX6RpsuylcHdADKZxufYglpAbExxFGrHclf0zcxrqfYBolPzMWUaKa6chmwXcHg9O/63E
LoG/3m1pksoVCaVJJeG8Y/I1fM1Z+JsvAZmpKO9NT8r8ojY13H+OEwRNkyNC/AnSQzrikita1NkV
nJ1nPOc1rwcT0GKoXRrHJIwPg4WRzAU7k9V6JYLBRr3TO6jQ1G9+DtzxvUZGhoxvj//w1cxeIuAt
/Bt8+pKmrYkSuAdXLKlzFMA7KE663sDS5QFz6+fNtFs/6kJEUIntDW76wudrgF4haAZHTcBCFNX0
NvycKtfu0QyXJWF91qb5OIaCnGLUYoTVoPKeH+ugB2QzMweOxZEZDGPpu+sz8cL6cV0WD48Xejod
B92WC4zfjfGAOko/g0D39xOZsV1sEb9JImw4k6chYC+vq2DwXxBwpJDnllfGmC9hilaDgPMI0457
Y+5hBdjHF6KSKKBgC6yRiORXsDYtn75itR5y39q+1061fhjWYr2FhAoSr5Xpj94OQY57fiZ1aAuz
us2a3HwfRhF+UvSF/cNOvTk2q2FSR2JPEI5U05rShcsid+dTQuZEbeA5H2yfnh3ZaeM+NFPe9eRQ
hryeIHn6KSXZCNwKbBiRLMa1n5Ry0WcG9Y3AB4lORi8YsUSo6Qh8eCVliSaKOPDg+Jvz2W2KFwsj
EX8jrsXPdXGyDuVMseWHsk1lEuZume3JWt7LFvZtHvdTCeFee/RPxduCbKozPfA+X/FfUT7maUNY
TVc/lew4VHrCB/bwOjZyRGIjGgEdsCksUm66QfQ5dMlEDN+8cWFtw6uuqdNeaPI0d323JR9pl4JW
TV2Y2pjZ23vuRGkR5E93BAFyqZHysPdhcK9QZyBpFH3K8+669es4U3pzMGED6qNbtNnEYks60cFz
NsiHGilLe0nIQl9fE1eWguUb+UQOnZWt1+lYE0xn2kF2j36t3PBmjfm5gJXPv+E+kPpAuXOOaIM/
V4Gm2M263nbDBGXuWFM3XCz1RDTu5i6Bvth19f5pFxL6x4VPW0pCSoc+ZDB2ENfuK3ntqBLiOtSh
sR1dk4IcTne0nA+1dCsZNb0/0HJCvgHPnR6dLHELzbJj9P5SHWROaMZBV4ZAlDtCo2RfYTdn4Xei
XLLsKjfXUh+3nJ7fUxC03nQJrIBVwe6WKv9EEDQPV0Mv1joKpHARW/UItJOFeqP+tuxU515y5gaS
D2LbgZUToIWvuDTG7iNcu/JqZ2IMEgC11HuImmk2l6vb1e41v9e2PY+TQDJDrF+2cp24nlT3ZZFO
9reZxX48CDnCGzOpDPOlP9rmepGbhB4feyOU0xhn2umzd2jN2SLgUrhjh5h+9fT5rGenRYk41jLp
UHw/tMLcKOvh6MPkN9vfs0mOP/Muz++1lvIS74REn9waxifuUiKP6NhF50c+LEKKJXfpt1r9/ZOH
k6yK5iELVtTafKvjHthAaZnIhstWIK1A7FMDh49b6ekYARFmWJW27ZDAOQUfM/k7fYyFbDxZkqia
w1J76mXUlfsk6SrKYxJTxMe4Ni3nD7HM7zrnKj/g3ewdAoatrD7LTIEBUy9N+uRXazqPOPKwaB51
kS7Pjr+DPhYO70sHQmt/v/VWoS9BgfVtpaPzgtufsugo9VOxJKRMTlfhhC7hWheNZT04Sw66le3e
HtEFYjuMOawPAb16tuEWCygi7UndPsyeSTTv5tphkGSSbsOoL4kFvZgDd66vMeci9cL/p+ofkkQo
/5nDewIoMlo8uFaXYgfXS0hgmSW8535T4ZunfOMm0xbtthSSWDfYClCA9aW/ngF7dS1qe6chktKD
pD6qrNUqWggd76P/w9557EiOpFv6XWbPArWRmwHGSboMdw+tNkRERga1plE9/XzM7lu3qqa7LxqD
WVxgtinCRZA0s/Of850Fo33rlyFteh5F5fniGcCiCorCNKvemzzliU1z+4BNzOf1a8XZMHid3eip
B74keicbP59xyzHVHgY2P3gkYuUduqN+xv3DHK2xYlhVPbEJKJ6hvXwxFuhuKHUp9HND19voZUR6
la1t9RMAnSJy2peRKaqyxVlr2J+TM7vljoR8mO9xlNm4PCQORixzXdMfO8gjK4bI4cHJBqMJt3E2
d9FWISeMKZFAsHVqWgy9jyC3HHmDR2WITyqDKTyLzMprIygk3i2ETrYSXmRG3Bg4eDgaMbbBkehj
nzJfKSQAG0h6BBKKkZldzlhBlB0xiTyM2ah10RGoAtWYPRHOT6Ets0DP1Gc2pO58XubBaQOKoggJ
jwxZ3C3JIRDtRZ/xGAZfimdxM0nqhHxqQqX9hZ9XgxWd0aCie4jvUfidGtXQ7nQbQ5ivJqA8XgqX
ySdGZ74+54eb2Gke5Fxiz7Ylqk8ohikfR5/Jw+iqAEJrcJL/qCJ1Xo5ELETio73p38OUJ5eeWPJb
h7h4v8Rwrcb7BAMtSE5MNq7XUSnLYHTsKR0hcr1b6D1Q9iLt4kuZZOk7UIryhY76luQYGWzbl8nA
qg0kOHlHHtQpZjLzGNVQNeoLmV7n214qTEmKVmdbfNMtgYc5xT2TjXhPbbM3ixtsOfM1bgc2gDx/
IZbNcxZlflZP3O6diSlA14ZmDhI5Myoa2oroG1tjVLe86vSPhV6il9x28OADFki+nCYdzEArG53f
oWqN57hpOsErNs6HjN3mAXVOsTb86tWVap1WQZ+Hyy1AQmL4tGupexjSiAGJG409erumfMaj1RwG
6PaTN40qqAaF8z0mmTnLP2Qn3VtzxHhmenBrh0bZsZbHh7UCvWMeyhGFLRem1A0mmOJpwZHeBFjV
CebZHC5QsBk6Rh4skOIWIqELfTPsjNeqL8aXem7KFzMPsws7Mq3cshGNzmGbAh8X0k23GAKyG8sg
+YZsxwRdM+Fl0alKwIs1iUo0DAhK9M7jyqgD1xjiV1DDBXA/txXHRCGsjGMztF+0VHZ3HbWpj32U
sUgKptpYKcD+ILzLGUR6UVoxc2gN6mUMz+mRpBSDjho3fnlK48kUvt2EGOK7xJUUZuqOae5CFvI7
MNrwR03A/jeFji/Zk4aOiFtGeZt4Jlunx36UHAOAutYXlS7GcqtVNoe4kjrFG+ZOVKZ20H9m/9eJ
9v+FSlj/LB/69ufPHpnwv4E2iO70z6XB/1V+cZN9/HHMx7//uzL4m3BUjjLobowCHDKr/6EMar+Z
OsM1gDSCi4ZO5v9UBk191f/EOnfjiWcjHP6uDPJXpkGOZA2/8ufEX/8dZfCXavQHBUJXbR3ogUmc
17Vxtq4jyD/qPLqLC9Rs8Q6FYaV+JkMqbs2JVCQxUVY8VRKrbfPqEPbCeRpE3u9D2ShPYVPf0FYS
7XApBG4/exP/JuU+vQpzBHDJSOMZn+sAwQ79P1owTbsmTEeinD8KtX1f8Av4lMjerfGenSClG0zS
ZfpDbOZAXo9xdMcliiOwfScw+N5MzltNbIbiPeM0T+GTasfGtuzneBc27YnNEoH4qXyqbY2aoDH9
iV9r01TcvFVk+mo+Fi+g44ega2Zx1PWq33G/EHwqNIEK2jmbHqjEDzJE97yV4jxkhHSYIwbYOngq
muTtVqL1FZNUsi20GVtZtyxQlxOY/6M9MIirQNCM/QmnEZHdCILf4tjLlkxaBNnE+KrMJfQBAaSb
zCp2VIEOj2le33OO+Qoz5cUcKObZELD6Vibt6FBF8hhmrbnPxLhHoMn3SubSJEpBwXEh/Hz69+/a
/xuyFKLi70r+/9z9rC4o5d1/g3vaQo775zc1rOuq/fnHe3r993+7qU3zNxLwBqdNlnxLcBf+x01t
Gr/p5NV1ElI66SFu0N/lfkUjV7+qmvy1y+7UcJH7/q73KyTrTR4GPCcQweHeICb/ZVT/r0b3vyqj
/vO2djSeGTYwWE3wiCGP7/5FRm0bjipM0IkhRrK1mVRaM8uys9xLsLr3wDysbThKSwMW3ww/1FIl
KYV99AHyBjyOtFWXQ1WWb3leTgj4TCvZJJkSOK1axpUXgyaCgD8U1S1LO6RVymbEuSTKxjODRDQp
AzjGj6Nlhc+wq8E8DCyn73QoFTdV2VbSx/dJoQeURz8S5nTGiOiuLiRkV3K9yysNuOaDxI4E+bGr
fDpSnginVS/KaFT0kuY1YSeVjeyO+nUqFarRCTJIfS80gpU/Jre1Fe8Pv/p/IPXrf1Zq1y8U+wON
YLaNv8I19L8MNmKX255hPaA+K9cel0q2Rx5tOaTUjCabau60L0gvOUWq5oLBsB8nindCQpgswdnL
TE/398J5E89QzxS1CEk9oNMkD61eTFQBlCaV23Fu0YpLFvi/ePN/Hsr8eu8m9CikbbGOk/6qMhOK
x5o/03kDtK8ORuDcu1KfpwBOuRM0mLb+tgv4p7MD7c8i/v/5gusb+sPwwAjVOBYjEinSHZ47woZI
ikB8Mcqad7OZ4R7A9WdOzhHH61aJy5t8yS95rh/bcH4hNBwQhfKmbNz/69/iupj9+a6wEGItCkMY
2oC8/MtQQ2+7aeSCtzgvYAZEGamOoArC/0LW/4evokEpBDRJw6P4y6VSKx07Y1FzqSgW3nq4x0Fj
QMv615/F+AdfMoOSdZ7HuIS2ur/c4gbNyAn5VJscrYP1PalMhUIaLYxORI3C51jGGl5dvZlfVMSZ
59ayFRCjtpp+tMbSfAPTDIOEVzA8g1Zs0mv9gnm2KLKfmp53HPaXUAsWOeEwkTH62Gp/HfaQK0Ff
GGfpRvJWM6aCwA6S/8OQd+Vrg9B+nK2ipZsjzIMo0bGsc0AdIeyi/HGM1/LDpA50E1BIuxwMKtX/
Xqb3/7eg/8Niufjny9UfUC/ez5Lal+8W1Ev5p03p+hP+toDpMA8hFKmuqWm2zhONi/jviBfzN1Mz
HeZ+3Me/YC2/L2CsX+soGrsaYzKxGtd+X790Vj3m2IBhTIsKu38Tocgk489Xt+Aosz5kAZhgurUc
rGh/foQwhUBFb9c4QVFEGCtHGO/Kvq8RDBTFNvcgZt/tzqh3KvT2d5PeXahGdn+tGSq8aGKYrpQc
cN5kuFCuMX73Gdf/p9FUbegvuI584lZw6m0iQejeSYk7V7V+CiOdjxZiqP/rJ04N7G5F5p9zpmv+
TJk6kXbhVC8xLLzkQFdZDQy3np4jq+5vGsvI7k3A2Te2NrOjdqqa/50q+OqbNr1SKG8/hRDnnzGI
QceS3ZeJsQ1WOpT9Q2elYl8ztjiPbG1JYPJ/SQqUgRvm5TkvOx8UbH+NkyK7Jpb8StNeXAQdW75N
0e8BA6+6N/Luq4hC5SUpi/7KWVd4KS1dL8qE+R4NoNxxIw+HYk7ERfZ1981h9XMo1mM1/1MZ+Ylq
ZliPihy/KBCcT4jAORME3vI48uLTpFjfcI3FniYMsXeW9FNEfIGLMLIrZnMsMr8+RgzDFqWT7+nX
u3RIRF3xx4oL6KivkRi8yBit4rjX/KSDsF5Nlr0vMeP4kdJb3ybNbS+uNNvFi/Wxv0qtUPcWAbIr
XhiibVo8+WQsOn8S1je/1anZaNA1D6pCSg2lXdN2gBezJ0Pla06LGDRKP4wQNPnYzBnFvsfrc6Xl
ApB2M2fXkdEi2XSuuMti63wShbdviVo9SdSMzJvtPLPoMwfdSOhuCkqN/0AQQIw+vAH9q5D8zDEz
GIPYFjgRZsj88pqZkFBbiYzerO4rjQEzLtDb2ZHNIWE3kX82Zc4rGuMX6QmmLdBldVotD+vXSi5N
7F2Tj1wCT/CNpgBIoq6VE7yoqCP723Hm9tsCTXQgGi/2OTumfWp0X9SZ2xfTyuYLtiXznewA3yI8
+wwyx205q0jCiL1ko7tnNVRvtTykG5FIi34QTkIniRybnB7ynnNRPIqrkjTZCSdZsmPSumqyUnOe
GVi0PqY/9Wr1M/YuBJSbwiURFtluBQHSGKutJmzFV7htLw2xlkCtp/DEjtU40w1f+EKX7VuSTQBM
OVwdXCOL1y7wwY+hG2RAMEX0tTYs7ktRTqFvAR7fC+kYX4ZakXrp54pMMOOoKiiA6sGlXrpzz+DZ
cyqn/5mOuPjE4EYpOWyXoreWILJwnO46csFjwQRv5E4ahrHFsHY0GOHvVEfjpQbbcp+aograSI/p
VzdmsKQDN8Ky2O3JIVGL+D2P93NExRZXvXxpY0ULKIZoBi/DhOGD44kuHTiOo1hGdasViPp2V7Gc
RprdBJU+6heso+G9SyiWS6t3byUbdb8BNOTZaqOfybYvl6ieCAPQD+KDY4cCQNzOm3lsxF7bDpUX
0cS1j1UIJcAyImeXGEsK1T21LyAzjatahuODWqGqNo5UPWIZEfGXAvkK5dk+jzIzPgtedjtPuXWQ
cMOksLt7jUclytQwWce8sKwA9MXFTgyFFG3ITLfpHrWS321Aj0Qb0MtjBAZYTt5h2eJR5JYAyQsi
M9HNg0LIgexXMR4HxXyusI7fxlLTLqldJU/ZWumjl4r5iTeT+SURNqJdRGTZFzd9diw63UZYI6F1
0GrtqSO48OLmwnqR1CIYCxHLhYqYRwFvni0svkfXYHuyaMW8TxYo+ZuxjPujSXncs6UrsZdk/bwP
cSvcSjuW+7YgkYQ71iLOYWS9x1yfijAtVc42sZl7kFK0uIT10HitijnWskdSix3q/Lbm8EQczqHr
iKAxLriVeq/Qm0WBGnVc7OYlSt1ekh9SPdwBomf5oSEGaHq30ePWfqFcRT9oPVBtHIvZvp1iETC3
bS98/7h0EcVdLy/SK56Ecus0TvNEvcaysSfNOsbM7W/XYnSgKL3jt5Y5vU2GSE7xElrc1dINOiqR
NhbtZVQ9QOaJddy2ssUsoVZ6y1FKRB8LxpKN1TKeYGvY++qivGZLuNA801bK2olIsHpxlgKoZB75
eqvrB+A4jDETQDhtWa61etrgBmCg3MCS8T4ya27vEIDoYMpzmzrTpurXyahinfKJ/KTb5cNBtWd3
T5CGklansqpTXhRG0Mq5PWcNAXFU3DW4Xg+Gdoo5v50gl66TrFbngtKs5j5W63jPpmT0ChXG++yG
EJXVwX5pB7UIlNEZfyhz5LAHqB+7oUwObVUXTx2e5GewdA6aUaSut4RxIRhNYK4GLnnskbMhzkd2
T0ZlVKy7JOkY9uC5PBBxL2/CuVr2BqGmgGatnGI0LCgU6YlAp0TpAr8g2jgxoXlMKXZAiSzPVhVT
qInR59AO4tgtjXG0aYW56mAC6DFChSf5Eh9Y79KDHpvpnRJF97mU8yWyRvdEuDn7kqNGlSH2UYT4
8pHpLc9nTccKb+jFz0iby7NduGTHYd1twtSstpQqVLdF3j0U0Yxfu7JDsS1WIAE0ssLdOAD9watg
/Nm7YaGfHPDLd2php+GGK1UcbV6QU/bQXN06U79wu4tTt8IOGJS8KXNnnlScJegDpiy3rpUUdzmz
oJs54qFG187qVgG21VqkAQ0ExojiJCKqep2E175q7iYMUDs8+mfVNpu7RDDCakKFqx122N7i528t
pbiVylT6yVAOD/iO1tmyMu7CuLjWsfWcQR24VdSQ8rF+wD3QRIMXk2bBKcEhxSjO3KuzFzVcxFhq
jqPg+FHUdXEl1HrbGSwASaE/xmnp28XyyQ529mmOjreVa727ocZlSkFvUJMa5aYlF6gR3fSoWn4w
EqFt29YFy2dN6rGYGXCwTVM8FYfvM8ZDceJJUwbaaGhbgkPMwelX+lyGqXonkEXgMnSS9gqkejrQ
bGJeuxKLP3qHe58Qq9x10GI3rhsv30DTju2oDg+a1YXXhgTmxSqdITAbPdpSFUlIoGGds0fH2KUN
KWMrIZOsV0obDEpuBPFozNuUXvttPdJgZiROGeSxmJtgBoO0yfvuyWZxOxdATwB+UE54MHWJg6Ss
FH3krtGhXBd2488UadAhU9g/Zm3KtyUbX88SHQFv8ub+DK9mJ+d+baoX+L2rqd86gyNWO0rhDxTE
xi6mcsbYGCQMqz/Hy2h41ITYQce5/JjS70ktYHHOTdwFDTadnTt0JbANnhNM2u0ng3lt2upjsGh6
E/TCVA520dc7es04zMYUHTm5bXrEDtZmAKDnhETugBwwtXHJbLE4rFwHkflKwyMuqqxlX5XKvF3M
AmTCTDkFcDFuNKK9J9g4hNjMUe4d8Bi7ek6TnWI26tccZ/YOZwb+io4sPJ8pZMQsl5PFcPd2YlNA
jUzzI7IL2DFJ+965ZEdN8HZ3NJrTk+pO5k01m+yGB+dSW/EVemrpaWQmNwBd1IdZ1a69Deu91IEP
V3J2diwMGE6oux6CwVU6cm2L+Zazuv0I49k9kJPg6qrURTuUVGNoW0LLWO2xThlnJsvgXzTLonvY
GOR4cgmKH4SZG7fcsfVBW0zr7NQtJrxG67H0i47xlhoDhhhCeGfzbE2PGBCbjwROol+TStjT/1vd
yk7TsHIN6bnIx+XkOMWC+YSKLQwNBNU2ctCae8tsy7sC6t2bZhC89lTLDnejsbJuWFWIDZg4T26H
qFHuKR9BkI8rI/y0oGPt2RN2z1aoktawV4iOknTmE05y65q4NJyFqdXsoJSm+RozQVMEq+Xcjm6t
7gWd3ytLvm/uhtgtqbiywynddOUgD8sK8zHsQnyxUCwHKxkG3e/tKL7FB7zs+oorL9YcucubUTxD
Wh4D7G1jtVHhFp0jNy8OZeimtwm1WQURvY6axMQx0nOcra2T0K5skD/HuKCVjuMOtCCR6tiLOSrd
K/AcYQMkWyiEziaui4+158kvum44OROOQyry0LVsioiiISH6EVmvU7fWhSjaU7HSDUsxfLX8UUD+
gD1jRWGMZJ2+kWFmBhRQZNdiqbugEc4HtIdlZTvJfQRaGbaomt8MUf+RScrEG00q22lgNx4pbNYp
dYm/hh7wCLHte7HUO4dg14b3+jzPovX0MTtG0h6DgWZ3z4kbhRjnyvcfrPOUdskZBzCgPfAUlzye
zW/NrbU7GKrJjasDDJQlDr6FVuJgMtRiz/aH5tf5fdYgoBjJEEH7MVp8YHIM5jG0j0KzomPZ9EqQ
4Xb1E9ncTCuaR+VQ6reRWe1qCDsX7ErZHmqb9gwvsMUbNeMEVoBuWHp/M2TzF89OwAZl7OwLYVLE
F2ewM4ptrrjPYVs8ZtP8UPRWQTtSRwdgMj/CcvbVtsO6NoxPUyHW0WpqMlpaeT4Fsy8KYMsnuqPC
jS6M50UOb4Bgy1tpgbCZbS0k6zYu57pOWc3lV1LTopoV2udUgF9ggjX4tImw3Wpt6Y0FNiFyI+2T
qlTFTcpnO1Tsd7fNkj4gMRxEjCHFzMbsNU9Sb0AQu6IgGP6UtJ9zon6W614qUYzHdmKVdEOG9+xs
j2mRYeCxsnclK1Ov1ywitMo3vgK4KNWVhp63aqwGIOHjbWHhsyxFN1OAbCtHu3fC7WIbfm5A3lmg
ouNMIIwsKVEgqr3Wny83o1yHVEMmeNw0ADu7TD8baT0EzWJWx4y+o02v1hbCqYNgYdb5zonSC9tS
bZOqJnN2tNVAxdMVAO0A/KavdL9e3sB0qn5MlZgx4UgVPpilLQBYHLK+7jQ9KpFwTs4yuO9MSDp/
cKwoGPLo2Kg6p33X+KGych3H3NnAA8bBWZ0ZpFlXLLfDLmUv7CEDfc/k7w4jLLxNrwA4ACegb8OQ
8P0kGajb7js22geiSqCTXP2cJO4JkMY35LQfRmRvyyY7oupCAGJPkfSWy6wiPCUV6yZKzgVE4y5H
BlJAl6YNPRKmWhQBfNRqm/Tzc5krJ8VNn7qkHs9mPSv3dUhdqaZX3zZ2YtnqX5ayHCLXif2Mui2P
yuyLlPXox9jxQIPEQ9Br2kujui8J+1uPLOR+KC34oixzDnrrpnK6Ne2z6XJox8mo2A8Di2TGBUFA
U3nLHBpNW7wsuwhH66gCKFSgzAwcC/GlYmcE2sHQpdqFprhWsDQ20B4YCqSF9PMeR5+jk2JvnKTn
SL98c4HD90tn3KiVuguL6ZnmkOLOYA60U9zyyNSbvtE+f1K1aFfkSgoe0PRZtp+V3r2pZT4ddVX+
RJ9j0lHPMAvNjkhXZzxiJH4pDGW5A3P4VnUtj6uxe9WU5q6yKKI0Gda67uc4R9+p6dwM5KUjQ3Ia
d7+jXDs4NftuPdd1sKaQLeFn3S+y/4irZjxhtuBqqw25BYB5ICnZvtYKXljmItm1Vw2DvaIa3lCJ
lwaWYgg/j+KMjSZmpAww+UZpG3fPikcdbldgYM5RxIEyqg3yPS7C3VAXx6kzdm1lUk4acapT7H0T
LV/03E0eb6fbZM1ySsPmjS/zoS/jPVPGS+nEUxDnw1YaOcuqPCRRC40BVR0UbpvvV2bPFt6tfS2l
QsxMoMaP2gPRjAidadhiPys3i6rCK6EjPBL1fcbePMIyg+bJsSkXt7htdhSqHJ3BPrSkXm1OFcRG
V4qjjdkzTp5XS6UyxwCuZfRhp3ABhWqw6xt3iE3hk+jHHOvIOhdkFD0Mot6zj79TFuXM/QAJu723
aSnRk7YL6Ka4UBh/6NfCuNnJX9KITraahTKkTUZlI+020q/S5aleohXth/0pylAzQFPeFaxbpHvn
Z32Kj2oeXpkrUsNiqLsczANsDPcQR1noOYnc23YdPRq0QXgQYN5ILp04D4NzKwsg2ZUGXYpHGbkF
jGV1J7h64xhJuKpVpjtLLj7aVucMDhff6wFCd56S6fV9V8Pxwl2x63JFO9IKoHo9MetdVpJ+DMIy
7Z4BULYGuO0KAQOHBIcf8vObWvBUxJ+7nCsGvwdZQTsYEkmuvmyEr6MiE51HGgqYGWtHG3rez1wf
nEOIk9THnzt99lXpbvqEuZPpdsOZnWr5NWdm/rJA3T90Gl3gvUAZRiOYAAS0U1E+iDaOf2D31d6Q
2Mw9KQ79FgdP99R2pDfTdlE2ep+qHMv78JjD+z1GlelLt/v1lqpndibCExXHH63huNexUQX+1P9c
NCU/cdtaW7KffMF0I9OqYk+3DqCm9TnR3XdKvIpGvc1RLtbaLRbWIcCmtlyzpQ7PM3YSsFNufAuc
cMHpqLmvmZS2l6j2QKQ0bp4Fuc7HjvLDDxDtzW5yqn4b56xKxtjrR5Vowt2QMCHka5UJYCapgWit
0+4tbePQZ5Ls4EKGV8VWWs/xkHAMU2U/7vJWDDec1hEcOpK4DTcc5jVUh3oA/g7UKvGtxAofBIYt
3x0bzRPF1Ow7iz7tIRbWvkkL886Zl5+AIMMzHyk80Oo2bMMKmq2tRhx4tUhNDhjL+iMrSncqc6fZ
YSIlwiZaQ3u103E4c+gog3glpc0QfXwIzcgkRpTdx+48P8RVFR0E0LAvKXtxH1vdq2FZ0IiFVM4F
h0EfBpG5CdkYH+tSv7MBMhN0nSuf9BM3d4Oi0fKGPsLEmR9qqwOR3RPPRuqadmxj5NuCbnCyK2cG
Ulu0e7Mh4Cp7h40rYdpTGyn5Ez49zsMaT+yaMO9NXOXqjWT9u+lsxfQxLRnHKJup5ktRbqTVHZyy
loesbR3Pck3lGqvpOzEadqt2AmWbY0tRN9c+V6ObWq0ZZDjlY2L2+j1IVwrSsJZRYtUXOAagwCF+
qVbvhzrpb8tMy0NO6YlfZ0t209o4ocHL0OID+doH3qTheY/LAbNwXf1YskGe8C0Tc6XjMJDR+ott
y7Q9RgDwmKvwPXBlBlFoa+cVeoPZb3yAdN0HMlUbVvMphAxZWIdSFFBN4M0GpGFy0IfEo12gpZuk
kKVPT190TNJc+5iwA7HqtmkQrU8Vvbfr8zTxqhwqAVs6kQjIRaTbsJT9LnF1Olfw6XvRZFnXfB6g
us3zPRC1GNMRhYbVXMKQi6vUE3l4R/Wzs6VRiOz1nC1HOt/h15B/CcCBcwolzbFzVnGVWNPkQY3G
C5XGyT1Xbv9V5kxybTrZyXEwM2FgI/xEb7WtyOVDKOvhoa/Wzg+GNx4t5uVL5qYS+tskaDvht4Fk
TeGxoKa0FTEpUENvdmgtjE0I4l80SKtwZtPmTiGvdA4nUGi8n3NFSgMd0TbOGP2LG93J3s12jLfg
avODDCkUARqDgMKZi3YnbIvMDY/cv/rtoI3yiodKeHqNPzq2qKLqtTjfWpF8ozkGfwRlNTfkRMp9
QnhhR4vD5wCIy6/mHJ5Yoi/RqSfhdumHtS04BZ2yKQi+HOdhLHexqdJmQFLnzCgq3bJB3aJxBcPQ
ABw3pcZ+uySvl5eajy3T2SoRNveSViV6FeA+UChVnhAt1UCLzWSbWtnPgXY1QgfxdDCmegwiNdU+
aQFwgtYyJj+OOtMrLQ2mo40+i5Xd2TpLMx3xrmbgWcl+9DwbtlO9lJi7G57rsXTOaDDiaTDM/ByF
te6PcdcFNbMgQkJAi+s88xoG5Y/ZmPZY6BqFgH3DHZg67XGeDRf6TSHzA4jrD4aNOZRIdcSYNqae
oWK6SxWhQy5WrccEqC11bjlN5LZ1ExcmW3sAEPREZA1h9gjnONwI7nShdHzIwTY3EORVj/XJvtNx
vLS0f3Ww92rI5w8DUC6qGCwyQ8JNdrENYXKzVHV5JzKTSZRh2E/awNRM69xlr4BG/aH2sr408Dt+
KpJJpqYMa38Ufbf7kInhea6XZtdNFA31aCq3S0LdGOARBeU34R7QSuNA37rxqi2rvNrlxbNjgdkw
LDN/tjn50BOP/szbdG/nhCnXBE//WAimhbTaDE9DM3wlSRFdio69DLq+PT7XgzJdahzM9M53X278
a4rLD5F2qfi6FDAhK3swX4FX1bfqLEIed1r7SpLFvTUUs9Apn7ZI2oQ8ZdiaG5n6AhRZ96fGHt6K
keAJLBPcTZ40RxgTalpBzpW8tyh2vkHPjuitCe/cKcrJ77S6P4KknJ5BKHV+yobwnZSW8lLD9NrD
U++P0naGN1zKK+VBWEytCItfaOv5HkuLYIPCLP6tcLTuLNzBvIpaU49aJiO4sYSAN7qr8nwTyBwt
U8hzG/XVy0BE55nh3LfbMvFt5znkuMmA05z4BoikkTOdKcTwlnHSvkxcM4xmAE5urCj9bBx3vGuM
cjxgNUb+Uij5a+AEXiknAaRvq+5t1o7hgfoewlPY3OV3FPdd6uP/BOc2uWyvhE7OKy+V0s8XFI2Y
S0d3mLpbtLaFXq1xsIbyAgV9HviKpnhOfbXo+N9pGUH76ptbXPRkcFwzPGgCPRWMgnEw1NZ8bXSq
0rnz+GYXo4atsX5ed2DOvWiyfS1DhqIbSS0LuZS8o8rQmZgQjwjC50UvOCbP1lKsEZr8cwBQ7jMT
CjemiAsPL+qXVXGx0ADD28+Gqj4wZq+PMDdULzVltI8EdYE8VN3bkpQgWhqUFU9vafybrdrov6Rd
NLVyx8v0J3KEPMujRHWeMcrYfsXQmlprY4FGu34rJZ8V/xzPLr8u+PtkMFB2KQ1ccL47zOSMz4Zy
9JZzn0tDPRnezgJdl5h7tD5gEQZ2G3+h5ywg48ClbuSfKx2IBsJmbSMMkXY9GpGBi5JB0Mo3xuyt
dZ+odTSd27wUNdt1OlSKQYJEm6mlAzPaQ3YP85gXDQGXtBd3qtOfS9nTFGil4Dav4KsVf3QqodFO
myxmsHCSjO/1XOjXOlQNvLSKqmk+RoUKGxeI7I7VZMk5L/NcMJftgqXoOURFCR9aYsTSVxwKGmm+
FqybjWpXfkHrPF/q3H7pmlYzkeUOmjjCr9WOMo0zICRd177CseH0i/KdPy+celhNu0V5KaJlFC+l
babFNsOXMLLXHbITzQfsNuYCg7Cvu72dslyl7utoZXp7ZkxD5zx/s4xEXD+KiNryizlAc9xNlSOP
TlLh0CdWomrPyVTB/KdxRm0OABCi2R9z6KgWv5YnQLUcmTU4eIGoZfqqWp31MVhDf1HGQTH2RRKB
M1ksGHKkJKNcbIh5xOgQTXnnRJHqMWtaSzLniAfpXnBFnSJsOr7G+TQiac3Y0181vS0Mtn3XKKdF
tcPNmEP/3MaScxEjSKhpMaHG3ZwXzi3iNs8Ia4aYI2OgTGBIac88mibJupexC6dsZ45r6afbxSmM
ccYfudwhfZQMRKu+uQFq1iJWwlxtEi+bgJIzudPM3I9/dYk6uBbGTQU/BYN0KQeSvbLp2f/Chb9B
K3F6z4pt+2eIOwz5fqw4yOVov8RlhZt/5hasVa/S9eYrxsRqXPWsopzH1uP621oi7ao0qhluBC92
7842Z2TjV+lpvfafgrKgdSct1lpUpqdUpIZhnVxrumDMQI6KOxxL3jXHrbVQdW07Xqs9qVkF3BLf
mYMu/Njkct+Ap44cr4gMJSekzYNZxfLuqt4gFoG9JwKtfyhoW6PJtcwWyc+qFTpXu4lRx/dUualX
tsyrBTBbn/vPc0NwfgqJkIOxzODwFNW+ooh0dBf35Y1GE8GaqI48xIHdEtf9I7tkgy+tT39yPCGF
M3WhDFwxB2ztbECYef7MHu28oBu0dE+Fm8SeD6Y2tb5C3sCDmTl4Fe73O75NWO/d/KpUs+OLcL4T
1aB61K8wNatBdynS+ME8ku1v1b80rMQ3/5u9M1mu28ii7a84PIcDmchEM6jJbdk3EklRnCBIkULf
9/j6tyDZr8hrFRmuiDd4ERVVgyrbMnDRJPKcs/faioF4OIVqF9vGQ1fMS36iuG5pYDzXHYtFydLZ
eiSUi6FBuBBTmdC9Ph1pghAeaPtnpW19zuo6w7jkHqsAd3+iqZB0ntOXKAC341MMIeJSS2/GwsFa
a7KjqsCI0UqrE4rsAM4AW5XdXHYeDpwcU7AwvfWsqK65f9bNrPnIoiS9mQNVoVWho14EGKcNljHm
U1tn7NutGeTuFxSfoJ8rQUUYj6ZYxx1Y8mKSIMUSSNJFxoqYR3SB6mLOL6Kojr7g7eV6yLJJz8oq
r250r4l2mYLbrGJz6EzlnUeHdvCROA8GISY/HPVljMjxApC8S7iW1FAjzcoX8TKvLldJA2t/Tgq9
VYUYr2ga9CdzwSiS7U+0b1u9DUmCWWmRnjrdcK1JMy9jfaXAXNIxPsagWmwrhZurMY0rmmMYFQv2
F1lWX/s+zlo3ccyMHJ2xWOPdIpWnhn+ZMs1t3GHXWjN288k5w0ASrY1QXHYm/Vwvt0HpKpTFOaRc
hl7J0xw3zi4H8v0Z4ma1KstRrgd/knvGfeaaTvAp5Nxkn0P2hOBC4b+yW7aOuKpI8AhnduSUQOYm
mELJPQziq8qj5RnW7T4wy/g6S+3ToBI4CuWS8JpuQQCr4wLPHcbnzdBWwRFtQDpaOEDSEyBQdPgI
1bxjVjo8yqigidbCIJVu9MUow+Q0t5IHLDQhGV/y64iIfE1EOt6TAYUpMUvN3sZpYXn9rqxmeTy5
2l7Jgq+T6X+qBSH3Jjrto0b18x5wSffiOf4z2Yp0pHIIbFXGYJB4xLtkYTIQGupeoEqkCYd18yzN
E2MZOJYb8lCPCUUcFwO0BBPAhNETcn5mZYpoBKOusKtCnMHMNndkpW9qmjyroIrsrR2O92TY3HVj
WJwBkKLTETxSR937TRuvO4EMRavhVmtBwlQLvhm7IzBG03EvVcTAuVXToztSNONApQCI1YslM6iw
VpFfumJmcO2GxY7bam/9BmFJP46Axd340cng5TKOZeYlYcLhqsenxv5u7bjqM2Oj59So2VSMo0uT
MSavd5oJNsrd43Jybg3ljHzwkRGiwWEUgc3pa5FIZ68sphiTPqL7YUD4Uw/k2YT7qDYoH74Th0Ui
pvfN7ZCq2HLG/M4qvcqCvL6JO4ZKWOaPPGFsRR3sOrOl622cTJl9JT3ueiPd9HgqLHkxhf51Jvun
OP5c2PFlgj91W3kK435+St7ThbLafjPFxpUMSuMoa8F8dlb25NQYS8vgvGkKiF998YXw6u0UQbWs
Bsbtlelsmtr3v8Ho3EVQmm9qLZlHTp9q16Wt5Tonoq4viLQqtnkHDM5JHiiEN24ZfjfbGEudQ9sG
INB2qGm/uYmxi/zhZEotzWbL8vZowtmh28VlDOlhhzplOhEZKcku+U/bJnbvR1UCK1l4sLhg1cqM
VbYy1Xg21ibn2Hs7e0Al0zgywMUo9bmmKMm6cbgE3ndp6/TWJWs1jGFYGyWUURpSlCE9tVb/5MUw
Qbws9LaFEV+QCEGD2qlvizY8AWCxweHxaLH5SyoD/m+Tf2u02PcAa1cppkTmPXl46bcwUmR8FzjV
HncSKsL22jOL00bkl040HBFSDsktPbKi9iIm7+W0MRtCbpCYsPPpCX6KRbohUfpEZQj1AAkTVDAi
+KtpYeRFcRu6eK9y5V/XmLK2xWTs5kadtF3yEvfyIimqU0ocsQD94k1sQHgxc556iGvEpZvoYuLx
SYwElxe0s7dwGPSDlaAc6sMwwiRLQAsKpHQdx0t2XCbtZV4ndzURH7TznOETODbruB8EvXHRInck
5AzRUO/ofEMk85ndteKiIaEauZYExBhovxumtWh/EGkgGoCncX6yarof4BrcGzwSoUILY06eAheQ
H4vQv6wR2VwOaULFg0DESzixdGCuVfKJmXv9Ca7Qnct2fx2i1T1yqUAMkrn4KqFEYvVUcwXyQK2R
VHGOeMqNtSDTZg2kjx5q2B0zv+wvVW2ptUUpfdV1BGE0+cBkLynXTqerszxz3TMyQcjASoZrgmX3
M6Nwagn82GbSqT0tHPekg8y7H5rxtLXqi0joOz5tp2ZO0Jes2StFqakQsQr7KClaHoJBZdetNVhX
VZ8RtoefmvQm/ywOxLaC9k9xwmiSzlDil/uwInBtLJ9oTjNriFuxNguCcGcXYLWuj1tnODPami5Q
cA4Z4bho0zu+ROjVxg3JKrdlOqDw7Qa6NiRRBqvJ991ncMaYWOFEy26LVEa/DMqKzgnpis+YTnrn
AePQkzCqrHjVsyckU1iDjLTYx0VV9j3x+FyiPMk2WR6xc3fINgQqQztqIgIUXa634aPjXgyMzM4y
t8h+Wjb+Z034XSPf/8/WhPVjWfx291I/v3XT8Wd+mhEMid3Vdh0CZx1L2K6n8Cn8dCMYklxZOgpg
YGxpY5flD/1Fz3PIorUpFKRWAuXwkkX7Fz1P/cH0UQpMPlpixdPiH5npFq/Bv21DmM6x4mLm4wRw
42J8OCCEBZktBw2fgBQppIGJIo0HS7tnf9Ulc8A+ma0HWr8BC2dtyW257G4jL7EwqAZu9liI+ARk
F+pfY3GJjvFSCwFpTi/tslWPyi3kaeeaxBu5GEQZNc0SySeqGffe5zN5ScA7lUUyFdkXVI/dmYEg
GkI1uOdeCuuoFp7xpasK1pK4mPZhp/QTg3jjUWWTxVhMDFuFpnWtbfRxadpPx0D0hg2hiNHtq5v6
K4/cch3eXCfIAwobs/IA8gnQZm89G5C60irJre8aDBDqe5qjTVqNw153tb9WQcpkBdg9klGdV+Q8
2903PXmUl6lykDwihRw/G1EMOYeIgP7OtJMMeFU/1og+wnNgdGVK29MENN7WNRM/0XUw8tnVnv0X
vwN7mIKWSO8M0PLb32H1TUA1V3ynvxJ+ynz/JbSSaZ+WfO+RZPGdB4del6NiOQ6sfdCH9icvQ5Xa
Tgy4J2eJxWoD8eSnfn/i65Z+a2ae9fEgj90grE+TvFdXVh7G7IuL6OT9k3/r9eNZdXGGK5e2AK8N
IxOM46+tdzXNYYsC5HuOxfAsN111RmeBaqvt5dlCTdi8fzjx1he5HM8TNlxJ7il31REgLF8fbx5S
xArSeWGyfW8k+jYETLzVZdweMetMT/1hAAxX4K+h/86zP2a790/A+tvLyQks+D7bVY4NhvjgZmVx
M4J9LF6IXTEFegVNExj3UPVc+Ln8Pqd+RZZK0x+jpdPRturNiXhVOgzrOdLT4yAqdBcZmvCzdJSX
OndMUhuJsHjoaVpsZ0qpcEMlit1gzgw0g6608y0Bd8ZdERnb3jYTTVwTnGiQvtYngOxGd0R+dPAl
z/Pgk+G7aC661C1/Wrb/o8VyAQC8fde8xceowSR6Am6hefCzFR6LIAzbb1Zf99WqkPZ0MmEOua/H
innSbEbFrrAiE5sfmfZIZUcaKZgDm4sUASUosJB2yIi9ha3WUEzYgVAbrYie676Qe9xehDYRd7tR
u9dMmvXdCCPtgr9UM2CnecUyVKBJDOtzQb/0BiLJtUOP+vj9W/u3R5niiSfY4SWUwlaLx/r1o8XL
URBFrJ/KCnUZfsJ5myZGyD5OEPdM1Nrq/cNZvzoehxQsYGJ5nA8sZ1VsOtIiP6VDkHSv/UBvpwRr
Rp62WYxLwpOPVuI5Rz2lMeHM5bRO/OaThKBPmdqzHsG36c8KBN5sdym4j9gyJwFFoDL2TD0dKnu3
stZwINuOCEPKc+KqmusIoNqNdKQk4qcNhhsxlrib7PZU+KZzahaORRpzzq68NqyeFDSUwshNu++8
/eJS2z3YlLjGBfr+xfj74wXKVtnKxKyOMNtd7HmvHLyZitQ4ZvO3gfneJglqkiy4YmRS1eEp3LlV
w9flg0PyjT94ojmkDROJJcw20eK8PSSRtk6ry/EbnDn32EuWaKnUCTaaxI6PFq2/rRm8MyyS3ObF
ia+XTcXrX8enmk5Q3XwjoufergsGq2XbpF9F7pM96gH6sYOBeBqMiQyJXSd9iMg8PJ8UldkHpwLH
9/BX/3jgTC3BVZEWfnAqxBs5bii9Jzig5leaVHBkAF3XVzKuMeOMwLoRu48U47E/oAg1VAAfMW+G
exnbtCLTobocra5IN8LsZp7SMX/Rrq/dFdmUPcKn3ifRvSrrBtFCnZ9KP7JKpFQh2dMSUSCHzJz6
gzu5bNcObqUlftpBPYzWPLtvry85625FxNZjSng34l5isJ7NhhFFzat+iQq7JbLYzdnlABgS25K3
52WsYf43JC/TuAwAY1W1SFDcRLAmZ2TmW8Gwyd3oXOSPA3v37wsMjS66McPmCGf5GetMc5EEE0M9
BoR3VeHLS9binuhscZT4VXTNVKkgk5Cp02KWJucauSnuxVXtF/mRBMjzlRRLqbalYXxOk9k5geWt
GRQX3ZlInUV1gUQTXqrGxISbC/OGsC0Geh469PyDKyj//oRagsrNVFwA5fBsvL2CVk/AchPIx5p4
wa8KhAP68VDhowZ5DgG3yafa2QhvzBB/2COzPXotEFRT1KF1EG/QgpvMvBi1kTb9xYGo+qlCuAUq
kDb4uiyXdOwxsLtTbwyoMI22Ka5/LCD/q3V+t3ma/3Ots4/4PkSvqSHLP/+zzoENgtEZT7VSOKtJ
ROeu/ixzlPjDcYS1bN7Yui1AkX+XOfIPOEAWsBCFX5t9NeviX2WO+YfHl0qQAqKh97Ck/aMy581L
61hUXuykFmwBjAgs3gc8Aa8wgo5pp0Q7PgRHmJ3aTexk3v7V1bj6WQ38lnfZFXu6tvnX72/Xuz+P
4lp8UwTfdPdw6YU2QWQVPgc6Z2o6C2j+Qwip5QfvDxuFg1+j+D0sQcuXXDJoWlArr5f4tA8jSw4g
MpOuVXKFc3sSG1x7LvK2zm2YpjpqQ5YXXNdRSUhzJdKIjaf69qr07AaCbt/lNznhJfYW3pkozpmb
SOukSkzVM+GqR7rnDBjJkM2LaIm9IsFoGYKNdC207I5VLPyI/N2x2wtnVuhuaE5MHe4bxiCcSt+U
aNE7nyELzuKKSV9p+ZADY9ouyxDrmmVJ50dm1zu0ZSMi3reYHKxvgFIa90iN7ZKVadVLXywnatiA
wXzpMwiGxcpn6nRwLP1JA8yMLs1iNO8mLGxkfNlxctv3mHW3oEiLC1DTbQrMsMLahdYBVGTV+qia
h25p+CN7Ymhae8tnMKGV4m5iIG4OoxDXLMmGCoWqVtHIInY0EqBylw9tj2gMRB9uGiDe5TZKPT/e
d5ldpxjZo7w/NXSEeLkFMgCMLJ+C41oOc3s26ExRCxcac7CNNiq/y2tVntbxrKojnJTTlR+Z1I+i
Hqx+BRAQyx5sQNxaNZEej5BjvMeGhLfb3K3L732GAYS/A3MmQDf4EJmd/obU2/qulKfzr4bjz0g4
0hFqp8hN6R55IX1wzF1LZqWYxTCAYx7KGCy0UTN8tFvErbh/erQZldtUpyY4OJe8hrFMNmCaO/nQ
1obKN4Ucwb+1slXBVglKij3JsEiKqHNpxM+wSfFTmdRBx7XtEy/I/td0AHDELQSeJBDDvQs0E0at
TvLyqCppfDMJ7X9WuP9bnH8XJivnO6tzt+QyvV6df/yBP9tQ2v5DAexlEaTdZGmhqRD+bEPZ4g+m
Sw6rt8U8j1Am6tw/+1DuH1rphXxhwcZgP2nzt/5aoP/gD9B/MoVcSjV6SP9kgaa+e7OosTAvTS2H
yt6ltUV/hd/6elHTS/lL94BghbHH5MNw1CG0F8Rlua5H218AgDHQ8lmgRShDkbLL8uJoreeK+pSp
Qv95iBYxzEQn4KEJ3ejKlLXfrKowN26QJUKcnwEcbpogx3jhl5+GNCBdByneQOfYqMZTq+R9QY7f
B58K2u3OGqldco26VZ/B2XZIVB9rysUkQi+KHG6BWKbloDE9Mu1apYkg0LwBZfB5CEwPBKUfB/fo
WNsLtncQ4xtIiqR9tpiK146fYApAYTNsFAJE4n1GE0U3HfHrqvRpZYedlbzwAWHiWReBhZ17TOpu
i6RUI+RvmsfaDMmlmuoFIEKQs6v2mIecUxCWix5bGm2wKVMSdFeEiPvJFqsGKSvYvYOvLfiq874N
kDX6rjcRLhdk03Uo8kjt7XBoAJm7RrfJst64pE+u0l3jtDFz5MrLe2benQDI3Hm63wBcRIfKfUGI
WkIZPwoC2ykvhiBU8yogte2r0Eyg18phirWBjE30n4HsC8WG08OSaPk/wSqI+oiAZyis4Z6sN6zU
tpPoY2vQn5Oi9z8tHHBitxqrc3EDtOKTkaFr32ATc86hTKmAiauju3WAgOI2qH22zvjtXWzZmW/Q
biMeDgW2P/EdUSG7b64hjoM0M7wnggEstoygZRm8aNi+FlHb/ZE0M/1ZtxGKAxe5zs2QpA7OGdVM
O5Bj+KeQuLlr2emTCNXEFsYxRqOi88pzwmw0oPh24DkeDUd8dw3LyDClOiN8oko0DVcbOufKBDa9
hBdJpv6k0Ns07PseODpDI5OuqJqeraYoXvrZNtFhzOalXU9IDWn7UOK0+IVRdA1piEMmSTFMS2W0
3DJCE59Ce2jxD8oZUUDqNv1DP/rlg4NyGfxop4NqlU/kk6Y2uskV8oPzGbJotIVJiLwaiB9YYznX
9UNMnKWNdZwItEKymguVtGpbUeae6LZNPcapvgNkOwipKzLknvnKlnQIntDeYSAHeN1t59Bpjrso
cJbA+zRT20lLwmTpgKZA5PmyUAc3+lTEVuZvg7Isb5SZLU7BKIQsH0u7ytcjal4AEUGSzfuijvvr
GuRnfAw2ygN6nqNmXrvG7D6V+Szsda0ihnFeDxH0AkshPhGUksMlCeMF2WFBlz63gkyM09pzQvQd
qTUiABhHEwp2OUVbJAYmYtGZewEsoii/m6jdXuAN+PdRU8yPxsKgX2OMsb/mKXmo69ZU5dc0NEoD
YXTcGxtzIM+LwafO4lU1e1G2nvxwvHFlD2J9IFTgoqfzipQFQd+DHmPrcWCzaGxgpAJDzoYcLMo8
G4/MuTR2OXZ/z04TGA46Vb9BD5s57TFMhjTchk1bfc6rTFzzjFkNV78s9XqGpBwzKI9hPEBGNkoS
Se3ozvVN+pRtxoO7qvGdMZ1GFUhOeiHL7rRVpSdOOrMcxgvMuMQttgPIlDVz1649YUbF5UB+X6Xr
TAuKrE4aKSzmdK7tm6IKE7zGbVnhggaNHrPIZfT1x01C1u7pgOQjudBlEznbOmxQp/YtupnzeAgD
dcn02HwyaImbK5R5vrtP05mETzh+gkIPi8R4WWkSWI8qqzSTs0KD8oVGUeqrLjWm9ho2ignYAQax
v/EnWzmflDBCeVKHU2GeGCCO/JO6y/DtruYIfqZcKfz0zPsdpmQGWmES7LfN1Jm3IE3sejPNk4FY
WTmDuQ656vMK003eXUg3mOo7R5tt+kLi+rgQA20kKTCEe8AsFcSafRKgVl9B0lNf3BCBWsOz2KzI
3mJwnI1SPAW6MJ6wEyNjq33u1SqxosHcAPhsbwauzbxJFQkeO+aaGNANFdnIQKcwvNBmMpzgZpzv
I/IrurU9e/H5jJBI7H2374kBnMj1WA9DUX4L2mD+ppukvixI+ngoq9E5DUlH+OLzQn9DchjO64Em
oLVi0XHqzUA34NkZhu7W0kEBXCPqs3Zt5T5Bs13vh4gJTWTbG8JNXCbuiXK/WP3oFac2KCFQ2DR1
xm3VYpwiRQ8LtKxYcogzCC2U2QWrjScVqs14mgtM6p45znwv7fgscqLuM/1mNR1hcNB3xYAWbR2P
3XQry5RnD7F2QDOgCpaSZMAcuopaS8pdQkN73hSmywWs6jmoTha+RoI+0E/Cnegl6QJJCPl/3flV
x6RlxKyOypgesRZdhPR8dsHjdIMV30bO0LjryfHQF7aWB6oldsiHW8UYUs9mL+P3sB7DvyBCmscs
KuSD7FSJmZQFpefzn+B7izNYC3ags+9O4Pk503u7rHfI0eKviAJGOC0xREf0o/ZT6yKJA8VIOEGm
UI2vUtl4fMVhqHxzyKw/7tHSPbvRlFxhMsNdMaDlI+lZN17G7E2n11MexcW452vr5eZpTlbcXYeg
bVo3QVt1CNwM73tC8Pr33gy870KVJqtTpi6g6NDZyZK6YQ5gYGOG/3HeACy/z2lnhRtLtCDQ0ejh
OZ6wmMBrEfIY8HgJC8voEYDkYOXP0pb0X9j5MJy2jpnLjmj7hZvrOxZDayTIFiaZCRZfG1rmM7Xa
POEeD1VxNGmHUDorDtJjc+zxqVuxlDcooxTG5TjwdkC+C/A2Zoxy2whK9lxj7N60jZ/jufISaj+n
zI1ibQ2ZuUT39fcEtLcWXKY6AU7RWEvGtaXnCxqjots08K2OI5tQhRXp3vFFx4yuv8gyvIcbTRzL
LV8UM8EZlIg7XEwwSCy0ibuwsYkgGBkTqM0UuhLdldNN1k6OeGC3OWrI29bKkWTN7JzuaywnTPSt
MLmZY7O8im36d4BSDBOlI1zsMxZ1AgypvBeQVvDMbnZ6SpFYP7hzQg6jg36TpN5ohluziNwhtWFs
oRIsy4bX3Pbbq8jxw1scBi6CjW6RLQzOBDDJN5LkZoixzm88hlhfyYWeT/MgIkdJW4PnnZROK+wV
UvZWHDfk6sIAQMlwV2V9cRV4DFyPGDmOz4wMwgYDgizpyXdDSEs/F1hmAjSNq9CvnOO2Q7wCQzgW
JzhQ4xSlWGyfzHmQzesOvWFPsjzysDXPMIrHSfZ0crug9Peu1bM2zpLtwWxqHewAP7U5vv9R3LNH
wL3ZFWwSN27lNV9IJTDIDfA7VBJkQeJFJBaYQFUrwkEH2wUr+5rIEoSteT17n6Z8noIVrf3hRsVV
+KWwPABZRpb7KMpzGX6BizG8uPAVgk2esHViOKuRgicFcy6G3OF1VzUGMavD4Nxg2mREyzc+uIhq
t2YKY8LLQPE0wuUwUkgLWO9CDyiWIC0i5jXLrc64t3LDsY5iw5oJcuqG/MQYkiokCHNijl7Z6jbG
a8sCi0EBeebCPsGcxDkMIBgYe0wikKsBvUmy9rqQ2KL/Zz3K/28zDZdq9L16OMpfHn9DnPPYFnX0
mL68ro2XP/uzNBawysGNa49gAs91LJN22s/KWBNhzMzTQ+vJ3J9X4d+dSwvyOf80fwv1BLOdpTT/
szA2+PfZ7jJcohtKWjH18T+pjK23AwfOByL6og+xlkRkctw48deFcTR6qqQnvjbwhbhbnJi9zbs1
lzbpUVF+b3RG/IDbrqDpM5n4yceuysd9lou2Pk/LAKge9A2HlHE9zHzfHQ2Xy+/t5D5vnIYCejBH
qDae0X2LCtN41JU201Nlhk25mi2zaDaMCoxuSwvIvTHzybfXnjmodhdHYX3pq8STKy3dbuX4+dxt
jVSU4Y68oPFYlZbMzzo0hdXKKFXdHb+6nb9ot77tGHBhlmgyIgppLUOjRT/z9sIEah51yTTIQTpy
wlC4uxeCbPIRxzniMEPssX3qENdUEXx5/8iHDdjlyB79aheELKoecTCgDkWnLH4XZgYEw5j+2otp
FOUHqF338MbTS+eho1mD4EG45A+//X04saa6YxDWdDF5gZaDxnMVkXxzbRpiSqxjTCs0HRksVsm1
0Zv9NfyQMKK/ZnRdsiWcwa4jVGYl+4HVVJdgYOhO1Eh0G5wDCfbRhtUtsKjGcXKXu2xSrbMSuQMY
jjaAanHMV86t8PqiQ5XSVulqNoCewVHTPVbTll4E7VWLvNh+Up8T9ELPU5lWxcbE32QNn9hZpp8A
cI1f68oJL5IlT6QmPQ2PLKTBGZs4iSPWj/CR8GcQiZj8DWofKCjTVJVPdIPTlzLv8b+acKurkwz3
RbwxphEgQ53OZnw+2jCwNmQ8oaVr6j4PkJeb1VcIVara0kyuX1yboRy85dmVW2hwUYXOsnFgJlKH
t9TbnW1iLU4beP087VdeAAQGlSighK0qpbiXTe/7fG87wQ406IuXjLJ1POqHavyMechU+4y2UrXA
VkKDrYWIvE1gln5ymvh2NK5JCOqLjePWYqL3XbDok5O3Gn1dPSkdpCQdeYt78v0HdBmcvJpSMnqg
H7dMIRh5ePToDmU+xlxEmB2fC6TTJxrj9HU/MoBeha4YMfX0q5mkJCTFZvF1CJORRoF1keVkLA5V
wghVhMHRjxP6X1f2d1qmr+7N5rF9/A1EMVSUJSngX79/eUzTqPnthbDgtnvbnv3xJ/9szyLz+YO7
hRGLMF3y7ZfB2p/tWZqi5O8yUOIvskT82Zk1CNhl9uNqkzVwEQQuCRv/9wukEBbSTUXRB5JfIa3/
J1+gHxG6r7VvtISlY/PBM+kO2+oQuE9OYkclYLa3cRcT0liTI3EB8ckx1xoP+d4bTILgR5LXt6g+
+qeqqzGWu2YzrFvLTgjUaKuLdLSyT2Iy532D6uODx/1Q3cIJLoIOTo5vMbEiy0r6StExjJx6zVDv
FinuVSlkd0K4kTtvEowuH3x03i79TC+XQzkulxy3IZuDgzZ12zsD6pm5vZ2MqVh3SwYGUd3xB0q3
H9j6t5ccfR5IQZcPG3fSOvjoEwdoGzXtmjuykhiy2QiTsnC4ggZnrtOmqXbmAF5nxWQuuYHp517M
FabjOj0FLQH2UQRItUnOg2YS6s9AQestefAJZfiU7ACBJk5VnibsT4/ioLTWJamBqCsrvfEo0T+Y
iopF5nH4W3hs6N8rdF2Wc3DJJl9ZNR+bkDrLCJ+dLreuBhLT1iBg8p0NLXAVdeJkVJmzofFZ7mkO
rgMcoRv4Vqu8Lud92mBVzrsbrViV+wQw8P9Wp3Y6fv7X78vF/s9b5C1k0/rl8fW+ePkDP9ckJvpC
gh1l9wFO3fkx+/m5JFnMkhYzvEt7y2UPtgj4/hIuu3+YLGGEe0tLEBy97Fb/XJVIAeEpWOSULh4i
zYDnn4SAvHmmHA65zLJ4ong32LPL5Zl79cZHmgZkaFDct64hd0Mg7G0yGu0Hj+7bdYV/LYsx/+U4
bL6VebjDDBk/yRZ5NAP9tLpvvXQ8opHeA8jrQgIV2yHbvLr8v9jSLgvVv1+VHweEMaWVg8oVs6Fe
Vp9XP2ucnSpz2OKtxorttzci7sfG2Z4kWKM+ONTbhezPQ7FNoLTgAiJufnuoaQI8SD9lCRJM8gcK
jHId4Ea7ef8H/RAyHvwiJRTyVSQ/9Dp/iIFe/SJhT0Eoxg4UV+KVV7njQw6Vg1F/lgYtS3A5xYvf
Zn24Up20dqNwul3KIO2+IYZ+p+guPbx/Qr+4wjy7Jv/hAiupDh6chpZr4XWcT8zgs0fXSIpq0bTN
Y9AxG/ovjqVJtFo+G4jxDo5FbGCW5fGgV43tOZdlNXQ3OCY1PAPgTB+pQn7xrOLMspdYHs90sRS/
vZ9DRJ+hGJaqsIktfF6ef4PND8xHYRTnmi7xVTLrioTPlj1pLXzALOZi1MqJ/O2NGGSXiZ4OtW3c
Y09Mp53CPvqBsvcXz5yNBJVzBJdNZbNUdK8eBhxGzG+TzF5VmZHjcKI9XEoSc96/7L86yrKJWhRm
lmQO9PYoZg62KnQTwkMqewxWCFRuEof4ww+u+GH5yavDE8RqZqP4kWwI3h4m8rJ6yJKAGZmc2509
d8FxTJjSN6wC9TG5fgaUTKG87WLj+Pz+L/zVWwW1yzXZli3P1o8d26sLKVUJWYUxKzTGsMAQ3Nog
9QOqf3hXPtJZWn1MYHvIt+A3wmkVeHVzlBMI0awgYTJX1CQPvX9Ov7jqPHWOsB2uPbrmpSJ5dUoB
mkegR9jl3Ez71wTdj5sSasnN+0f5xVPO3osdGJIDU7KwvD2KEVpDrryYdV/QxR7g5khC2JlxE8ej
Se/lff72/hF/9btcWj9sp5G38Rl4e0QfNg0B3AHxj3VNU7AmebFnx73550fxEIDiEEJnQd3/9iiD
jIQzBx52isQ2t+Wc4vwtDHf3XxwFGQeay+XD5h68GXOGq2bMKlIc4MRdiSKNtgxtqsv3j/KLJZbG
mG0Ry8Qi7ToHb7mxEMTLjC/Lj0xHESKR8CejACBmOP/8B7FPdiRvwlIHHS56Ti5KvA8ZYUxMozfu
iNWNMVnxwZu+XJaDbxjdHrYuPHBw6A6XLXOss6w12YxCcelYJweiTEVCQgDck1p+Bmgf4bB2r+D1
frBg/uJSeszx0MMA20W2eHDDXF2nlVGiBFMDAJtSN9mum3ucn3X+UQrY8jE6/JGSTiOZwKaJsufg
rjlZ4rQjn3KYmsUu7Qj+8ywCvZmZY9+UJ1XTfSSK/8WbBWCSxhZROIqvwsECqj3yLNq0VStrsgAp
Nhk5MFYs/vlHGMEnMTtoQClADvc5EmjNLIfFZZH31hHCnpBKPasvhq6zPniJf/WcUI8rtbirqMkP
XuJAZUNvD4bCS2cHx4Q8yOPM7Ib90lo+Q+NgoBxI0huGlmAvS/VRNNmvHhY6rWQLWQirPftgpSqK
VuW4RxdLFmxNx4DOZXt1e56KoPzgov7qYdEaaS5WuMWKdbDZyAdzxrnTc+vq4XL0809TxHQvqefv
th/jyoIk8v6a8vdnxaGjztfFwkdgYv94uz52OSuk2xdqNfiZtYsTX56CltHbf34UF1fOsj9ZervW
26OMiWo6H3TbirknRpemlbsi9Z0PPHh/v084y2wkc2ieoUu4B0ch7Sefg6BczMeV/Tk2Q+9bR+L2
M5nC8/79H6SXf9fbt9ohRc1i380UUErn4JmQIJb4qVQw7A0dRBaRW3Ybi2mwtYlEry+9oe8gi7oD
KoJM91az1fxPHBfVYLYbQ/XRw+zzbwEqXCT5amh6Zay1N7bfI5M6fTcOFSqAmL67hP6UZV8TdB24
D+y07XeFV0fnTNetZCPbfrDQ4hgVyDJEO+soNPty5fDKjoR/S33jA7BHJpp3CQaKSGVId6NIP0FA
bL9bfBQvtc7jLwCLAXWUJWfN+Up7ONUiVzdhrtnSo0rKm13ACX8NjbnLtjKP9BlQg4CfCGLwBKhJ
yMCUfUy6wrFuzMhSacKuO0uPxGajUHI/aOT84rkVi8kB8w8bRcRNb5+odIydKAwYifaNludZVz64
k/CPP7jLf7/Ji+CcXQfjKJbvg69EUoZF4whtrWLA4acxU5cjtyRxtiI446MH6heHQq9P6CYtfF7F
g+cpriKzLnSEcmzM0n1iJzYxPdMiOewnMhHf/12/2OY6WG0B/Sy9R6rHgy9EnkootSkFFEAv59vQ
aQiqSVp6VzUoQ2R10B2bteNl/lrUpgd325UI50JQNChC4uuKZJIPLvVBL3Qpm5crKQWyeJpz9EXf
3tCutFRbsMXFVSXTk7a0AZD6VqSPDJz6DkSH/8Peme3WrSTp+lUafc8NzgPQaOCQa9CSNVuWZN0Q
ki1zHpJTJvn056N3VR9rWS0dF9B3DWyg7LItLnIxIyMj/vj+0j/H0p7HYmGn4UdMuqiLfnIDtOvt
MgB2zhwP4pdVcw4rPTggQvn6/EG4/D0+8ylXmzuOhJ5Dqeb1pwTh2/Q1FX8eUWU+94Kqf9FicMah
33yRswE1O83Hl/e/rjfiGmVs6j4O7USb6eLXF0ULkeG8gI1o2zjWGRowe1PpmXGyDIV28f6l3ro/
KonUydemKLMQry8FYzznfIXrp5NykNX9xYVdoq6BQ7/MTn7hyWb54Im+dXM+4EWLQTZW8nEgtfBU
qnI8N8JxlLB2W8e8K/k/o2VUTGm9f3dvXYtyE91ekokAlfzru6vrke5T0/80WxsPBjB0urRWe6YJ
GHv/wqV4lZllozjHWnt9KZ/dbpkaUpZlMCSwWp23A0kLw/sfZXtv3hTvos34KavIPtr15FLN+Txx
jrJn3do17KsDtBw/3zUcTosPbuutsAtLnwE9h9Y8N/b6tlKPkaM6JiBJr2W4UcHm48DsPr//8N64
CvM3nKcQApCfHx90jKQyJqMnPKXCqC6LrmhO8GqEWP8vXIb7CJyVCEE/7/XN0G3PQdHxOijKGoc6
Na0zGov6yZ9fhayEpISpRiYHjvJ/AhkVMLQIoTP007UKzHmTiMD8YOGugecoH8FC07TpBnAEpSb4
+l4QGzRg9TVE7KnFpmhXP2JjvDIy74wRrY8Gfd945YhCCDooVLN7eEfrKF/GmakiLsYGYz0YENp2
gZ7KfZeaf17ZWnUg1L05adgOIwyv70vZGuNH0nVCT0/8sx5y5Q77rOmD4+4bT88yOC3R0KXfx0p6
fRWnNxLA85xl/FJfdXlIKlSl7M8CKjb6d2l+UCw9IiD83O2ooLnu+uZxf8eT+ArQ+szTos7U1nEG
E6Iw7x3DHk41CtLXS2ss37NiMT6jR2hcpO3jdCL5fPv3X823bht6CqUEJBHgSo5ezcVysTQmxQsF
Lj7QzU2IhLlm3g0DYuw5HuQHS+Gt6xE5dN9kOTCrevTegFbCEm3V5CWdXh86uoC7QKbplwEzuZCA
rV2/f39vvKd0RNCTgHpYcQBHQbibFMXwn3VivMN22GEAd54SyGqe+/AvXInqGWOYrkcvznz9AuEH
o8deqUiV9RQkHmNCUZBP9adynOQfly6AyUBGAJpi/ozDry+VMHNpJDZrGs4lTmW1d6eBgj93ffVR
l2b9+o9iChvXKrdiUlR3joO9w4h5DnIUtaM5IZwNrM++p82IqWHAhann4t6Fac2JnMjP3n+cb2wA
lLiocVlU+REkHa162BwSpxhiJhww/wt7EaCEMl0+eD3eeB3ttcnFJyfx4FevnyQljYAxEmKL76HU
YtjhASkQBmBG+tLH8s8DNPULgiUFBDrcxzUMAWNRn0xippvgFOIMwEKdFKgpomDJNLtbffCavPUI
6bSsnURaXrTzXt9cyazDeqRDDN8JdYM9SLmX8Fw/WNFvXcVbhXREeqppx5sbyVbZmjXvPdqwL+hy
xq3MPzwbvHkRE43ESgoiWB5lOMB0ml7EnEMbJETnbjs6Fx244O3779xbwYKqP9VV7oZh6qN3rm4s
gZuM7wAN8/w9QwL2qRKookAxaf/C600txLFof9LRXTUpv5b0UxtrsaAjoccQA98k/GbP8lFzPigX
rx/4ePmSxVPboRtHjfUo2nYddl3LyBugsibD7wtzJL/3mt1kLctBisbZeFp71umAUufG/bBC8sbV
yd5ID9i3iB9H95hkxpyM+sQSrgr9rgQW/5QxyHqJG2z8x0cIn7SHSco11DO5ffTN6RBbAac7pIsT
nha9lk2YaIzlXjFx+MGO+XtI5FK03w2qcGv8PdpRpDBTEEAQbyttQpMsrZUsJ4TzBFjWGxAfUyz3
AfrTMty9/3q+ceVVpco6YyPkmR6t505gJ4wbjRUiXYr3BYdgpvgc/wtnUD/F7sLKwF142QalEF2c
96/9+9JYhVNkXwbBkp7z0V3DA0fUyOkiHDIzi9aD2clQ5AnITQZ53r/U72s90Okv+pDZLA/V0dFa
h9fXOY1NScvTRu+qYDr8gE3sn+8vHC5oOdEp5WT9G/CKImubq5IbsuckiBCWAx0NjI9EB2/cy0qA
Y/h3jSs0aF8vc79JZwIz6TgoxuHEFRUONkOlb99/Ym98Obz6RBHaphzbj5sojttUltH6jAVVi76F
bwpuZO6SqO/t5fD+pdYN8XVEQRNsMqBC5W0tSBxFFKi9spLUyUOz6rPbBCbCzYxN21Mie/2aGJ1u
p9Q0/ngj46I0JdnMaNQQnF8/xTiB+p0wT4pINE4eGRpgKGXSkuf3b+2N74o0A0kKJjY+A8JH35Ux
MxbmmdDubI7Ru36Z7Q1NoXnzr1yFkMzxiTPf8VVaHFe0fOAqeNLEW742JAxVuXxwlbfeCOqWHM3W
ziq9mddPDPGylhaDCT5XTsuWsuUSYWe84EZjyQ9C7xtlO6IhB0Fm3Cneoc1/fS1J1wwvUN5x4TWY
Q6J0r7fgb0cG9EgsD4od4GsmbXfbY4O5kdiEfeeoGgShUHa3L/GK2rqds/L6a3Mjndn+4zrxGq0B
naxMR/K547Dp4qmqyJcZdRurE7vxdD5J9lHU+j2T5CqsBwo+tEt5mK+fAsPRMaNUrEFc2Nx7GD31
adEvXROVoHciNsjsg6/4jdcV6gSV0vWibAtHX/HsD0HSCr7iNnH1c1layy518vmDhspbVyEZWgsK
nNqs44YKw+4D7uWuxXB6ZX3hYzyM8fjRynujGL0GYmyh6G1Tw/opc/xF4KB4ZWZnWLsYTWvjNuy7
B3ep2899N2CL6WVJfV8VEGq7qsbAUU/K7xhcjMUG4mp/jsdm9UGUe2P5UGlYlWLUnijxHr0yc+c7
uNZ4fJkcLm9QT2b7xhXDZ3vAGfL9ePDGpdh8qN2t4SAgjX793tiwyvSO2c8wr4b0EixheebOZb/D
6KL7YCG8dSnKUEhRUAlypDq6FIYF9d8tOOYAxDOu5OBsGHDcTBNGoh9s4m8sB2YBf/KHSMooc7y+
rVFqc4wQhuqGEXcnYlH5Rap5MKAnV9v12JT++WqgZ0qhlZi3HguPvrHA5gTiGxWMQRE727zJshNX
n7sPYt3xE+SZMRRDu9SieLHSSl/fFVMZYvA6rjKPNILEkLob3U+y2xw/vD+8IUtnwolMj3I/X9Vv
Ymh3pu3XFyUNb7p2GBDqWMf2Q/vB1wTq6fV+vl6GUjDzzPQWXDQ4r+8IFtOCVxaX8bFTxhl1XzCc
bGXlBhxaNHbedoE8o4o2B3JjYKQXf1lHLJh1AYTR/PHT5bOwxVOVd1hXxxUUEzO0Rfdo3jp1yTBq
YoP+nnDYbgJr+OOnSzGIFxPICip+wufr25ZuPRRVhiLDZ0LxNHDTHoJ8+VEr//eHi95oBcHaPzvs
9lFGYZWlqDKWfih6Vz0aIKPvhV0/vB9A3rgIr6TLXBwJmcOb+fpWZjGm7djriNgDr96khdkzXJT9
adpCqc4gLjMDAOyL9Xy0vbmtHGoleWCF5YutS177yalRvX9wL/Zx3FivgwgB+T9qC444693+shMw
EVRJmtpW6CJ2/tagaHzEyLV8ZMTaq8LF9Nofw8prKlZykyUN8WRlDbwTRHsjRD/kaxMWRFXd4Y0H
/YmA54gTXZbeaTnBgbmFDdzCaaxbr9tncaUdEkzKkhMva4er0Zg8vEh7+kEHcuD6rK5zRmldNVnf
ZhiiyxaCoHZSTw1uetoyW2NUs1R6imO62W9V1XnjBi6VOEsdKXCXdNPhq4VFXrytSoULVCsnLHvZ
Q/yTEgucp34MIMXA1cK1Q4Hpd3a1XhYJDog+XOgTP2ZAPmpISpNLFYx4aM/efDfZeMHgAtw4lykL
t9+V+DmbOyjJS8t47bx0B0y8VpJKU1X3zTCmn/05AzsaYPNzXnXCutVBRT210rShO66kZZyBjara
K1KXeOsDazknISgepT8ItUtSZRu7LlBGcC7ymLiXZmaTH/IiLaGLktkloBJyu91Zvgq0sMDzGwNg
o62rzaDc2l9tStJpbyK3Sr6kAp4Qhngt05RJMJWfKkUjf8PUT9UQuxnMDwEpdi0T2kI+tXpr3Fmz
FFNUpHEgMO2ug1vbUW5/SIGGfEstF8ldHyjcDAhv3bWDZ+iVPeGTF+JTVD2QtmRFKPOuwbG+g5UX
DkXricjJOgmQyC/FualZ9p3Z1D1+z45b3On8mvd8mECxYvzaoRX3xbhbAL11mymICf85quZyM1RL
QWLAuHSKR4GUPVYXrdDCTJjuc5zX5t0UZ11zkow1fwOnMTWTIzvie50wSoI3urNg6whg5DbRC11t
zSqP7z0xT/GJx6TnjTeN/hXTbtYhn8fgkKV2d6rPUxdZyOZCiRb7kWFv944Sfu+GSFAhpGnWILso
XqycFlAmcJyzQKcwoe4Zldr3VDa+68ormBOscO/Aod6H1eFXnfa8zjo+FHoctPjfiHKMfCQfKsIr
Xd50zrS0G9GScYa9J0R1SvUMh17XWMtjnH4LnYHNybub+gavi4V//22aoDDsl9hXZ3WA41MohiA/
KfW2xHvKtHO+7rwzYE/5Qn0fVOk9ywFlzxYHnrjbYeaa3iuKDfUmlm5z5SK08bH0azoG4Q3lx2CG
6tZmTjRvx3RLu2I56/ysUpfoKNyntMscbFWDmqH9oXCHYdsMLgoHICC+e5abfi4vnb6zrFunNJY0
cv05YTGIcsDqBg8wvM7xK8L72i28+hqdRP81XVtUe0YnMhM9jjPFX3Or13H8XlI5RZPWFQ+d7ftt
mChMDSNQ5fM9o48Ch/e6wJ7xUSzasjMCnMDOarfCVqZFeYhjLr2srx00qoaXAx/LaBjqyYgKp037
sFdT9zBCdbhJQCYrnJldCMpW7meI+no/O22dlfQzYFLh4q9a2jLUbdJn9DqlIvli2ENu/C7J8D+v
uwERxQKg+sxJ9co4ybOxPmtEBx9vGnK+vKW0H6vK1T8T//tHLGPplviWcE7Q97WrfKltv7bT3Ac7
S3NFsLVSjKs4VnVFFyWBHC7zOcfdUAE8SkKko/yhw2DHXZoVydWED+wQzoO5jIAKyhg2R+7PQ6jJ
zvlRBs0usb3yCT+05AruqoPvV6UDpo9VyTPBWhMH5JnjQRm1cWqrjVj8BnunQIl4OySZdTlUwjRx
vVoYVw1ms2YYFMS43AyIfZOTyuvLOdmqoR3NA3VRAGXREtTydu7i6TphoIuhk7Tz7TthT7OPzfxg
PMaGbTx2I6EAg1JHWU+uW3MUPkyxRauz9QO8jFm/Eu5AZ37VjGkCKGJm4M1QfBYO9BunuKKexrsp
rK7PdoWjuTxssDRxKIISijPuisBZ/WL092bP6SYUZRAUW2nk80UXLNOycSbS0agxdAEMRtX2hQZy
AlqRB/kPIZznnOJEOL0g4YJNqGeW/FzMCrXG/YiPWXoQQ2d/Wb2i2s49HXWr+jEnXYvJfeosp0Ux
SfgNQcy4xtpoMrcsDfAYI+d5YNmGxnk2iPUVGWMZxanF8DFO77XpH5wBu74Nbnb6o1yIApiuzP6z
lqLc5/4Us8UQJYCbO8pUu55iN6CHykbZmzXT/KThpfYFRzdMj6Xll/Y2YUFRC2fes4uWpc15gasS
hOYKwrpZMrrmsNEwsUKSH59aml7ggoodAS3DJJ+DreO67XMGXXzc+2hx6o1rC84eSzVmhwwiY7qz
RNVTnLXTidJssDBwrLQVgiFVXOyFLLLrwcjksmUL6xjJ9nEpmgIRfPb1ApRTD9cI8hT9J2djJISM
rU3Iu25VZmDFUowtliuNhdNbEnjLFNm6oX0qFHaiwOzEWJ44eRpcL/HEhLdeCHGByX0HO92z08hO
l3iro4PHTLHp3Ste9EWBuGSD/2bgmowDAlX8iSl4VH7nmDQ18eUSG+BfwmGMvR82/vLablStr18a
yGJzzIIG1rEqXdxfea294VIfAU/hXMNbem66aY7ZxOLiPpDZPbEvc91x3qWYOroPvVlgiWuP2ij2
Zleiqcr6xcnPtdKcjRtMFxxzrxVxah448jTjIWUOvd0ZaSYxgM/7REZaUMqnrh3keDnno3XTLjHG
dqGqUts/aX6iM+OfGE1OxCA1xwy65vtJ5G+HNEY6V+8NRHv8z29jUVZR9ITzmTmGWTbb1MRxprCT
4tJzZXL1/qXW09Gv1VCy1bW5sh5aVpDFMYVbswx0I9Zihx4qU/Yl1924ncW7boOB2oHqHE+zpDcP
fTsv274f6+3713/zVhEtUOBbhZDHGgI8GNMirXqOMeBxd2JwrC8ixnrYLzvxQdvjt2MGt0o3niO9
y05LQvs6MU8LcGYwsO2wiWkAa4Y970U7qD8sUfBAmf5lHJvKFoT1Yw2L5up17El2LrNvii3wsg5R
mD0gmoKb9P6ze+O7Q8+51guQMdFtOKqGLLpfLsOCfLcsbJ1ytoU41smyOfRT17ogkOHxDA3zfMxx
cpVO7H97//pvPdCfzRwkD2A+j68vcGKuSeGQlPux2OO0226lQxv1/au89YYw9kLVgtEhJEhH5/sW
91NOUtKGbAlX11Zav8Wztsf7Lv5zRDPFeZoZdCCQUv12ROwGeyy62kfagWk6fMJhPHd7x395/4Z+
f2zrVZhrYGejzHrMBwGcSgZDxSk0MUENzckHuqDy4YPH9ntdxFhHQhDD8x8jsMeD1Vnmoz5IuIzW
l/KS87e3hTs4RSig4W12PXZPqlcjmcakLjC71vAkKwotdBCbHEBDThSak4z2alB/0Aw57sBYfDKq
7IgiaMaxQtY//+WEXM0CozES6NAGYPmUTI6209mAd2NMiu4zozaE7ph+JAR567EDuKW0hgoaScbR
+T8O5rFhS10jnQGKtWpI4lVqfRDP3rwKM3e05Oj1u8eNLFWMciBy2uGIDdmur+S9rquPGha/lxiY
TaUwwww1U0fczusHyIaW+YnL/oB+PwjTwRgf6qbXQ6MvvOsGNvPfN/W/fI5/p1X2y+L9jc/xefz+
VP/b95fy3/jVr4PwP//d35PwlvNXQJl9bWkzdwiPnlfi70l4E+o95yWfshYaQ0KX9f8m4c2/TIQT
AZVLOhI62d1/TcLzj/ha2apWmSXR3f6jUfjf1hqchL/LXQxdEgiO1hq27NAOu/IrtU/91ikSa1tz
HDlt6nnYmHbMKFA2Ybf3y0O6+jt9+BV1j3jmOK3gkaBhADMDCYM5jaM3FJi5bc3ldNeA5My3Y+En
ao/4O36Aj9hiNqdP4IoY6iqv8S+XQ1Slo3drYp70bLnLvEcsazkHqqxZeaK5OGPt23FAVK3c3IM1
7Pbq+wSA99Rz417f4QrKj8gNkXNgGQeV7NpxNNt9DxLkPGnG6SGGsgc4cKZ+cl4w3kInzy/myyTh
MUT4iTh4FHuj9OCMFv432NFBcW6ZmJBSXiBfjaqOzzJGjQaYUwtdIlb5Y8j0Pv7qjbGFiWyecY5k
2oCnjf5QgO/rcNGEgpIdFr7ivjz4qtPchzQoKPIZoCDJBjqVdk6+aX3Ab99QxMF7bhazra9NOpDP
khPU1ybN2nqv0rZzbjDjts5t6cvkjj+ClBQqP1i0XScyi6nt0aCkYhu587kxMBrXfOYjIjn3S4sF
KvTgHWaNnUsRY5w8ILRJhf/Fvko7ddOWXezvGr33t3RjcbrHzFo/EdRQe/x8FlyCE6mcbI+taWvs
M8yEz7Mc4nQ4msoCCFQ7ibnR+8a9bCRTzztj6VrjRCWcpSK/gXWJgQiN1G2FiSMHeFySR53O/mjL
6zbzh/Q29apns5MgS0jPOe5nAZUoxnfdR/BUyL/zPNEmTmJjk4bAnNMhSoOxWvGSg9+HhabKIkI4
MDfUdg1BZ7+tiofUdqevg0eJKxxnA1toHW5nTZ0O7uVW10ZQfrMJXTEcVN62YZUtMDNBuOo76nbt
l6yb3K/xyqsMJ5fntm/qZsCGZlxRVw08WhSFQV+JE8XPYJzPTj4t9sy1Uy9/GaWsQEHBuAoDyLVJ
lPYOejxKXzb4J8SVXlLju5myFiOqt+ZJ2zDuHjEXC/YzNkFaRw7w7i4y40qedaoYGIG0kdpRV3Xx
3bSyOPuuVyAII2HF1FcAuVih1cv2e9Izirxx9aw9xeBXfAFTJcRuWjz2W6ZynTHUKym9g6xlva8Q
PYG/wi4PSwVkQRHOubEI07nVEzynKBRuoI47N9ir9t+rIMhuJEbXHPepFF9kvtPc2fqEv9+i9Xha
djmryS+K7qZxcM2OygI4hZeJpNpPQ1vs8lSH+tO0ytsb3YA3G/Lk5SyoAG9tzKUGPFVajVSR76Hw
ioKF63F2t2iqxsgfqQ6RMDEENnd4M1B94jSMNqCvw9Ri292BkcQfBtOa7hY39/Y6L5Jmwiu7W86F
qqavyumdR8YJlnsriFs/VGY+XtHYzD7nxVhfYHK2JJu5k8GPaWkCBt6U8kAlJLSlQ18K8WDj7qBj
LeN6F/gbzLfzrFjELlTWG7t057sC97QnewrSYhsD1sSBBp5ksrKtqXPMejlfNXZlzpEfaP2wbTVF
soVnHJUCX/U2JDezToyNrqcztvQGIpRtnHNG31FZYcZ84+Kc6kdl7OBxuAXSnLU/6ABTK3ESr3vJ
LAjgdO6X4TxwZ9ANWKyaw8ZyqMhEbV4DH5ZFQt2vG3ndI3PxOz30KdisYnu7znbLPDPXyBRx54y7
ouZWz6myOM73ahULn/aJEH22cVppdRt0mTGHbD1B4VqEZhcA5Yx0ldhZsvMpfsjIdwSdiN009tod
XzJctaWbfDsqXCt1t3iO44fOejKnjcwdo/BOvGau+2GntR7PZcdAg+8+u6O2pHtQ5JlX4JaNIxKe
HC2DPdneTBzN2SzpIvv8vIF8WuNtLIcFHDlDFycplE+7jEZrZU3ZSsy1yY+2rAGjXdsvMl75yZ2D
fVtVPk7d5kKVFJdrM413YMohqMrAK+aTWMNfr4uCtEFHuW5RBp4DYKY8ZOZj424XvwqIcanIc707
84ZskefUFumawVPte/eWGRDObTBcO0Nfo2rt7Vt3LchGc2lW0208Fan5tdPbSm0BCDAKaQyii+8p
5PQ/ZkfEd9JE+RWOEPxecNhozUOtJ1LQ9NCZop2Rhe/BMNvsdRREH4h28Y+ll+nZkOvVDwZh/UM+
DGLYJBoeHasJM/KWvKHqEKo2Hs/9uaD6TRapzG0i6+bGzeCltvgmnmp6OjyN1eBS3/QKcHQzyNUI
pxRueBIJlUiyderRSS7zduNCAfdCbXJ0CXe51b8QPLoUq/upuSBiaRT6Cl8n4lIrPnSekcstm9AK
F5nwj0cOaFmfaiOlqAUKzKdm49Xek1AxpXiHfiprX1nGssObcvnWYx+y+rCNI8u7qPTvlp92t2Ot
rwbhbHRAisvCu0mwCh237mwOZWRaLR8e6rz+rbPsZgmDtkw+M4BqPquFdzqcXcmNjnOr9CES2tSx
6bp+ne7aMk0dum0FdV746OragXx/txSCgrwuysrZtJi7eFuShbnbq8bihNX1oko3ZY6ibFvW1Mal
5RGymhxmcFj2tkGgowMRR4OR4jVeOcW0C6AHtNtAK4xhE8CyluHUeGW5S+Cbf6V/RFHaChLzu2JZ
g6dZxvQpcVk/oKLrtb+dFK2ivDeO+SYI8sbEQIxa5M5ucu/CVkVdbHSMvZPI9AsOJ0qzqBYTgqln
C6vRPwWpCmK65Th6Y+tVTOOmDrLWPa+mjto1iRk+zaZG+CLFWVzyNW29dufqrXvImfq9LyQifvw2
ZhP1ZsewK01H2xCc16tGnOD+2QShGeD9F7rdXA7RUuBEGVqlq+aNL2cxY9JMYNrNDfkP+jjg43aP
euDQy2bCXRpB57ifF2dcwMYl2Q5EO14DmZ6JE8d2tGkzmXGghxl2s8Qlap7Qjd0pi9I8jnGErj2g
loNmGMyjxjgHulrKmzqhyXcwZQ2CHm8Old9L2cLkD6CET9T7jP77OODTAHhooeiqZDrPESBETNwE
gzVXuTH51zSJNIxzdAOxmHKIH4mY9UjHLfWit9L6EVNyeY5WmtidY652waupHhmtSM2dTUEUhwEm
nk4BtXuXunL1IXTmJHtph0VdycXRhh1GO9o9d+56oZ8n061G7XgM+9lzhsjo04TD8uzbT43X1GxR
gfVCE7xlddqxgZ2FGiqiHTD/S1Xn2qMPrf3b3OX0DlAXQxoWdZc8KLKFqziW6bns5+Keb2s8tBM2
eqHnC2MM0Yu1P+oMwPPG1DLzFh2vYUV2qbA9ofnZyT0jxss+Fv3obEZHo8Q+4TP3VY44SIblyIl0
P0kfp0gA+hP8trgBJl9iel1FCO6caqNrg/e5zJsh2TepCyedFB/vkqFQ5b1PqoI2vyDEhGmC+R/G
dlhWoginX0HD0gJ+QWzMYWDP02hCArcSiFKOcArUWMo9k2Oy3DgltO2IfggmeBaSkH4XQMG8yvxe
++GYiXa6TCSMzLAb3kPNC3/Vl7l9HQyDf5i8yul5+AiqcAFNXBDgUuv7gwg86CVdnFg+CFVqGZFt
xQD5iyF4qavEeqyINXCrUw3FkF4Dlt44pODIwbTZrncBAELjwJmtOMuVWrceutX1rmpGnGcCnAQp
wxcEh3DA4yLDANioBOWYmSxUDE0stj7uUjdGVlZ6lMVJHWxR96x/XYxtFgUkdMN+xCr4qhZahbAa
TxfOM0HTXfZukfc4m2TAErCq4QNhuHXpSSN4qNphsrFYWFBDJnMtcCeXub3Lk95tdthJaC9QupIq
8rNkrM5ynGpSaOoEG4zry1xuWH+pS88htuqtT5qowjSvlktEv+gQ4ixb6aKdSPQQD4reOcvcLq2j
OBf+QXa5uCqRJ3TgUpIhDvt1gDwqzELWfGNO8N2Iy+yhYhF8UZbAQ4fDDbaELcaG2LTADH9OmIH5
mk09j9s3GuvZX0zo2pNtYlbI+tYf6zQgb23hAIVEAPtLZxo/8a1xczUtfCAQ4A2fp8iz/JmaKh/C
nOLgxmgKzGL6vPVvSwEJaCO70tvb/eS05EJS47VodTpnvYGMftObCwNFnlN3Lq3roA6istU59wxC
W85o9gzVNrBGWW01wmod1lofALE3R+uEPv6QElvFBMndSkegayQdXxop3D4Sag1TeK6xG6a2pien
BHueb0CrsNqwGeMCoFeYZI6VP1/nMVnIlhVVTNsB6hMPWbYeUhBGNDhmuYzb7vDjLrOorqwWUwOZ
Unajf9bsLWNiR1QenQHGBjPcvhZ9Wugta6l6wEdx/ofn4/+Wl/59VWX994DF/VP1nD39WlZa//4/
ma9AxANqpPxH5YZpK/7o77KSZrh/UTgFLEYRcK3qrEXGfxIWrb+Yn10hPYhqKUmtus9/Ehatv3RA
E+sAL18jagPnTxCLxz6D60QzpXLK1LSPLFAv/lE7pe2VMVNKujZVJttQoxX+WFMnubYQO2WhcPK4
bi9tIxuCW28K+jhSvQhudXTS35e2nPsw0f38dGl9bKt7vJnvrVmnFM6iCA5l31j3SE9MfW8xIbgJ
0my5YbyH/UJHc5Ceik7ztDPBSHp+Iucx+zLSXnnsDOlP+8VUctg52HuJ84x9HpFMVXK67rAdG8Ja
n67dIh7NjRLCfwwyv6nRmZBURxk7xxD6zNcbwDIWt8LUQ1Z95FYkYEQCaA2Yh8T21g2wgIz8Tuss
XJMmpKezH5QxPUkUCjt+5HoQFfjA46ZDN8Fv9Phbv5SQHaRZkIksuZ1Chq2NJt7k1rjOOiBGIX+w
WVvujA3DrncH9AVxIikXOUWPX48Gp6iNhmnKEacXarolqNgXwwjBLhRiwaOYSpcdRIsdpBh7OZ3F
KdkQ5FecKbT8YNnpvMWJmUTWIpW/L7C8pPNQ2eJetgXQFSMQWD25StVT1HZ5ZmyX1izrDS4O+ATD
qPYuMm2xSrzLWkQiuox1dTJ7eWFGs0S4HSV4SqoTrURaF8UTWelkL+Z3PIHsBN1lqzCChEOo1owT
ZgxqohzrppatdOvgl4thWqVjFSGokJXQurTldiBK6cZdb2JpGYIqBwQ5LWyvJ0aHRIv0c+J8IL2x
PCslmQ7sWpB70YgCs9qWFRODU0aYRMVhlAhvEkW2nAaLv+05eaZEeSMdsZmQ5v+gvUL7Un+Gsvoy
nD+1/7FGzG9NO3dZkg7/+fq3/d+/T16atUr96jfbn0Tp6/Glm29eenKqf6JT17/5//uH/+BS384t
XOpvzVgP609Lsqb+NUCx4h0acP99TPs/5TB2Lz9L5vumfHrrH/9X2Rx5JDhYB7tSysN/xzaK6bBA
VzgsFBmPsy1R7x+hzbL+ghhLDxCEzcpaW1ld/whtlvkX8YdBgp8TXn8S1v7uAv/SEAdytlogrh7z
TDtRvj+SYWfI335K3SOx2pqKyrWjMsi7qJfjYfLLHfKSs8Uz7p2huursl3pIxi0jZOcuPw2JVv/J
qdyTCidtmBb4MLunHF9wnfE++bK4y9r0Qk+XL5PCZWoQSDoBgE3QFw2OY0FtPs+8r52t3zQ2K0Qr
sAq1K0owFBsrkuXQMn64qLWNkMYSblhlu2/y/NkrCvelnaY+x5zNNL6oOhj3jiPqCweE6+nke0Mk
c8M6cA6IOSS6491QIDq0zFI96nNMKLQqDFIQy1yntftcwDsF2H+ZUJEI09b91uqZwoPMMaiP9dUp
QqlpVzO0cAmPID2xUfwDXUIVHSI+8w+ulZdRN3TujZqLz4mODMRLGw4ryYDolC3lYshHB3bW6n0F
/J8RxFTEmAfWvnOi1969qBrau2PAickepqjySyoJTmeiGmyvusQ7WLmiTJqLYu+N3WfSOY8abZ9+
c4jBNImvut6Tp0XVJ9dBBSNXNCKsSszeuimKm2IfTISHZj7AstrEeno6O9mJV3zqZfHJz+sDPGzG
NO76YTg0qIdiHYfYrgl93IOgioXtjKIlj9M75IL8heYitX3O7N2AeVTbP1ON22F9dMVX/1W1+P+1
CTNLD21T7Bbkn5ldH5Zy34vVduozLsP4SAbUF2qif8VZEFxW4J4Z6VrvVmvqPtdfERPxhC10MH1o
xEn7rScd3iBJXbbUsvuDYdbFHbWtYVPW8UXVFocOROT/Ze9MtuM2sq77LjWHF/oApgCyYzLZS2wm
WCJFoe8CPZ7+26Dl+kVav7k8r1Uj20WCiQQibtx7zj7bqVSfiLfSvoRzfdtGs0pWbZpeNow2FLj/
YfpqDsc2Tre8bFuQCZkHnJHjQ2TdDmkmeIBfZNbmV7pVW/u2T87SAR1KyJ9YNGTZjf2Y0W+Zt5mW
4UzSyu88B4q/iAlAgUm7VydH81jk+SWQtOIkdAIV2sY6n6ResBnNpp+oJnlf5Jl5ThddmstC/k8W
l57pjg903sWfU6n/lZn/cZjq/f+X5N235/eL+Pp//3MR1sw/EFSwCK8UYmR8+n+LTOcPoRK+xErL
OoxOYWWO/lyIIXWTbwKbbkXt4S1i8f65DivGH2BoQOyvXE8Wb4yp/2YxXoeEvyzFa4QLBSs7AcIg
HSnNh4m9mTs8HKisY9mk12ZF2Eyd0CSbWt34hGvw/koEYqB55C5obC3M04Gfvh+od5whw4LhjaNx
chZNifR8WNCYxeFnYQTv9QE/r0RlDheCG4Vb7P2VnCSmdcSsRmfJCzA5U6lN8xT88v3+Zv76m4+z
YrvX6CGmvxwS3l8kshzZSOpMKxHNHtZGdNnOFKYOwLTPXFJgQd59S3wirFHYglf1MkZhDhfvLxYa
dcyIaAWeYm+nnOqa8OTiGsk2DcFkdcDAwo1JtGztTR4NRn9kdLwm79JiGLw+tIvSX8gf0YO6jNrG
cyIGbD6KXKaZbtZVy63b0+PZhPPaWk3J79LBk7XZJR1HXe461YheGi10ow2zrYmDCI2we9cKGaIw
tSy1C6UZ+Y961Ng/knLBaNFiZxy2RjVYP5IlUYTPrzDT67louLBGU+m7qUwJKdaGTmtEGdfea1bn
rnMWpsKufVDkcrxQoa5z6hj43Ya6kIuC9XqgJYpE+YWIb5H7dCS11JsyNydajFTLx6lVh4e4NQWk
4JT2uCeJ1ebAUQJj8zphFGdDbDXjNmQG+1pmI7GnuTrNz0TMTPfTWBQ/UJRap6bKxgSZfNzfTJOz
pFvmOvTKlMqMFd9tE+vBKdZgZDo7ynPbk9ITmgVBG50lJftPqKGk7tmMsduAYXtw0jTXCZqMi47m
CqJHZMnc6dLJ6icke+WNLqOcoTt9oPNC0RwqG1PgX+5at3uQVO7PZZskz7w1/bd4dq2U7nSF3jck
PHRY9dvtN8jSC4NOjW9GVSL20DwqiihwjDnjXNU14+NKvrF2NC7mlh3EcB4jozQudKN1r6WMhpSb
aXT8Ec2Q3U+6MzcQ46dLJk1xBWSty27LXhKzA1Pd/KrRkVU8rZ+b58R1u/spzMevTaaEjpfYc/Ji
GVl7y3xJz4kV7MaTzEZsDdNk56qXLdF07riTHQUambQt5c+kvqrjmL4MSL5Jd4UxY3nqIKNrPdKb
PujNslU4bjlDRgAvOXgNJTWa4y5RznNi41Q/S8pa8ye3C6EcF1Z53alu3/vkoxph0MtZJ1epikhP
ZnRWLNfTgsizLLThKRtF/BxJTC03TDSjh95GbE3vLy5Ln4MlXa9ZQW7ERF8dNf69Xi2bocnQdAyd
JOtuSjVqhaY1UDolon8AW1rRzBWj8ZJVXTn62HuI2rXDqSGiVVQiZWylZBcK/R5Ukp2NnySfluKm
ZMJyHmYEJGOmsMzKMxyU3gAVs/lpSBMMS7TFePknw8ooBcOctyznivkG62T9nRBBdQ2mRkPslb0y
mkHc9tUX4nqXLxnLvhtI1Y6/92Y+omZqY/FYGI19rUuEZARmCvAi/DEZMm/pymsVQ5R+xJuJBrCj
9qg3+aTy/DOKcM2gXgzcQC5V82MLROPFae3iaq5JVQwYLfDcuOTl4hpJVcFMyjWYaBh2GEsSdKfh
YSEpirxw3r+XiQfohhjKh8oN+bayrh8vWm2aX50h4Uki6DkbfbhT4FBd5mwbps2Us04N49HDLNEr
QRNO5lfJkvkkQzA2ntUbYxOw4Mji4NLj/pYUc0Rb0TYIZVEjuvLbqGojfIM0T3GCxXVKlctp0aQ/
Ysynqmg6PqapjJf8XPHFICu2wC+1FsOsaVMRRFFs/FhIPH2YyHBNPbeyWzr0SagYXpmTJLVJ8pmO
zWLRG9TR4N1EfIBsO2Tk5Do1VGdb5noWmGHUCFoQ5hhiMKrSaWtYiVX75YymcEffNqXBn+oMqWzc
sEfcx+OjVlr15GsFIbQejZYRl0Pd6SxmeZVdWaGmmHudsN8NYyXVCZgdRFh6EDmc4fNQKxr1mqyD
JOFEPjXoHegBsz6LMAwGoznMvSONzaCJkl7ROKmup82NdSWHgsCIcJHJCxOWNvGE3rtJkMdOXgRM
9Y3Br+igFASmu/EjcXfJfDahVnlNtNlCsm+lw5WZF+kQRCkIIN9Ru+m2t80cHa1jNvNm9XGb+6x0
SdE2pspNfObstGgzbWhfQhIROLqovVEERl6z+LZKp+3dMtIJrRnLpAnw6Jn3pVlGeLmEGII4UdTX
Pqwa/LeaqRY0Qey94cyc7yiCChVFZGfslUVvDpmJDMlvNDs+H2QMWdIIzSMR3fmdSqj3s9JY8klz
Jrx7RLZFLS3pLjpZhdNedByTDLDSyB82lZNw0rDIlE6CQubJF0XUSIuqZLoxtVEWa9yukjG+6ZIr
8jGTyjdnXb7U2ajdR/FAs6YblTClncOM22vwj2WEBojmWWVt2+S9Y5RBr4fVc4nD6LqSqhGYhdSu
2BbERVtLFTn9pG91RUBo5ffPaBTjAbiYTRthnzmjczmP9vqcR5JNBgVXSV9flO1d2BbxjVtY07yV
AKm+Z7gxbF+rc1sLBAHma/Yq6xeKp1qeKQmIdD+y4evRi1rdJlLvnGkdsMpDx8P33HA3Oh/EAmam
gSz4vdDJf/XQ2CSMOlvrciLiHq09PlS8QhpvJLz25hZHmPiWIH0QONKG8cQoWoZExeudtTG6tDiw
97a7gu5EiXMlXe55NrVvldvg61omjQ0k7eesW3vqPE5qWeQ1caFp97jMWZQFaC5YATiXtjMeFnO6
FGZnFuco5Rb2FEJviRtv3ObR4uEjmmmpyPhFb/gjVo36omej4Dni7Yt8d4iSJ71b34+U9EE70NRI
Cl/YRnmPCjd5stM2ZmEfLGVv1pG1TQhVbwMamCPGTbjPKBbeovwgo9hfGFwT8MdRvEdbPpvMLgpJ
VOBWYBovUGOR1+SNVJOu162ZgbM0VkC0go+VlchWNe4p0IUu2wzd4sYa8jGariVumewanW/OqVNr
GkyBTWSZ17po0AJiP+W7w2hE2h1xsCTfscI3z8Q5ebmyEIjivGXkTW95eTQCExRvBGRlR7jto32Q
ODkxSYpKMzbdmAxXKVqXatfDGlKO04wmh5mdUGjaNtEyesxw5B1Dq2FCDUF7mxYr7tluJM+dqZoj
93WpTxl+WAC+3mylmNxkb/LN4/+Znktl1O1gxmJwBrK6IZc4xorNsK6PjUsj5Y1jI1H0a73Vu2gL
rXWW2OBEql91uk1N1DYze5e60ElCKiGGbdLZqR2kEaaCi1jQHA/mqaWw6yfNzi+Kxp6+ybRqiNJk
X8yDTDFEHKSpM3yXaDipIONucmge0ANgNFTQFNXF+jf3c+Q0PFiDHSP77oYzc6qYaUM7oalsV1iM
s4ipInxkFEBe1ErkWdJVCeZVWpuR09SxBmNhUw9jnkM+KUaRO+iFrLq5XqapbU/dwIRrQ3ffcLGG
qcM+Hwokp6RM1kMWEEaKMUFjlPHMcLFFJbHIzNyEOeNX2rcWWTSXSZfrWwJG9eVQzEPGixHb7EBL
0pVnhptOitwgF+yKbQKeRGPJ0Qdzj261C+ugjdyy9wV2lSKoqCnsb1pM+e8hv2pC9mU1opvV1sKA
jBfD6cPkGGWueaIpr/B3hXn9oIWkoWxmtU3Vr+FYTfW3JEnd5grYeyOuaGphalSRN9FjTwDfvL4d
1P7XkvgPaIJfzqx/E1bv+jV+99fO8tsP/Jx9iT8Qzq/YAaBrEGdR//zVH1Y0622KBZAYEwHZlUyd
/hp90QQm0VBXVcjPZMnpHER/9iXEHxr6bMI54FFoq6PQ+DdtiQ+sF4wb62+yVVT+/G0GBf/7E2+K
wpg9Pz4pcpTfppxc0dWFPLwCRarBaSSFia6w1SsiD9Sw39DCGKpjUtKptZy+mA9Z147lJ0f+tRfy
/3olf/5NGi1mnVYJ4vSPtBKipJAETvkJGV99W8DQfazHOXexEYbZk+tG4xd3zN0HzsjaZxkaa3Pk
b5eGvsG9wGpifQSr5aOuhINIT2WdKlveSOuckysHVD1Rr7pZi59/eVB+09z43eUQnGCv0MnIFB8Z
lAZKMEfkKQb/PKU3FMviBcN0+RQ6FSAYUYjv/3y9982UP+/sr9f7MOc0UsWWPdfT9IXNIVPrg920
6s5J+cd/vtL73tDPK+ncQNKb4Cp+JHvHiayrecmwKpbdiYNYcUjjefgEqPi7B0W3/7RtEWXw8SJK
m7o9pfKpYs65mxmg/UA/zh5O8/ZAi7Z57ht7DGRu6598uvdutZ+fzqGhR6tR4wTw4T622aKWUARO
EQElhEriHNsa2RjdOIvl3JRTPxyn3KXbn9nKTchu9+9weT+vD9CHR3RNlFlbnb+6jlwhZ3Yorp9V
ZChBfdgx8/0Mr/Obh5OEF5YYR3AV5yNkJLOcLu2q+JQ4ifXSq7Oy09QlvZ6yLD7ptew+cW++ARM/
vHtg7EDg2FwO5tuHFqk+OZmlW9EpxW9wlFOtPFTQDa8q1QivHV2ZHl1qtd3MSMZDMKq2W8FrQ8dr
LOftPz+8v3lNeB3X//FaGn/7eodyYNUMo1PX55rf4eNHCoQ2u3dRQP3rKxmgbhn2AbvDdbi+Rr/Y
x3qpZGVB7spAdfVgTEl6wA5tb0dOKPt/vtLby/Dh9qIsX7PE8M7guPpwewtIuqFIjXN0hhrT6KJ9
ghjvPNdutvRnI5i0ryKMkVP3cZF9C5Ue4Rs0h/ET0PZv3hz8pHxaZp4IQj7ycbBecCqytXO97ufc
s6Bu+/RczVNN23FTqMtymqHNf13mvDgU8FQ+sev95pkGtqXS44XOw9a6fvO/3O9iiVMxGMZ5FWXO
Xp/dbpvlseB8PcstwqLo8O9v+komg1W5eqDYZt9fr3fNmI1XPzc1u3E4eWRW4ffCxQ2fNXSxxsGY
zmXs9PeJ4mh7JSyNe5l2n2Uf/O6m//pXfHjKWOhD0dc65ouuvtSB2VzQs2Vol+r2tWq16nVJYMFu
rtx613Fs+eTJ+81WYOL+srCIYXrlJPH+HqA3xpC+aOfdVMA46HRrD/Nb/3dREm9LIgN9DSgS9lDk
PB9m3d0oQ7WutXMlVLtNaA36rosRE7Za2X3iiv6AWPzzUpgVCZ6mQrMox95/IBEtg2IN2rlLC972
h3gWElpFjOLfYD4NyyGSJ6rw8ZDosx6UZpudWxyuVK8srOaOyI7qwjIb42JC6RF7uiWdzyIo1nf5
w7uOo0nHv81JgHHQh8fOKdFpmtZ0Tj9hPh9la2600mX6mYz2Dj7OdIMmOXoNK1JXP3ng19/8/sqw
803sgCBs2Bs/4mKR68DhVeyjMifZJRrHFJ2MiXSdmfZOtfLRj8Xq9UyF4qdlQhQ9IKlDiVFhK2zJ
rIqG2vhJlfCblU/Ducf3hLwMxOfHlc+Y+rEC0nscZJVvwznrT1GRuLdJUeuBLeLoRgrR711tHoJF
G7Vt0lvD10/uy/r4fbgvdI3hPlPPAqakan+38KRxs7hVKY40FtpTpS3iXI/C8ALqDf5lS5Q3ilmb
uylNdfKhgQoVpVFe2agl/U/+kL/vbW93AuY5N4MB54e3Me0nY9B68xgWbfo9tFF9RtZ00JgABT3J
RrU/F3Dro042e+RqyY+aDu6DKd3e12ArHGLVBm40mPICpbv52Zv1m6dHX8Mu142XsvHjmwXMp+AG
GkdLp5fku32MBBt2xEHvp/7UFN9Cdck3FFllgN485KirOn5ED/IYVl3ceBUjfA5q/x0v/6ZC/80B
CYQo2g+8q/jc6bq9/+Iis8PxMatHo0/wDRiiqK8goEgYCNQeUV3nN7PbSr/v22+xPiGtcCr3EA7V
fB1LWtifVCa/e5b5c2CHs9StGQAfJpQ1HqEkFsaR2PBoJwWhYZ6cNCzak+w2S9XVd/Byq5sJAlJg
1uWFYrDX/PMt+fviwh3BHaytEHEbheb7O4J51RTtqB/VoRNbVND0bLRezYKuMbLHfrblgf7IYyZM
85ON5G3x+PAS6RyVmAdT+67n1fdXTkqzV3OhHdOybfam0iU7BlliK6xcvc6lqz2BopKvuBRYkDM1
CQ+Tmx9EimxR5/YEReF2n6wtf78XaKy4Dy4jfcrWj0sLudJTKJf0mFTV8k2VGo8qALLKs4lba32j
s2dcnpR4ezuU/y79d92GMOrSbyJrmuKCne/93VDi0czoKh0Z9Kc3HYaOHTFi2Scn1A/ohZ9XQZar
sYZy3z9WTFbSYbpc4uMi5upittvhIAsl8weJIcWAmbPNeRx2aR4mQbjacQqrRkgKh2UK8t5YHslq
NFMPrFj0yRnsN7eerUZ1XQpnNn33w8OQh7TPJX8Yd0ffT5VWXBSmm2zDSY98p0SfOld4L3hpP1nK
19v6/iGESE39ypMI4tv96ELPOgaIZYHNBRtMHkyVIzu/JnKjpOFe1UxsxpBWtj5G02envrdj3cdL
Y0FHTIiukNbQh4/cAVs1lyk+SmFV50ZD368Yk87HD/8VQMvgA1VrNsUyXUdDYx9HUF5bS5nbrbIO
PGqYaFcSMYOfW2F3K8zmEgbRcr1oljyhghr8ZohepNrf9SO52rBo001Jx96XwBE3Nv/4Sa3w91qc
pCcDxcVaLVCwfahKhUxy1lRxpjfr+5GDAcMEGRo7aTVutTEYi1z/88L190J0vaDDI8MBZE29fP/C
8LgU+mLaZ5NA6BDhRN1mWVP6/3yR33wq3koVjQ/YVE44Hy7C4KRelNQ6Q14QXg3CXNliJRalWdPy
2RuXWLn95wv+fUMXFHqwdnlB1/X4w5EGbYWk6pBn3dwkgQuibpPHmr2Fu6V/8tEoVT48+/SoKHlp
F/K98QGNDw9gU+Y4bnOb3ndmdltGHlBn20gt79XSnkuMNLhImMEXy71es3IRp6FIfcOQfigPdhva
Jx23fwyWpTX26pgt+r5lRIdVm6l9v+lxclxitk4YeAIG3OXCncJD0c7V975aildlUtvmdjb1bPHN
vg5rv21y4ysGlux8MDp31QfMcSC0uP6mTaZAiKLb3bgxHQigmzF08hdZ94BLYdb1o4fhIL2o+bog
rMUoQLY6E6HMl1NhbVxzUSK/avP8pYv05Rzx+dgGJXLKhfFuq4ZsuMg8vLEGcCnUxck8uzb6F15+
+aPJl+mYVQIJTVKNK1sg7/MfbY00JoiN2X5FnZDecEJVf5BdqF8byci8EC6CGP2IgO5nfP15FCgZ
9mMP4IX9La1sLIqDooZPZoFVwavKPDdgMarpsczM7LrP89bxhDCVO5oAerwLEdQSl56U7XREol8x
DAFkk3itPuFRiEKX2TTDUG4e2dgeHL7qkPZIdPW0UV4lh58vHRqc0Isn2+UJrmdt2AjsgtoO5UFq
b/NY3ut9XxKerHVjgx8eU/WmMcN48XTmKANsQRJB0ZjIJPYKdA4/jFiVZ2Sp2g+yzLoxMNgoHchy
JT9StYsLjS0BXe9pXVTDenSM8Uhe35IEPd3e1u/UHLtdPoDIFopdI/6wynj04pKJmNeWbIVBazjj
vm0Lo0CQHMdKQAhHUfm458LLQg4GliEHVzBDp0S/MuHNxjuEG+NZl8phYQw/N5FvM0t1vKyW/D2N
2ua4D+3IWrlyuFK3KE0dESSGjT65J952FytANqxUT8yVEsez1RoJ2nw3L4evvAywPifVmpEvWBKj
vCHN+WC0RvFIWaXXHutP+Nxb8frFlJHSQ26Ys0OvC/mVpREiaDRPxl2BmxitVTMxPmon47tdstsS
CNmYNzIHlxSEXZX0AdAItD88nMvarypxz/XTbN2OqCwendjg8n2GvRuvXD4ec6fJ8VsnnJo92aG0
2UeDdJOzJMZK6MVZioCGjC7YsWAuFEiVeMhfcNmhaiNsFZwjI3n4GWOWQ9UTS8FoE66lG0TVUqu+
pqwhZi2PUH80U9JudlEqKNBdHYvkjtGUUeEytBBWhKAhmLeOblr4NeiZ3M+Lou+DZu6AiqLcdgF2
RtnwbKeDUFGMiPhJLBbeFm024Fu4cojOTVKadwidcMoSuhc+hth+HS9CqnBZUxIC1QMkZCP/iM1z
I3dRrowoJ5qDVlnGfpKzzZjNUhNns8xKUUCEKOWxqjMIjhVf8rBJ8AA+m2tO1MbIwEMGkWxJ6xkb
rMN7vaq7x9Bx0u5SdNF4A2NRz1HcJwPmFG5kRFvACb+WdZagUspWvUQ3qjX4VDNhuQnHvsmQjhsU
UPniMPtMgAcC602GHvEz1M01UtcWxYYN032pMZGYmxyQq9i4tSic82yukcRANh1nL801Sn7cf4Nn
Ymx5jhozphCiNf6yiEw/K9TGuQMxkyE64YlUvQpKVrHTwkWXG9nYq2sQFYDwtb5ub200WgASJG0C
ryPA0qBZVrJO501fUtbWa5mdYPb7kvSZlfnaCB+HnndKXdJr5fyGofiCvIrFJxr0Yh+l1eJwqhuV
HyIxrRnxnY3+37YmBY/fxPEKjgECRRiSJh5MvR1O/azoJctPVV3bRitRxUwuGCptGB8tHX4id8rC
nh076Re+ALis6A1v9SRXDN8pygGLc1Sq1aZCRJhuCC5EtQ6Rr3W9ydXicqtHibh1OdMKNFPMEnxi
2fVz0CLLo4v1Bk0AVqgeuTqCSC+zsEZ7joQnElTJ2BADODhMa2eTncUfx9D4DsMiORlpmVr+zCes
9xbUh1vdNOr7Nln050GtppdJFBi77RjZE8QdFqJUul8VBEoXkRGiPIuKUrE3ZavaPQKICHkiFu4O
BAcyoZqs6FG9Vhlb51BlXb4ZV8BJ9mVt4oAGb6itmTZCuSIZt2MD7PJxn7hGeq+bg/ZKQza8yhmm
AQvGoX1ThSxoPklGZAFQ66rneco3F5hAKMSO4h60CEhS9koseGEULJAxf4wqNSK6khidxKhrfbqp
HWwYQdK1uDoGHsoqqHuoR2ckQI0P4G9sazMkg8gPKv2ghyZ1syHgveq7w2xptjzieVXuZkVYG6Xp
jXiXj0XUgRNxU3z2ZZl/QaIExASVsX2pKk0ODKOoI8QbAA40HG3C6TFWIH3yTOg455QutO1TZYLu
Pc4Ka7dlASfyOiWEv2NOY/U6MbgpfYvIZTQ2iykZvEvLHQ41dIGzJaWc0FjwLpOR0cqrZQ/9XmPH
6THcqWV/NnWGnvn4uKrGB//tXEqzShCdGBFLupHVxpOpFFkTUBItFYBWpKFBltrDYybt5DDq5MHg
GzNQPk6DptyU2Lsi+D169t1hWjZjcYcvvgXEClhEmpoMAZsX/Q1nbkzrXBxnQt1bxUtrD9O4NQWS
m9M4W7NxiHLX3pdN3moe81XTYEHLrReYptFFt9j1y5hIAE8D0ePXZiGU5woOw0BDBT930Co1mtqu
d+kBaWaOaGaOm4YFx01vDbubLgpWeWZaVO1sCn23an7DCL3o0uTqmcqZZDkLQzEq90VlTdlODQEb
HXDqlsg2ShyMHthGxTxprD9UhjPHiivT1AbVN7DZoY2BaRSPAVrFFJ95SnT6BiGLqnt6xaPpTfh/
NcRvdM83GN/6r3YVUlkMJGXSSmMotcltSz60jZaGQSRElG6lsOP7RJX2dzsck9IvB4ofxLGJ/t3s
xXhtMSx0vFjP8SualrSvhxB1rw9iFgm0nIuVplxyB/3QoZr2LNzR9HcWgELeICKNssgxrIdYSeLz
ObKd22WJ5ltyi6w7A5+gdVDK2mUX5YFHdISBJNk43YTvBDFafezUFGmRQBp8b87Z/GqBfKkDNCjW
3dTG053r4Ff2aGay/i16KOAXqHV4GTO9GSFs9F1401gyGlmWrG6ts6yw8UdjQTkYtU6N6FmkrrZd
y+uTQq1Q+1NarntPJYdrMc7xE97sLujcxTyRjNduai3v4h0VPWvKOLZO6q1u3gsFg9SyDRs3Q/3L
v3nSq0rioJowuG4gs1gnqx+Gu8VSi+aQqmZb75txLq5RSIkdi0xS7tK5NpdNFNo0AkJgNrhiKjN8
DWO1gNcl4k1tlg2Y38jJxkAdF/ZJg+Vz9NtEKWzfTOdm8QB01u52KTol3iKuJW1QhzsMqCHv3R9a
29SOD3i9yIKiGvj6ZrfotJML/h6Cmks6JyLwzkTR0C9k2MxLaN0Cacq/1DE/tc3Y8oEGwzJ6HOJU
gT0GV704OmE0L9i/klnzaY5a39O5Sr91yVSAMBJ8J4GtOe0z5S7hkW47RuW2mzsaPwPmW87Zs1P1
gduZ4mGlJ0GvtJfiTm0KizJtoGLfwC2fs41qh9F9nYzaifHx8jSBaftqdqVx5uR9LP1aH2fUgxKG
QjW0/c6eMoHsC5Yx5c88zDubtmm4N4b2bqhSd2costD8JKPY2hlSVzYlpZdxmrg5170AB7CvE8s5
Z7+FvwxzAgE8IuaupxZKB5g4HsONClKwHO5KEx0XDnt1aSGbZN1zAQTicc7L+abgocqRG3YrNH3q
qzJwm7Kz9yyvCA7bWVMzf0nz5sgYBuCAS7uZb3+uJX7kyZy+gzPmcYjNdjotER9mU7fQZYxoQESY
aisdZo4ynmiobNu6mdGeu0YX3iqzVeV+1M7ZBRPp/IdYiOsM4DybD8BkhnijJFqq+5FWldYZZLdp
xIU9T+NeiszROF41LYSNBvE1IuEGp6KS453em+7U2YFRT9L0ld6ykdnG6nxuqlBUg2IILaBNZYgV
esnDIrCaNHqlpSUGn73XxqvWKdODLdPe3IlRDX/k2qAfLGNG7V2yHj2uQ4mLuEMieeBbGDes72UE
DFmfvrqSV7vN2+LSifI+8uVixuO54Sj5bRhxAt6LxpniwED4dloyotR9aj+0bUMzmyvsOnqO5So3
NOsKIZ8bI+jwWjOyWrhba2zAWKa9Z+uFctXrKHK9JuJUE3DIGX8smVT6rZw1BaoQ3HzczKUrHkv+
zYmUh/amHXLtKg+5NV6pY0fwGjt0HwCjMK6p205o3kCsBSp5Oy5wy0W98oBeCWF63DDw3o4G4CYA
Ucpdk0K6IIhA4IaeMRLxm6w8WYvQ1YPhWhEibMPIMVaIlFptU4xjP2yhCZVnlmRCu5VWT8WMQhqv
PQgtudZ8JmV2W8bWcILtBYTJrqbF9UnYcJ9MXZagdYsQgJLqKqv9E+vQajRIEJWqsr5YWOMV0nwS
zpTVpMyPnTRQF+eID6vtSEDAnexiKYFp69GXt4bN/4Ry/0HG9kvv6m9CufPk+VW+h0S8/cR/lXIg
uwWp73TU107m6pH7ixKhARJFS8PZRqcB4q69wp9SOecPiwdmxUavUxp4WvzUT6mc+QdWQLpVDN4t
yzLXQe1fbvKfkx+M6NjU8aH/ZhJkmB87v2+h9PR86eshTxNv//0X8YAz52avwWWTLQysLU0IuhIZ
EEPFD5tktT3pag8EeYShBWcsxIrfpHp2RSYrsYJm3HT2lqaG3BZ2GBbbsF9UqEBlBNuAeLFWDTIA
11MgeMvPERfh6SBlp78BmQ5mB6JcDHkA+o/iM0OUoNKqJN62uAhDVMUAhYLBGaSN+NxRXkkRFy5F
YlQcq1hWawdqGc/UsZ9Uz2hER2sg1wDki3agSC50xT2O9Hzuc6OjfKN3oq3K6vTOCfPi1S4rcXAU
FNToolXezToFFAk1cOOWpuMT58EGMhOceysJT78bk5qiEHnP+NhluX7Gbpxwskt7TiwVe+bTOhBm
vcJQ3e9CUn1V/HClJOCgrdwfYWsMXyahWNaxakY4yqMEe1MtdgJXptJbidQWqJTXQfi8FW0FlBDy
JLZvpTDkzZypxreydesDHJpUPbOIff2WTbqycC7NlfNyxD7jxTT47yeaz+UugdZRcVbTHMlsLzKF
16fGcIwa6TRB1+v9Y6pH4zFrZGljKo8d0j0GwQiQxl/pVcUy9ni8+nSX1mJ0/LrVAiO1xptw6Zxj
tIjusdGMuvHTwdHwTTgcl73Q6VAy4xm0YQHVln4CZatdNG4icDfM7lx75pzLS5uAanoMqdEdDaxB
D9jXZB5YOeams4EPd4u6nn5P0yHf9KC9cSDS4nw1xOGjngIIH9MlIdAWSEarNV/tyf1WzkaKgh1a
Romc3hpB5ZS5fTmC22F6o8n2bqWwfh/UeboOe8fsd5TybnFMorqrdzrHsg2WfUJskJxpnslRwLgJ
LdSx5dqjjZVuDA8DU5NdHQ4xLYy1n6vYFVQBnGG0edvUnPR9DqBjHxJhSw9h7QkbS92XB7oYtIr7
PKJtDCJuvnffmslOndBYVsmQup+diHaz3ih6t9XXZbl9W6EjtD53xdu6XVsTFJN6Xc61pQKvpr6t
8tm64GOAZO1nc+H7VqGVXFpvu0NUEkWxwX7uPCHZUFcLu2CDpqi2B6RIg5H7kG/Zb/pMY+8Zmr5x
cBate5JYxvKsfNup/o+981iS3Mq27K+09aRHoEGLwRu0A67dQ+sJLEQGtLy4UF/fC04Wm5mvjbTq
cQ3KjEVmpmdEuOOeu8/ea7uXU8tpPE4wIAOcZvrlZEt0kheU4swh7S+X06/JxHLVKZzwYVyORyJP
OubBy6mpLgcoxG3O0uFyrjaXM5bJjPN2UgaPEWc5heOplPZKxarA+5BjuloO7HY5uin5IAZAxAfe
ino53cOwHr/by5lfzCD2V9YyCgg2+5JmLgaE7jIr1GXJ3FAplWYH3azN5Pw7RXlPYwNds9G7gT/u
MntYuX12LxNJGFIhuasRkCBAxrljrRpT7hgjkERa065qyJdz9eBh2LPWE/cCcTBaLf22RRtepy5h
JLL3lFEQw6P5987To/jdDXWePty0KCtcxa46O0zYmsOE0WeJuOs7eCqbrnJredPFunnVTDynb9nE
UVTitRNl0w7PFXfdmyLcdDPEwFXmtDhvRJynpd+4on0hrdkebDFMfHaqkvyZbNSrpC3bdu0SB+C2
5bnJRyhR9frRE3xeJT9+fmrVEGT2aPFhswf10+1RLNakLb3mLuHu3gYgYeenPO/Vl4I6jnpFpMqr
7hstayATpiWtfdfD0BnTNaphPm3yocmTALEN+C9SOURIkc8FtxhknWtSdg4iklFFNP2UkVsmt4AO
UEq9SSRxMAsHLkUuiGOcZvLBJEJEW59rUdoYIviQvYGFyWSgdKlVHRxFrZ9APZSNHyEhkRdWDPRr
pEiX0JfRd9x/KSojPKFbSqEEhXDoCNGIeah7JxqkuanaHOqYM3XZHr9g9dqimd2GOcWRxzIhmMz9
AcPvyg1d/WFKe7vYpTy3ziRgo/mmnN2h3eKdzLbRGJW0+dQlZ55aZG20gX873sHpGcVCM9LH5XHO
puZI0EInQtR1obpXnTHBTYsFs7625rkdNnFemmog3UzcKPwgcx9yLe/COuXuHydCyq2iVf3uP3Nb
N+2//ut/MlH93dzGnqt7/x9f/+t/91WbVD8FHZbf+Mf4pjOimTgESDqo+M48g//0x/jm/sYQZqLS
wGbAXM+e8s/xTVN/c0y6VlUW6o5uss//6/iGhY25TmN0Q4JlHvxlXPu78Y3+0V+Wl6xGsRWbrC0B
OwBh+GV5meYG6elmQjwMo+5hDCNyzb4k3y0feM6qBSVeta20rzalP8mbRJzX70Qk9YkKv6jRio4G
s6hL3a+xoXQn3MR1bVVfQ2GQgD6PoVu+UBKbkl9DbFFOSTm2903XOvWuDL3yptd79HhuVB+UqsTP
buzwjO6B9nh7maDI0ujJctgPWaNMq1qbx2+vc0MPijtobW50gDADM3PH5JSZlMWRtNfkQy/nFB4M
XEsAwgMcT6DjBNNUg6hgHbnGjzlS+2kdY0wxAr4pWnY9qXVqPFSawkihk26TV1HlaSD+zOLNisln
hYjGqA1+3A3Td1xq7Cfzmbl25mHxZjYKbXwmGeWTqwwhy16v4+8bZjCvFqCYbfWnATBBE9DPlqnB
SIR/BkdQJeivIgKv5XSu1J50maDbJbWxiHrEVY14reEEdEEWjxQ5mnk0PMuERcVxyuKFcd4Z5lPe
OCTGKi3KyETWFYfUEFn1sJ+5Usd7rCxKd+bi3CBTaCJ1XgwjgWRaNwS4fKLH1MNaFZtebrH95K0I
7ExyjQxrzYBOocMQyDQydiiaBRNyUf/KgJ6t5it0Ik4dSSz2VFgIif4sNBy0tlhQMTn7JAZDo3sg
SFcUvjHbTeajW1bzlYJy9cCBhGIQjqNqfjo830zfQDl32RBqUXSMvRiyooUvIQsknLJm5ehNLLYp
DzvYvybG3JXTyZTvuaXxB6tdLK/5oUNcrDIV7G5GxB7yqSo79mRmqdnrVJPlK5VqpDgdiHQ2Q5aO
ji/UzHsqgdYnKw1Q5H6AHg45X2HoXclBuqHfUHSC4Iwuk211jTcFWVuhRKR5FfeLFSxvutzLSWIm
LIEmzngGmlUed6FzNM2sjFCiZ+8GzNv8Xo+DEP5EfSErctJs3YoK4GXJUpvjm6vo453Wqs67YFTD
PWZHSbLqMz2MNoNUOYEnw8gs8m19+J5q3txCeoy9p4RRt/FdndSzb0b8GU3di5dUKcpblgsRzLlK
ZD/ShmrLoMIY8xGNiXk/UTIwrIa+HcnzCcVctYIkHjOxaWxFgpd3x3en/qaTEuZvAjzmUYHy+cSv
JDKnJm28dnrZ3eNhNk6Fly6hVIrAdBblJY1qGBBgfowmlHuKNb2eFkI7nlYzAfCRb2su0VLjWv/W
Gr0CPcCHm9ujCR9OZbtor2BGdM/RZKezb4nOSje5tpQMg3vIrxRiEBXXkU58wt5Xr3NBJjiYGuwP
fp/P9hVFO9FAY0KmqqhKAgFTKniRQlyB75iAUmWNINUy5ZhdetQ14rrkl0WYs3lNBn4WBMxCXwfi
ebCdcnpVB0FjxeggIBsYRK9ms+tbjFszwRI1w0HB3kAtHmctpRNYUArs7qOo7U4ZEN8Pyil7mAnS
gaKrqlVxy4uaqZ+3JZK5VWnOtY4U/KyHrsWbDojfkSij/VFNzRLtbPh98A/i6UkQbr8STVjfIzgv
js7JKR+jXu3unNA0jmPV5DpprEzbVE6CT96BZP6SFIMLUGFBvB5qoupiUwhhveZAAdN92Cghe3SQ
qrcyK8Al6FFBuYLRuJSy1o3anB3PrivK83LlqjGcrAoi5PX7gj3+EHBpaO9lWS97AihpR77uqoV7
wH2B2E/CchrboZL6bkpxI93nBQ7I1i2foNS2ml+IflADWiLVYd1HeTOsLS1NTgCRWfzaRGw7ct4V
FEKw1cSQ4YtEH4rBjhX9OQbN6oRK+5m1BVOeIx0FFkSb5j8ob7PGlU2T2xX7XJ6lNCv2GN3kcGNE
rOjh1vC3plmkSufVGMfxp+6MLMeGDJQGNhNuD74tGwD5KHa2Huis7Jy1UYZL6WHY0go5pA07eXrQ
v/Xalq/Exgj9UyBOQWoUqR5rcXhJDyYKCs2AcSSRO+peP2O8oBqWC/Wkr1JGgccuC4073im4FdgG
GV9eSKkGun0Zv0R0ETwUo0pFQmhW4ilfjA8Z90F8HRkM51W6WCOKoWGlpi+GiSG3JroWzAozhfzd
WJEAf2svdot0dpBsO2yHJj9qHBndxZtxsWmYF8tGdLFvFCxnKp9TgZtserF48M8WkWkXzDTX08UG
UsKjO1ST4sXbdPGJkIzCMhKaQGpW5uIkoWUYU4m4GExAyGE2yRR12HUXC4pn8EhfyQKyPVibErXB
qjkNR6tdaN8XIwvQ9Ynr9uJvqW3WMayU3NHidRcLDCwS7DAUsKrOCv8E8bV5ccw4om0B7OGi0S6G
mlLLQ3T8i93GMIEwrF1tseEU6lD0XFO6edy6F7tO5zqmOMuLmaf0auNRWxw+gujCw2AbWcJ1J+cr
6y6+IB5NWFH4AwGqaB27qSNGJGehmC2eohI6zEMBRp3Ciamw+FZdXEhDHeNIkos5SdELfEolFbTv
4cW9xBIGJ1M1ZfoHph78TUQQ8DrxPddvQ7PRvtlSpXdalzg/2os/qhBh9h1fXFNptTio6sVMVWuy
/XYWgxV3QrxWA3fsG25nOLAYauZwBc4bZxaI/57GFyFgE9Od+IlbEhdXbwhrrV28XWFatN6GBOkk
QaVg/+oq2Q1o9C5vn34xiJmOYgxrefGN6RcPGaUK9bsQAyL8sJjMBktmJ7hOxhNnn5Meef+HOKoK
2irii06SXzQT76KftFk53g6LqOIt8kp/UVqSRXQx9JqJidy6KH3sJPhynEWmqT3uzqvWiMdrwHPo
OBZPP1xSF33HTku0nlibsHrIiwQk6S05yFirvW2ldN0xUdXICqxFP8JQiZSU8B4CEb8oTCn7zzOg
AGQnSQErc6OtzdQTXKSpKR6axqdAsnvVgV8d2yrtH5OLqEUzXrotL1JXyTuGYXRRwNqMASLgsYcw
xv8fjmJRy9ghI5zpkEqO+kVOa+wSX4I9eMgu2PvTchst6ltxEeKkJxV44Ys8Zy5KXXsR7dpSq/fj
ouQ5XdveRRd5r+8o5GCIQfVrLgJgfBEDK1OJbT5Xi0gYjbW5AYyAdIiPb3jUWtP79i7SoneRGY2L
5GiasqdWeFEirYsoOXd0uOIJ7PSDs6iWEdVKCiMVWmbD0+beugic7qJ1DhfZM18U0Bwp1LmIopOt
2Hu10/MfwKfTBwlfW91li5I6LpoqXTTeEd80Qmt3EV050SXX3wgVAQsHumwEd6mFeItaq40pwq2y
aLhpbTMh1E1eekHmtlZIxogCB4p5UX/hCkyKP/4uCg8aXi/WrfKuuMjG2EfmE3fuCBXwIizHaQ9R
wrsIzvlFfKbsh1bniySN1II8XS9KdYsDMlppFwGbCAZDv3cRtrM+QuQuGpeT4z936j/u1CaX3D+T
Jv99F/IDBSb++TK9/I7fL9O69xv+Wpu8oE3UgYcre5Xf79K68xvJDyIHBv5iCtr+wstWdHYhjqYv
kX5c4i7pqz/v0oqhQhRwl6uvpQJJwSX8b9yl+eU/O4FR7y0e4ks62DBsIgi/xmLQgtxGHWHPd2z/
gyZlXpcl/qxocIPMkOpVXbR3mtmuzakHaazq3Zpn7UE1mjeQ0PvQ7neNgEFNillul9IQvaVSpdIj
6TfOGPtsBwPpebcJJqbM40P0XuH3jfBvNFF6mNgl5NJ+ZqBhb2B2V72aPExMhNeKaDZOZ0Clc77c
xvjsCx2D40Duq+hucJzv6dZ+i0weXVlI+RMbnfGp7GizxspBlbvRQs6wA5xtMf0bHlpqP1wbZXzk
7gHqy6QsPE+2tiJuaL4ZfDvWMFo0854VOyt9HWYXsNsgrIDlgd/5YRnz29SP6yyFIyKSYdMo/Xcz
2sMGey7etPkjzfJrO+PLUmqq7EwcGZaTvpF5l4FttBsnLr/x81V+VcmXti1u5MR9w1MF45j3aSUn
04qoon8a4ey/parVLPfrhgFpxvA/RDoeBP6aPfBpluZRrTyUKfdENOKxa7gVadDYMjthb5HS2DWX
NV7Z+cXO8YVQWL5VnTLIjQUJRejAEFymDSmuy2S4NXv92uCBOOuAULXqnHn4RYuqfEVGzGmkGQ9e
Fjl+p5Zna4lhaG2brEeF0lM301WU4TDdzk5xS+B4zT5g27vtCFfx1gzzs9EWuE6Mg2gBaDlKfd/K
9A6kWMxzUak2drdQ+xTnk+jNjUJxyui4gnsRv9jNDdY4GOG3So6jqUejQs4thHLks4In0VVXs13t
qOq7ytHo2cxApW2Ne8VNlPus9aJVGUbAVGiq3+pyflIoQjMzNNx2bjLA5B8JeDbfor7nWwlrdgJU
7ex68hr4BqfwKQF8HpQGezpuu8Zen4aDTNMZphuU3SJvEn9qBfZGa8SCHJlb2xY3bRt+syI627J+
LrOyDdrKpLDAwnyWNDpetnij946D0UNMGyW0Rj9tvHPSTrsp8XAidM4hhlTPgCAhM4t2o6h5u0j4
5o3nDu9m0s2bJndgCFY4UasmfqGFDlqyi2qTJea4EHBOmWxf2tx7VJX87OQx9dONSnNFoo9XZlns
c6pqgkkuHShaFoRt069Vo6YjDL8f99qroR4cX8FPvY7yBDeMPKPlsFty7HSdGOrOS8+52eO8xNOz
7+i/8wvZwKsyB03Hj1cdlbQpfCHsaQuipggSzSswelKvAfzsc9CSYlUmUItxWVhI5fKIbPVo41wL
uqHYFXTYtUOM7z9iiHPS8dMrMfB1EuAhrl6MCoqvw2ZzxmalKGOzjCEfjEJcdhJ6yyVU+AKCFK9l
7bxkbINMTniR8nWcXydoCWuuVIhht2WobDzvjb4WfBJN+hkNp15iOmcZexObHRDElNnXNNvyhFeI
NQ1VxdG9off1jv1dc2JKED6r4GLdzoPY6GoU71nY7Wm8799yux42kxZqL4PX3ltywlE2UTY+ymYF
cs26qjsPT+lolZ/MCVzx2AAFSI/pHr7n7E+IRRhjsfIVHrWATnVtzOMZAOQBluG4g/+THXqtXPNG
qG8GTzlONeCq3Puanf4hTYcnyp/8toiroBiVH4nde+sExxrtQ+F1BCYU9v3B7Kcj+1a20hbTs01B
VTW5MKLmStmJLlNhSw3DVlRGcdYnw0c0kn4SJX5RDbtK6W9IuV9R4cGzQI3ynRww70WMidJyDyJT
QKZ6pb2b8aDKQnlp6INa6Q1NYakL0gp3NQw+3aXJpNSLg1rShqeNNGvP7XhS87LcysUyKmCGBakY
rQ1L7s3Ul/eWk+O6vKsmY1cOik7DF0NNbubrrueCNmf59BDm+7lqeX5Lre+eJlsXZyXSWezN61mW
h3gahLpCnBb4osYZE6M5bGSiW5wPBWBpba4/1YzH50TFyzmz42ulHrl05ACuVRljbsNTsqEM4Hoo
3vWsVBcRkmE/m67Akdnvvay/kqgT25Z8rW921g5FYRdXymbo1KAKKfiqxcA12z4MEYhpLblSkuRp
thJ7HffFIVOyfQKotLBgDuJg4+cTxiuaEX5MDhUUTZQf7dAN97qND3OM5hQbZO1nfbkuVc6YRp6T
zn1sbU4DGR7tbPhStQYvD5xXSpko04zPdaT+aEX+qNEUv65MUmUIyuW6svJiY8ejtkpicJFJH2Yb
XPsbr6yJMwgDjOfYyF0ck8ozWkk8TQ53Zq++jsmMfFPGPv0975kKyazUeAAMRmZvhJJnZ8/jBOrn
4TVxQlIsjtC0LY197Dw7Ln+jG7YbOoqsTarICaO0re70Uplfxnl+dm2JnDLAV7VqJBUDrZFWAZzY
owW8A6tAeqDTIf1IqJ/acD0s+YUOe3aHfcAKDiZBDzuRH2psFPt5GrId1TrQGUx9elrMBK+TVxa3
akZCaOqdoLWurWgzWRY7S3gZda/eG4r5XJSZeEjVfsAb8FzWFvD1kE7ouIMuGg15yWnOQ1bJnI62
CIRbMYRvnsDt69RoaxF3+MBsMHd41WFETVuVzQ9c1MYJ3C16gIKegBnxPcXr15eOtS80Rb1vou5Z
n2zOMucO2sO2gy3xbEZV4lutcsaaDJBcb8rDoLEpMxqtD2rBaZnjsd1jvGG/DGQ1YwEBYbkr00Ps
qXs56mzMNb/SNS4YZbPreMbrah9oCdxIpzoVKXIo9zIzt54oxzyF4eIUy7kqsLgYiFRNoSY2eZ8Y
Pp7U3ZRpD4UHc1UWA/DXpVkkHIdr7NTbmOgEh3MU1ECys6nx1QYpe0kQTdVJlcp6jGK/tPkweOG1
G8t7HNxvE8sDbxo5W8kcJ+omMc1HkWMl08h0zakSeIhFNqbNlYclB2fzEo270jKM3OHgW7kSpDb2
F1P/oYt8W+mnEpxn4tFPSh0froydad1EZfKZ6/VxFnaAGFb4/ci8FPFBcIrAUaidDeUupKG0avRt
Tm8uY9dG2vaB67i71cinEERRsk0yRQR1zPmOpP0VwGb6XVG32IjOjyzdVf4m9G/BQZa7Rg5PLuvP
wJwuopZ9LUu+bkv9iBz7qKmcZ2Kav3sQjklTpRtrwI9dih0Lhb2R6Ne8qRn5wF/OCPx242FnA1dd
mLtehOdEth+tuEOwuof/GGQiDGrjvqry176OnksyPXXnbnqv3c9KfqKCae+wHm+oNRuVtA0q+MrB
OCxVVWqyoQXHQCecvqvMfbFyjiqeDZndvFa0eJpqeLQGSknC6iSSfDvobGUTcxtnsP+SeptRntOz
x8CJeOjN/nVudkDutlUTMc1zOS28k5FdefPw1k/6SUQn1byL7Pm2Gr2jzFkBmGLjxumqjduTrWKo
oYASbYQHWTW2x9ZktpkieZZZ8k4J7iobKdxpPZeZqS4/9Ebf2UIJ6uwM6CzEKNJYgeeSi6lL/phJ
tb/LjDc207R5mtDdgT+em6a6roz2tldgTqbR2YZOjKv0xhqL9dzeGUKhtrAYe1+nJyCZKJts9DOZ
tqCD+hkMCodJo0Il5YGz90Bo9+omtPNnIvRnk0HVEtrR0Z2nxIwfQUqhzEWQuyf6T3ONQyuRN5Wm
viaRlQd9ZeCXjuVuksa1M30SbQtgX4PpFBMpRXibI2vF0nvqyPD4TScPU6tuRmDfW2kot6y1Hpv6
xaFPjnjfJ+8kiKpddqfD/V0BWEQNyQm+DfHwgRrprd2lASE3zXM5QWMt62I3j/oVRaE3gz2vCWgS
BRAsDkNqFFaF88NOrGTVyukpUbzlRhFTnYw+s7wte+91ZFZKOcrUEqo0S5d5fDQcPEMKNSGWl9BR
ZPZ3ZdIHGHKum3Ex7cpjxhkYKwsZsucIkKO1D5H9NNt+7ftrIgtXE9AVQ3EhrIew6kBWhETEeOxx
ZrTgGfT6Uc4fGVFKS/kxG8dEsW5UUjiwVJfH3i3Bw52Y5bkigXKL+PU1VnDFVOupAMLnW+a0JvHq
D/zt4lC5soZknbndgVDNeqK81tOq25EkRVW/6Knzg7DdrkjLY5So41WkWat4CK/rBkef6I0Dhza3
NWKSHU6OLOV/Y7hJNLnXEmeFPPdVQkWnZbnaK5UBXjZ3dJ8S2XNeK9tEx0jfxLu2bd8yV3lua1rl
JqDGlgqi1G31hGZw6z0vhr0yRFdWy0g6KzxsDK7pq0QMBGPizPUReOlPYhuVDT3yd1x/K2m3qvWw
5cek3mWK664djad54vRd4HSDsdcGPHIJZcZG7j6EdfxKMTXDVi9POLCu6qZ56ue88EejHA41Fkc/
nKwnk1CiL7N+Dgwj/ehq876CSLEtuwxaBrMkzb7Nlsn0se8nhzKmZq8U2KxYZL0Q9HwtMgjUDPBo
8zChfQd0ecGlFZP0qB4oXnQ2s3QpQ3Htj2io7lRRWoEm3Zs2ZS2uh0sOoBKsniQec5u6XFqs0pQk
ILV9fKLEbNFubNirVHhUbzfRq2LzGFCEWexoPx+2KaCSoBLjvFUxf26SviLEUhf4m71xAMCblodc
qCnf8oSeWy16iBvEcu7H4/KnyWusUQMBIwZk3G8bfjgw9RWEPJXWKbq5MIIZBCQxWM++AoSdhZU/
DvpdSSMVHsV1mAgayYkue1Xzw3CwYrckMfJKg69AvhfyfFZv2iEsz06ic5loUiOg5FIJxn7qNjE9
tr5dEXBLejNe8y0deT7sJ73gDhkxrYzVeNOFbAAiuw9PRCQFpTy1oh9NWZabuqipgvcGEApOre11
gowri1YB2IRjsbeVhBK98ZNedN9V081k8t7IlpyDexoULkpCP9hW8e1y1hpT8RaHqrurpor0UZOy
fBz1/q1IhqeQjhrFJOhG2uUwC442liC0aRonvedtPpb6kdE0R+Uf7aCFXZDVrAQU80Ro0Ns7WvUg
tVr11sSceI8PCjaApC4UNrlLPoefps4oXLkbp9SSd5qutfWY9fnW424N4wYNZiQJ7pPHicN9kuak
LFX2LX7r4pQjebk8PcJjGoVUIRvGiq5Q24+gxzLX6U8yjD+kR83xqB17p7wyeSe6gi5b3mqlozxQ
x+kEWk2DNlQ1NqGbmH5SrL4adkOqMihvRYXhWE4JJ66yMGt9C8ImjJOVLqOdrQ3HqJURC8ZpU2vK
GEi2en5llXijjKuUUa3Qy0M7JD9ML1sDrj94ibEDWXs0mw9U3sdRuDf9QPGmbm2ki7jdylUv8cxL
ghc0S76FMMBFXnxQGnDV5PExn14jR/pVOd0aJiWrU/ZChOlUZ0svLUyTyvILIsIgH28BqdMETXNx
q8QBDOETVrsbg61mLeRN1D83Y3qX1m4FBHxeW279gqpg7h1GYgbGSnDEsl/HWmBEmzzqtE2eTsmJ
0PBhCJsrQpErzIrTORz761z3bvlYBrEtHsyI7fWs/DCZ+2ZDPg8xsSH69QCSJnfYfL2rfkztp0a2
6hpiAD2ZVbTCpBoQiXmFbcoWUuG5W0EJg5m/CjmnVoPtHVORPvYiQs5qhvEg4uR2aQJZWyq5vKxs
rroeXJkm5/uZQIY/0FadjcpzV2rX0Rg6vl5ReyAxa/hl27xEGYC1la7dKXCBmIjyJ53Opm5ukCDy
mvFdghfudXDFGk7XKP4WWVvtQ3XwzuznJqSc1JCbFD5dm2Q3tr60Z7lcduVGVO4TedBH3ePJSYXW
dAxnZ2/AoUQYYmtAtRYHg0EYhFJqesVVhhzaXzO5tqJoH88xF0TTuWehcp8m+QtNePF/5PzkX3I+
drK/kfOTX9ov6XT7U8y3fsP8BlNWW9xcDv/4LzHf+41/qWKZU3Wb/6Rb/J4/Yg00xDG8wCqh/JJg
A3r9v1INGrsBnHQAyywIhst//Xek/J91fAd2kKsZNigw1b2QWH6BsIjJKETcUpU19pxrXidGuXZL
JblxtKi9d1p7/AfM58+4EkfHCairmPNwAyKpm0vj0l8JjBZHdGb3MddcEp0BxjSFklnloychuvnL
T+D/Edj4dUkBTpd81kLVRJ0xbUg9v7JYTGp83Q7H01xPOmjsvEYbUe9rDwMsnTpGA7UHIN0SOVlz
IqpgcAOKG7M21zZFa3MSkL2OuyzRKFtOo91kA//hwzWIL0OYo18VysyTuqxU55TbYOwdJdT9kMkr
CURlZfeyw++yyd3R6AJF2rlx8sYkb/Yxbiqc4lotvXWlFFpFRUdbMsVVgxNtbWemHnSFY4a68TIR
SAyUsYg8KDIqy+AGuAhwgsSzecVNvxA3FVO+vu4IumXntI7GT0qMxbFN5tp5L9KxIuE5R85NZCXh
uWZN8pkjrtKWa2mwQCxdEJALCIzAxqFIMsKIhCkgy6vrPFXDczWPmUEJhJNBGInZhdZTAM3KQjId
NM7Wk1U4uO5BuuRDQNmbDZRjHhmsd8vb+zOKei1/LZW4w7Q3KEXawLCXWLRGlb1S5Xu0G2lHN27G
elpZ4JRQ28xMm2mmjnRbWFOgplybiTJrrGDHbV5BGIBHkLgZcEHqoavhpYnToTlbkVKWD+5Q0cKw
KivL6r1V2qi9+uQMYyYAjepE/4mYJRDeudQMXJxpOKXTD+nDHhX6TlcT9SJA2wTZE4/8sSqI4x1S
QCG1c911jV2IWzKpjZMHNYs2Yiw0hxasFQrTnOrOr2LLmW+crtEoqU94kDvFNak3qd6FgqDBc5R6
6SzWU018gXoXpvp3EGIVaonX0Rd0yxdAcAAnGRk7qpsLU7SNb9VxhVG/IfRPDppuoam5c1jEFDdF
opjXYQdOZyO0pOeObs7tcxNNvImaXkzFpm71Sgn4Odp0nybSs5Br2pjcKqdiFsyw+otdn+Gc90fU
Pfx3TtF+zmkt5nVH0QwFtGptRE+yLSqWDPxpKteICXE9uobGk6Bz6iHtOSRGvSrQyxTrUkMcHzNj
5TnNyi4HCuZN9tneNvSoJjQGQTyAc7Vn11IgHztZz5DLwo5vWInyZnyxzR7qwyAKq7rS7Nw1Tnk/
NvkRk1NsMPwR+wT6a84xp5jRCbELm2b5pfnSEqPzqdCvqAFRGVfHeAA9QEUm8SDE2UzdkUTmLpSg
o9Q/1Co3sx1i7BQdhY3P3Rf4YT8wj1u03ljJuAd9ZqqHWkHZXOZwFPv50LIw6OCg4xdtKXKgV5Og
IglJxS42xN4hMXRZX/RbC7B3FHRhXGtbIVS6cDuJwQUiyFTv9EnYtF3YdYYzNMHOQAg9tpBKaqVc
mmQakW2KXqo+PeJWuWMba6ubqCtZExIT9tS1oXSZd5N5tSd2NWLaQ0ZiNjpTsDO6W6vRpXYfjSZv
37WS52b6VFXhSDlLN9asVg2zJMD6OpaKspAEPGTvs+2WZFXVcVaS3SS4IwfSJOi9Uu1EXZq/sdCe
gL6r8Z4tdN5suXXEXyVwrxnPCPbVlZ0TcyD1EkfLTZyRa6zU+T7R8j7eWHaNdw33QHPMZtLNzMCD
1a/7Qlp9AA0BcSnTwN3c864csDjGVmw+otajMwEDyiOmHXP0eFi/6o7LrXPbkuhOZ7RY3dTuwlib
XWZQd5yqtxjmh66/aui6Hu9L0lPcxaOgqJOSEIepqcAEaDbFyzx8RQ2GpsbFhB2Glfjo8XYlBr0d
U6+Yw9eox5gk/hP9/HM++tsIwfn96z16F5/v7U/xAfPP+ICl/mY6mm47i9+fM3vhcP7ueDCZhCgA
NB1T0zX4bQuT/48hSdE0ShoNxiHAhCrnxTJ0/RH+VHTqd1WLwhMHbJBrY7X5d+akn9lxzEhMafry
V7BdnRnmEi74a/azJg+nxTHW2zgf99TK8VjjExn8/cjyc8LUJeiAe8MjXQrJzVu+5p+HI6YYVRth
X/i91RxjtXnsZf8srXENBgkkhckh9vcv+OuXtQRZGSZpTuXcsKCc/vyCdOWSUY9YinaE/K95NoVb
zxmU1b/5KjoZPL4mqHj8dDGn/PwqaRYVA/XX7XKGsapXhb41hWH+w2TJz7r+v3REvnk6aERDNQgP
U55BBuWXV8H3mTNFLQCP0fTnBWZSRJvMTE7cxB9A637KMW//4Uv7eX5eXlT3SK7w9XGNxvH6y/w8
zVHUDUIRvsnEg/Zk09xdT8raUvTpxFxY/8M75OfxeXk9w/BMXskgNOPqy4fhr+OzM2Gqd+2mIwTs
vDjQkwNeDk05yrp/eKX/9tbQDZpHOKeAdxtEn3/5ysKprfSUJnLGxHg8TLOZ+Xot8/+PV9Etjdda
qJr/h70z660bSbfsXyncdyY4BCegu4E+PLNmWbJsvwRkWeY8Mzj9+l50ZlVbRyqps4B+u4V6yERm
Og7JYDDi+/Ze2ziF/vfpkDixpzpikyOa1KA+pMZkrFE+vj8HX71aJtRc3mGMRJymzNOZnghipebI
p5i+UBYoVC/ZyVQ0PBb9LZw282fbdfn+/UHfeFocdchgZTPIYnR62NHh8+JDXVyWpig2jmCLT2NC
2xZ15X8wEU8fF0dBXjAPKq/JdgCX1cuJASTVUQNUoSAZwmRXkvYMe0fmH4xycheZfKxQzHWdFVDX
fynMfp9+jZ1GpdejA08neQt4RuwkVqCKcjgJzQc/9cMPHtvJ+7UMiLWJU7MLJtR7hdO0CdqoxrHC
zqqmM7TVNk/NJ2u8MstDnUbZBw/sreFA5TjMRl4u5/R1rttBeLUy4GE4DkwcPECESfUR288+6zUo
MCROFB/c05MnxyUSbLtgCmD5CIv6wMsnZxXkmXGYSSlvO9oBjtcnAs3bv31hJjfQpRDBqdt/9eAi
I6xblJ4MgjXnEOq5OLCRTTaRrKmJDlbzwXN766KW5clxWakgrp58yYS3LPo5zgheesxTBIFtMj/U
/oOr8pZByFcCUWyznfh9OmKoiacKMl0wpmThyULDHtaYU1B2eYtXKjU277/Pb1wV3zGmIs9rwU6c
XJUrNDXzSkO2kTkFUE9AnTKIivy7o/CI2GTw/2U34J2M4k9l1tuTgzgJusMaSfuiSWrL7fujnKxN
TDvmGhsODrj4P93T4kgHvSIGZpUFXhNRr+QvN7h1E85ilvzggt4aiiggE2qsbzDXTy6oM40Qszwx
wkTeOQFxH+On1vCxs5AK+Pj3r4o7t0hcvYXSvDzB3/Zp5MGprMLSEEDtvKuUHM96CIWrahrU354L
dCUXMyvfFObe6V5N6rgWVBjlfB9DOnu9oxBkx6X7H1wQazuGCHa6y2W9vKDIKt2ho0ofOInWXsya
PhuXpqohuumUiz8A8L+e3+xzl489n3sheLFeDjZACPMAJeWBTl8Lc2PcX+hl6B3ef0ZvjOI5BnEg
S/4A2oaTtxaICHwHXlGOt1WzSdr5K8AL94Pp/eYglmWzi2am4458eSlxD2hYGgyiqSLbcPwTVyGa
14v3L+WNme05v41y8nTMKiQROSd7NJZDtCd6ErJdV4PINAf3098dCusyuQge0TnMuNPgBnvQxqnu
rTSw4QCidPBtqIKmnTxkntI+eEKvL4sqNQucqaMzMVCNv7x5frr4eQUEL89OxFnqusV5R1HzkbOE
+GBteP2cBElvfJtMtiiMdXIHB2lq9AUZqmRd3djNpEH+hML3/s1bJu5vZwMWO4EljXUb1TonudOg
tSJxhwwoPG31sAr7CxOL3Bfap1531tN5RA9napn3wQx8PSaHEJKG2E7YpCVYJ8kRkMtycyhDhIsG
vUMJhQSks22vs5ayp7AoH71/jYv3/uQi7WUlMhyXPADOIycDLphEMiMJfg+VL9vAtSqfYrJfIbPv
/Mn7rNHrShdanGqWGl47baak0r9S/22/wHftnUAmCs14VZjQGh0fq7FQ0EiQWaRjthMUlbWtEqS7
zMIKPwiGej3lMDSwWV6OvjpdkZMf3yRtSEOMzxH8kKqA/kldkEPBLL9rmUTu8/69ems0hzM2NgmW
O27ZywneNhmoN4iHwZC43bTNU9u8b1DfN7R+ffuvtti/RUe9MRMMYhxx2vk0R9nNvhzNlHESY7nK
eOppuxpFhDC66LM0DMaxmAB7V2Vz8/4FLn/kywlvGxhEYNCzC2POWy+HxF0EaT4Fp9z66OKU8zzN
eh6kerSOa6BoQgyf3h/wrWvk7aVZwoZF5yz3ckAF+bHVaj6HqB+0lQqtB1odFyBO8KhnyIHeH+2N
58fNpFJExhvoL2tZVX77zFtZb7laI/Ig5KxCPmPXVnfaVKeHRMTWBxkfb421fA6prv9qlZ2M5VV2
M0yLatP22nGDrEI7y3tMKFlOlfz9y3rjqbmeuZyEzSXPcCmP/X5ZRVSEjkerABVEVa3JFXbvTRoi
iG49eJfQADYZzeUPvmGvnxw4f5dIhOUFXN69l4MCClZzHOu8C07bXlCflxtbH4yDHwOLWpqa2797
kZ6/7C24Up+25+m6qJkaCiaPLZoaxmHn9WWMozdu1HkWDfoxIUXkWjPR4bw/6uunuDDiTGHTJuQv
ToNzWjGJ0kUCShNqznZzzYesTlEdo7/9aHJ63LCX7x7rl0W6HFsceoenNxQcqIvYoMqDxCwQks6T
yK9rv0F8BE62+JwhO/+UtsjiVvGkVPnB0vZ6DlFuYL6SJ/urSnSy2GQx38K4QmfvNk13US7Kfijg
Ef6/eUguNTtL7qQNyOKDYV99xxeKCxho3n9sa6w8L2dRCo9yKpCH0lDI/cMIzPIcL7T3wXv/1iis
ocLivGfq7umyNvezOel1zPmcnJm1myLt80NPfTBDX82VJXKX1jt3kIwdvqUvr6XrxqY3sPtjW5rI
SWVDBm2+43EBt/pPhqKm8qtDrUPYeDkUZJWmy21kxWY+OHsTzvJa6BMyJPjVu/ffgDfuHRssrOys
ZSwv9vLPf1szcyP20IkhoyNacwESs9pg5snKv1lT/lU2NE2KREx/al6n25DBbFWSFzMHo3aoYJ3J
KPvmeEj11+9fz6uJvjwlSiec8xAwsMt6eT0hgAxa43Ye+LUZV6vWk70G1NVvUOcY2mEsNbPdduZU
/f2ZzlGWSgrOf/QMzskinVqJnTgF+gGQ4fURUlfyaKcWysv3L+/Nx8V+aDn0QVbyl0n62+MKiZVq
XGfIAw4g4H3cCvlhoFEO+2BaGMv6/mK54j6SusrL5JLw5L66HpAXsPJ4Xmj4Qm+CTB/eEe8BAcLO
DqSvggumeFMMSOkAhu1cvzA/eAneutTffsGpmdTPxtZVjsGBUGlOH3jKKR6UmO3bv39Hfx/m5EPn
tPE40YpFwm+N40Xue/cWsOgPSlJvX8uyfBCVs+z+Xz42s+9p68tlrwW/uNl6egh2Jdd8/YPH9tbs
X0haqMWZ/tRVXo6D17ZPVW3mpD9hEx/EaNwuYBmqUuz4xKp0a3lOxMFHh4w3Lw8FD4siuz0qzi+H
nZRd+nrJsASz4AaP5mR+yEI00+8/qrdWYJzFHIwo1QOnMl8OA6BJo2LJ/k6iJVoRJS22k9tRZhGD
BZvu/cFeX9Oiz+JFXiroHKytl4NhdBc9+FNKBdXQEQQRVUSbYTj8+28047CJ5BBvUUV/dYK3Krg6
JQuWBcMiQQsuwh3EyviD/dzre8fJ3QGZxpqI1Or0JOWWo6hMAarfaicSJGYsAX1EloVnlPkHa9Qy
mV8uHWypTGYfHUSqiOLkzmUTOYMOR8kgIlx4m5RavasA519FjlHuib1rP6hPncQfstK7nN4Rqhns
4JYS38nam9iVPZmaQsEMryC5wqZgl48Zx/+Gs5XfdDeRXekPhduRIJZWbmZ+dpNJuQf2DBiJ3582
r+7z4qenHAPuzma3dbpqNYWZRFXZjziham0bQ5Db6RQzbiILLtb7QzFNTu40bn6ybegJA2Kjz326
aZZoFWQnYzfIykJjpZwKrfexfgjRfimsSk8yIBFDDRd0Flhxwbe43jxfNX3kdTvBpwMYE2XYuxof
TPyYTG1TrGOid4CFz6V9mXHSurXpLNpH6DvAGJtqMMbN1Lg4KZK0c87GOieDo24sB4RSM9bhPX4g
91d3JB4ACvcz2z1rY+Jxw3yHq9fEt5k7hc6j8UdTDZdxSbnvFlM9PCq8gDCKP+d65u/bPBJjijUz
jUnZ8fH1k3XDyzpUKwCgMc55E/8m7pYYBp71XZpTTmo00CzAX1OUai48olAzsnYFxTenAgdSvQV8
DKCk3KjOcJJmBXTGsi7aOJHwqGanJcWmthASned9CmZ94/tNPgIdsu0CrJyXzAoHiA056kjCfSaD
hBCP8cnyCI6lwhfVA0KqYuyh4IaQYWLoUXOePFijFQlclvEknVu3L30fd29T2NelGnx3W4NCbQ8d
D9gMOtKWjY1TiYnQolDgGl8PpZ/UO6B0jn+ZIn9Gadz2Y3Uu07qeroa5ybR7LczN9kzCPejvELZb
2B1iQz/24ZK3hBN4Lp5rU07PSak03ONqgBbgRbHjHmsXjN+FI9KkOUBHHxT0rlI2GyB75BP4sobg
wDIIP9QNZfhDsKnyFgsSpglUdHiQz6xhxJC0phgYxQ8a4WDYaVmUy1WP6Xl6Ai5MTx92GCni33jb
UrmWtV3IT1LCyD4aduW52zY1R/NrPhpxAnGqaJzHsYkw8FICiXPMXFNnEhSZFq0HVSlqRv02jDqC
gYSGweiqSE0YWjnBB1zPUPg/G9M3n0kwwxyku04e7iFPRBkbwopUiSGFGbYNS127ajmQpouPNh7v
LNVIA3aqQHZkTr3dPNex1L9aVtS6q8zht5G3UYGdmOu4qLdNWgznOk48nE0mOVMPDQHH3YowJoVg
Sg5uFxg5m5eV0aTxF7MxMzjMiD8XRppU9VpRZFTYDMIy3GQCgtoGwLdrrSN9tJ6MPkelZEPiA+pA
eyyC3TsmEFLtMrlqu8R40s02jddlP83Wbkg1ckFk4TUHtIdDS4CAq49BJNpSBCk6KmcN5K22t0Wl
m88h6rhkDTPZRcXHQZxQBqiSw1YOaffVTXJLXISTx8DT7DiYCZizHhA1bSo3hPcYd9VAPMS6FKU/
HN3K5szVRGmVHj056dNWDEX4NJQcUzYwnwjTAT3YkcyV2N19zGZYBU2oDZx4Ed41WwrA9acWnex0
4ZIv1QX1EIGUID6pQ5LY9FijLqtSJ4kDdTDpGFnuRTpu5j6XF1EFKisIZee1x6RWABTDOLHu5pRo
pYc5dgoeRpLASczjgv560hninoU/eqhID7xl7TbTxSPsJPeYGQqWG8Al835gzfzZ6KL7avd5M55R
NEi++j3Zg2cTnPR0JdvaGdfswaW21iEdPGPaMe4jBPTOig4W1Cg7NHttRxGd1LhhlKXzrS/7WL8B
3Wy0DzlJXbd6o3VXxmxQPBo0Qq3OWIeKqx6eQobRqfLLvU0mEfA/16g/VV2fZoum2PvZT9IvD1OH
/X/nJ8qEGRfh/dMi3Q535O9l2g5lUPhsDYZRrZTX+sMh92swDVh3yTWI2DF6WyOuk+Qc251vHIlI
sx+cSG+dlYa07wvu5HoiI43opZqXffTi4xTqcHenKZ/PKxUVxbq1y1RDJxtaZYBwGisJYt0Ig+VQ
ttY1qR6RsU7rNu8XmqHwNjmkRfVd0s6vYcGVLvlnKuqtDWuJO6ykm2PVbbVkvgEo0QzfGnjb3zyy
T9J7JE+pcZa1pGDtJxGx5JMtaRFhAW/fDAyFyX3HWtKb29xrKxhFk5wdYx1q8WQHrTXm4ZfMGNPv
VV+bD05WenIrDIjwQWJlBmtDzDeg2Yxq6GvqMVZY30qNyI27LLUa/wEbVRzuXJK+WLtLjiKQTCzz
lgRSXcB5lCI5M6Rv1cAuG8CoOprfZO2SvhOtGwxOcl1gGCyuQoz12QPhfNiZUz/z5nM3RDZ2H3VV
KfGNVXwl06jPUDvSJvSYiAm4RgCgeKG7ntS0XTMxy79qpL44AWlm6ohydhwOYubhbaBSo+dElpPK
le+DVNsX+TiXPxu6/RNnpj5/HCLXfa59x2uexnQwEED1SAk2sVamxgq5cc0mAWseXm19XFApSma6
f8NqhYq2zK1wBJ/IgS/Au0rcKy7LTh9XZpg18sGsnTrGXK50g8nuOdMab6PX7JY+f3+bwiqLPuUw
tAShenie4O17SuQbD2NUfge0rYSK14KAYJbMBAJeNNEwpMcWBl+2D0McTEE/ewJLFCyDunkoIFfD
efEhJRIlmc6W0X/rfLr6j3YXtuFt3OPuf7IQk/IKxTKyL+s89DAGSZiVg+53hL8g24hXCOen+TA5
vRZvMAzaCFYAyKQoBhyPOxwU5RjXn9kZQSXCWEZ0w350MkPciZSkvasmp5b44Ki0DT+N3Gm1m/p6
yEj8mmtjS3sx6ndJOFm44CyVPQzYdabbqbeKRUCL1v073dYOJHA6CYU1zayhWWvePGCyUi7q1sm1
jnZLqsmXCh0tOE4DQh2SfG8+S/R58Pbw8Siej4YPvBuzJTF0LBJ6v2+mHk+x4cVGddVODTbDoRp4
5kErOl7MVaSrQvuW56k27IyoBhSq6YxwLgDwuVvOlZlxgei2wAbYjbmzqntA9NtFU1+s4BKZ43XY
aqn5uXcssJiNKl0iVm2ne6p8TFyXIpxKqi1uKoz2U2SiH1nl7QCYvyOmybiGGJd4O70T/qPW6Xr7
2ZUDTkLhVL6ZgQnVlL3h80RFVNMSGG5BKp0J0AEp1p7+WIXTAAKkDAG/GFM+3f/aTP93/sp/GQvT
+t+blC4e6ap3zy8UuMt/8SdzTNh/oI9DY7DUtShv6Rz2/lLg2jDHfqkpiFdZTq6cxv+lwDX/oHf7
S1lH4weFG//snwpcw/wDkw8BHoibOO7SjPo7CtxXZ03EwdTT6U/Q9+FKl4LIb/UwrTaY8SkOcELr
QHOi/D1XTpRuqb09sWx+JN17VRSguMEg1tJQRevmLKe/34YTY0xcnUKm17V4elLE+iC3MGD+9gCu
/zwq/6NQ+XUZF10LaX2pl7w4QS/D2MgT6NmyFoiTYaJMm2st64hCYt3euHjyjqlkU2dxWWdTEqY7
2bYF7Bncw2COvP6S4725fv9X/Brl9FcgaPrVreZyTysTHOd0NVaDv8qrpvyeZHp4M6e7mY/Az5JF
80eretLL2GcfcweQyGxEPfCVJTKhaNLq2iFb9JsdkzpogEM1dwnhp89Nn2c3yuagomzKUjOBBOc0
kLFU6mVmnMEsMZzAhVfjRb70tororUPY9yM2IY3Tah3pMl0C5ohtsJLuCVeGHW1IJGV8GlXbMjQV
cv9i+DY307XwK3npVOQ+ellUbsE8DHcu0aGBoTUJAV5ePnMiHmCI/fda8pfhkZn475eS/13APM+y
x5dryT+XEs3hzYe2T8fUd9E+2D5v159rieZYf5jOIsBd6ufoWBZB01+LieGxAjmLuN4Fv63/kp38
tZbwj1D3+Zj4zKUkTjrU31lKTkre/CLUgvwZLt0dZj3/e/lyzzkRmK0TinVp6WTq6PFD6FsZvqzy
qfS7717s3ah6AsNkptURxAEbTqF9VNQ5efeXX0GfjmIOmwLaoOK0gCRQ+bne4Im1QkJ5prz+6BX5
Mzl5d6PWnsW8YFQiCD8pCwgqcz58UEH+1cb6v2/9n+PTO19WN6r/SBpf3gV/QgHRqlqsc+Fp8Zp1
n/AckdZXVY7keyX1uYMIoBmojUCg6NU69moNb2CbDlv64Rr6+gEHdViHfrWmohktOKlsZTZls1/i
x8s/l6n/Hx9ulpdONc//uHis2n9sVfHjsYvL4n8sQz0RUN7ElA3+18u/JUzir1+ywDpf/A2EKGwu
N+q5mW6fW3Sx/2RnLv/m/+s//Mfzrz/lbqqe/+d/PZWq6JY/LeRnvXyJeAr//r27eMweh/jVf/Dn
F9yy/yBViMb6Mq+Q8C2F7D/fOouvNK0qpLIWak+XafWvl07DhIynhaqqh4OBesmiTvnXF9z9A4Eo
qhwmCFaARTb8z0v/6+P2XgQH3czlc/bblEM0jZqbCjtOCSClv37H71/VXHJSn815XHHidJOAU249
n7fEg2xlKsvPUaEDCOAahk3kiWY7Zp59iKgjX8c+wLvCM0Gwm0125+D/3I6p1gC40+d1EVbGeesb
YLgcjHzh3FLCBDnYHXEZlweOXnhWfdBnQ73wJDjt5zCfYPAAsyb+WN52c7Hhx1WQuXrynQZ2qfpY
kcKpk57hQQ40a3HMGL1SBrhhmKDNaK8nsm0Pmg+jJMQUuNJSEkqHqT/TG8iIjqH91Ez/QZXpNpyx
DHJcPkzYeFcosFeqEjCtyLE/VhyaVxFnos3sw4foW289pY28q+vHabLgFsX2XpkgXkLhMH6NtS9P
t75VXnZUerfIeu44sezCqiCUdd5XEkxX0q2JQ9oDlkoDpaf+hjSwdgWx/ApWA+iJdl4TnxSo2LkQ
WnovtU0L/EPkJA8ZWfwQIcerrRH0TEzMhFiHTvWNDXq3yjsnWiWW+ay3bfQVkVGx1jsbFqVtEBtE
akmgAGMfMFiCCJd+MPpgZIYw3095aq3IjUhviwZARRk/NbqVn6W+p200sqCBqAoMTkp/sjoRrTv7
BzFax0jXbqr8zmZlsfMt/a4LvwNRmA3DI+HxcGPBVNx6RnNJqtax6gBoHuUEkSMhrSlA74IfdCgP
Q2d8YUZR6PL6M9PvbguzwLJAG8nqTZhdyrmei+m5cf1kbbXFwe/HHl/oCFJm2qcdQc6uTI+Dikj+
m/MfcayeQmFfEfRx1nD+p5OO8zGJNRif0/ATrC/CD1EckFgAsYLU3eqztS2FIjUvy9bEXCcEM5Dc
lvYIEOBNNclVoodAucM+gyczn5uFK3YEi8UkaMrbxsm2LX28LKECIWWc7vWqvaSUqcCu1U9SGU9F
yTdkmg5Wqo5QN4uV9BG1NAYVANmhQwFLfa3S9LmN7RujmX+aA5h9N+zwlRngQxpr65ugq2ZKznYF
/qxo43tPdPdp0l6Glf4J9j2Rw5Rk0coZa9OkjoClfePK6FDO9TFyiu+timcqmyFAQ9F8F33/Bfpq
mhI6zCEavBQU8Du/hMRBUdnQMpusOjNIZPcj7LrAhE9q6c6nuBmL65ry3opYFrK7dGXsk9B8SiPL
PEZag81z9BPagZWzTrTsSM36kbPnpsln5g512+ngz+Rbx9dzeGbDnnTbdl3E3opPuYTt1fjGD2ey
jySN7Cp1xLk7GyMZpna4plzu8fJDmiE6wcnzQ9HskJgF+Qz0DDTBNDbfjKX1OHjgEXPehSHr10S4
AQR+sNpP5QgNMCfbVuQrM+a388oHaf04iF1LYLlbPfSe8yPis5gCCnZ1/iVaNRUB4qFOx4LzdfVt
6IZFFd8UpWYAhKEKvaJ4moQUnkpboeChzjDdehigp2PfzDgCLXKS7Sc76QWMRcGqk6Qr4A2eOPhy
1KNvJBn9UhBMblrc6E4riivXAGD0taTczvYmFjI++k1t5CXwzLxy93IyJ4hNnSXTM3oQqQOc0AzN
tc4JD75bH0X8qC60vjdV7l3pfhQ3a0PT+htoZJzj8cjBbk9KgMoWuyw76BJK3yuP2KRoF9XCeoD2
C1VwmPSq2YGPc55CPdTjoCkSPP5t0veszslcd9bKIbYOqkmTCPB1RVYDBgutpF+3NIfzTae0LNnO
fG9sABJqhJReheQlFZ2lg12xsvJ6Rhe5kW3j7aJMhF9zkk3klPHCe3agGxGJMZDGigvZtAfcy2ub
eLMvlCazxxaNPaDkK1ws2kXZFuQlSZzBlPESTMTO9Mky4DTaAlh+SdrHemllWT6OkHhQP3whqn1X
jfmV0fW8OlT9GrsKPH/cF2ZzhNLiH+t5Ow1t0I3pWWcPF/TnVj5m+hzUqkNOhOrbfZ8kmzDtufHl
9WCRPOj7uxR4WIMLSavgMLLSTnsc6cZQEPoCIsLV8oue9gE1vu4ujmPITr382lrxxpeVez4QobeC
ST2LDLpVrnOKivZk6e4HuEA1bJL1mMQIYN10q5J4VVuiDDJt6DYDNoqjRtizbIadpXr7m4tmekVQ
E4UpSkLbmbfo4ITqsxORsYsAIhDxsZ2r9UCGB2ARXklCjW4d6BNeFW7Banyira+vKsS5d+EU5efj
xLHP1MEVhuNNBhHjILLsLG/SbhWTnxQQbo5KdpAchiHYlarC0NE+w8D6ybbTWKGljvdRP1VrA27F
3gondK9kmjQZQSlwJTbVyLs3D9nGk1F+PeTTls7Lz4b0AUy8VARbkHH6pRd9tcTU0jKKz/K2uu4I
GqItFMAzX01xsgN6QHIDxnXP/wyL7ryq5luKzdDyKN2vmybno4N8pavSHR6Uvas3P/Wpu3atPLsi
8+sXnmHXGo23MUbtvLfVpdvQCm1SH+qPAtV154vxUQ5XxGmBwks0fzfkxjaKkTjN542Tr1XRr3u2
S3xKvf5HaXefRZKAo8QWeuhGg/TrnBpcNFoLOLzYVFN937njcY76+VJq+d4B+XbuWNOWUuR1Z4dL
v4m6pzbCkrBxRPYiuZujx6LvNnmstiBYD1TuDCy7pEVW1VGOydd81oMJDIpGdsVK1so/GOQLeSWI
PJc7ULnxLSk5rMdwTFiXRz2n0l2GQVw5/hmMv5+uBRJbaN+zptx7JROpMshRhKiBEg3nJ7oq0nMO
alLpLo2nz5VZb6cyXIe6sQ/d/Gsom4uqjPa15AWB4jRpxXNCosOQ5xtklxnbmHkVl+mDZXd7B/Jr
J4urNKPQ0Oiht/XssThY9riz6hLUwbgdIv97l7prEV+38jxCSVbVkKInUkY8FmP/rqUHC2+O/c09
qICNJN+0Gx5qGH+0BbPPqtL5Cl75s+7v8g5XogT3ZpItDfsQuA69HedBrx/7XHsi0ohP/zlFav2Z
DJkzMzUDkirBnkB1kf5Oxdp9bqC/DRPX3BWpl3+mKPNgDHr2iXeSdo3LV67EwFDa+i7MnJ9OYm30
ji1N7Q+svjCV+VSOQRE1t3HU1hM9nIgApupBw9gDX8zYeNNQ7OxSSPbQxTpsWAq9iXIxXYVWu8wT
KGf+NyfcmOlZG9/kMYXa3iZ5I4biWMZzeD1U5YPtxZcq0VP44ySeR4W7CiNTxwSjzvqOT4ZePiJC
Oas679JP0eLVcQVdNmn2KV79OQgRIkdAVmt0ZQ1pTViAvgxxX/Cl/VZlkETC2gg3Pjxr5e4o98dB
r1+KjvMwQCNvL81a3ieDBNe9h6nxZc6dm8zAMayV4qtff++hyygz2vfl1G0m6d6gnRvWOiRyiwC+
lU5qzop0zHabONJd04gIYHAEImH+kFzklM4l5dEd8SbtOoYBxp4ob+5Lwm5ceBhifoJrBq6Tl64/
t8Y+Wat6nLdeZ4K/MbX0oi2GbF1X4q5p+MQYFe1/Ol9fZ7Odf8Yxf6aiI2VY0UXCHNo06trvhvsZ
gD24vaM714fMlqD3TLwIRhpMdbxOpvDcwiHVV86W1j3584CDRYYJPHe1mxks0cqnE0EgzXyXL217
bTqrOxrEhWzgudERl7HxoEnnrHHl3iJ/oemadUbGPLRO/5x8+fOENPbIRx9ceA8qH59IBLiMihtf
2d9lHC8fly/1SM5n7m2kUhvy3JPNIBvnzjYKbT87NClaQVMzbPZkGp0ZyXxhJqHB6j9wHVRQY1Vs
elv/hDrqCvDtdpTFekZKvBo5uMI6qpt9hUJp1XK+C8KkBLRNAJun7SIh4Ph2JDmUzp7TAzHCXRXU
Trhv24R6RQlVlIw/2u1OuQr7dNqDPL+3dMVhLvfI3e3SO5+PbLSAQ0x5sAZ1z0bwqMgC3soWFh7y
iiOxROwJHhA4+gGgHfOqaAX5CtpxYP2SRf7dJ+KBeGK5m6d409k3fFbubP4jYvCIC7ZMiH6NoEhq
E7RF8uuxGtVDammBQ8LiXBkJGGbj59DEz+Gob1WYfCb85lxFtEBAE34R7XhBUgbvtr+feCyO3JMR
y47jm3S3ccOZQLC9LROH76u+6ZDyBHAscZ9mxUNdKv8zKqeOtABvL3J3DOpM0QDVr+aYL3Ls1iRK
JpwJQ2t4cCrrW5EJY+368SVE/cd6jjdNkd9H9TgFSe7Dxzd+qM4PMiDqFL+uagy10m32dVPrga7V
66ES154bNZ+QhWyTJoP3ZLI7rdzqJqu97TC79cqKh5/hjKgfmF/JEkENCWlHvdJ9Vixf9Zt6NB+p
8NJrnawfMnIIwLEjIPRjvtfSsdhiNV9bsttC1+rBhHL4sNx+Cchp2SWKR+EWrCM+DNbQnj55s/U9
bMo7jveGID7ZRZUl/W2n1JbchXTdpu5WlOHtoKotNKDbIQk3veluKExvSphDRdvsvQEAjay+VGzc
M0IsVMsZqciC2jvzM7FtuuwekjHpYDeUFWkg2y7Icxpxolu2OKsKGCTGgpjcSiXdiwYo0aqbneRb
SnjPRhhyLMlaqEEY94qTwrVy/egpjGIdXHCcRc+hpeaLRCRgyPWyMA7MKK3ckHbAA2ZDsiITyzpE
vYR1GXvmXWuY1bVuzPo5Vj0iLeGLBxmhzrDHwQ3gCtIPmUuXtpk4PMt5vqhztriicp2Atn65ZT8f
caJmAseQ0daOO7S7eVYt3wp9C2LouxQRWF/ipIxDmht+UNv1uK9dQM5NvwR9RcU9tXWNA11ofocn
Vj+0ruHu6JD3BGy58a6QFbRe4bUHkarymiOsAVZRG/ZAwm2gTX3Evc9raxtFnnVvIWAaAgQOBG1o
4WTe2rNMbMYvOeZoFJruJJ8y+tMIGVHLCOwM4MzXKusJl5NoRvhoOGl5zqclrXduMmfrYSlztGmn
kJBExlXhyOGYF16cb/UhnX44aIKCZqrHAytQeQjbaDr0CMmOc1dw9uhEULZNSMEgNreT7quNHrnj
Q+rP+cFGxfSlrVzSimeUdWvFz7wlxHj4KdlPQRC33V1h9XKvY4a6Iv9z+pHaPodePcdzVxZwR1tC
nf3ATTgFlVxZeQ54bclAreYdiXoj5o3Q22nMh8eQSvXOt6f0Owv5ke5vtKnnXt97uodZgC/V+CwW
wmbX90AgzdSx7ganm4JRFeLcska9WpVSyH3vlfFer2ke5RzVybrLWTIXPymxL5x/a9r0fA/JwUAk
t1Xc/Iu8wImkh6SnKkMBWe3dHp7qUl+sWEoc6xNFGAkKYrYvHbNzv49mntzpxOZuEbqZyc7XK21b
mbq864eoPCuTyjrPkS2vc0M/S7UYGOzs6AU0K8EfM+hld+OKSv8W2pH6CpZPZ02FN3cDWZ4DiTfk
2fcQjQ/02Baomcnudu/WnZOuEuIdajFyiM3t2P5BlGM/rf4Pe+exXDmSZdtf6R9AGhwaw74XV1Kr
oJjAKILQwiEc4ut7gRldFWRlRbwcPLNus57UICuZuFAOP+fsvXYizQGcfUhmtWRwdwKxKzvajJZO
oZQ1D102TIe0N+0T4hSiZuWGvqNBujdCYsoX9ZfXgezPwZ6xXa+keU/9VKEQ4CMT6u4hScpNF84H
23euBGotNCD+9dhXzyCUd7IJjwPp1rtYwF920FJ3bDjQtB26EMjIamp7OgCVW3neGn/OdFIn0KVX
oeLrv0JDSBxoXPo7LxlUQCGvbh3CZdGamFjdXOr6MnA616b2KElb6DSd9DS93lnLOBOOvBteV0MZ
73SuymRPgP55B3aQA6McNVpPsRMNWrgDdJduG68WAQRIxJOeOzx7XXWvlC8uNX202AeUJ7k5nGEX
KUllJJMh8/30Ssyzewa+9bqyCvQ4iDDHVu06c+76fSWliqCD9e7ZCAaPJPi8hdVf1k9ZKZY3dYi7
Q5GkLTG4ODOW4MgmOZGAg4jkyFhSkc00u3q0Xuywmwa6RN54Ftmo4lZTXjin7JDFppw0uq2FaZB6
kqhOHkUNYbWvunDnNP6Yrc26rN9yY6bnObtOxB1F07rkU10NOlttw6CWYjPSq8e4LkCzzX0+s/qB
eCJbdJRhgKYSgpAsmzvypOASuvx3j2HUkGejufnp7FpqnxrRoYOrgFQJvvRg1N4GlYpxa1rzsvWY
PXUYLAHj0iRN/YjqE5VOmtUtUdGQ63th2adGHRoNS4jwt+ZAhci7NQuaKl13oClDBAtlYNnrZIf2
iINc1b8I2YOWHKiGU4eJdCerje+orRabu14Op1VvDNdGV1DdM1MaX9280lc2KieNgjkjsdFB8LVO
+YgfKK/kd2a28Xb2WkKhZhUtkT92fEa+6HiCRpZ2iWHEimCovoqOzlRdMumr2fwUUXOVM6l7iqjB
/JXsESdTQ1q8bSkyUcGKnWaNuiAB8JvVy7usamksdtGVUMDsS81wAjnDEa8o6Gl3WFxeciQqQXyY
a950xm5uwuHRR6p7mpt02nI3P5KcvJQ2yZMptHg/5MR0F+mlGLtbFYp3lpH1wKVkW0odrp2rxq3Z
WFR0a6whkHr74E0u/8oUPnShyDdgBYmiBAW+KSsv0CuH+CJ0mGzZ7DwiTQFwzql0H43KuqGTJHZk
HhGtnZuXw+hOK32odoVN6FMG2RuZwDdSgOMgIjD3ij7TJaKabUJvNdVvzVm4p4BAX0bWP5E39Hs1
25KnaHPklQYqkyUYYdI8cSMXQOBW8SZ5Go5rl34d0TPbmDTGp3Cq4hUfAwdztHLvksbZeC2imV6/
BaltrUbPuyDZF0C3X7zmlnGuWxVo65BUlp7cRctOQUjbevVq86zUrMoBYqULHfTiJpYhoUGkE7jD
Te5YHcDHsr5Wve7hNx1PZWbcl7P52nbOc5fetdCO9bDaJLMyd7l7X+VMIFBy03PqCnznGWxQYT8j
N+UiJu4dSqyzaQQyqtEAQLK0pos4r6QuaKakRHN3Q1DRG7Oj6lLR5cPyvR/resOpbm1WhJDpS9Hp
W+rmb+Pk8l0vLLUOZXqES16skhQgIvLla1eWIW3T5nbo+4vQ70kWSml4IZlNdOqFJDf0TTLl3+MW
dZjXuddKl+ke5Z57Sr9hX3lRghiKTZ7nmVtTK8NLqETpivCO78jdSTuoqhJPqncNiWhaOUjGeUTs
G8e2SaKjuS0T1990ulgi3vbMdKyHvlJUBfW33CHGhTZ9gEDl+5Ckwy6P6y7gy5TqF2ittDscBuVh
8EOn2JmO9kjn4KQv6VUT9fLNM4gxccdxr6v2Sk7VW933xI+HA1u0qnhvo5T2lv4+luIealHKNBur
v2WR9UtKRLJrPOQxdFTuhoSuOREXV5GOgJf283xG5CVpsUPUbq28qNeu4/aBbM3TahqfnDw/+BG0
O74rAO+L6pZuvLZqC5j7TtLtGvKu1+3UMjximHGwcVRVREwt/H67Oqt6xwz8zAnmFgmYGeqBLiRX
LlwTkBevuM42vZzxYSJgJSiVT/rYbJxpcPTJ0fWGq7EXEMB0qtgY8vk0VxZJQ2Rqj32XcYazxzcX
harMr8I68ciFMW5dQ+LQxBLy1NvxsNcHnYiVMiInyycB5gJySrpScABgwUNZH7s3r2ltAk6y9maa
VfbIh3w8IZPnZdbC5NGaI+88bMM95l0ccZpDeSKX8UgaraNaoqQ/opYPN0noJWhTibM1M5N3wmun
UwAL2hbgU2Dl1WnYk0s11xvh+c+jpGFH20OjJcVgzDens84mHH0cvhusyzLPHmLmMBXjIRJmsj0K
vGVFC3FtVPomjnv7zHB4T2sQ9q2VveE92ZYIeAXbvJU7hFt4rney6ZwDQKK1JWhUi8zcwOLnJhH+
qVHHheZdQgLaitzpln5095628mHO/PiU9L5gilyxKho+KuwwViYooJ2Bv6Gz0mOJbLEVNl1tluiY
CjcRM+mpUms2KkR7jyT9bh4IW3QTstzSo0jdfZoDWMvYV0E8cKp2j0NoZWehPE2wf58PuoAL4EcM
cwyWal8P54CRxrTCAV+t9cRnUUs5ySU8vD6V/XwwWi9n19rbe+Gfloj391adZ4ilNCLqa8teQ1O9
ncLiXjPHd6ZYnO58gVgJz6S17BDiB58GU9/nY2AWDVv9Qb8By3A3NhqqhzI+WMQ4TmN4EpbizG4c
wh8UpXwfnyTWcOTD2NIDFqm+zDW3nW3WAUg5thdMN9LMpOOo+ye5QJpszPZ9O3c8OcNActloiyPj
kFvNx3fY1+1aavIxZLodKOwJZxlnsq0ApK4R5qbE0rNvM79V6WM7vMuWYYfGow/hFFnmnNjfu8h5
arpx1bjWotgVDLBKGr54n+4q2yyOds0La0TnpppvCSF8rvTmUR8ZKxRhvenBRxIKIlXObZXOtJrz
2NqmkecFPhUmQeYrw+y1Vcj2jG0DwGxkzStiaa6UTIslr++YkmEZRkD30apKRCtdRFZG3bE6zB6t
howcc2JaLDLr9I0ttoMjSdWe9z7M5lWLwn+NqqsLKPvPi7EQQW4LJl3JeBwxre9idCh3bkZ/mZCE
GFiK216gn3ntmXaoVtstI06lweB0jDAOZCyQqNfzk51WV+jch2zcFPBMgjm3KGDy6lZyFU7nTLCA
C+dWkO1FVAqfvBkSSyaAPXOhee5spb87+muqmuGlY364td2Mg1/qDjbptgr9cwijV41NWIprXqQf
1pK6+JYZoblagkRTR93gmjD2MwpW3++fEYlP6QrE9zeThmwqPZrUnXOlG9F+7twV/9qOnipDDdLK
R59P+8g6rotrYLsQdHlZ5ya9Ix0LUvFgvjvzFvuCgQeGWJigjCNMJin6G4/JooFOr2DYOI7iKKP5
OmQLYukxc2dGJFHxHgEAoaOdrBzExDsbn+OeT82FZJF363JnenYgezK+fBLryjQ8iYbixJQEhLiz
02OvL/YYnw4+POoVMOH8lQ8KyGffqrel1u6qhO56W1VN4BuS/gxjPB0a9AWv1gKAnq+phQgKZChH
ip0VdI1VBVVOrKPhDrd0gGl39fUe8fZKiDc2/vsi1s5KFEhER+ZvUTucOXlzb8Gy4Vb5kFcvmQit
gTFvyFMcV5gQgmiSpyWbwuI+x9EkiJyhV0RPzekTknvyrTlPESBuEZJzWr8S33zdDrxluqMfLKej
+Zic+DWCARE9ZMDb17Wo34sKOcJEslfHJ4S0wmQZlU00/W0yMw2VnBWxeOkzpwIj1JBB1FonetT3
JKWiZVDxxi+H6cnRi+Y+mTu1GzSafy5NoYA9476btEfIzJuS6IqtZQ8BOpBh3aQz89fsaBVveRqe
dyVWi4lgDTXexlYUePpwUwl8OUb3Tq+TeaYe8mKF093gpclTr8rLiWJ1aGhQ12qTKY1yyJMnsO9P
YHZelvNjpM/rGpGsXiPSzN0r2nY7zGq7Pkw2izLG4FkMzWY3Cpp3lUv2JPXqFqT7Ie9Yk8ypRUWZ
kISBqU8Rsl543Xlb82kGhItc4YLxwKFOxXaszFdNsu5HwCdKpZ82rPG+hAjTXimjZZ+JpANxIaG6
pNiZ3wq0dRGDP9+6Ibby2E36MY6XrYA1hPi0HSpAPfBKvoie9qDhQcRgRnSlO6D+mXbCJIlMtKdp
FW75ygae6tuDMMhLUnvdK9hE8uwl3q6b4lcCVFddhaewqhi2EDDHGke4/W1LLz+rwnzXW/YWxtGa
GeK10cr7mBS6Los2MYYsZccy4AMZv5sRq+ziiBmd7ECNv2oKZzPPSJqiLjo0znQGip03y4B4nUX3
uqaOpN55aXHFdnPYpkyJR/w7qwJqQEMmn6XddgWkSRVtanxp2kzdYFJbNIKxgXHSo4qtnbkjN8Sk
i1sQcsnPLIymIJhIj9e2SvbljBJgtAifmXciRKOboqyanVWYF892bt0rd7qg55YHI719pzxRDbEC
oORnW8ZXWkuwKfOfady4+kSfPq2n70ZI6RRO1vsYl+t85kLZ9bXuZzezffTLLphy4yYp1fnA0ISF
vaGiqtvN6CfdJs0yZBHVjlEjwAxQ2uvZ48me+D5uSpmdm7mc71q2pyyQMQ1X2ilWZB3tqdx4PaFG
s5hfWzZOSZPd+Pl847XDPuk95uSFf5bOnjyVep+eI0maLyo1nozGzFYnfPtJVfdDuvYLXba9CNUM
QT7FEpltwPhbGC8/yb9rn+T0rOTRALFrX0z4E7Bmln32VrpNTrzNQCM1KSf3dFQ1LHuEGZ2xGXJG
vZvf/JJFi/qzZM5dlHeIVUGqfGjfvyjEE8whTtGJcoV8r332SYuyyKJpyUfIyZm8loWmvdG2927z
vmpvvM5EnOkNLYETs5N9//gx/z8UmPX38qZrvn/vkGB+Flr+j9Rdwq1aEG0LbRPvPBy6xVr+73WY
//kyff8kw/zLv//vMPf/lmES3u4hYHZ5ouCjIHH4pwxT6H9AIFgYBGSqe6C7uM0/VJgINC2go8jh
UUeDR3ONvyPC/CDK/PN5wtAA9BN0AxDYxedhuV8IDmNkh4NWd09TOdbOxlK5IxuWG2RIDOtB/Ym1
VTllfYjbkKLanJqjKYWVE72FOcC7bjM7ykMkFyqvm6eqrZrF3JZkDfqnnBUkot0SW+7r33/wLv6X
PVKAcH71CN32RLcknxT0H3/x50MjxB+Leh5GJjtcgTgcVe6fWl73Dyg+PEP092HJ0dL9h5TX5P8C
6AqPwCWYDvTbP5W8pv4HoHJYGfwphe5i0/kbQt7PMAKXhZHnEU06EmOeY+KLPi+OKTEjIxwVagOh
F095OsTH2Ur8IA57dTMQOREQzzviAtMHfB5N+xvh+rLi/fQEc3g8AhC8vEVgDLTsy9psTWYHAgq9
aC8dcV6Vc/+StOF40zGT3P50S/7iO/Avh1qwb44DTt7CewA85vOZFlpoje1A+9tED3Y7dgxgyWIJ
Ayly/zdn9S8XFTTzwkuCga6zR10WgJ+/OCb5P00z+giPMQSuOqElkDB9VZAeOdvVFr8hsmeMLGI7
RbH/vR3Ibjr8+mwFD+jnK8tZ8sGju4X0CoPGl9NtAdoOH+LlOVRpRa0wxAhYmCjaRG0n1LtC1s22
mer52LpT/mhHUChprdDpMnOwDltNuvObM8jW2JTQXX+HH//X38eqCR3PBYdES+orOTaZIPzPFPps
OeeWuUSq0NMRrPbry7CEa325DK7NgWjyw2D2WY8/3wpaabUvBSNtAhwTYgSJFqGuUHPFxWgM/ZHB
X3JR9IRtr62yGIiHVKA2V4TnWG+AUJr4KmmM+EpKsmTXTEQqXNRR0jB+KVL9Jm1B+q57/tPJeqiQ
dcxz1J5jNEXz6A6d1uyabDLM7RSbCnFCWlt/Lqb/jzhKvlRw2kx0yFjfWV5IFPh8elDIi4mXDKEq
ouCtk+neVvK6rYapGDZtFw+Xv76eXz85ywEXYyFxZRzQxPTz+YARFvaBBFjcnLHOmCon28p0AlQS
ARmdT8R531SevUtlu/JR8NC9O+oermrIJaVTnqHpWMtWU7952FkMP93kjx8F9od9HismlqPPP8q1
Nd3W1ES/orGTm5qVDAfA9B13i3cyWspYozjN17++El+fXyyMeCU55PKG87Z/eb9mRQB5ZNGM9TOv
OiCZyrZl3qrfAID+6igu7gqeXbIpyPb4fGZ9AqgyNTBwy7wm63sgeQuJo/Ob6/dXR+Er8DFVBMxv
f/kITKPlhGpJDaKfFB2E3RGVCvjw/G9fMb5x2MEo3yAmLV+7n1dFSdw6nLeKVzGRz4VlDk9CNtbb
bw5iLJfk508KuzFnAa05Qmet1z8Wxp+2+6Nw2koo+7XxexZ7PR7sbO8kUDi/O/SrERjp0X2Ll0Tf
R+Q3GEGeza69iYSKtEAOdT6cI5mujHM7SRgcYLlwq3OzsLt235I/Dud17ip56KyOkMl0bDoaPSP4
dRJ53dy+KtRIwoDxEXZFjhN/y9hsqo9xSFb1ypzQeawJ7077fftnUFYTd/UK3Z11MX9EaaEF14mS
6uN0D3QMpbAskx4wy0cI11TYzNypw8cXWs4ZE7JuYGA3F0jLebHIK7+ghDH349SM+b1mm5O77ipX
awFyFv183Zty1tG+xJGxU33TzRuAEs2rP9J53aJ6nb21/hEkhjiEULHsI2CshKJhraRrFMw+KoOR
U/MRSCZr24t2kzU398yhiCzr9TDqtrQn7YtSNpkOc8jz+mM414QGZ6VdiaDLaXWcWXUrgeQYYzUF
dmK5bWCFIr5FT9jrK3oUvthqE+yDlQAjMKxlanhyZ3R9Sex6hUprpZtS4/MtWhu9qVhSQFolzL0u
WuLGozmvzAMkPq5P1trzwaMfxN+0kf5UTUWVberEAkRTZ7Ymt8wdkfNG9XIF7bzIkRk6dnTVMR9i
LMU3+3wyEvJ2Iy4p/WF0kAi4q0mjtZfO6nGc6ux7M5jM31ywR2QA8uvvGtXwEBCzfS2wWWgX/Mfw
q2ahYFjdECo27ox6ETMnWAPuMyOZ9LOxSuMONXGp+1t/QjU1WUUZ0itnET4a3gSlxGvMLL/UVCub
rcgMYDLYaVBedKLXHkQDSGKj1ZLsxzpvikfPVAWCPygVK/akSXKGPoY+pJs6Y3ouMHvQTVa5R/uH
vS0BpV5qBK1eyDdlSqApvpGofSKyfELCSfQJBKO8RR0blykX3oY2wLM0iU1oaSJeK88t3LWSOcnx
iqY8fQViBc11mYzmCyIlvEHkDfq03Ang67fIb0R+UotMDfygIT0OWp+9gB0twCnMEQ3d2rHaEkGh
BB0RVaRnk3Pd8pEGtxE9Mz/0rb0jc6vZFJNmvHhjNrZrtKoV/fRi1PA56UV3XsixdA+k3pUNMFo5
qUs792n+Sn0oDfQ1DGTXkWy8cQ10S5C4TB5JuFWAUZINQgdjWNvogxBMzLXWnS/5OuOunPrZvUTW
bzw6mqzry7CdovBOdK2dHDVSlw5wnRB79rVKcJe0qkTlmI0GPYYhZs4Pi2F8TIclZyjDnVQF4egK
tSW2unya/GS4MuOcSEEGcK7XQWyRNn2iLLTTrcXk1tnUqsZsLYGGzLs4q61mnWRzl++Q7dlVQFZy
K1FHK9fce2U/oyadvBoXV5uVp7PtjmyBWDP9tefFLWhB4M7OapyhYcBwarwTWbfk2Rp54QMuphl5
nreYsAPavfFidius+dKA/IHTGxfdm56aodhZ45TEWwd3yL3IKwYDNWndb4nZuWdGZWKGg8/Dd7jH
77MRpc+0u0y9+sQR0rnlJ4VnDCmIFy4rWOWrBnk3iXO5lPskbxSvbdogBFd2iafIpIOmeY0/BI6e
M3Cp3ZLWHDSagXjCmhlkkqdYFvSk9o9GjODnjCqd3VAam415MPQ6vLHcmTNWEFLe/KgX55qFxPFQ
eCRNrskYbfUAkGw/77Lcx/Vg2vUgL1WI+u9gMwymtW4PvkMnfKJwLpxW4l7zphMdqXdCsZ1Rciti
xb6JEcQaXcCq2QFXFORgl7Ept4nvtUj60gLatUkke+ciEplHVEubWrNb4qsZbwAiMwBaYcIRR97N
wmQUqWknpSQsgAvhI80spJFtsZs5ktHAgPKPEGu0mwbNbyTGXopwuxkN7Z13oX2YgAU8V/USjTnM
0rRXLunCvLJj1+ls4+oqWrkeIj4mmNEEVj/TKAdrJ/KRiPoFOsKxdu0n38qEsY5j5WHYd1WXMk2K
u3INxky7nBRcGgI0NQRMM8d8tcqhDbcSd6BYAXfyCDlNCqKch7QeiDc1zegh5eNUHq3IiMUaLRca
y6ZytIsoLHw/KPqpumFCzZQ5FQnyQhb55DbrRu/OH+vwvej9tF1rUhr6KdXU6DG4nZJyRzBy9N56
hNKi7DOLbxM7OII2oxaeUgygPcUUFpoIfcix9LDgNc0Z7fz2lDAYmuXEnkNAqJ2BHWOojLs8jDsP
iXvhPc6drK9sLS/vqqy1BCkDsWGvaQ7ViMqrUleBja1y2lg6DSBU6mk+7kXPeGA3DVMDW4oLwiDb
rYYjYn5fBbHXED5t23J4LRQztpVwEEzy9dRw+bGq97AyU3s2V0WpiLfusAIWCvoBx/RZRgxkfBqM
tAwKEAMCqHqrUHOzJZ5qea38ZLmriqDSc4u5YhIwzSaBfYFzW+MqJ5qB/n6tu9GlCbFuvNEQSeTN
WjiQOY8V/6xPcNoBFYON5068ZUbuYMUJRnfsvYMEikZnAC5gyCpLnvp7H1sCU4yMsL1vwJw5OFw+
Nnb/168E9UL/4N/3J8+em+r1tfpsFOcv/mwuaeIPmjcODSbAa0uFu5QIP/gMAsu3ToXt0Yg0BKZw
9v0/+Awf/nIUu0uG9Y8gxh8tSkP/YwluZOdseR6NVCrqv9FeIgDk03bcdml0ioVKTAdiaX9/rfO9
2SfLd4qeGzyF80kxZUZxXlspC01R9lIekIEC+mfiUlh10I0mXJoVHi8+EwaD6NTOk12eGCWqsJ7v
eD+h2+qaOjzNKArxFOqNCerLYkT3XozTnCGJQI7b3aaDqcGpqisTf8yBNvEIv7rgBeytlSNbX95H
BkFTphWEAkJCEwCeHpmIAj6FmekFBrkAvXcLtauyFPKVWO/KMzxdRqe2PcbC/qaJ0z6/nBgX2g+U
VrmxqSumJRBUEqS3+PR1/zkpsBIeLTuGcpmX/ehs/GKsXKbPUZZvgXbq+jEyWm2x1nW63IyT1byH
sbZY4yxDNTc2ULP62u8HvbuonSJ/1CS6koM7GMjc9ULpFbW1Ez2nxdDLdYh0ER+IQ0bKyo28kcn/
DJSOf94gY+k02QaEdsstbpHJXdm9V6ptSTe9uoBwqUtszHXqbn1ryrR91xRmflWlbAvWnpJY9uOm
s+tdYkt73xJV4a87S1K7xFHvwPXKMy1mKmVnDySgTWdsDAivH7pmfCepu+1frajPyvMaLyvAmKSN
bkmZdhjje2b4CoK/TXfmmNTDHeK2xGdzHgE2zTaJTrPqudBj0zqyrcy977Ke4vTBX+KRL9w68tsT
FFWmgyKi4osbI2w2jwUj1Cs15LW3tbxmfCmMoog2XRliQkzBGVxrlY0FxBLKQsWXdwYKoHmJlKmj
eFw8nk48rhMpGAnPDNaf7DIpb+aijcyAIkDddrxqLNWp8phuNpF76RofoxzLWYJYvGw0A/4v6JFR
RRihMhjektehFDsYlBwoTUpbX2ex3lw07uBl0QpHzUCCm8vmp5b4JFCWrUOAduhFpKzKXUm7bMv4
OvePrO9Twwg/MXBPoFacz7rSQ70z67zMq2nUhL2Jk9LPztMeetuWyO7pru71+ix2wSIcC7seZ6Kj
vSS6cFscAwFrdtKuutoRT+QPQaCeKVLf6YN55k5vLV4YXWqmc5ZbAKWCqdPz6wKkrHcYBs22dwpJ
Hm7JyJpIqLGSZpvkSWoH2FXy69wdXPYsoeYbK7pmWrV1cF0xnEDZPKOkyEJ6pKS152wmugb9vM1U
kD1W7SIRIQzT2/dhLR6Thlk4N6ryrRlfcijNQ9u4bhEAhFTcNgNldYsgqE/DjT4oNjp5msfMi0dL
JocBzRncymYe7pDMxwVafCO7iuOKStabRykxRNSjWlk9OtRVjOmelOFwHBhrFrl2CpIYsYDnybFh
DJyAuhBlxG4486aWrO2xZl4sK1fcstxGNwwWgcGFXo811AjDwbolfV0fdgnkpPw80fQeeWmY4Wuc
ce5ThCCgx72mEZT8oKgHBCdQZwnPIxmowYyy5pmrPAyXY+VYVylbNjKXB0PTbnyJZYUT1zZ9WXrP
YpBVfbDYorO9DQucMimZdu46aUBlbiLSAsytKskVRAhVEsOcUn1RHgztWDb7ZKxUu03cDp2F0ckc
6jFif90I5sIz6iejqMoTAtos89KoB+LrWlhu9soaO8zhctSS57mxl96Hy0pujA5Wv2quBzQ1ON7f
XWDme8UqX98X/YCz1YNm6e0SadniNOtKqJ8m8Mto1/eG/zCR4HxroRjJz1OGW+MpWcPzvHFcpdw1
sB8PpftoDzzwBfE860SlEZJA3+mn+HxQtWWcMZJ3iZ5qa8f41teu++xZbdbft+jxui07FllTc8VZ
dmOHo49HUtPNZD84ibAP1uiMaksSgVadl8Re3yATopVpl6mTHmMQIgTweK7xomITI6WfDW61ARab
mRd6EQ/cO61uqZbMrIgDa4JaxbI0z1ju+w4rfgux2foup9jC3oAdeIZYokQWjRMKLd9Dj6qz8Zsu
4xTChLsOcbmzRXRmvJi8n/Pk4rY3khBl+KqJe9QIXu5GIDgyMl+69ZzhJDilttCaFy8C/GvC+Gwa
BGJTToNirdlFVL8ZbKGhD+hwZl8x2eh3rYfCqVpNtkrDce1rRcjCopBhuhdN1E9o04Yck7WbyU4P
BpR0MdHrJUHcfPlIJklVWvSXiqiKaccQne9jYFG2EdmOgg5fIDuTVE1rw8yM68LxSIelrCYdbETn
tFA/R3s+T9sY17mVJmJaTa7VR7uq53u2ZgBqXFle4hIenhWmjA44WGaxswFOZKscAZiNK8aL+x3R
vV72kFVkiqSrNEqTpecLo8IzALzGcEbXflrE3fdkYeKetBktcndThfWYl9vQ1rzu2ZuLkioi4g0r
A6ESyytXmG6N8luapyMqUHpjTgwTmZtbH/KUAXROfTcN4bhB5B9PZ+UYusTtxHGhTqy2b71jq02D
s7OMIuHGzTGI2mntFhTCG4uvXAsiMgw9a8OIbAnpqnRR9xmOI3CP+co1xUiMPJJQoXZw0keS5bM+
1+cDj27E2mRMvhuf5YWpOU+ys6f2TAm97i+GskGqB+spCZv72jBr+7SDCGgsCifivmINGOel12VV
GfhycGFSOU01q8vaKbXpVob0Dh67KtNx+WmNnCF6JNT3h8mIpMsHjSqugS7uIhJhchOZ7/TjUJuB
bdbKjWU3efgY+nYlN0XsubdMOP0zLpw7B7NrlS+12y/utlmOqXoa7DYH8hCH0bQotxzrmLAbQPkZ
N7F6zlRXvMiyC+t9XpHYejrSEcoOoZ6SUFsCQR4umWKjvcPC7zoowKsyPpki0yqOIdrjcg8nY+4e
Cp50nkIdX9D9WKT2TVP05aNjADO7cwpByE3pTY21q2e9Tui4YrIBiloqyZJi5HQDFEyFAwruRLvN
87wargcf7r/G+ysTnIZWbNKd6GLBj+rkcI2cKxw2/1f6/CDTuYwa/n3pc462/vk/1s/597eq/Dxf
F8tf/pivu8YfTGAYjrhfKiBhg6FbZuRstpHcMBT4RwGkgaFbxt5IgogC85Zc7H+oNDTD+AM+FvIR
JuOGsVRIf6cG+jyCpPiCnMfM2SFJyWYdNJYK6aeBROW5SGvBB7NrehlSWlf3cXX602W5/HO68bPG
6fMA7MchOE9+MQHcwv+Cf9OaPuerAiPbTPRNioHQT0A1PxMS0EF7/PWxvhD3/jyYIQhuspAluEuB
+Ol8wsQfAPsJ7Xpge7qezn3qFrlj8+km68LalzvD/c0h/+r0DMOGG8SwGNnMl/mUDggcc7ilXffv
1VN1Z92g1P7tQZZr9M+50Z+n5TO4Z26kC0HN+vm07DodPLO0w+t6EQm6VIu4qPDbbGfMB7++hH9x
Pgt9lYeCMslmTv/5UFScJhodB1aZTgPNuqvzB6emp+Ojr6dh9uuDfS7AP87L1z8SUdgp+aihPh/M
bUZ6f7JLbmJPbZzmwmx+F1P29QGnV8DTTXATnhr+52Nm/NMDTmQEs9B4im7qUD/1sCxFdqBhpf/1
eSy/8+f78/Uoy0X96SgWIQZqiuboJlQbZI6OeR9eOFvl4Uso/9Zs1/OWQ6FL8BZlFYHXX+OoRBv1
oedH8U1bs0VjsC4pNH5zjC+T9B8HIbCSHYpvLHGwn8+HoG6EKHUR3zRvXhbAU59qiBCH8aU6GC+x
xCW+htxo3IMUx8Qx+L+Rw3x93D/OEdURmYsICAz3y6pk1GQ2dEYV36j8brLkTTxUQOay10HWv7lx
X+CYP870p0N9WTDaLkldypP4Bv43SXnutb4tLuTWOCW56eTXD8nXh/3rWX1ZCNtG2W6RcCjhqEMD
5i3qjN+8T19fXg6BoMR2DJfhP6/Ul/umOzio/bzhbHRoWJN9YicxEI1i3QkwXFiaf31G/8XeeTTH
jWVp9K9M9B4VDx5YzCwApKF3maKkDUKUSHjv8evngNJ0MZNq5qhnOxFtoqtU/RLAM/fd+93zvV9c
y/dZBAZsgNToyfy9nfZNo6vlpCowy0NlldhsrgABVe/PB2HdkkXkNGSPPZYZhLNpC0rZD0WYvEi0
P+jxPgKm8vEo7z/OQn1+5UiTi0ABe/gosZULhdA9fCBejXcaqhw3NBfC+b8xDHIfIoJX86SjOSAo
fqsl3TcPVkYSe64scMHFKWP3330WWwd/icSGUcyjZ2lsKk29EbCrchXt0uswjW7BIGz++FFQeJIp
VIUmE4ccHRRZNRuzrg/RA/a2cp/IIEqkUx5/rzZmhxureTDI0aO0VVYCd2QQ7+pmp24V2mMf+xvV
w51j+3R/O7uTJ7zCK8+1C+rgxYNyMTl3/8ZzEmkhi0YZS+x1ODOS2ihCsp7RgxrQAsbl5DrI2xPb
0G9mH4rKv8c4Wrdhk5JXhO/4EEJNs9DI18MJsdmpEY4ELlNMMztqjuhhaOGEhIuFRw2y+t95VTrx
KupPNtWj2Y2PUDFYWRc95Em9BRhGQX77fxvh6KBtYf6RSu8ZgQ2uIbcX5ide1JEqbzkRmHLK3w9x
HJPg3so1bowe6rWyGdfGZvYiZ4c/ohc9+8hh7qP97XdzM3jXZASeBuHQ9ONqf6RH+vUjVORCFkES
3QFHOyvtpX1bizl6gKRwFswJ2Yjiz7ciTf57iNeT8U3MEkRk68Noih7sG8uKNk0urT/+Vsr7qIg3
iYeYzFxg+5aPzlYNe6TYH1QW7xOaxA0dfGu6ua6SK/3a35mr71/Ot6bHdzTu06tkrWyLdb0JV5Pz
4+Pf8dup/+ZnHM3KEO5XECVy9GAZD/C4CWNPmf4e6bp+fa43QxxNy1SW5yFPzOgBhNHGP5+eKQ9U
hksOM1iZruFMXr4iJQMTEq2Rk2EucBOs4z8/wqBQIv0jBlgit6PnnNtYisYBkWFAEwkll+wb/sb+
88cvc/k/ebchm2jl6FzR1Ffi+tsjv8WyhzjeiB6i4tpXcXuTLqZOdQv0Rx8P9Nuv9mago8kD7sse
aCHnq03YJFpwFk4O8dsJioUs2WH+TTHyaFOk6yidVU7Gh6un7DxdU/x5DAC1bs1V5c2u6mYebUmu
teouAg8faadz7oZteC4utv/GGUNAj74R20Z+zdHDkvQmJpiz+EErqMTH2fVIG97H7/NV2H345WgK
kWnx4aXqsvb6Mt6sd6MAnRvTJg0mpTefm1nqH+SYeiVGFyrqDl0bxi99pc8v5Tikn6dZb781iZru
S62Prwx1VO6jIInOa3UCN0eRXs2dIu797xZVCnbHucg0us3a6gqoD7CAQJ6+90YGSga/hPBqENhc
EPHIKnhjmNw+etheypxUabRdWilIL9NUyu8Myk+0oPv8b72eacdsKEpS/aNelkB0mDTywPaC3bYj
Ob/2kRJmDkwY7X6usvAKXAUSlXlcsMFjq0PSsdIaKo4CKw3FXK1AUdCSsEpB4Y66T9e5j1xY0eXi
82QJ0FkK6wsjukxCjWGNjfXy8Ud4f91gyeB7wZZORmSpFx8GE6gr03IcY3uXwLleN1XVrKpOYCYo
VbZ01dFvfcOaxfkdOM8VjlOggJrMfvz4Vyy70cFMoGZJQopen6X9zDgG8me5ViIKj/sHylXXUwlg
R3+xU5jD4TUn0p+eZLJM7wQGCCYeliZs+MMnJv2fhIh3BIMJx0Q9J9XPHz+OtkRHB89DgwZrh9nN
/UDj7R4OISisBFmhRTsrVZcCQpuWXwxrUH8UGF2BIEDBci+pGOqBXlFr2TFS3Tyv4zB+yaIkuO1s
FDeO0iaQXcgzp/UeRDbMv2jUzE+4YXLfpX5Z/PAtJbuVKKq9tJ0hfsBZ7L5OmYKdie/3QGpbfWxG
N+usslqJuctLXKH05B4lgF45cqFSQWjkMbgI8IC9sxJ73FuhBffVjHEAdPRQzdOV5EMNR2hWokev
83ZpvpMTfUP1OQudjjBRnNhmX6+Ehy+P/CNOGSpC/de84uHLM6UKqVTVRzuJIs+VsCAOC7mr3S5A
L0dneNp+NcxGwo8P9VxL5eY+wJIvGHBIDG2j2Hz8LZUlsDn+OYtHANcjHa8I8yjwMcvCRnlRJLtE
JOW6yuRgwR5bW2kS5apoZUhpJjAxWTbVh7qE7NRNarFXRVwBgdQ66s4QMK5rymfnflOi+IId82BT
O8esJclJBg7m4hS5loapQAigdGsxYrGVTvp0zr5YQD0CkNenJm1GA+oKLW7VUzvxcjM6fEYTMBkh
Jh0wi3/z0XwdWhHUdiuLHTr2ZSsqNPqtrT6AbVjIykVUSNoXygfzmSrXcPSLtNXuBnWKoQCi9LjB
B0zZLZWBb50xT7dzkoefON3kXTOVdFtMgWzgW1oM5S2EJs7micBE7d2yx21xiofqTo8Sokkz65Ir
2mdliv6V76NhweL+WVbNEUQIJWx6kfLouUePDS2aQhZQBTRt6Y1kJMCaIiGNeHA0c/CMktB+lJLY
vg2bDkyaiHtQgX1mJp9pY6++U/f3QWyVpfhUkUelcytur5Sko3jfox70/DRZarMfT6R3mWAmtG2S
OlrqR/rifXI4ryfTiCq/H+xd19iB7aEcL5qrBkQ1BNG0wy1oQpQH3aEpY8BcZAndrmqAHcxDjVLN
n/zu08e/6F1As7RVksegcc6gQqYfb4SJhkuf1ic7fOvtLceVjouiad5+PMpRbxWhKM41QiGgIU/I
fx7fwQApRpIeZfnOR53gVENnXPqxBJ0tEBSiROpmNrrkwNj4CoVZa27HG3qJcjdqJsBpdCTcAtA4
ldD7zbPTVmFqPLlOAls5yhUUbRDqGeyxXT5Y1rpuC51ednQGHz/7+3iOqolGPxntNmSTGenwm2dJ
I4cGlLZdmtXNRWgI/9qSAmNrLZd2yGQPdEdkl3JgavRQU5mfpUhdZQFW2Z02JivYpsgl1Dl3xxQK
/WKvvpWFpKI0SO6thvJtN4BpAjWBVUaTQ/6V+pKOcVQa+BM2i9AVyT+kSJgJ6qmeniUyONg0lmfj
xKZJk6oR28bhswVWoFdmUy3w0SDwGgPTAPApC/gGbsLH7/HdHsxQvDxSeswiahpHe3A7M03B1BQ0
PYDctv0Yx7BS2PBDVJLaab5oHVJot7hVuiUuOGcfD/9usizD24JqlI5GlaLK4ZMaBqxzWMPljsBU
gn8w+tcijLoTZanFTe7dC6W8sUQmtKhRnTscpiwj0ZR2W+0gsYaowUI7wgGStpOkMsINhfEWgZaO
M3CGGNr35atajVFQyxrc7TSdzpEBZ6gBE/k8bZcaOvKbl0iCcZFQQnZyouiQ0xvptSUCBUFrPnof
v6flix/NCJmJTo4P9aIiK0czQkIKTXNfX+3sEZi/rNegGYRNp0ijP7Ql5GtFak+8tHc3ei7z3OZ/
Dksv29GnCVU/5Nyeq11C/w56D9nfWi2GCoM88o6kzgTfjuHElOCQ9ucPay5d83RMqqThjr5Wq9g9
Vf653tlgYh0LJz5A4vOcrjQ0RF4itI7mPqU8MepvpiLvlqQfxTee9jhcF3WmiUZW6x3NlK07jZEP
qwyQzMfP9n5pc53m+mlbtJ2oinG0bcmYDbclk2sXjDGOr2P4hGiD82jA2/rjkd5PmdeOas5Eam1I
XpfnfXMH7OCSl0aoY4eQs7SgbPorzvp5g9PF0jhgKp4uqcGJSSMvs+Jwoi4sALIFKhEmF+2jiaoE
2LkaQyHtYrRcK03Sz5oeNRvAHQCjw3lr4wccdrsaAn/rW6BJe/2+9Wm89gHZf/wC3n9QbtckxZXX
eYwo8PAF1GqjRbD2pB3i+cQDIPYy0sF24i0vc/Hoeak2Mmd02bLIvx+95VQVGe2tcbCv6QVaGUrR
OYVC84NaWBCmQC9vPn6o9zE8sc6rJIB7nSoodB4+lTVhrCb0FshMZHwFIrvBvAAVnRbejf6DPiQ0
6cD/xv8pwv8YspqyTpLqxFJ5/9A6NQcLRzCkBCyXo99AWoorJxI+IH627ubKNJ9PhCdUBYppExem
OHFK/DbAM9DScONDBIG/5eFDZznHF6eltQNujV1QOCvKlxwtxW2jzKAJa0o699o021DEVJRcrqQU
Q7j26ej/0XLu/3E6lVMZngbtx3Ss6TQjHP2cKh17EyDczhhh3CMGk9w5lV8+/tLwE46nFsVs2npJ
v1EB5mw+HGWqRZ1GvpbtI7/subH3GfOKnpptWUO0oUmwb8/EFOIr0CKOHbAGMnGYyJq8oJYaxbTe
ZFb/JEpbhr8RhiPQJ22wU7eMFGpdXF1vBCZAa27LCX4HpgkYryvJcYeyHkhOYPjWLZez/LHEThrh
Ww2wdumVbLxJH5PbmEvJjTLntaCZcuq4AEtRf6Z0cdg4KQi9T1yhMcuMo8b+EuH2NACDAxDmFrpR
ZrDQKukeKayyL6Bfk2Oyc4hNTejn/DK/7MA4ilhv1k0cLYwiIME3k1LFI4xBg45LmoXuU1GJHx+/
8t/MM7r0LSaTymTjpR+98lDtjaav2nIf2Hq3rmyBYG9WgecLViJ2DgD3dD8ttrjDn+v91K+DuISR
6LenynrLCjrcVizSLyxx6pQwmBeR0dvNu6jKzAQcFu+FmQYXkxEAmdKM+tRm8u52StlwcWnUiCmQ
GRzHRUJvBLJRP94PgRlvK1TuF4FpYMolx/QEgdDeAqRsVlEnhfdyN5hok7XG+/ilv99MFv4MKWyk
SYsv7tFmAiYLKXZhRHth1/YVxexxP4xY52SFvVPxyKpPnMC/GY+cuY0KioOKO9pygr05F0vFouGC
Xrd9luAwJ4VBDxlzOYl0MSK5DU9V494LLBbSDg0sBLpUg7kaHQ7IFV+iMZtvORZZiz9M27tdowUr
elUg5+c4GEzzwOKzC1ogDTtdF76lehKNX45mAY4bTVT/dJs0Z/hLhR6NA+qJOtj7UG/5hezj3KS4
tx2/klwzw47MWLy3ZD6BXtvIqRjeJdTTtm0y4+jdA12mifaPM/+8Gz46SicuyyjnjjZ2UelVDH81
3pOygsFMkLkms3iq4P+bQ5NhLPLg3ACIu46rU0YIexyzNMQEJmksQ7QQT+IJzyJSBRtsadV1Saeq
kyRGfTnpHVB3aL+AEQUUY5QbJ2b88sGPFjfZCsQbpP/R3BxjIip5rGopz5M9bTk3MOdeDKvYGX7w
xTfj66bonz5eYO9DzlemAiEg+h68cI/2Eov0sxkVRbIfZp12VynQ7/GL/0wKUz7xYO8vk8gffzVs
cStf+rzeLq028PUsa5R8r8/21yQQ7a09gG+IBwTHtdwMK9lXhzPIYzjWWJFxIt77zXNyYyAXYOHn
DYjqaC7RDlxgUFYVe3M2xTlcR9yq6M1amZl+SnuovvJFDr8h5BFgbshIllo+AK2DRzVKpYhndO17
nHvCEppypHrCAumtFnGTrUo8MCG258AlZn1SxQYtMHEZGJjiW16kcXdhYjWWbbAoUjKvnMsMgElZ
6A+yVQW3tOrPwcpQZ2VNb1JKqSIaIFEruHf0NG6oK9Di6bUR0TrnAZ4X3+R+0F7ilFxFL5e1dm4E
XfhthM9fApE1udOa2eK1SddZ7rOWiQiwabKiL3aBJ9bGHND+DdyKn6BDw5qwuki7HdHcP+VBYkfu
xAJdZYZa125LJ80lLHw8BQk0pns/5M85NAOLezuP1V3KNaMDa+5XAPkEto8sRy9cdGznosylFryT
NGMbqum0VNPV3Bou/VHmA42c1ZWpd7q1DpHh9wjOYaFeGRWsDkcnBbGdSj4DwNrFgy6kbnIG/1I5
D8h07opK8l+4ACe4Lo2dMB2Ci/7zLHfUnGY9SVdd0cGqTBJzzCDsFfwVgWRmcEqxSAtEN8OQSeRy
KGnxx3TQFdNAQDODeCTALAZzY0sUm/gKlAdiOZlmWhIS6UtltQL4PO1bHQKiSrUdCk2T5Q1FrFBp
0dVK96i3hYqTgQiAIos/xcrAxORxpklXWU09F8wF3egbt/TTLbQBICsKBmqi6x0LLTo0WjU0fC8J
jZRunr7OH9mpMSztlBHrKKuXpXZVkIuynHaoJkDDgf0UkdB98nstu5rAOkGotmloXulSkFeOGDLg
+Akd7pEHnDI6wwRXQmaaadGeM0LJHFAM0F9t2teu4YXCCAT4z92UiZF/SecuXrd0N5yJEdMctgD9
PKiliD5fKPwAGEdPmTXABmPoz5OnDOM1i0+UN0aT1JCIqATkHuQEiNmgQqJ7m5LegyJCfIRyYw7O
wznPrpA6Td/iOQFNr9B3ZG1jvQMXSduMigVmN8l0/eBpbel0kTkj+fVdbfugkoQVhHctC+9Ll/jm
lxJa6a3UgmgH0Jxe1poRIRMOtOJiFJVie5LRBE9V2wSPlCwlw7PKXNzOiJoXv6horw20TMtpVaRe
rSLlc7l3ZZ/MQusuKmMKN1ZVhrilKkNokZsQ+OmBPZk+YQ8W5ryiZMZWKaRRgB763Dif7Imazkhc
8xg3ZXVf0DX6tWpqu+bsj+r7qq7NxqkbgnQHTpaOKW1Ut25szeG61AxaGuJWW9U0qu0nReuvSzka
JEfKg7a8AZwt0wSPtIwRjCH6mkuWcRPMefCUR0bH2pcMFRfYJFo+tH1D65Lx2acajn2aDkjWM6V5
/EoVlTv7bI2lMyyemJD3UsMmlYVRiedLSW84wVhMPyog3xf9GCtbKJq8BjzGwLqCPBj6COOgQeCK
iH9ljmy0Ux+FOg83fA5mXkDSTceeuG9CLKkK9VPE32s8WxS2BU7f6HbzSJi/SwA1D24DNfnHKCfy
TWfZgHsVu5Cc1CjLBztIzZ3Ah+fJ1EeNipsiYwma9+kG2niwCjQosC5fZ37pdWzjMpwbYvvMFtm0
TTS/+WFQt/C0jGZHBTXAY6AlAKWZ2ErhqK2lXkkBNxv04351niV0WnG9i0CUt5Y8FQ5NlyqdKNYk
XpS+8m+J1oaHwJcmyMA4fmHoBbpdGiB7OiP5OdJIYTU9x5YNOjWoOo3+Wtgum7JQRhylUOzwyfw0
0mjQrCoMXC09DjxtZu6xx9ET6bBPxne5lUSXYojh1vDtchA/Vqs91rLuTyfSN+8DQaBLGocoabfX
joTDUw2TZ0muEiwegTtl50GjKy6GMqnHp/Md+tlsrxv6adsF+qmo/DUbc3Sg2ogLuexwcsvasUSp
Hg01obO/22Pm2i823oqyDbU8WCWdAtNYFBiMkpptIX2N08SRVg4xrAxJzUpampvmpvFFcqVoMT7b
g06qCWDS/I2zrjmbzMakwXiQAw1eAV7yGxxy2hubbdr0eCEdsgJs1PZp0Oa0iIGSdhsZ8hAMWDsN
N6E1GhLzu0np8BzJIjsYfgR3nYFx54nEyntBGm+d9DQ3IgS9XECP7gq088aK3cn1XsHIxeniybgb
Wu1bZqv1tW5XYgUbE/4WLKZNrA4trl+QtYfMTFfEI6wDw2ypbbXqpTb0HJ/plG7LBn8r+giUa3pZ
+k2JcB7mUgxaVpstLD6D8p68TXCukV8+EQ++j8iWXI1q03kCAws1xOF0ijnlxsnW630/8zaTqaBP
MpQ6t8sM/cSbW0LLo+nzZqh3Qa6tFALNplnvpy4MVioWKp49z/aJu+NvHkilXk2pgnwf5YSjAHfE
4WzKhZ5jb15+G3q7uwHfUbmqJOkvHwftv3keBEJ0MVDjsy3juARUIovvgsgo9qD5cacivYvVgZae
SAD8ZhQi2OVCRDBLzvco3xH5sVUZfVDuw5Ejrk19YidD/tM2BvoGDeChBhkKdjBW+OE0mITkU63u
q08JJ4VbdBr2si0CjI/f2Osl7u0UYARelqaSMKOiRN3gcJi5aPV2Uvz+U+F89SoHoyancE23dF7C
FaZj/9fhjt6dYZSRP8Kr+yRc3VFcQjU3Wkkr9nLGilfnOOquP37C5QJz/IAUZZBhw+xlnz6qHRAI
oKvRguGTgRdFqxKZq2X8lCbds9QUJ1KuxzNjeZlvxzq632DClDaKJvWf+uxS079H8e7jZ3mtyX/0
MEdpGEUeyCKOvL4LWrcd22m9btV7Z094DjoA19z70N2wtXnKGoMXTzgnGjSOUwLc3gSlHvrglvcJ
vfJottAKApJYUcd9UuVChnJQTKT5JsuS3TJRmnM5KRdztjxuxSopIqVETDaZ+GlBCdBW3Bn0m1Q0
c37iEisfHcGvv4v9hVh40Xe+U3aKOgpxqaqmvU+77udOxpYs0bnKmlI4n3WV5rt5ofr3ZhGpVHHs
9gwUno+lTDPcTDlmrp1d1zcAQu8GuUkv22lBoFUCJJWWJPcff8OjOfL6U6FULBUm+C7IcI4W3OL/
1obGuLdnU/I6bGWR43G1/HiUo1nPUkYtzyHCpZ5uP8M+momN1qtS1nfmfiLWvosy0E5JCb0qIbW0
9Y2h/Lmw/x/w8w9o329evfet/fYfz3kbtdP1t+z5P/9x9a2ro/bbcYPr8g/9YvxosMYpWlLmovCz
iArZgf5m/LCIaG3l0EL3gUndP1tcQZRD/yWepJON9iHqQv/scJW1v9Ad8JcJqti6+a8/aXA9nI86
Qhskr9CCwCur1MqPs9mK0dpF30VfI2h1OLzBmOvGUZwINA5DgF+DUCam8obqhirY4aTXsswMxBh8
hZcSbvOptXHokiSyG4PxcyL+S6bubx/HpuxFmZgiwNI0/DabFpBES+3J/iJPaVI68mD39+1E9uLE
+no/DEymJRtuEHjy5Y6Gme18jI0KdlDV48Sci6zbFROusCfe2+G+trw3hqGWb2ukYJH7Lcv8Tdpd
IeFHqKR+ntHoO0SG6mNgoQyGPSJ7dii1a980y22ST9kJdO3vBtYJ2RZxC9NDLB/0zcAJE7CrNfFZ
zWLfU+WsjUBwRgWciqpbGUmmeOVkxNeTFFU3b5bP7c/D7G039GE69Ocj6+QIsXpgxbBcDkcuyPwr
tTx/rpQAo7sRsyPfHYxm1tegMySxbdUc61Q0LyY5f11pQUFYJKFOTKP3ExbJrL6ABJi0CtHR4a8w
pqhM51L5TGVOWxlVsKtKCd+hRVrx8eO+H8iGnY7MEXYOfbja0RcGuhdyQKqfScRVa7/TqxXO2YGL
EVBwIjgBHcaP/jt64NUabD/8Zc5v0+DwPgopc0OSBlGF1/OkBim5mSjEAsofWSdWUWYPUT1Q/K7D
xNZcZer9c9MOyH8KA8io00wGODsslrh9N+0Qjl5e+PET1Az0gl1tqN8yIEj4qMhtDX0yxwnQM0hO
kHxljYARmqgXOQqkUt2VRJAa+BvlZB0tv7dLp54BfKAna+TvYM00PBv7GQSQ5seq4qhQVlBFa0Gf
OXmlQhciN6M2F74qz1eWPneX0TxP4zrTEytaD1VXfrMysmZXjWT7+Z1lS+GjagAKxkl7FMUWP3Qb
6lgc9zYueGp/U1ZGV621erBGjHBtcqUSANoHo8+5J5LIbstVCdmmdUGMJ1DL0qz4gWgq1lcp6NH+
zNeUejf1Awowo6wpfKZJJpnbEnDnWemXISJb7GpxA6/10oDqhf9vEATaAvPxaWXrdRq2dqZIZvVi
zg2E9VkS9V9DKQ9/1CLXQR3WkZLAA4Oh4H+Ta/RSTx0iu/u510Gb9p3hd7CMahgnQABHiRe7EVIc
YpHXKmooHjQLiKYAXiCr0h2+gLCQuaaPeWNjD2kCCklufTSv9RC7Ga4BNllSLL9B36+msqz70tHK
IW+ka2nWpbr+UpZFFKt3ZC1fnYwGPWvuY3SytA6BbsLe/mEA59WOG8xT68ltAR220UVG0bQSa1iF
vTLDQ9HDUrewFP8Jacsmc26tXZYGVRC22O8IGGRr/Kv5+C5YrIXyJmEdtkDfDNDM1aPf92qnORCI
uxJgTVUEsOJQ71iQ48h+6O0u/cmUQ21Sv8y1CmouVqht4GD1k0LX/2TS6Qp1f+IjtVTreAMmWl8s
8jJBtWnfhHVMLg+rQBm0HRVm/OY0laEiJ4uCsjqzqwaj266tRHYd2iIRF33vG2LTqFH9goR6mB0w
cNaVHVKOPivkzHpUay6P8NeM9DlO0b3QTwJf77qZUvqr68ovzRsl6KWb1kLJsCGnL4WfJov0vSsv
TbgboADZfOsXen/HsaAHN9DxpNmRqzz+MhZtbG76Wlj6QPPGLPMyyCgXj6ECoGYTzhDpL1sDn/dt
NNg12FDygRDF8kCOL2TMsD4bZFkrJ5ubPFrJs7F4QMp2rmykYTTLpyBMRrzgA3Wc4cVBY2AhjeS1
HRviXvB58HFvW7c2VkZEnm2v7uS59/2bqO2AU1nUdPTP0AN1dTfR+RL+sDP87743WETjZwWpSJbh
NXWZUjyS2bcRoI4sd/sqFpWRoJ9rY7u96m0sTlW3F+3gWw754D7eA1GqsVuHeG0OO/TuuZ44RRHg
IC9xNdQvpSbA7Cgkk+3mcmzcgtVN8TkypM5C9tOnd41uJEiwsSkl7aNDaXNkqddwK40bo3RQaiiX
EOnm0C3lOr2TQczddnUcYzlfN4t4Oi1J42u6j6gw1iP5pat4oesmikPLzZteS7l1mtjAL6qrxsmG
PrzK2Fkad5K7JNqUEX32ToQXX7JRuB/fBWo6fmrGahLumOssl0gqfOyfMiqRLt16WNnl+CLu/MDU
94WERbKnBRkWZXYx18O6j43IWCuSTzZXybsod329Dq+Cwoy+NBN0Rbb5eLyVNaRuLlniBFeZxscA
LcqDnuJHrmc3g4oJlyNPkf4px8rwq9V2mFLqieR/ERhCfodn1O9GnboNBHQlfg5Jwcpu2ETNV0MS
4qqsMBjw5JYOEofyiwhXg7CmLwWfD2CjHpulG6qNBNFWLuyvug3XzMsRK15gFUeFK4C5+tgMTfhl
omrxFCpDCci0zqunNiuk0TWioTgrx7yINqGhDBC/ZBzhE0kT3dqiAtJT85+jJ4gCOraJU7qXpU4F
tSiNVM+sKcfADveSBxjZzddwlLU9SNbhOztUHK/oBLMtj2NOjtzYrMFHlBTC18Mk5m4h4iKKC0YL
ChzDgHmqBtX3SlFDvQLyl0s02HTiflZgszJITSK8JFYUbqTPJGKtwZelNQ+Nz3Q220lL06NMk1Zp
LkbbcZ7hPZ51yqR51AZp2lCDZLgWczPgBa0Y0+1EffWli5L2Ei8GzIL5AiCVOVhRsJH2Ta9YOv41
hVal8tDr+LOb2/MYs9HCgPIsq6YEM3NK2nSnWeN3NS+B8Gk9HGNY0knwfYpNWLOtHaI+AsXGXgiG
t43detILiNK+2WPBOpRPNQgoDMvknu/S1lP2zbDqSvYKgzBjrU459qRwyPIGuCF+xNgyl9hM86dr
rBCtpk9WSVZ0l4Cve8PNoiaP11Qkk88smVzeDLT5hCC2mgyycNoOiWsqpX6vNtE4r18jsP+/uv5D
1og2/zWg6TJ6/g42LW9Ap+UHhNrln/t5e7X/4iKF5QO3UzAJJFYIhH9eXu2/4AdZi16BtAtZjUVT
+YtPq5l/0WMEXwG2goXEcKnz/wLU8rfodSMC5apJbnOxRvoDQK1+GD0vVlyAlRHh2NBu0YUca3A6
Ac9b1FAvS4VNpTOm5mJutZsiiRNv8NtuHeipeh3qdcdhWI0rji3TU/OJ3JjojJ2ZqK1X5Vp3haWM
tknm3lXa4EnSos/WAhBS9ExzSbvf2JwOXkJzO/y1S0JTh6J0/ZgYtLaBNVXOgJkTRMflYpJex8Oq
RI+qOBXezg2M7+Il1FPiBjCN3pilvhtBrN5LcBkR1Csw7hfaKI0hhgP9Nl9TO9JupqpBU9BnjReL
8FaSCmrbVLMIWAdiJjWOcMXM6dnizN74VWzea1TKfl5y/2hl7IqMfx0bx3Ed/17QuBARi/3XVfS9
xl/spf3wT22eiyVj0hz/oeXX/PP/q/npSRc8F0ui5eB/QGAj6XLXPdfT/XPTpe3/zJvlT/5v/+av
1M1uKkndfC+6nI3p/jmIisP5b5JX/dfr5joKnuuD9bL8+V84M/0vG58qSg/k3Ej1LFyCn+tl8ZVD
Z0ldgrlK+YDJ+88Fo6h/EbvLJnmYJY40lwbOXwsG/7GFFYF+lww9ejMMEP/nwX9dpnln/zI7Qv3o
4A5IQoFrNcVCUhaULFUaTw8vtlFdTVFQFSs/SJX+IotnzBngKCSpO3A9+YHkENPKpvOFuZXKiT62
oqlaAb638KWNKnPlgm/eT1wYJLtP8SFnH/gR0oJe3Q6WKl2LOJyTjR+X+expQ+U/0pdsDQ5NKvl3
HbeOp2aMiYZbhMhOx6oIXaOp1PNO1EXwNBCkBpeSIs/nltIWG7YQDLVzvzcvJlQn6dqXMzEOnp3V
5qyvCLepUgMALOurqcXXZKsTR+0xoIdpnNZ+zdEV59W8mpswQYQa5OH8Ms0lbpFGP8mOkiRxubVi
w4xXJXtgsBqxKB9wEsaPWWwm0zKgxup6L57zKrWrnDxx2muEjB1cuIJTNMfJgpsLHZAtAE6fGEmh
4J0iXlKvDWr5pMipGhpcFoyQABZmqIqiQ9L9Hx3ymkeqxmDYqmkp9U/E9uuu7/uGdIfV309mwKkn
qomgTnRDeJt0jZ57aieVlwW9vLU3KlVVO2UX+b7Xsp9BHS4a2avjUrkvOZDXLZfMCy4j9Fsh6fiM
QAp4fkEHzjXut5ZwVYLw70WvIQFqxxwmUlNCrEdQgNFurfReBkDtK2YLNAAOqd1FnlxEme+Isq7P
/EqiqT2xFWDL4SQA3BPQaNdJSr8gGEyqZ54Wd19kFFIN8dZ80yjhsEomboUR6Pl1HSrGfVRq5Xdq
bSg+6godI7tb/nlq5XA7s75yLxvN+dNM3fkHAb0tu3k4GIvBu5BwFNYCuXPl2E9A0obKQ6Z2vRgc
qShmf0u8yrsyOAISxER6QMNb33J1owfb7L4GVT0ml1kAiwUH83aRb3S6Mak+KFKjUb8NBGG27KCH
beZrgv5koiOvLQO3jkg8XEvKDNGHdZEUaxDLxW6e9PhCq1B664lx2Rfj1Yype1fgGWSX2P9MPk2s
MIbOgj6d3Bxve6eOAMyIym5Xo9VdAuAURORp/hTrZBLqul4BgRVeR1NZQB3T+j7UZeWBGIBbWwF8
lfte3yL6oFVQHzeBUtZOGKb9Ng5G7IVD6VObik8oN9QNrbPNeh6SBblaphtRdZdjaXsyTpHrlmfe
Tmm5URr6uIW64kDaNpYpOXSMkhuZkMhIoh5XWIH/ADX8eZ6Mp8pIacDFanc0gjWCH+sZn+8fUsol
0vJvJdI8D8jbTVcbkKxFBbeqEdtwv1QUT51o/priMPXSwfwRCMDVxuTTb6EMARk94SX/zd55LMmN
ROv5XbTHDXiz0AamfFV7w94g2CQbNoEEkLBPr690pQhJi/sEWkzExHA4w64CMs/5rSPJIhxp1SBj
NILSGcjNGFD3qLn4nvi+z5S+712RXYKh46GZHfOjabMPBRMfBNmX3XkvpNxiVivqr8BR9APawo8n
bbyRtJL9krl4IjH9iP3BOpRG2Uf12J82r2Ydl7RX5OmhTOuP/B5KLBADxYhwkTWYevpGe7n7PEj5
5sj5lybUA1AQO5M662VWH5x2vC5pK9441RHSIDb7cUum/HZuMzJY0RnxLS7raZbuczmzRNTTRN55
himsz7qZZIdxivraNhOTBo4SG4pDURHxNmwOdKKkC7riXtbFzndbPWzMUR5KfOdgDNOudNy/ftlX
V9qh6lsT9I/kV8zE4LLlGakbXNiQ+UToGCEnePBveuP2kRyd534waOvWd2Vr6WGQ29WTCtShLPEm
Wy0WJIqCyyX9lbtIGoMOC0QZ6HFtLx9qSRXnRJ/S1qQ7iYta78r2FnWVIkPX1Sm/mgCNcMDFIwjQ
yZEDiGJhXa0i6M9ZZ5an0aODibVRAiZPZ5/QDW8cHikS5AiRRR6P3vYHbPpZGE53cqe638/e/FnX
mXjpW2uJ6nnp4lmvO0rF0bwYqTqYxrTc/L6mjNwrMmSKelxY3UUtdqLIwKbYQit/FbO17+3sm4Ri
+xX950PNhNWqESe/yWOKST6g/bzw41xN8uDM/duwjH8FHeNVVZwbCTjXreO7aK1fg6/59B2l2m1R
K1heUdeR0uh3KZwlLMzlTYGL7CCkT/q8Xdv7QT/XezJ0zcgY1nvis0ej5OpCuqT7wmb8HI324ObD
XSw4RaBMJKoHcb1qPJ2d9jiN099WF6c1626W0R0R0GnHqbGfON/Ezdv4mZUPilAWJiCjI/9SLPvm
6M2POawn1yY3qJNkBbTtZSrWYN/DkOy2RntijadtJOh51xftKDr7JKdBfecTY2wKACramfZ10ykj
u649Sm66P227Pgokj1Em1R8vs9fYJ7X+bPdUZUIjtaEacFDp2fM2knbnDS6d5cFfbdkelKptegmc
kzt7183wSwR1fuqL5sDVjg45TM2a4w65iOp+dKVXr4oSCCfsCFvQ7bCcdL6BAGhiZ7VbWYfYprT2
z0IPmM2V4llDFORqM97tnNhrwBGFPjQ3TJ6pHQbFbvnjWf1GrSe1AUbfJJsh5MaG7VmjRPqCvJp7
bPZr33v1aWeZL0p05ZHYPaFh2VKjU7hPpo/JotvpGjdO+2Mao9eKY8eRYW5kyYHz6VE6lJOBaicj
MZYuC3tgcjKHmeQCY862L1vv0KckKU2jyIoWvQpqc2812uyU+5T2uqXZD0ot2j7PhuYQ9PZkvvHl
me10WzNNP+FfCh6XtVueEF3q3/T8QrRL7gozYn4AKn3pPaJdnAP0t4uOVkzWrgPlzZyPam5qNwJS
WIwcBIln6Kk2eQ+1pMVtpCuCvNtsAIBAPKMl7katuIw13ZaZ+ExXExDZb9s33RDYwx8KePfBONIo
pf9amnqeVIwq1Y82Lj7HJMC5jdfRZu+6lMSzishKCXe0n2Fe0rgoHIE/qtKyrtzLmjLjnO9hHvZm
gIw1j6yA0iD64a1+BSnTx84cQhoAabGrhfTQ8EbY0LHYprn0jMRvrQbMlpxxJxoIVudcqDYumltO
iPrwiMqt55Dtma6fVrHSq2cNndgvKiNCmvD2ocAY138pLoLizcjoBX1ZjJIaefIDZftdoMArE0ao
x14bS+6TjX6vfpf2Krvmg2a1sQBKnT2unW3OEaWXucybaT+AMG0cBUjkWO2I3Bj/QRKsxeNc+Yv6
VCS1iWM66Usa593dGL2gLU1sG7l2rLX1sr3iabdxlA/aXD5svlWvflL0pAPtFMRmiPYszffVLOBd
Sm8ql49GmMNzKpzMo6rMNXqoK1mbNOEFnX3LpyUnsKRei3nfUKEoAXlKNZysWnMPiPY6b5+T0K3z
etvYBRmZRaLRgUKTgRHQKjWlQRXNORNNzJsuUOBbAbRVqJEKmCFPB2jooClpCszXh37NGm9HQEBV
Hw3ZmPZ7Pit6+2ijhYyV4MtBsnh5SzVdMZFJk1nAXnOL4q1bNxo3iDvvPxE+3isJcqrt/ao+CWUO
u9FZ1b6nuOEDrbv8NWILYFaz2ronNnlBfLmfqzKlL17LhlguYoytfFHHgLx5IhyUdlkCrz26bmVf
qmmcD5u9zEdt8NAX15x2zqqNDmLmOVZ83Cd327wLcUnmgX5Igq18ji1+Si0JcnpmvN4tEOamAyWV
ZGmc/S2rzn49igijwrCzkKK9DrWmKLfziclqpX0lEKH+DUY/nkrS3N/LxdPpr8r6n2YlOyT0mPH/
1anu/vRUUxAV4pnatz+OgigR3vLb4tbUaQmTmh2a4+KuatgajNYfmXsKVD+eKHeVNejfq1PUWig4
Rkj8J2NKdOoWpDmhyFb7LX3qGdmx0wjRDIZFw62+2VnzBPZK0YdRlYdlaXObOnI7O/bF3eOVr98U
r8zHvkIU7PQB6YUFhotIG5cyKVDdPWlZ5R4z39Z3a0fV1Wg2n1w7NYbwRX7a65QlQQXELGSav1OT
ucR+rc7BOKjYgkcjOFKynnija+wCGB24vsmaPoIh7eN+Lbw4Z4WK/NW1D0un/g1YPnaDk7dP89w9
UrMlLlnBY7/NFg09Pnd5tdW0fRCywkImAhNhfWe/YWZ+o9cjP5a6TRmwcHd25jVxm01ukkndOBlZ
sIbkDRV/RH9fZD3RXkVjVKExovquyqF+6bKe3XGmiov8G/nBT8KIugbjtG/FtLJJlu7RS43tNotB
Hse09/jBp2VvmesS85Oo6v8jmEA9x7///b9RxPBfITHnos/yYuO1/f1/Azj33/afgIyv3wvX7wkW
GPrJdrvbq/4TkHGD/wAzxIN+l4kAbBpANf8bwLT4JdCae+D2//6l/4XHWMF/gGcS74cyA4exTmPX
/4O//Fd4DGIboJ3/g5RHo4JcjcQGhKSo5EySaf5vQGbVmkpK3pPD0DMPEMNOX0qR1toekYd5sCQH
Anlc9n3K3MZDZfXz0fMKJ4GW1A4z6rXz3E/131qa2kOdDcWjkVYvbm5sDPm21gFMdMZR1eZsESY0
qmtZVv1Pt7DChlVvpDGt4va/aaoH7s9JaDvOGvsVRQn0zIKnKIsExru9WKz3zl+lHrYyLR69paHm
gtJMGDA4dvszswOaoIhoO5WEemOgGuyq4z+opQ+NMIxwcB1Q04k4FtFmB90Y/B0Gk5vX5nAeaFDN
D1mU9j+DMsU9Folmh6uGKO0lWI7d4kEZ4EYswXE890kw5hFux7TVC2/4yItpODqF7n/67vyDmACs
t5hq3GV4J1VcEdbexOOo56+O19QnnWWH+XTu/gxCuHHvUQVpLfnDSopyRHmWWcBUNAdbqW/S8PDO
wPrFG2kFOFrKYue19OJAn+9Gr7zo1kq3UD1R2SQmmkvcD6X9YbAgLnTRAI7q8UuryW8qx8wNfSlQ
mc/Z16BVzq3YroZ9yHr336yUTkmu8bym8ost9VOq1MOLj/XFFSzIublh4Ck4cRraixafzbvpMjxi
kK6b13/PATza6IZd4NEdW7b1r4Iy43DrfW3PVH51YLUTNAdR1YgzUb3qhTaY9d1W47HCW0IOQZhm
28EVFp/inNj6eqhdwop1vzjBWdunpsn+guLEOEJgCcfUiUT3ZcCS5Wu1H2pfu3SMShF1KdSJtWQD
0fNFU29I4efTaA7tQfnO71EGkdEBnblD4IS6AFe3rBTv191hMuefRLm/5457v/41HsMwx8J0RyTc
PDWikoK0o40dCjrSMMeDztCVzBg0YV+9bSVPpjT/SIq+weVTjm/hIiOenjTlalHFwleaw3gMgiIm
emPAja2KmHFhjOGb+wTrAw+ELbAnYcT0Xwe9LpJtMr3QtStIvFzsjGHiA+vm8k+d6+xWs1QAc6V2
Dnri0UDz6BtAomGdZ2d8BiLCVrVafoK0iu1cU9KkACefksZyrnOPrmQ2109iw5c93ia8ZAzLaztQ
ZeN2Ryct1M3HaPa4DSJ9p+FVfCjnmds3hfdX+G4xGJFUAITg+o633guA+0fJrySymrujZVeWHWqC
XrJIm/q3zV1YmkZBiUrTcBvCwitXjoT7GcaPl04ZF2EaYf8bD60/ZA86pl/2YRrMIG4Hiouq8knq
nTyZdrtF/hxYvzWvbGK6nc6LaVzM0WkO1SCe5wxMrPOC9ZgOnYsjPc12zr3+peEI8Zb+6rQ1WBbC
4LemHzUSJLvhN4ZhDDJOVFf4Q4zAi01rpLk2uPX6qg7OBAYNttkF2a1a4b27smkTv5IELdUPdSN+
Bo2B1iL1hqff4bTxiZPV57dyRcAIXsaRsx75ky5Xal8+CkUDJkXJD3XZ/cpYHyPRT6eB6GxWOHqS
JzMu5YQtZjnlq39sRhJp68vmpU/LXN7qdTkNo5dYGWIMEiDCTsxkQxpUzZX5Fx7vgNHYb0NRy/ei
nGLLrU/Ufv7TcqjuMC/c6hos23ao125fYCOLgom4zkD/5aIuO5djUVL/AQ07G7zuntIig/BppWvX
VJTGZUKBcdZgYWJl+0ldtft0G61YQAtHvK088YJQmExc1UYIoFbElA7JyHPvfWnM8sguyRHe7iWz
fnMQtdNEivFf35b8oOuvmhqKA5WkG6dBcWJB/pS61sWNqsZ9J3q6lFbnUy/GD7ehEZUl6c4rC74w
ROe1nseaDTaiYUaEtx5+Vd3wiyztDpe+uca1k91K35xDa51onS7s4TDP2bPFFnYY7b572Lzs3FZV
kufoxtjF/FfEEB+irOTFc/qnRf9E+cCBmI4sxRLu2V9Pi+7t03ZKSJe5aiWLZa9xzQTuQzlJB5Ue
CZEYKuP7qreT7lje7GlUJ9HxCgXVl1nP9zjJLulJCLmzeuprNRmwbd/4Yea3vqjhc0MdCAzWHgh+
mD5J8iKVo3K+fEEDmoYSgz5z/VO6594eaAh3KS28t/E+O1DXQXNy1c8QLMM7bwcHYeGut8Uz6RYr
52bPDHlkzM/2VAbvMz1Iudu6G3q1x20t44bxmHgP680LqvI4SAd3qFPBAk6W95HqiACGCnFKkX3k
s3aGVaHDG6J+YuSO026cTtUo590gOzMa2sJ5E/1iP1rKFo9bb+x9u3TYjNIhsdWKngFlQ1+pz05P
K3ITlLLZAL3jRFM1Oevq/uVdsxR5QBvMeLzYbomV39AzUKN7KDrPOJBdin6BKr2K1sI4L1JSafUS
XD5jDWaP3vtSftSBOV+asn625qIM+9U6u+ag9sPafley+xqphO5oBwmnXOJTy6ttl2f9DVtgaJnW
A0G6ZUzj5kr2Ub4vKaSLWsf4UZV/tNDchrlc88RzJ5v/lx+X7lhjNRNGnFbGE0GZAsWPNoVd2b1J
ozwYGd6AZui8ays988XtTXNHNnMR5QiI4raf9AtiszUCvo00SnefM71rLum83FtOVRkPqdsctkWX
7x0V6vs8Rw5L95vKZgUW4R3gocN2M1kDppHwt6HcWbOdZK1fJC4O8Vi6W/BQuVncinnXyGACmhMw
WUMbBlq10eIh9hQEukk9O7std0mDhUGo55xxoDNmWj7tdT9k6ML6ZldBYYRLtQ2xrfQP6YxlbJjd
3mx9wHuLkmCXm8n05Q1M4TUdMTEzwl0h7vgIM4BqSoL8SJ80GKYWkePkBhzhSx8NG3hqsyH9YlGM
SH54KnKq6JRsWm7xGlNH7yMSqne5ndZJazykflYlY8n84AXpEddsCsLCaVx3AewHSLk96C+9tlxc
p/JCzTBuZkbHsdF0wUVmWJKzSv9oDQIzG3DysDf0+kCgJ9WHzCPXzGVqGr1bwbLtF8HBT5fs6AG4
hvNIybH00EE1XFliFl8T0/4RYYxD4XL+TBl74pHWR6Ts3YaueQpKMM/0owQYimzo1ripgcEzKKFo
aft33pkDgvl4ErUZGwgi/5VAkbsiL7yDQ1da7GKV4zg3v4H92uct754GsncjODQvGZiw4F8BUrFX
om0Ofe2FgXSO+hRp5AaWgW92T//kT6uNxpMmTG6yqbmqujtuuH9nG2YolcP/HHvqSFfautNF3e+M
xZ92c7MctVz8c7dRJYSMH0zidYFE/HPqpH2ysC/srGDJf88EqsIkskc3tKinRCS404GQLVz7Ut++
BhPrLCAhoHNmqXOh9PWibQxsauax2vzGeAsQ5RH9Ouzpryc+wCg8JsgGLVSvLzwiWqZe9D61QOyC
Zn3opv6X0wl4WUms3ZfttNTTFin9KnYlHwvDB4Jwtz0D2FEZ3YvnrZeiWAG6prJ7EYU9JcSQOH+R
WrdR3zrNRauCLYLuYd9eMoB7mXVhVw/bwVmNrQlVZ/5TpUCNsQb9cHLc9rROxs/gW3+MrR1jYO4z
tlOkzd2XU7TpYytrmTjt4O2xhLaH2vmxZm6N3LYefX/9UJkOZtnRfuW0LZ5kdhO3cTFQDZRb8mFP
O4iZ73wQhwB67cqQuAdFTrySGNRsLUZS2Nxzg9AwGZxAJF3dlaGJazSaips7Nxw3wvqX9y5DuxoO
C9TtUfc1+/EONOX14xRY+VWTQibgj+VTWSnIkpzn31mf/cJ6Hfm4r2RF8Jf88vXfQaFCNK9/DeJL
H+vRaSk2Xd+3cvju/fKZmtub0WUNz7qxPKZeBwfp3iOlZE+PuNcwdNgzckDguSycK3M5r4Yznyym
mMfNH7cHyKMtMcgjPVNrCUtG/1kkPTSwvS/02zgbu27ufsgOiGqjuYqtQPiSyySreiY17vNs3Gbw
QQIh+H9YSVbn7RWd8/xppb4WkRowvbI3kqHcFkHEIjv+FHAir2mbGc/O1Mx/LaT3JO/5882Uujly
GLj1d9an5iVPgemTxh1TuIwCsR3X/We+jt2+TE3rT+FM/RmJN7RKyfgySe1JgvMfN6jOtq+DXTYS
UGrJH1eSmmXbAxpkvoLKrN9zXSv21UTApZjkLxuRw6ilG7Jfsn/bfqGRoJRpjHXVwVBfkjuc+fs1
txDdsprEQpLA30hSHsh1PPijOV0QFhzHCSkFb914m/RMwpW6qOC6JU5LTs8mHY2DVwx/EOmWYWOM
MZqRLRxdBIZkCm0wBQinLdkRaj3r120ybnVbHNcKiFwSRkjYTkbpWAq9GAyMJsGUIIpWMTLP4SqD
8WrW286fzSiw5jXpsu1Xsw1IihzN7R6CtApOtgvBAznx4c/li2MH4miPlcXeNxvHWazfIuc9BEZu
/lZp/+J0y460Di5r6qkzfmuQmejktcq+FeUTi8GxHA+auUZtdXS1+lo08rg6rvl7Jl+HYk3jI+/9
g5VPN1bUjeS3/l8viEqg3dNT5n2xBAhoNjKqFy/OAmMlMtPLLhU5LGeUvGbMCtrFY9NbUVMNCUEJ
eZR3m3O2BQqEQW9IvDd1f4d6OILpfmhVs6v5NF+kC4AiTPcwEnMOXyeOjSvOusMUQ7QPIdg51A41
sukHYataOCGWHiKPXO2ktVART0pZcC0EmRlT5p8sheCMwRlN8simWbVWt1fp+jR41vwXDaMbd57T
xlDsxkuAlp9D9b4jEC2zYk0w2x6U0VjgmET6EgSkZ0QpbAWhIAYdmZ0pX4Ua1UVfe5Ba6JBiVwkv
fzbTzgXPzOcd22S7n4OqOSISmw9kcqXxOBlkffrlPP4Z8g0M1zb3uqx+11rnpPGQ2by7hodsLFXT
CzF4xJUZbn90dMWQYtEZTJtykiHGOa9r9WE506OSHZXnpIZchUGPeefJy4SPgB4BFNdBDxoqYK38
RPPm4OxM3WkaszmSurMdq6WVe3pap6gdVbnTF0LCMnS07+nKxm22Ld3Qrj79tUtmmkTWfugt1ldm
cat29V21TQA8ev/c/HDrmnET4TfcVo0kZSmar4VoyCC1w8aXlBlV48lz+4yFvDBY2UcdLREt1aMx
plFna9lJLEsQZzbsmoZU933t1o98YVAjpaM9zExisWPxcpPm8oWGvk2ENLFxqbMyq2Y/9gAziIvu
GoX2am68megRTySyazHur5KVH5kAS6q2WyVJbAOHGgpYk2u1qa9j9ndyLS6jbGqSlrL2IwnsWSw9
UBKjMt+Q69jAzpDymQ9fDIS5HnX6VueBiyBH6RFp0qz5d/EMheje9wYsA+Ob3VxayhgGEth2a17q
bB3jvTaATMttlRfE3mie7tyQLUxOk+DWurqIhkJ8w/iIXYOwLiGcA5m6V520gQrlYhwbEn+Kq5y1
PxmGGWQX/8a62ulV9urJMn/vAwchd6cZkeOKOUy3wnzCzfdYE9727k/w2NRjk3YPJxSumunEpKpo
f1tDK/f4Dt88bzHCVnjoS3SP8D//bIG7b6uBbj7N13i1q7OoSQkMipJZJ8tejMl8EMhoijrPk3Ew
nplT81Aajn7G3/HeEVCyWwrWYqJY07KIBX6MuJD+I76nTwwZz+WyHrn5b6Ma4ITcndNRgWXahwH7
Q3SXaGH6iuytOnju/Joi2aTYzl26HaLVZ6+jHdpByo6oqUSFwUXBK56zz1LoMWcL4hMsKr9TewE6
VHIp753p2a8sH9cYuTrsAXXYu8EamMmUYLJwHfjm7dkYMu13Wpf5dVubOOdvTt2sw2sQ+2iAj/4j
236L1ChOjuJ39FCIUWdZJHJWf8XSHFkDCaBCOZBt084tZyehOPR9JPQeQKb5Z+eKP16aodjT6gzV
nL1rlNa8AqFPEZo7Yggrl2pydFz0AVvqtjiLF3WFZeyFt7xKAUbZIBX54Edsj61lf4Lx8qdrMnAG
z6kjbW4b+JAAX0Hv5/+adX5uACGiauEC8yZtd/9E4g7AIBxMAAW1Ta+zBKiCJU45370pbsdlBpkD
2pQFnxGxEA8W3zcI1fpM1ALAYD5McOXBvmr6vyAxeWLUK4pdR01JwGoTOdg3EuRM01fHcRhy2rw6
vX10h+YZQ8FTPa3ysK1e92QSnBEGq/0h1uWReP30NhHISGUBKq9+0WcyWWzxPIqC1pb5fnwSDoLV
8Fcrs+t4TwWqLe15THPz7A1b/oQ56aTIigu1cj3OW0PPcEo+8Nr2EZqrcMXOCuYlmgQ9/KmfVOLw
Wr9pWe59yxktD4Y7cD4YIODH4OLqc0/XM1M7UaAHqcnvcbtb1Me90Y7ebku5P83gNNfbFkpRfIEf
vzXW8sMRj2omSLtb20yx76GAknZ/gf3wYseQy1NjUspcZGkX5bPXcXtJjSYCcJSkL4Pl4FSjOmhg
wehwFBvmOj92oj3T5aHiJZsFm8QMVSpke5xnknyKk5Mj47dbbQ3HQCfbxduYijjswywFbKrSCwUd
VewhDnG0YYsno/vCfkaBtLMcGWm1yIYdOPETTjfcO7EzgFb3ELesQrOPqnDL2FSIJVUbVpq50ZjQ
u/lNI8z0jJPllE1pdSYUOLsxKA7Ay9VbPgMjktA7xUGweK9Dz2OjVdqlqlS/Gzb/ANn9tc119mha
DtJo59YF9hRp3XZeK/N37qlHc11/AqbcpdiCpBHpqYOhCfMGGMMFfv5pUuNp6I2zAtIkzTSPUJLR
tJFZoTX82CPNF6nG58q+PsRwrc/KNh/aDSXVSgLVjoT6OilpXI8nlFT60KdnBB/1A4KKOkbr2vwV
PiyGuT6jz4xcd17joDSY2FdFLTex5NSI6/YV8SIS1MzsEnqrcl7exk/arr/0nrT3TgV/RpoVJ8TQ
OlGXmjgKdVjndnuoGj52LtUC9RmFJN4v5bXy0nT4aMt2Rku27GoP7NxlDn1xfU0+ZrlmJV3KAiNE
Pj7UfXHWbXkHuthkyuaOet3TEsT4glbkljJqLi0gOXPUCAdTH8aqbfcyHU4NWXHc5yB3FSeTPj55
7kNuuFliDHq2azxSO8kPWkI7sx61rhewv8G2cwsQkK7xkDbgENWGJTFnczvZBoMYrIa70/jvx6of
drY10lChHdlRQVmc9V9jlf+sHjK7Nqsn7sv6KGRGUlQfF7XXHfxJRbP1jndO/wFXo8Cg86uE5a/4
54/ar5QxCOGpYVM2impnSBGUDhMTA44s9C1PmpPJvVV2R1VRTSM34rIm6R2X8qH0vAPqn4uPlTJ2
wNiV0o1QQ3gWCqNo9pJw61gZxbXf6uaBUzyDbdPzg+lM6cUB/DsYTVbo+2DtkZ/1n01pZqcREIfH
cLHesIrZYW6VZ7d1t6juth2RM/AQSnUX1os/bm29ZAWEGh/ry+SiSOlfMALEFcm6IZJ99ZwbBKZC
phVJv8o49UkhzPN8iGcGm7ydGanGMv0t1Opi8ZyWpAt40Ih5UgcjIJ0Zs1//Pi51DS42292Lvo7j
KxTqRZbjg6kK7x/r5XMnNuM6os0UN4dQOEY5Jy9/F6ZzbBmdljububbZpSEV+XmVaEaZNAfwIDz6
YbE0FsGEa79P71RBJ2rtecq6R2/Q/9gkMCVLifzEr9C0CgRlU2dTUNyfgSc3js9x7wS4DJF/Ob9x
fN08RHW6cUFCTUqZrx2XrmY76XE8R1OFLddMl2+Zr1uSLtsn+cvrXvXiGXCWs2AEwy0msLC8ezZM
a9hJIR4D8oqtCqz0LifwlU+cibQOAemj6KFAxp45E+mX6CicH7LstaHXAt3mUkcV0tzE9NXfggh+
dj2rendcm4V1KnfTiO9EoeEdTPHE2helvbFA8WawCVr5WJHZF0ttepkquwutMbvr73bL1KLEN7Ad
B9PDyg7E6kvAWI1oeytTWI9s++Mztp2y+g/e62zHOeiQ7rXMkCe6vK3oHvdUIWi3VTk7MqWuXbME
B3uGTLA1QuVCwLIxLMfJP1Y9XR5uut0Kfer37WLzz3OVhkUaBKja+R4Ep5xwulvqDx+6DnBnrA6G
7sF/HVv4xxVTa+iVxfpUDG61Ry0+h0PQO4QULlFP1MG7bnVZknOh4beddq33KFHgTq35pGB878Zn
MxmA90J8o360jh6GdENcqzS4Sd98qNCBRflUxhsLkZyIfcOqEM9WQPSbvh2MGT+PL8lfnPqUuhHM
z3QWbyAJGmJYqBPrJSV2KV5UcMqzlZfdExEQYxFXtnFluw/7tHUPLjsM5804hn62GhersX4IaAWy
WJhQ6gZOhJC/dETvHgeEDR4t06kZgajH2U3zmO9bhkSMyd5s7nq/slHwLcaxSRl0oJ9SSjEZ6rPY
EHX1qEqpxX5Xmm8QsOesMnfuYkSDVz5yZd612D4PiVgu7ZiteOAKr63DIhh4/VcNkzdXkS/tJhGN
Ln+Zzmi+oAX9nOQ2PxLMXEgk/P5AEk9fZpHKDGdfBNMcdhMalcRfDeLpsKQ8aWXxkJM1wtJgqrhc
bPMxneX61bvs7wO94GdfE+8gtjJmRNWoOfKKs1XkOdzTnCOHy58reyljjKu/Tc2+GQwnc/PJNxsF
5V2l3dCxPE+ULCPy01DglFxts1kmuoeacxTOgUnzsnV3SmA8acScZYFow3RowEfn5UGm9fM6LPKZ
JjgADXSDJjYCpOVJUDsIDpCe6+Uvl3tJr6fHelsegrWq7q7spYvWOfuD8XN0SeoIiwqtq4XSzlB/
HPu2ME5NjrdDcvZElGXUlqVFBm6wHQIDkWjeTVcf84YsTkXl7XCrXp1SnpdRJHfTR1yAcD3jZvjr
G9181RZMZ/+DvTNZjhvJtu0PJdIAd7TT6BhBMoK9RGoCE0kJfedwtF//FqQqK4mpEp/u7JrdGpRl
VWYKTTi8OWfvtb/dcja9BnO+6aF+54rz6VwpZqRuuCZXK2YqJ2pqrle9Eb/UQ/WR+J1y6s+sKGT1
5+RaWOIpDJp4UwfDYZ5gEHO8I0E85zXQfig55yFqtQMkkIaJtiyzjUOQVc1ZKZnGIgn/FNXBU2EM
t4o4cAPlXz6Onwrbpo6NkkbV2Xmiy+0wV2jRQ//cDjtQC7NEp837GKZQXihJk6NqruqZVuO3UmtR
+1QrA+fabnCW911abBHpGhtPuCY8Skw2YZDgHkn87sNUDgHmC6hjK4KTPgwmOUqhY+DntLyLxNHH
sSv3vpu/DI68qXU6r9OmNC6+kQ4MpJGrqlVcrB8nrDDJuZ4pJnrQPld5XLLhhCeVOoJZJ432NBj0
1lcVB+6m8o4e0ritaba+Ra58QrEOX8JrmcVq06pI7SQihftFoomkRlXBgbQg8KjBOPgHjFHyoy1G
lBQTcLezyBLGsf/Wjcid3MX+6uEcWnV+WjylFnoVImUi1trKPSkbkcdZYjUMpML4YOeJdzOFXnlM
W0qKO+w/x3qUklFbCX0qHR1fRp1rXAe9aJ/y1HOuVDUGr2Gf1v5qHofskmKDuQtnn5bF1HQgkKFq
cV9NXBxoPqKxhxhy0SahL+mXhPZ92zsV1lo0xZXhZVtvwqtSOPlMk2RyzybTyV5tdx4Q4HpUcZDS
lmdVKqF6IFcezrqkH04dhvMzk2G3s5AtXuV1KR8jsfRtzaE+ec4CPPCU8zKOyeUorf6Fom0G8Dze
5bSHCrPeN6N1cqomveRt1Zca4NYn05rAw/b4MLUlq22V9Gxr8ogjk1HgjBLROskywlUmDeO4mZxb
ifkDtb1jbq0SXznUjYnNXnvmuwXVfg63l4DvP+Ls+IBiQNBGDXd2MjS7xu7t59quDp55NIPxONmk
WWrPSj+lzsQuwrt2xuKuNMaPPbb71ejE3tlYs+kP7HppsLq3YU7JMeU/2Ur3ufm1jIboqkwbHrIf
w0v0vdlpMv2tlwcBRVJEpOBa8o6NtfnQ1n40bNrRwELdJClW/xYTF9BWzC5NT5ckpuvQYKaxC+CX
BjLTi9SaLkzhR2s6Q8E1kuuNU7F0SSPeJtWwfFYtPV+0W6+2wHrB2R99jEBowEKwSelVfkoEx9l+
RKWfD63eiiyVN/5EvSEBprJOdLrvkqinOmfUS9PQPVCu97dIHSy2/jgX7+Mq71eTqrlp5mO6ASJp
U7pxfvIlblp9NbWWpfdDXVHlLlVK4eb7ttrZtNjjnqCW9KhCanoHjv1CmN0ap32x95dSSzz30TkB
XOWG5hrnYdSv54OmEeYparqFJi4AaRruhWzyPzaq77al09Cmxm5+DnC6uAFnPOu1TcroSQEP3dIN
ACqTq2k1t+yYo5kAv2TijLPqwM1MKxex6Qsu82LbGU1/4Q3tvKtFkp/lpbQvrLpPtn47mR/n2Xll
WfrkyeDQgLsk6iximW+k4X7GF+lfqLwsWdCm8khxz6W/mSeXxhg5x65vxruKcjQ/b7C4PGzrwRhA
am8ozvaXfVdXr8Dx2z0InkJyHnA1qzJul7ljtimNtDoib4UUHYbda6rj7M5xu+4RD58Tb+y6m+Y1
xU3q9WKAZbyJ6tC7H4U77BP4Y3vKVSCHI32Lyl7dkJBrXTR8+IcRvu5hYQRflN6gLoPERmzkOGG2
k20xHjOzNF7jFq2Wyrro2cQ5twfKh9lsNgmANT3gDKtpCMfbErzIZkjnot/m7RheAZEVu4LMQpgC
Pog/vbiwkItw0MqvrIRfXtdHweZ5y+Ha+9Bb0bIL9JIDCKEFex7WN6puULC46F1sr7HuJquID44u
NC0qzjc4Quf6qqRwsu/yaUYX1g8EZsnoc15b1CysErVcNtQHJ7Xzj+jvmrWtVcA9O6+tkag1VrH6
CE5DXWBrjB/snKSNjR8ZCRux+Aphlrns/aaKXqcX9Qeoz8OzR+boPb6P8YiDZYBbfkS0xu9Nht06
nGV+PQdJ/xSBi/1q1tpCbgd4eC8b0R1xjs8UGsy4f0xav5zXroEa3kLq/jEuOwzeU3cK89ncUsQF
X6QQzDmFm96S34BfOy8QiUDovelzh6Okzop0n3YW531MnuGNGJiKWpNP20xL65Lvq93MPnSkbKbm
NRG7cpAd/sV1EuX8Yi3xvccqiJ4M7U3HMvCQhVEjWSkoEAczVvMu0RJa+Fh2O6Ifuwt/UAYbwjje
gCjjufM23TSGN95A4+w/GE1S3PAnZRec7Nxnxx0UrCEjAWqfq8J6QCWQUnXEDXoV++517LUfCf2E
4oDadpO7MQDDyg/2cWf5tybVMnVmmCK7iuegPxbpNH/SJMFdIlcvnoI+zWgVyuAEz6Xce9asN22L
zEe5qbmTmSpOdVW5lMJUBOHFpf7n6eqy4FyxqmQRbZO0ClHKZfG19HMHCVKNVzQUHkWErrgJQ2M8
GyI08KlV0kGYK+9k5W1ykTs62OJG1tu0leuR5WHddVN82ZIcsLaJ01qno5+dWzk9tlWQ2dFVk9TD
p8gZqQoizCctqdXBc4/H966IhCL6pc83VdMEL1HiOF+zPO9vRjmFV60DDmRL5wuGcFSBtmK0B3tq
/8tmCGf/jeKWk41f1vlrMffJB4MG3RYrAGrCQGUnI24/4LML1kaWe5/TbqzWy4EGs1DjR5vQqsZL
aTUFJe+ZCikG6itwN9m6LRT/nwnKcjCY6wPLEPezA118larEVqtudC2BChelFWfa2j8mc2XvMeIO
m0j2+is8fns3mRWzSUWNjimQW/BINt0XJCFfdf3obsoErxz+LAqkFsK9HNHtFYfXONkTkVupFdJM
7zaymL3aQuhdqgOP8trEVi6pqCj2cVXW570LLhoJrbQ4/lf6Vft9I1euYEarbXqePVXwA7isbhNE
yPPGyFBrOgmYtEhFOHfzWu/0qKLDFMD9snuiF8mHcHqadbDejaE2H8M6mLZ0zWi9tTdSRRTyOcKC
vI42UTLeNP6dBf/sysnSGQqR01628ZDHa+3Yiw6vLG6m3Ea32ZfWRUqnYatr1Hi2QW0+sXIsnZiU
LoiOiK/LRMpNELKx6yHrUk8rm32Wq1qvrNGJLgqH0jztZOJyNJ0fPOPDx0Tg+KyHAO91NKB4Sszy
VaYurqTJK17GGiX4eqGhz7NNIaUtzNfUGQQFu8Kfztjmqh1Qqq8ELWAYb9NS92yngupF9LC2Hdqz
G9sFReM6ff4IVKmEFdM1zxz+UcogJ4xqcTCTl2pw15VEEzWNWfrVwoa0qYx+Ok6NC66icoPmxkMa
uIwpktGsvHdPaXjdJtFAPVbWwORDJId0h82HlKYyP402gnu6emhr8XVsJ2w8+yUD1FyxXiZfCila
9u6WM98lKDbX2VSMr7VElGB5qflM7Te+pfVDYXiuAMjpyviYQIpd5eEUIy7Je5SmIJDpwbqnrIho
B4hJfTEHIR4ifJy7qMn9y6no2FS41XzhoC7Ym21LB61SKHlMmjqroWQKoQ2eUFBJq+zG4AnP0WVA
l8sMfW2R7XIbGTB+OhBxi9SrZx5QRb0RJL9sIl9223yC5WUV4bgdUKy5NN40A7cfbZYVQ3EGSm/G
kQgiaTa3E2z+RfWZ8shI6zYzhCuC3tCKXwyRiil8e/U1jIVppXROsEspO6qijBBMeano7kRCTXRV
Da1z4xs0zlo1dQ+G0O6DnejsrIdhsMaPpKkljIAKV1g9MShRgQWFUL50NltPoksKzoxtd1aKOWNZ
aIIHVXTuqxGyCw6b6cyoYmub8wduom5sL9jfIe83WitaAZnCD9uW8a2Z4UiLCgoysZfwsoKJkVz4
ziPapeiSw0h1a+UkxBMAsGw4AZPBzhuDm8jPIM2pJNkOHvI83Jv5rambT36L1Haa2dZ5kZFv+fiD
dRXCxgsmnVyms+XdVYD+dpMyl0Z+W+NVttHAc5ZKnZ3Mh/QRY9u5NVQKN7GbXjq14T71dZ1ueiBz
XxB4jTaKsEgfptGb7lJF2Mfe0QDstxEV0Ou0RPOEUMC4zPMwp1Au23SfJLo6VT1ilpVDshpiA5JO
+lVLOYwdcyuebO3GL3GY8gYSD0DMNFKu0xyjYhBtAFsQGdl8aurcFpQ0KfUO0aNsUEQ5pV8c/cpX
B1gwJp+cJ+O9k0ey3QcG1fiR495qKApOSG7sXoFuyjc+ec9ItSbTXs+xbyJpIzG0wkZCFtFYfzKo
4916Qawu3BYxcJE502K3hKehSUlhDDb+vVVTZjISi3YBfxejQBDkV1jbW1rn+O8efArX9zl9nJEG
jeX1591QlNioBy037TBihJ5sBHsE6ZZnMtHUNREs0GRJBysn/D16wm6smt0cOOMTsljKOhUJhsfZ
oQG7LgWWQcjQ1h7zlYrXlRs7lwz24IODmfp6LGqLh+esCayh4Bzia4uqtZv6KJLDzsetTRhP37vt
A2zI5AJDDJkhTa4fKSZnqLsI9V5JNJqbshkpv+JXuZNJRuapj0h37NRIscBLzpqhuIMiciUcI7zo
BoKMR2BYF0RMFR9rsmTWsa74L49CIQEyHplVHDs5rOJOpIXyuUubrlrryV96+CLdK3LfttaYpLuq
RJ2VUfe5zx1YA53jzJvQjevNCG/tyiI78VAiGr6YEv7oKZ7ErptRY8etF5KAHHM2nBGxAvxKjPE+
YiN9UVsGXr1Wigc7qGF5U267jvwmvOzqoLqbGqd4rXrcSKuCyKSj7Vi0elsURFvbL92lBQVLMp4j
85Nc6PqFCickHqwYAJicm9SyuzWVfPNT2g79pW0XLIJTZ15hLoUlp4ziSsJjuQaKkX6UaaR3LeKa
y6AskquBvcU57XuqzkLhJ5Sc2Fg76KpHvplsKRAAv80c74rIqnGTTiK6b9hYfaxrKtiTdMNLUIfT
Lm1c/xVffPpkozn+MpRwHyMUOGuYoiUHKLvYBTmeoxX+fvckp9b75Kp8Wo3gtzHHTEkACymtYlgt
XvyQRMUMwA7D+NEYUOhCNSCdWzjyQEUYOF2Q5vDz/PGsVmnyOEOrhVXqzc9RIwF2EE9yAeTF27fl
Iray52iitAz0rjMoJJoJN244Ror9j1/Hwcx52deWOp8qWZ8n5cwuQLIaYpXHY+NZ9gYfByxUXdZr
jn/6C2TU9GKwu/QFrCBAmUwhArIdJyATsUuY09sgzrazhLi46tDkPRdKOvwTwsIXEFAxxPk4fLby
IHlVSXbLBnDct4MDb4GWxAui9PYi69LsECae2yLt4ztllfXhMOqgjz/7TdWfxQETWdD61Y4SnQal
Q64O0ykd6hBDQYvtBS87ssbMHeVhwKXyia18/CVA1fgAsVzGZ9h+HcyuEQtU0NBpWDxJAYK+IrqP
0oH+PWzQYC+90d5MHleUJBPTGBzGMw7p1XEUmG1GNWN/9zqyokPXqzgOOQdjypRgtZr1loOId2c1
KT08rGaRHKzPLbTrD7Xl6v3YWXIdYa69t5KK4z++XsqUUL0wp8Yozuqo54WSSX69SL354CESIXfo
x1UHZK9ZlYzes2GcCE/zwnMmekEfXcChRPz41fAbqiRQZvDUgrfz902zeGWtcdZk2Ph9/Jo4pb2X
Ve/vBFJo+jFBubfSqF47fEJstgN3PG/4QNkFdUV2UMsZi8LKdO6opn8hhSV8IM+9dKjS0rEbPb95
VfbsYaJFoSZGxcsgkfV2zkdqJWKpB6tRXf1V9fRXp2YOzrQs0qvB6+VAprKJz5dq6r3XATyIKX3v
qZ2/itiS+IyZyKivCDaUYRjjejYTbLyz0Rd7kYLJQe3cTej/GpJ5WIDEjfRj/p5jJfaD23T5I/sX
f92Yvtr8Rc+a0CszjvZdGKh9UUv9NZ1R36BrZqIsKhshXW0gNbGGbitMC6FWFwI9aMYSoIgyzkqA
BYcWmfamJgKM2tb8RdHeP8HyQa45FAPtnK502Q36lqStahf5PYEdZr7N6EbgElxyHQtt1zR+afuI
Vchu6NJ0OpLMIDteqmE5R8NlOM+jqdynWiYctSOaL743Jh9nr6Z3ySikY8W26IadxBEiRvecBBl4
4DxR2wne8n2iESVva49O+yiRM4JZ7C6LBrE9OEdz05d8IK2OkrtiNB5dIh3WWuXi3AvM+LxKVPsw
zvGIY6OwbyKsQuclUTAbz9TjLk2n+OYvqXvO5LYHTGe2srXE27+riVDdSZeKVVKj8U2tB9YnuvF6
sTnoMEHEpZyZ04bR6JcoImkstzLcEhKr/LSKYNSxcgn1idmh3HJ0mXfw2eCrTIWoV3/ZTuJjVJQB
tpiu3rF2WTeSjuWlcGL/GBOL+RHVf/0A3qjc/JUgvhkrc3DPUnY/Z2kcIwZpORj/pdvY9WOZx/sR
Sd51GqI/Ntwp20LtHc4SDjJn4Gj/LzxA/9u/HMDz/u8kOUrr5ZfPBm7Y9nP3E1Fu+fe+G5gNS/7t
MjBAyuFYNSkfgWz77mDGhvQ35Vo6LADi+AvPg0P3LwuzJf7GAOhb0BEDizlbAANn3dYxpmrz7+Df
0QGW7zl/YmBeOOg/I8VxLPuSfFZBAhU4jJ/dy2MTTr0VpleRyTBBfqnpsyoBf5rehNjWo6EezJw9
+OqH1/Qvrt2PkPhvwVZvr7uEJAnXdwkV+hZr8wOfHr9/RReTtmW0RSdy7JFYxQW7IjVcuknxBckn
bWQMIoHMHv/80oIEYBcTuEmojPuGoEdnp8mHRl0RXqkA6NVNv02Dct5BRCDPz26omhz9Oal2cwRS
dgX4fYCrK5WIvtv+/yvM701s/MJz923TCbgZ4lkl9/PzyyerJHIJQ7wC2huLlSDJggYhmYmcL2dg
WSuf6UdRoSutZ85LmIKRUiANw7dHzCY7pPhCYE/VK9dt0Zn//jX9YmCwZ7EZrzhZaYksmP8ffqAS
1IM7zsEppsw5rOzcL9XG7lXxMI16nLaABE2EZ4J903do5X99K8sf/GZk2LblLuHIqDVwjvx8YaIk
UYRXOFkZA8+V01XPYxW41K3G5DzHAEsHyPGujaCpPpgubfHfP/by4//j6uQ0LE8sCfx4g9gvTBsl
ZxucUk75HxJ31M+CvLpdhOrj7PdXWr6sf1wJOoHHNyAIvF5+gB9esCSbvJmN8BRCdn/wrbbZW0Vn
vXORXz2O8y0Y1mYPSSPn54v0Fei8KJSnKLTrTW6TMj1GprnVjdYPf/44Pt+xI8Bjmt5CwPzxcfJe
ODqR2VVnud1902JS8AKUV7+/yK8eh7BdpisLmirxEj9fpCMTSLR5clVaAX5NOi/FwbQb+zat9PRO
VNKvfp7A4ZvkM2UKfvttVgOU5zDJrohrJ6JJY2hcF7Sa/izy/PsUgATOYxoHx+u4bz4zjS8TnkjC
y8rm+xTx22Wb4CT7/Wt7k/D+7SoOs4eUfM1k0vgsTj/+OPQAOcX58VWVmMLYNF7Tl7sybLH02x7i
NVnoOxR7jokuHhrbtk19+pCqpt1/5obWKN+5n1+8W8cmk4MQEtJz7LcPPaPed8CPnVpdqkMGg27f
G9m4/f1DL8/05vtiasWu58M3tr1/5IbBmFdhg1FRgLJLOwJ6u6r8GOfZ8xiod6LEf/FALsGFNkJd
E/qr+WbO8rRTBJRSTkOYYWwkFGJjysh5b7lY/pQ3T+SSJOPxOK5rOW+Tp1KSudHwChJqe3FetKDO
CkTmmMIAuTW2yZ47FDaRiNgKEMylzqPjzsZW2am8nDsjPNBPDe+bRqd3JGjQ1lYmpRZppOmt0wXl
OzPP8im+vVmPxntA+ooJS/dNwI7diboRQpxcgbd7rvr62Y0cgkImO1gVU2TuzcF0bn//k/9i6WDd
+M8138xBGvZBl2r7lAruaZ0MKWjTcSwuKA/MyDFrF3xVrr1+bTn5dIn007j5/Q38ahx4kgBLcwlq
geb+83fW1S3iS0cgZ9TEghiqPY5xnLwz2H61beCz8b+xs4Xnustd/LBytJXV0F01T+wrpNzSYRIY
c2LLpuRLy+6RNI/4yUDCcIfDiR0NJRrKNYhsy63NkTLaFDJ3DcoltIff+bC/RUG+/dX56HwmZyjF
wdvFe7ZEWgcIlhjH/iZUVXwLhiJ/rmKSN+dMJR8aOUDl5KyCJBSNOR4Fx8J40if8VRBcEy5ofc0L
PbyzrH/bT/7jxtjIwBpnm237b4ZGPzvB0Ab4H5PUOgdbJlKgFT34iL6ljUab8K5TbfXklmN1odSQ
fJStxnudNO1k0frwxNaNlDiMdZnRdjDq+z8fOBibZcCY8W0WuJ9/UogeLbpG82QoB3YgDNBVmvnd
O5lQv5gRPSGoJZJ6xW/0dvVEChmR5dCfqN/21GG1HT8UJv23BLc4ZpN0LN5Zrn+17ngONcRlQ0cL
zV/W8x9GKorrgdDb9jSanb6wdAbTIEttdImDuB5o4yMPtBau8mQO1tFOENPajtnf0cqnu/jHb5hP
ksaA5SPgl96bjV1GfVvGvjrlEd78Oem+mmLM39kz/PJ5l7wtrJ7SsQiG+vl5NdGKYRa3p0Ihbxt8
4ISxatVZV8Xylr4CmATKxw0biZA2dYfbwFjPZGdvS6XMd979LxYLYuk4YjiSVUG+Xf6UVh40T3Ua
Ys4KhbCecPJ8GXzzOSSPFireWevJ9xaoX0x/HtObXHz3oHi+vZ4ffu4MLF3rVPUJYgIe+lpBA01t
Z21bgV6BJDzYJVET3SQux3z+aCzzpOxuwAFutVV9QgHhv/PV//J+lomIIU/nYjlC/zj8Zuk3hM2U
p2CO1IHhXW6CCbXonw6swGJB5hS/7ABsjuM/XYQ4cgUSsTkVo6C0DRP53kJU+MdPEpAxJhhSPlF/
gN9/vkgF67VAt3kqQK68yMHNzmcnq995kuVOf54juYhvS75Y8gyZIH6+SGkQJIN45KRpzd7VOHoO
4Uyg+jrtHYyBv39r35Lv3l7Ml5Tc+HWWPLM3+4MJyjAYP3Xy8mTRE/h2dBOPTvJBtuM4bwcUMmtR
p/LBDIvuMHJy+TxZIj4PpDhGbe4ANfV60Cu5HqGdDhi3sy2WvXrYvHOfy7zw430uyYpw+4OlPsIM
/Y95AzEWYHFBHssYIgsbOmveoORPaFO7xPL4eOHh1wQBmjF3gCW6cjVkHBCkOO5+fytvR/NyJ5wT
+MICajbBW/J/JsccQemE8sab12xDs81sog/5/UXejgEu4lvWEvLMHEbF6s15ZPJRYGkc70OpQMsM
6XB0TTrbU5mefn+hN9w8dsnLlZZzLzsYl3PAmyt1qpCDZgAUZHndIBghyJtqiXdOrJVE50zp1Jxc
70wN8Y0qe9QazmB80UETnNdeM9+/czfLB/TmZ/7xboI3ywNN4QjChj7BN2qPLCK008TQXZvmcGwQ
5KA8mOKH3E0WV/V8jjKIFrc/QgBwsQCvK2HQV/v9LS3P/7s7evOBEH2GmzZUp3kwaA4x2b7S/s2h
ZdI2CjMP3ibxMdssw0Vp1UiXf3/1Xww2qlIWiDMhLEGN4ue5oCvRgSdOe/IKND1+owXsVad45yJv
zwjLEFimGpI24BOQR/zzRcIeD1meMQRqLW4rUs12QzMdhULI7HhqM0FMufz9Y/1jhV4uKS1KB8Jb
igj+m985N8oUtn9zalvfXByLQlwW7TTf+QGQAt4yWKi1MKuI7YGfYENWiYWbj5MfKYYkmr3ztf3y
I3Ash0+ao7DHtuTnN0AXUTsI3DixRMHF3IN7xV5ruyRBpMYj85u1IvPPOwSljR8rcItNhwR0R6hO
eV0VdfP5nbezvPC3Y459iwwcdkkElr5Zy3Rf+JWLtVj39Fkw+8ftkwWMEA80u8p03ZXBcKyaqW22
I6UgWDde7X6pCZlszg1aN8SL2n6PyjLsujNMRCirjNxEQGwXTfblnXtdxv/be2ViZkpkMmSb82b+
YNUwq7EqTr1XRvNWZqhM1r45+/xeA0m2ZDhqgyJG1KI8DVpTX3dQlb/Imeg2IAUB7Mjf39Cvvpjl
WObza5o+E/XPPyX0qTFy+/pk4VQl6p1oozOMpF3/PxkyCO98i2WJbYf75qPJfUlPDcde78mSEx+z
eUqMh8zZVGExJdIb7maJL4LITrebGyQoRB9s6kbmJ5g+ZH6E5dD9admUz4qQWU5+wmbj94+b8vGt
idkPjq0/BZc0u/Kb3opRu8/1cPfHrzmwOb6DHiGoh2Xw59fsxaGdofs5VpM3HmwQoLToG+OdaeIX
3wFVRildm9mPktmyWvywkYVJqaEx+UdYpPaehNUOgVcgb7KsRvsV9GW+//1D/aMdsqTlBuBqLTZg
gs3qmwuWSMYR6/XHNhHto4kEEelQOZT1avA7urZgQUYTc3SAByFI+xywmjVMr2Uf6uSdZYd55+2H
xZ6MftMS38tt0SP5+eE5PcVj19VHSSAgYr+hx/An6TM8IggIHh2phwc3cOhGxBm7rxcb5qGJPRsD
6fVI6UquSK2JnWNahBiiisBD6jiHcdAdiiCCyCysajY+mojN5/Opyc1zYv1aA4aH5t12yulmYAsF
zAOSrceTNdfZXZM6zQv9AFuvHdD1NXwzDLErbwaSsbFHAzanU3jGc1d22U2fEFO6ilkTXzT22lOF
jODFccGoYL/GzrAEPXj7cXImeQByN7ZHjQhw2KFCLV4moOFQ0yiGphv0yt1ta1sqXAc5J4yV1Ymw
25le1JH+IET2Ss4eJNeht4zbZu6rct2juYNwyOblkOHVfsKEQ1RZIhbLPspdqPZIAuQnS0Y0fXsD
xPcqmmf/KklkhU5cS3h+lWmW3fmYBvgaglF2e13SrSJkJY09YGyNW1DoGYm2wX0MpabeDj4eswS/
I2HTLxrLAMpP1G/2JlYQAVdimKYSabZvoPwJgECdFX0FGCjt+xiDLP/WIlgtOTUjpjNk5++V7Qrn
GJJGizAxGJMRr6QRjNdB2ftnMmz5xwNb6W7fytD6WqYJNAYtBzSG/ZyVM93waGhW5jI9Q80dELbj
X55PhYR2Tj6bi+xCV6CUN8rNR37AbMFxhhaz/4NOByh+qW1n96J3AM4EfbuI58KqzDdwv00CQ2cX
9KPUEdbDvuXX2cwojYGxSZZN4ebixh1yYZ3slvAh7Bq9W+ClavH0z23XKTRyYn6C4Rj5ay3wVqxg
spVY64Wm/WjkHQ5nL0isL2B+Iw5AxvipIpQRsalZTcYZGbXqpXIzgoWaZCqLtTV7SOkJOK7udB7h
yZ0I64X4IlPLIuPScq4naDS30dwwgswpR6HbNTVZjyH0A7STKqiiDa1QRnUAOg4dSOsPFZ5LmY67
aipRc6Iw6gWYREqpeJmmnNLBYE3BNgrCQm3jwrDRCeRdivm4SqPPto41ybuyRIrpTuO9nIRbYLNK
435HwwsPCEbn7N4cW5/10cySeM2ptb9G0NPfWBWNuVXH0l9skzEQr2421tZO9YHYIq/EmuNIPPU5
piLyItp9FWGOOiAVJoG0CUJ3NQx1+uB6uEVIOVdoNRoMEZ60jYvGjRC4eK2F773wUQEeKqPU97oL
kqtRYxZdQelrcLdSLPqgTb+E9DLGQb7tZizsqzlqWvg7dj9235fUP4rJ+//LwLuqv5R3Wn35oo+f
6/8NQXikzf1GvnCbsI+vSnZeX76F830jti//ynflguP8TZucEyd9lKUgsNSQvgsX+Dv0fthGs1S4
0v623v9Lt2AI82/cZ9SeOIoLYuqWMuO/hAuGsP7mRIH9T9qc6On/yz/RLnzbHf9nC0i1xbJd2kds
WG2TTt1b8YLAY+amS75A6WWxcfKGbMBtQSz2Yqxjv02KqcH3wy4hDUHzBj2IT0Ei6oWlbJtcLoi3
zCQhgSVnRl+RIhbOZdAerBFZ2bqnUZKfe5ZBzQqoB+E1fgMHawXZLvc2LU0PwnRVLK5LtRjlADpC
VLetifmD0AL1GtkpRsOi6eQtEOaa7rmqqQm0eQByIhm6dm9HA7hkFPmPbedWL1ifvGcbee/rt9/0
j4b3/7aBS5X6twO3+1y+crj5z7D99i98H7aSAchh0g4857t0hs3U92Er/L99uqCIo8kF+FeWwL+H
rfW3yZDkFMomluItf/XDsP2bf5qvgK+BUgUbb/Enw9b23hzt+aRcal50SRbrAjWQ5Sjxw/ay6uNw
wlxzp7MY3UsSAFEzoxBHYz2oD0JghEGhSPaN61c35Tz5x8FyxmeTs+K6T0MCmcioQfMv25NCMvkk
xnC4m4Qp7h1ErrtuaKeDk+fpB4zm93wA8wOpRfF6jNvoBsvrfAGnxNnGkzHibOujaec2/O8ScCUu
NRsfaK/zS/AAPoEtpNusdJ7ICBC6QltXCyfcNoRrPWY+0YbgJeLa2ySl53xyEHJ20Npm4cIVkO2V
UJWPBcdRJH+HbXHudkOQr0h71YDf65rwu8KVHpzUPMgUPCE+W+KRkr1pQ79bUausppWDmPCmkOA8
D9rsug+E4iDCbezJvimGzDvjVtpjEVJlbqrQurbJhlxr9I2banLqgzsm5FNnpQY308BTwJwB1qW2
zlt6wUQ1JSdOjeZFCmIb79V4PXiPAbI5TfFpSo1x5TbNV5iJTmwMNxFEpb71n1U2QZRot2FxMVfJ
+dDrB68w16CZFGVLj32PujPjEJsGbOBGDY91FRaHrgaJhoFkbTNVrZRsYaWn7rOAr3dJ7M45r+rK
j+27McDyD+16FzdgH7FnR89p6uSbuPZfHJFCgXG88bNZ6FdEP8Rak3P4NDrtU9IEh0EYwA8iRK1R
mN+yRUjPnGasXkvTvXNL9dWeLYQm9h2r9R7V1zZTAJdCP1uXBn+Fq9ymvCBteFEJf/Qc4lbC0V7v
pyIUW/X/uDuT3siRLUv/lUatmwnOw6Jr4U4fNc9SbAxSSOJgnI3G6df35/le9ovQy86sqGUhgQQC
ihCddNJ47d5zvmO4t35T3mMobM9ze3z1CE9gQCb2oJ+5plrHY4cXfCiZbp05SJxXU53dqxxIFdws
L8FwM5r2RmBO/KxHvi/bWLG/zeXaSCfkTzBxKkio9c4zyjgb9KF1+vwRpC64cEwJMAAI3Xtm7+Pr
dxgUdx1GoqR6gXCrvXXPGG+FMJqt/Rwqe9M2abieDDCmMZk51IGe14E+9AwHtgjYB32sIgM26eS0
5XCOilm9GmZQXash8Tch6JaDl9pgErvGmqlWJ4J+M6j5GRDZRxKv6MchKkB+QtgOzVIi1vlTEF0H
ObzkERPx6Konm2F855S38Dtx+9l3+UJtUxAL3tvNjcYIuvUmhVEzkuoM15KzxsrzQjzaluob7RcV
2IrB+lGhX93oRp9XKk33pIWeO1qWq7AnOAE6yLlkLrFSAyZ6lyihVNG0K2VnHhdK/rUE+hEjPfNW
9WCAYAwW/oeSGRxVA03XVletJRWGerwKlTkRGFQW5wat/xXeZ7CDBn5i3m6QwbGArogWuzuF6x2q
ebLvDWKqbpC3iXUjuZSI3eZtFGDFW0W9xi2QPJVZdzCKT5rz1n0R8q4tW994rHyXd2yL4bRpnxqQ
Jbjj6N0AJdgDyyQEOtRIv7keTAg8tCgNIew+szOhSGzHf1aul96k6a9C7TPcdvfuJMKtVY3WzlFu
8GYRG7fV6UggY7PYL/MU3SaSfDrDxGbT5Pu0mt7Y+N3UkJFor/lknuHIr/s7UiKi9VxKXD5I51de
KfKddhN6/Pl3waXDFhmg7xfe93SQh7mVMXjDx6RR391ZyzdZqX3eUal2uMCnFn5uCdXQnRAQ295V
5urLyvJuDQNiqmkMFLeu3k+hyXafx9GMaljselXbfAfZOMVyEPWq6grQKsK7zIH2X3M6J8j1kl2W
Hn428i/F3nD1uKlD55j0c7LxxbgPEivYu2mGOm4hCcK2X6IMf/LKpXVy31dLclSllW4B5zF99TPm
8OzXHpDYP+Fx3fVm6sSO/xKEBASMFsjVPT58R2xYbN2nlPfnNVBbCFcjoA2o4W9WBo+B+Bsu3EwU
Iph28OnBsHMzHOUlabv4KNqYpSdMV3bvGYcmYv9IYotx5piDqV/p05VnrqX7t3ryx2k12Z73vbKN
yo0D4Y5ObGWe461CabZxyS4KUEc2XCLjluEFOFLrQcugXU9ubgCfM73LIsr1ZTlUdBN8GNfXU4cG
ou86gnXlDEPYmLvD2BH4GliYlVYtgRCrOlLFZVeNKZButouGHAseTGXGuZFkq2kgnIJ2Z7Zf8Grt
JsaNT02CcLUsL11A650GWVbu62ko9gggqr2zFINeYZXGFY91fajHPZKLT+Zr7Rn2RDNOpoKEY2zg
eoujwdiH/YgtyZRiG3AuCrbdWVe21rUyJlwUI5eAc8DC+9hP48gHyprbRWHPFOp1WEi1EWDNHgw9
i+0U4PHtzb6HTarGfe4qsRFh6z8mpqxfDadY7pMwIGiNhtMFG/L80cjGFCwx6D7XyZLjiE3nKO3I
uDTANdwYWdi8ZLOfGPD1FsyDGKrEQZ7gpO7Y+7d9Z1TnJTbYR2a41Vtq+TgmJzyspj9hi3SFuWWu
K64ZaRWxX5nioKx5+f7rFe7/zA2cfRrA/f/153f6/fWzy75/KYX5N/8shcPfTKKpnIDMcOskymSM
849SGOU5Gyc2cCizThLyP2Tnhm3/xrwHmcipFWnSzKY4/WP75vq/EXcVIW8yzdN2i1/3C9lZ0F05
/I89fNK7TkNAlCHsE+npfp02Umd4oTewgGQ+bpE4MekbeXahgoblqtdUti7uq8GoVHCOTHaRRB4Q
J5WSeOQpdAbW4rvnfqnx03dYcOo1+87ZgPBRpAuZCbkOb8bWiZJo5S19IqBcud1AkgW5sxvHbDDJ
LDAedhLreHK0x8bqQWRWbOXizHfH4c5fTFJl8TtVDkxpcqOpb3vmH6+FBZDZJpfOxqcXT2QV3lRa
LVPsRd3sfzOV7BsMTpx1Ql7IFHreakFqP+HUc6aG5HGejGEzdqXsH0aGKIBcbTea1lM4LwXoXEID
QKi2YX6HYNOTt0R3NOWboml6Qwq6b9542nfDo1+3aoqdqSYCz7amctjiV28h5A/dEN5rrF2eopYK
SWyEG1YVb2XS8wbsw2hc3NjuSTw+gDcaoouh7jsCnoclgEhB4JmXL3FfBvThyepZxuTSClsdZmtO
r55foDEYy5EI3775QIZOuPCqH2qVvQKLly1BrOUpRJZFn5bWCgOrsvcypdK4aaw0775Rw2bqMvON
EEei34yk1jZOHn6GWtFVtHS9qI9ZBhYTucmRmQtbA7iIYccFk9kiQRHfVw6I1G7K0glEyVIvJGfz
lXxOZuF7bEcWspsFnGW+NnIBXAZReFQjgECjizp2PePZ5+3YD/AmiKTgw2ZcCOSR+vT3u0JdMbip
nUtie6Ll2dAR0masvpmexGEofEt9cydLiWfSpab2se3Hur6G1L8ZCZnfEU97z4TNPZMj8MCkYVuV
jNEINCR4dme/ebdqKSbSnYZnygzgjrTLf79xb1Ipa9zSUxKDeMSsXpJKS+BaAo4OrPpUXOcJNuIn
hyakfmltWYxnnt2BXjKdbDRjsmQBWoeAqTXRlnogYuzUbijvsalVgECJhgWLsCwAovtmy5cKQsBA
Mwl+2mAgGDsRjjrlST7OZKEUW2Pq919a4Vj5IfKyLqrWZTRm5qXEFWlej0YkErFOQh/3vOmTkgNs
oKEUOs/mDDZmZtjT8gbqRpxSpSeJ3kfmQGGvCpuC8SkQoX4hFYZi3aWeXyPhLok7j4phyxMmXvir
9i5v4P0D/rNb0qkT/ruICpIYjia2QoiKZjf0twaQM9Ie0j61MZKZYOUGdta1azxnw6yGtxlt7vge
uioKD6ZPEDA4RhKELlqQlvZnZ/Ji3FqGzgSZxu0pFu0Ey4Tj5YDavupUU/f7xVDlreu4bFb6uSXR
LO1aUPvLrAhV1qqDGjMELl7sYCjB1s1G/WIMKQi4XDoNHAHN0nHZCJ4ZK4CWip2bi8psB6t9HEkZ
7oMK6/UW7S+pGjVV8joCm0KHNwQOa0e6aNedNvJzOZun8HippHMmlr5c9rx13RSYL57mlQn7iQDy
sYYgCE0BUidpSWeG0w3X5LkBr3XyHMes17iFAo/sVc/aLpcPUbv+meVnRHbobHyv8TOSdzP6t2Ua
Pi+CFAuhkHMfMk7aWklw19sRnsOuxCGyESZRa1S7rJ98EAP+WWBC8Woza4fod9xkiGRo9xpKvZAF
6IMSKY0MSvloPFXukFz1/M5Y+ioDz+DMED3DYtfQc9y1AuYMOOQSw2o53qhKOvZRBOqTir3vViKD
j90aS4OuLaof8oApyNoEE/A52BbY9c7znZUxQ83uliwYNyUm9Xsyahc2gSSafZq9EzwHBfMCHOfM
lYBR+ZuuL2n5ab8L1iILvUeXenTZLcJinlQWxLrbtS3PmZIHQBPBRl2lkRFsAP0CpbXMTpB+o5zp
Q3fDQ9/5zJmDcaie2Za196wANoQV14AZXSK8PWhkXu9hMUSXRC0mcehVSexU9nxRdEp8Iy5osc6L
uh83gy66YRXaJAgHbR5gikyng1+Sg6UaTQi0RXjsdgg5qVWVmG7HpjgZsvVkOva6ai2roYD3uyek
f/Bnmsn2SdGCiX5bQMtgVQzS58oMhotkIG/QFJZ776eqe+lMwBwWlrEtPY3stnEdRTDKhFI/MI5Y
CYArOs29Kaf2cnSjUUAbM+S+y3Fe4nhk70WJPZ/1uL/4cw+0qgdFZwLB2eu5Mo8O4u+Hzsre3Lap
jkQGnEsgWChtcUo/Wg0eeia/7kXg6isQY8V9s8CtnskyWOtuSU8h6NTDmTjva5pNHqPDG13o+gyL
NqWA09jlC9794GjbvnFLO0zG4OzqK1Ky0tgmspotEXzUtgyGDa0v47NYaMSsozYne6oxavdmMutW
Hpq5Bg1OH9tfK9LZtoaZZ+dE930mWX4VAcvC7iqgENvXtJ7Vndu2xibPOvepNZCGkYOCuq2/6KxW
H0iUJlvdqEvzU0hAll2Xnrkd4x5CFdNHA+ASEVQqnqrSPUQJGopFqSNxnOYJGcDCQgcckf/U2eyu
l1HcT1HtgZxY3lGcQo3Enw3guNS7iLnjWTNi7wD5RobKSSp3aOxOEszYwK/QWX9VKXc6o8jBOJ2Q
31QuOTunMvEeKYMM/1tLiFbyPvnw/U+01PZWFiYc1gaMcRxl8GtQdYr+Kc9qxzl2fX1y2deqjMkK
1U0D5axD7hl6FGv7MqEoubUWcwxeisga3lISe5tYAVXYZ7B6YrYQZgwd97NJdDZvWeTKD8kr/5K9
/VNRG/lL2aUsz3WLbz8gCEELlbCJAgi3F31kxYOZLXSaPJQqaP8hoAZme1FMhlwjz2u2QcQEdIKT
c07GS/jMk2FACTQAi/Phtb2qoRkCse3141QMmXEomtOqDR6JjpO2Mt1vg26ev7Nb1SWDf7zsV64r
2l0CHO27R7wYTMSOabA1Ft9gGZUFuXw+QW7+EPEdGzb0SBWoE42j2YimubLzPGTjGEKScDG5xQYN
IRgyllueM8rn8yR5v67H5dwTI/nIZVNV5/CWp1VUzTAf7aFuAJcF1tawxmED0cOwmTbYRQuRifUU
CWIybqfF1huF9/ycuA9SZPFSuyv6guN7lMvqriLq7SXESvU8GwMpASLtb6eI1G9yC5d2O5gw/UJw
WfthkNV20vX7Ugbmvs27Ik5yE1WEVZUXNWrHbRAuULBG29lp6Zr7VI6nHFPdsVA65VU3kC3o+cwl
Fbm2t8NIfotKDWsrxrJ8sL1wOXpo0J7SoHkAb1FQIocmYMtl+LC9lvjaIviouRt2Q1SoNRoqY9Wk
iPIHOdxSJihepplbrluyI3GukoNtV4JgaAIJLzqU0RR2J4zvYooLWauPrPByY839T2iI67a3Hd+m
c1QKURVz4fIJO7gR15UJI7wu0reRSnKPOZwHTtEJfCDGt9i5qqwQFGj3G1kKBc3NkhBpdiLknp2A
Erse13oSBxWeTnfsNMaBnPRqgT+IJmsviTZkw1dRm4F9hEVgf8I41QdSAgxFN8AMNmNQMuSVWcDY
CkY8L39aEXj1m9E/NBJZPC2hiprBsGGeO2WXg7/HO0gXshPGMQwXKEyCtsJO9cJ+KPNURtycDd2A
MCG8fcIg9GzYnffp+XPxZsO0vciinmpxcTtCFCtIR6USxHjleCtXAHKaV5zJ5dGqwOn6i8D/Ni+u
uUkc0cStAS3hpiwCuHSEsSSUdOqaoGL3ciinbmeZMtqUmDluA8v2UBVb3Nuqmj0yeeuBhEeRoQa3
NemfBXPKo28vJj1es+NOdLqA7Iqpz7W8AK6s17op1dqaRrIMO2MwiKyCmxO7EONjmKjLOdaswLyo
ubeLuJrtjlNCL+yszNZhJ8gdO15GOpD3E5h/ERtzKuAAe3mwT9vQuW0Nc94Tm+7mx6HLAhEDE1MP
Y8MkYoWLyFrPyp29NYgIGtUKQdX0pNV8gVG6FisL0ltKoQ0efk4rZ0MJ4107iBt3beL6dO1H00GN
VuvrkGX44M4yP4ezlLwFqgzVITETOwDxXDM+cD062HL2WbROfBpiHpjUg+YpOrBYtZe1K0dlA11W
LV+MPKQILPzuPpkUj2JN3QjkyTM/3bAvaQWK/GCwyj2RDJS9DbmVbeo+H54JIa2uNHFRK+j5NLId
H3F316fGlV50cjX2A4GyjV0Xj8LJu9XAC2Zed+2cXroy0psU3u0mJ7cdXJHlmJd4PoPLqHZPzBPH
A9DvAxNFj1Kvq9wzBWlborsqWBQPuPHcc6wp1X0VRhUdxoRyunF7SNFT0ze3TROZ27YqiDEye/Ob
LxPFUEr4B5MmU0NrcRHvbgNAHYbXeBc63XizVIgHVlA7x3aHxyiMwaVYO+ln3yPybR7lUOdr4ifT
i55ORL3q6OjGc+uoW8utlj1KIQLFZmKZz9ssDI+9qsddYzDVGs3KO8K8WWZAH7Q9LUscGLXNd7Mw
8g+fwTBQR0efAWvBSAWe7jvzDcJ2PZVe+uUkby0WRV48mR6hEU7yJrWjghtsUq8gBaObDGb+1p4i
RXBUePB8UwPdLROGEmTErFCmmmvyuds7rNDiW9+35YVN7tNxHOn+p3TbTvs2OV963MXE9ewLgZlz
pQDbkGZLb/ibJ5hO+XSaz3MnsTZwc+7UQtGCbsiqtxFB2P6W9ZvsxTafT1kJIjtaiS7WFqLfjoq2
Kx7dRY0wXBZe0ORuw8cgGAF0SlpaN0SHqaeqDZS/9uFwUsDrRLprGu8L/2L0wYclft3wom0YNTgV
Nt2c7glFdUK/mZ63v++pmkgChG4ZxUE3Da9tV7vPYMzGh8ZaSkwjE1bjTdJa4aNVLQSA4E+KDsx6
muhsXqD0vi11EEX7vKXGH6NSOgdUQ4ScoVgo1Y5S+b1QQxALU43XQ+WeoNdt+GmG+fCissJUZxNx
eflVbQFjpgUwMRnpyS1Y5Z18g2g5Tff5IHlwJzurVrIdk6dIzP5eTa66o/Ehdm02IZka7cT0Do7X
ymBtdsm8J3nBAzVfepmxLk0nKmM7IaUhzOeuOhqeCyJvbCPyVAmgJQqHDpzcdYvjbCMGHHFWt967
n5jtTmBZgg1M4kK3Dqim1mMgjFgiqCVBkkZsUTNNA2MMhARGr4QY6zJh2nCPk4fR+Mwl4ym053Ma
O30D360t72tel8W6AimcMOKw3NVgNu3DRHwCeXY9U54sghsXlFn5XfeWd1Qpigkd+DDw9BB3ejS+
m6pM2fc6tAIWZ7pL88w9p0B1YvpTwXoqbTxsOYFyQOWqnT06DpFaVXChDXe6C/pKXnKmbMSMUr74
LPUnXNLcrTuy3OXKtRwYzSEI5bIjBpn3ak4GZRglm8Wb54u2hxC+imgzCkDvGeMzsPi3fi1StOlV
ETHRduHosOUqrn0jkwogb+2ZFxCE6Awigp0hVoLNDY6aTAHzlkTBgb5b28/FGd2OBOZZZqf5Ops0
8zcKCMO56xpVJ8QPwXXvNtxZY5mtbJm6/odbLrp607BKva0EG0Q4dR8CY8Zo2S71Y0bPPSRYRcJP
WIVCTuK593QImHVofWHs7HJIdYRgC+TODoa49K4JlVjcg2Ai2mO5GdnI4A6PxFlqDwRfgOviqGnv
Befe1ISfI3Dp6NsUKuGd8L4sTptaOX53PogyuGbn4OYPEswhpPk5z9TBrcM83KaEHoQXgn2tuPGE
I2oIg7QKDqii63y79JKjgufy3kmNWloYtsSk1RZv5lXmVGWOczZgZzuRU+8mUTx7trA2AucVQjuH
LtRNCk+j2OfWYOgNx+63foBolXC6oT9zx5R0nbHkNXPbjsEA5VbapdiZPE3eBaP1nqmHlDMxnpJs
0j39oTI4KzCO6R30XjqSq0Uvlrg1QpItYwU8P4xDTjTZ0Smch0MSqbK/Jrq6nFdOKNN5R2qWaWxl
alblvle2YVznWROVu4X6BafODORoH7nEHpwX5lRRJLONMh/opfssu1WuwbN3uUtMFTp0eO8LKeHx
0i80av83HMQQSUEAqgjDz7lBphTVsfsaoTw9KlOQgDqnCF6hAar6nFnTRF55Osxkk8IQndfGaBFF
n8AYvlZTOZ4L7dNiFja9v5bHk91JsV9csfNHo6NA6snlQHRY7vD3gzOSEXUH4uc3AgGSzdCZ4oE2
Btm4ZhccNN3DQylt68yfl+4gAL2Dz2AXLwdgkKndffd7EhtD8NUQbgnozOz2gv5rcO+VIVyUgvIC
4WRA0gRA5BFxXvXeCtARYQn2qwufOwCgK3wUx6xRgKShsw4+mlsvGuoNVVdBEDTJD61JJvUicdqm
PR2ttEifuoWKA0w+JJPWALHeG92W/EzSg9Ik3aWTMvbB0LEVdinBqj5agYraKSfwNz35OevGW8at
KE3ysxkxb2iMW9eeasUaEr2DXnEgFfjgKQTLq8w2JU0VFvAZqc+GwKHsVWEAPc3cedAlU6gTH3dw
iObsFobCRXAG8D3Z505dblwjnRFEFLcq9F4zvwiw2rPEQ8UU1o4wUCIymfAf0rmx73vpN58zYtlL
xaasW7EQFmRYhLy7WoLowqbWF5bW7YtrMsQzlU3Gkd2ZwPE53DckreybvIqMNp6psyRrp8+wihj9
kjJUrHwCL3bkxPpvaQ6kfJmKx2LokyeotH7MbiP47og8eDPLjJYlF/Y5UNQdg0qzO9QZ2cqarOHS
IoNt0zEiWtMvI2sEzQ+dfgBsoUGmglmH7paQrCe/jlCM9FYLP7VrRyonEKG3hvabvfKzDwKs/EPW
zlcODUWI9MEDiUVNbEmDpbrNTBqhw4BiWXwiCM8PVlqG4FvCfF3SHG/t8n1uHFiHESASSNxP2ie5
wQLbQKQb1TpkKnE2BF1zHZTTKyW9sa6KgZYHDx5JUTK5zsI5jH1Uwn0cBPqGGuyt5KFdNSLi7QPP
E+44sgUrG7coTKvnpZZdBR7VIiUza9o76KIj2g8yfm6Xer6xSGxj06ZBRhpjcyh1YsQuiXVojU0r
RmQLY8+Rdzny2pWAq9aRGYbCAHdv80ok0e3SO7dzPz9gPNwD6GHa0dfPRtDVZ3np7zPLTPZMV/dp
7owvFWi6i0zPRzGRWoagUqzclBQwgY3/bAAnd1FW4XS0PNo9I3XtAW0M+54mJWg086xdhAvzMht7
SLmh9dFGaI0x5dinFnDYrfzW1wfQf9+zjvHVKQr+CD+zRQhZ7+uCOYndR8XWbKm3cjfasW10YyWT
OR58Qj9t5T+zhg4vmiQAtxjEIZMdaUo694eNbt2A6UCu9n1ESHMBPMRLG0KlJiRZNGEtj5Bbe3Cu
EJFKBOcOIAx2UG51ZOdGnhW5pta4K4RP3IwQkCF9bttmyaZ95JRzTCDXU2PmvFOBQcKZQjNMf6aM
GS9VmPQRjs8l9OnWqx66xH9OOu5MCc00RirE8h1YT6W9uGu+rNOOLSdBNitmumEA3uHKmf6TVViI
tdM2lieFiXL9ckctUG6GrPLO3Uob75GYIAfaNY6dMcC/lNYPDdEzAAwZd60t+nin5Gr76A95SI+l
TZ4WWVD7TVptswCKwSJzaPepX74MzA+RSc1TnAxYmZucYRsbx9y7cZQadz1ubLinSXN6EczJOxtR
ag2bWPZJsjayDjbcx4BajiO9X7QV1bmWon200CCtg4TGdS4mHsqwPXHXM8KInMCYNmbiEY2b6B27
mYxtcd+7MQNCyInVmJ3r0tdHmoOs4WSwTGSl38zoyc74DsEAkj9Fg6Fik2JmEPi1VudjXkiSJSg2
0MJPFaeWQ4s8NYc/jZ5yukY592DPJC5pV4Y0TRgdxWWREmZlOprztYzRvegabtlD4HrfJnrIByNq
apJg3ZSciynAuhihJaAw1Padz/AwRjj4ltpGtMSAmEW+EQO011hLwyQhuQIKvRtRpeOJ6PonQSf1
rJ55WWbEVt8w3a7WEuUsJTqtNJTsY0ReR2a80sCgiDbkji2PdWE7ffGwiHzeOhhr1n2bvYezl8Q0
pW6sKrrpya1hORKTf4oVXeK8XZIYPBaNbAmxxCVGC4YG6WvUIK0dm8jxsrwH+so4QmzwKEAIx5Qi
G7SJRY64pwEj3iFn3OS+RwAhkzSq2tK+Gpi90gByiZrKNF2hiXiBvvZ9psxdM27nxWYNygt72Dbz
PG9TszD3lYsbWkVW8aGX6pgHU0Hn3ZzPMmUZV6zXRMTMvJopVo24C4V577tOvwpmDEU/qAuu/yGt
/hHbdvL//Utw7fnwkMAHocpzsXlZ7lcoEhGKo+FU6HykPSC7ovKdtcWAdw7+xuV2UsD+60BIYx18
4VivLOTd2L2CLyY3MXrojURJao9Tue2x9LNT0Lm3WGb812d0QgD8cCBOw8d1aeGot0wPHfvp5z9I
cUU4j3kDIh8DYTESvzMEfb5iuiJehpraMY64qAtlWgTJNPG9YffXh//CcsHQ7Pr42BwgYgF+Pgxn
Px9/bMOIxLKIXNfKcIuVoA1L4EWGcMFNMfhtQyOImmf0E/lwYerCujaXhk4DIU6ktfPuJYooaszo
AuOq8v5hBfsl4fh9zbaw/Gp1AOb2vW7mLkvS/j//a8qb3Ud9+Vp+qK+/6vRp/t/vUv/5+4+Tjzp+
7V9/+sPmd4fCjf7o5tsPxej1D+XJ6W/+V3/4T8H4/dx8/J//+F7rqj/9NpoO1U9a8tO39Beim+yj
617/1/nHF+eEffpnfzAfzd8Q0dB/cGHggOE5Sbz/YD46vzkmYuzIBz4IMe10b/9ThB79hvw84obH
2vBPWc4/pTcIb2wLOXvocbfixnB/Cfr45THmGQ5R8HgUGhBx+Hxfnq5u7gHCLuFBM5N5nfGTEYTe
6/7NYiZx+OHS/MmK8fODjMsfo+qJKuGAyHFhkZw+yg/Pl8Kd2rbtdELsUu9jN1zRogt/abX44yAQ
OAIQDR7b8J8PYjd221NUHKiTSbe1s3Fj5O38Nwf5k4tmAfFi9uwipfLdLweZNJFGbTkeOGPE1x7L
cm07483ktuJv0Ahfr5nHSuS5Fhg9qDnAUb6sSajkxlSM9SFHHEW6YwJNHokt1rJf+2r+cRioFjYK
LBNc1c9XrQdJDGe/AWzfO/c6xeaI87Df//VBTr/kX+sr52HyrmGogenn9Mr4yhzKmchCcWZLX47z
To/9KUxH+TRL2J6ah9lp2r+hY/37xUNVBlgM6CG9UxbXn8/KJq2y04GzJ7+CvEJM4uSwd+Hm18+K
RxsWB3gjbPJfLLJoM0aU4A4dZFeumVWJlTnSJnAN6iKKgL/7pv7sIv7rcAi7fj6ngnbYsBjW/kT1
3po5bKG+KXsCerS7ZR1pb/767GzWra9fGn1XzC4Ol5CXIr6vHx/aBTKarqdqT2JG9a1mP/jWEJaH
1IVsKPIKM2sWK1mG8nry2UPAf+8i/7SXghWbhLQ8ZtcbOpjHRfDSlNbsx0EtWmNf0Y8qV0tR+w+q
bEvSElWq9rqW5vAqocsbN91k2xxWqdb6m2/s69ProX70oKxyUjaSI/N0yj+sQ32ERyRrNRM95e2C
aOwuSrBVe9Au2S96x09HolBiGcdADaLyy2MlfJp8BRYAAqvMjeEkAZKFefjAo4t7p1+a6RfXpd+P
x3DLtmADefi2fz6zop0t1STdvsoQp9PHI2cmJDuWhpa8/+v74t8fLc4MWKXDTR+At/lyG05EePiJ
bvfQoxYGebURFxW7rV8+yGkFR2HIG4P3wZcvirBEf84F4b1TgCI5MOpVNpbW9q8P8id3g2dxvWwc
iKT3fl2VbCczCNIr90PPPB2DK3urhEx0vErt3yDB/vRIHACrl2myHp2u6Q/3HY1KMgHZiOdhRzyK
1ZM/RIoSkX+pc/XX5/Qn3w54aTS9ls+NzoL785Ha2bQnyyj3s224ZH1LtsFBqv/mdf5npwNSApMv
cR+h9ZUnm3myNVUg9yRAMMbwfLVLEVYeskq71/+N06E0obRl04Fp9OfTwTWO0G4u9kaUzbt6dLK4
c5kw/PVBTkyOn99OpzNhxHnC3JzoQj8fxDcJ0cJltGeS9Oo1xXzRBLq5GEvbv63our9bDXkt/41D
0uqjgDh1xL+CCFP26zjy871c2pQczbTawr4r934HD5/8iYZRjVHWf3OelFr/dqbUog6sSOYjaCp+
X/J/uA/pmPWJ2xU7/HNJuBn80fyu6gzZpOJhw1sjcZjnPVZ1QAxN/+KYXf4WGTQmSQEhzXVDJWsS
7VaNV/MoAdoLv+6O/uR3aFjDHA4WSxDZ53z+fEVrVGyHwqIHmkoVzWvZRQT+tQ0csBuV2u6lJ4NO
X+dDPWRbq6ikukUmSExh3yI8j4sFVdEqEnbZ01SWpGJ4xMGZiKBdGAZMan137bekQdidlX9mXtSq
I6M5ps+IIOp7lBhNsx1sZTLLkOPeXPqTPWlKzQvT1ogsVMvFWAdWSfSlvQTtymLSkGxUiSTbYlyb
ofFV4WWNv+bFJxMup6s42IdqkuKzdT3l7ibZz88FXknSlgtJ/oPf5skHbKEKl5I2sex7WSC3SXIC
LWYISs/DGuTByg7EAC2qmrQfE8rUtvuoafEbNW0XdeskDRRfSCBDa520M4t4mw/zGEuGhB7uMMKW
1zn6UdLDQ29MGbws7jMaG9yOUg3lZ4rQ7bJjOSvWwunFXdvOwlwnmWi2NIPRzhvVZL2TzoSZo1D+
8GImVrNsQIFNF6roYfYRuzG/G3MDbkKUxE6udFoKEOh50Z71M4IO0phrMstFW/X+PplxUcZ11Oen
gEwvLeKlqOZb7fr6JRpl/yZ4wFRMigOTjnbphvscRfpt2oiRABJSijxn307GDLvCHq10IHvVC88H
4sfz/axwaC1uXTsXSzoaG58ZfL3rwqmw1osfhLuuae99oy7EPpx55zVI0VEPeKOPW3tQepfi2BpQ
1Y/zbWhZ0JsdNOPHPpTycUZ59I2kGusinKbkiap/krT8c6k2VPgeeixS5O4Tv4fmRhhJ8FzOYa2Z
gifQVvTcs5Np/i9755FcN5Zu66lUVB8Z8KZxO8AxPHQyJGXYQZCihA2/94bHdF7rNd4oamLvg6Sq
EplZytK9rRtR2VBkhAx4cGB+s9a3AmJ3DnaBD5kLsu8eybYNxt0srCpHZuvnD4MoCLrscwSRyKRJ
B3VlK2uGwyW3eO0h8sQPOVdfsI/xWOsqkkPIi63FA0smEvRG6aX5nTRY78Wr57Opn3o40YyodXHj
TbXTJwa9JDoRhKxtMvBIIYvSnBozCQUeJ4am5nqVBaT9xape6I0y0pZ2AzRn5EMuWR/UQ4y8h1EY
78g1zaxdyqYX/MisCFvJdL+sDB9SeS/IcOJGMoflyN4TGagILLRaIYot6w3aWMPciRCBqW+ptj0j
eh0ix7JU4btK1VjqG4FgCGXzOoi9TxDLO5KLZrlzVG6jbEGwSigLC5We4XFV38mAvxUj7IPLUTAl
m9kMifpTOS/5TZWvJDgtEzf6tQyCutoFfu1+qRZUP8glGzzDay2JmHXSLcOWRRyf3cd8JPDYEzcc
kwqTfkJqnGEAYHENqKVvq+rAPAWhELmoRR0HPivvndva8yfkNQSCyJxFZaIXe8kTnWaa+Z7wqund
PErXY38LS8XDuTn2RXoJKDAY4gWWvx9rZlviyre7/tsb+JeGMv/exOV/ned/Y0T+ZOzS1g9V/tzp
tP2N76wK6zfkAR4jEsIKmKw4FKffBi4uaRlwAAJKZAeA4lcP1N8zNix+C94SI02bFArH/wFVYf1G
p4C/NtqiCEC0wfP6+8Tp+9iDYdW/DDV4XpwFaBqYMW7c2W3cgsbJflFotNCHmXracSAW/ZhPTgeS
3GSy/sMZ+X7YH+ezz9/y3w8DtsqmTMdh8tVv9cNb3s6hYaSru5mpi+7SCLvspKd+U8lmkvt2CW5+
fjzoXs/qCp6czLgCkKGWbTuejXnm+QdLyx41sjYEss+2MHtefwuoqpiFO0k5omYZb8RIcocMSCcb
TuwpHRLb89zH/lGSCIwlUiRN7fdv2BrVZNlbsxsdYEotbXgssRbZbLujpsT5OvZGalDV5sXU4/FB
F9LnO8MVDoK+OVhSeDFlVmnm/5M0BvTdfW6RPRwvtMkWZmBnCALChSWv5umCOPBl+oQ6fhyRRSLT
mXrUOqAcxmQ0nXnEaxSBGFu3mRWUgo+6qZccfm9uunR0eDhJTkL5WUW+igPqf22hWM/DOjpjyZJh
FRBl46QfvGXq13eBsiqNgahDMHcGp4k/l+geONXRdNW2B+3xXSHIw+PQpnmMU4vQqJ3HeifEK0xE
apbGbRuU8+Zjn4nNDRFUl+hGqfd2pnZ8dMgCtSz7Tchw3uzF/CzIBELDZT3MrlEPLjtvBdIwJsPS
0G/oRshCqofRiJAm8sHTuM5bXRN6alXvUQkp/5QVUckaTa5WK3dkbljZfZeZdXcClLHYRRywzmi/
LEWvby2iW+wTgdtbgDryY9iNyhGIVT1rinAh1KF969KmzgwFsgbrMlVM8YTYmXRI3yTL88g5N9iE
WW6oD5IEWPFpKsmt+dy0FAFs/fqVlDC8tU590SvHMnYrnbDjIi5zx/CxdC275FkNS/ng2jUhZTzP
V58l8ohmtobqOQWgroIyTS9m4oLrt3I1jJbNGOiDcpPYy8ZCRKsMwBdzMww3WznrX1WSoNa3C66G
r8qr0ryuJnNyLlqLOjEB/WrMEEFLdmgkvhrSwWaCBgdqlj2NgNBqzyRGJu/gIl34fab8V3MmMG3g
sm9ke0GmeIRYgvzhvj/BGTA1E4KKmK79jLta6r0LxqtGRVzYEqR/paqgPWR67lZymB0bTaQu3cF8
W5cdL+5ehy5L45qv7TU0MTu61pj9Ns9BWNY3Ru7kw7UHkse6dTWiZ+ZWYWOcjHSlZfThank+jkUB
pDvbNyO1QYuYPK2aa+yDdX415kvmc9I3qgYOzBon1pi5ExusSpMEiUQNY1jF6GGVy4kiyvHPCx9E
wTVvfxHGAx5Hazd1wzhgCIR5thWLCpGBdSSPKw/OpCV9/ZFKvoO0gQK1YhcawX29oZ51QQqYhmpR
UomhKu9br6h71BoYp+4K7Gfo9xS6oD7dDY6pJHe8X9jlkAgUMWp9O40AMlbQAQOV1Xjj1q6h5Q3w
bScn54UagMknlv2sGjDGRdTmF0oGiw4f1x5h0npqbJHqW/Lh6T5u0HC6oNtyx5l3tEDo7ACpBVmx
V3hFkUNAWFPdPij8YqKSR8YFwk+QDJqMlpwc4gM3bvgr4DA5DdfCxRcBIAOSR4ZlaWYzTikSmQ/I
ZFJ9DLo+MPGZFEZxvhqNYeyB0ocpKz4vNc7mPoMnpwsjXzg75gDthAeHdWeUhvKOTZWTSzZgNHDP
y17qC7xBuEBLl68Dux+tDQ2FayOpWFARGGj6kIZEoPAJkBzZoOpuzghIbGkai48YBbGSXYBHGLPq
TdSEekoxDNWpQKlEFC6r5Z+/V56/LnmrhA7ZIATwmJh+fJaBz98qvo3zAneyiB2gnZthamBFUflr
/v6/cRzGGIwETWBVbFWeTWd475s9ChEAAKVENCQrOd4Urf4zzOvz1/L3lyQ7U4fahKHx7+JBCtSA
QcphDJLk/NNazxfKVKdOe/rSFe5oH37+sbaX7j/HGtvpY9ZkA8eKSK9hiPbypdwG2bz6OBecFVja
ynSGsavXtnCyyCrO6swEx76YD2Uq/yxo4fmA6OuhqQl4imxQEfzlL7651lxGP8VBihY6rfbFVFYH
ZJsmqlwIHj//lL+/SPiQwMds4KO8oF+ONHhZe/VIgGts9Rr/mcCaB9Dhz8imvz+X2wexWbnBO4PM
+eISIXwRO7oDss6dVqAjaqbNhEnufXDdnrFHS6vcLIU4G2lfvn2N/yn1/2pbTKl/UuqDNXixkeXP
/wNpwNPRp5DfstsCxux/L/SBy3Ers6HDQ79N3j2+yu+FPlADG/88W1duB5tSnN/6vlmNftuQ0MwX
kRlYeL+DX2IavEQaQEWAFhtAI6bicCMC7l7cAC6houBz/A+dXgf/VqhRgU/O8BWb+jJsSD//TJeu
C4G+ce2kvnf7ybCXfZZSYLKOyC1zi1FPD745RyUemxp/j+BZHYk1OnbuivgqlY7T29fOrJbGPuBU
HQQcLo9aN6lhl3VgdNSwJi0BOM3OSHu/K64GpjD+rktnx74uZqzaEq1N3hBevbQmpeVB+VBhjlhJ
Qv8xS0VBHmsIfrLrD1PoMK87IwraGXeqq+BYgvcS/h5NeeSiYCEcPc6xNZjtMWx9QrFZUc15dhi8
pWLwsmZkZJexURbBeUky+VDt+xSLzk6jkOzIydy+y3OD8aD3VDReiI3H097AzGrJCZZOhdvkh8Du
aiAsSGzMWA0zNqe20RaGuaKRY7y6AzPTgJux30mukB5XuuyvVJutCivitCgEnF1Ryi8ONhmISKtH
xlxMSFOgHgvk4Oraz7JWAwjyvKZB4K5Boyo8gXjZoPY41IgqlCul/hyGp74rwvLLQp4qmrocdPdw
gS5+KPfGhKmP6o9omZiVePs+tfoNMIBl6SRSUnNj4tcYiuiqUq8HNeLAnSN3uOHr8oa7Lsh75wLc
PCLouGgG52quobDvVLnC0LXVnF4UQ4bpQg2N0R8Izpo2q121jgGxxOaqj1XT2E9eH0RVIkOtiWXl
Aib4bRBAx/qRvf95bXZZuxcWf5BguAYBfNo6YcJsEWsGDUg2nHtMh9+HwHlQvFFICSpUS/ZA+fEB
Qk3CL4gSKqpxOwNCJcHb7ENOZgNntwH9tPKBLaaXMg7GZo3Q4NVusDOoZeQ+LB2srdWKaYXM5cxC
jo5dTVEg1hVsasKBUSDiYpL2EL7yZUniNGWqQa0F1Tp/mpCFT8fAbwg6O42WNzsP2VQq54NJwBne
gFEZkjVlhF2EcW3bkdJ8HMspnXCS6daOB0gWbTJn0rF3xNY6r5oI8NVer2GbJeQD80OR+8j4tHU9
BMx2nlYarlEkF1pRwwOTBYT39WB53ZM7aKZLaxEufcyOJ8UQ5EhziKfFz/vYYsb6mjt2fsdVy2mc
zI646HwpmOMa4QRWAHayTmxBXg31I/tTlEdLFx0icAcfI2eihmyhDR8ngoBddOW6v6dJNm8Cuvv7
zU77jpFxjTtrdprLSjMxPNswvtPlIMQQxB3MJqBgUFemnRj8GRekW3CxVbJiTe1pBFdxVPcOwcRE
ueTnAbhVxIOT355cr8L03Jvz+JZuVn/APwzRUi5isph6LvzUTYo3jUEGA2Tl8oihv1+q6Qyz3NJe
6tVYD8HkVeE9A3fma3FHDzq/6uHp96jiyNudQBIT1ouzJuwQivq5DwVpKhZnV7S219+0zEmqK4at
myxlWts6SjLZeMAqbB+GxRCXbV1MXYKkK1jfI4U3xFujj3paMUNNaCS5ARlCoGtHm+FeZQ63KdHE
Nv6zHUkeKqcplF52tKOOUSZXaWma486dTEufZk5HvcMMQTBxDunOvzAyw+1PZeup7moZRGhccN+K
4HzCyBOq3RRhyk6MoDX9xEB9H65JH44N5lMIT232CeqNGO/niCys2JswSKPjay3gB+FY2IvYVVLn
o0+ONSoJIlDdQFqPbObDtTw1wKfsGo+Ag1r8LJoYA9ytZgdKLKs1ZrMscO8muBPVZQbc2jna/qj1
UcKhxwH1wSbjr0ki2DnOUtPXrYswb/yM90ToXtjQLtakHEps3F1ZGpfjYMvhbQOGR55wHKUL7KzW
FtDeRgd7DnP9mqjlfMaAiGOAKYoA23uoMrIx98iLTedtVndmkKBm699gSPWYlhK5R3x1bRTzMVpk
il6tmOrrdGQMARjKtB9AQgl9qDGVMrcwRX0NZsJvtzq/LLiptkvSzD1skLRHCizW5DfVlUfTaCBk
9nG2GMopa8iAVXk9wgLiZdoRQjnE4MntV31XpcuRjr7GQoDf8zWZSyKNwYpMy6l1NX56SBLqc+f7
8oNPMDz0uqgIrka4IFcZ76bt0jDN8xo7TAU0nFh6+F/pqmMxdat5yn2ixDGQY+PdMVXPMJsbrZ9h
san8itAcOS7iAEh+fMD1L5+yaA7LK0Pbyj+gjZZbNlKEitVGNWPhn5jYiVRZhy3FTl3zfFraQuMG
4wXQorXoUnh3jsGgW6k2CpmQI4mMsyn0EJxAfLvIHbXApg286R4NGQ6dWUNzOaSNpJvh9c34W5Bn
byYilNj4FhuVuBtk2JeXlaVH7HG5npV91E2HrJDodiVbBGYOZSDVPgysHjt2i4D5zGRTtL71VUdP
y/beOQIN8dtzLijgnwrEB9NyPfk3IZ0406PZFE9+WhHYbgz9cm5jVQx3Uttk2ztSjvp6aFJ9jh3n
Lf5OYpOieqquo2gMlxhgefNQD528nYzOD/cznQXocJrDxrnCWsE1lmeNhQSfQc+WWJ7TFaedbb9y
fRcteKcg5L2qRLkipepZXOGcz8QbniTOR6cdyvzMJXb7s8e3zAmtC8f+MPZA+e6wp0bDkUQaiO7a
iIR9Ho7uaB6bYGRj1/TByjMoqnksBugwrX3v10oab2ZPOv1T3mCXmhK/DzC+TGa0XqX4ax6FmrMb
5bhwsw1hmZ/SWaBPyqsB02XbqnrYL5zrt2jpWWPAyCRtww6FvvWxCT1ppNmoj0UW8L2azvqpmrnc
D/Q/KGTDrsLyIfBLP5Qz+2aWlYJWc0ubuzAxnvMNdwtUeoMqZtrbCElOXs2JiP3GzesYA994JTKr
E3xv0rzTwFKnOGjxxsVZ0VMnYhoBewyOAMBgM3Y5j+O+4ocvrFU9whsNoCqbon+IrLY/97Uj3htj
0761hA/bJ1gwVfOUa8ervAUshpWqp8xyo8xv9jnW1h67dh2dusKsv4yeJy67oE+/gNswPwyUfvK4
jNAa8AoyatL5OqkYKztJfL0xmp+nYfSZGiLAeofwu/sivKhN3ytdOOTbmbKe99FYCvvjXOG3u0Vl
XQYNa9ahCY52rhETGxW9gvMn04vn7f7WAgRkF/tbVpeNAM1+MeyPRsVgkA8VC2W3YCNCWVX71jK7
NyyF+5oLc2Rc/EOD9G9M/m26XboOlKYIxUxGDS8mGXRMY8ggLQ6sEpyiI8PjWmIPWPCd7UtgCfuf
H48u64cRA5+R46GoIidiOyAav+fH84y54KVggeZfsjc+71toDVAnLFxhexKkCATAebSzSYxBWT2P
v6R1+Xp0ksNY9HEVU0d/jdP4Yc8BWoRJr0Vw4Nz65j7CaJjMdvP084/4fJSxHQSPJyw8HFg+fX/4
QgVX9LIhCKNC2Ta6fiIXX4GYRU2yz/CVs6f6R3/7B1/fHx/LZ3JCfAqs6e2S+uEDpRZ5BDpvfSZ2
dbTr8ce+V1NkXg66GLo/WRK9iF779sFcDoT0k5GUa74YaRiWmtZqlj49DU8ffwka6tbaXM80Ztik
7qtpL6m6d2ou1HlQO+GjgUpwLxxFwSkZC/Lecd/P2DYfJAt/ZpPb1vXnJ+T5cOf7z4h4DkX+hiP8
in7/4YSMWeYA8uLkF23Y7ocxr87Y0Kf/mbDgNt0w/jwIfjjhm0b+u/Z9E+H/119v6YeeSd63P/5t
wGL9xlCFwQUCWpReprkFK32Xrpu/WUgn0UPwX2hShnrcE//cpbLdZGCKKGyL1rL5ra4devFff/V/
sxig+UjO2YCaDLj9X1mlotF7/uyxWTgykcMbiGWR0nL7AX+8WaS5Ll5QfAlyMp+OzVQZl0HRuMvV
MLQUVDqI9PogcfJeY1mOrEvRzfAapjwS1wQU1F8CYQPVAMiavkaDk74rqNHvxVTKuxZWmbm37cHJ
kKkreNQiM+1m75Mc8NAatgIpNhkQKU1b0K1GWG/AdXjj8Eqym0QTGYk+oMIKNm+c67avncrVw5mt
tCn3C9XqR2sCJPKpSRdtvbeGIhVH3Y0Rc5cCkuGVH5b5KaIcM3dsRnx112B3jLLEyCz/Dv4hGYfS
MsIDCJEJtlPVEpqNYQXxUdK00nL2wSSXiJc3uKKTDy5LHgFSt9ZhxqFYvO1cqd2kz2jQCXRx/Usz
y+qrTBYloO+gxThWjhhZ6XI7/UjZDgwohHUxxFnZlq9aGHDHiRlF/nq08ENlyZJajBhovJx6PUy5
HpdXGiyKiD0mZBqP1Tpilx4ARhNbU3rp5ZJLklZcFQy3leWRGBLZ1FqHFe0i6R+8K8fuCVi6QTNu
+PLO62bvOm+gaHgHHK1sWln6ZcObbQ/+FKFrYvTgTs0XBrHZBVA2ar5Cu9Ne9TKssJuRBnGQjAmA
ZdfZk5umEW1N4HUlVYGLldCsKys8IMwd+nhqCn0TlnbkHdFsQjTX8OQdFj1lCqDcjlZxilJvNY/Y
59Rlv9IY4YqD7bjZnI0q8RAAfdngVDKmq+Iq0EuVstykbQUjX0Soc2BYqaeOt7Q4TjQoRdz1FF90
zwLVCI0dnXSnuugO2gs+yHaBFxYW9YLrvcgm9GJSpR86NhR5glTFfWD+eZFHcyOP3JGgn5p0KG/U
iHUv7kpIGMkE7JfewQsoqHGWvqfm7tqLrRZAEMPqeo7xLwR3vjNMwCUWJmxx2qNPSByd1U+4Sjte
4Cuv9h0LzJlsnVBnjO586V8z8cs/r3lYoFwiYeQNW+fcgT+wto9VmE0XmRBRuU/pzKGx1V6PbEdV
zYfZs/vHAlQIw0lRB5/tMYdMsKxR8ZhFTFagENcU9QEdXgJfcWsfxUa4GqW/EPc0ssCLC+nmDhRC
PzuNZYZ/Eq1BUVxMOTI7IM3MHxJW78Yru/Fc4oPmAvp64fQTXCg8dcwjGVXVpmCGNRjzjFiMmLqE
wt00YixUmwgNq/29ExkQdvoezNwMpaDHt+nqRxCFtUucSIjsj6EpC7ygDhCgweWq91E2N34SgtVm
OW0V/Ki9Yfs3TgEDmcBd2T8yZ4rUPnBh8RwgQOpjNI/C2zyggXcMJ1PbyRKZVpekaS8gfva9cYct
WgEZgXX3uUKSqw6gSzN9ua4myobGckB7sLKs36yDIa7cSpJEQmFWfJ6FW96JKhIws7judYxjoH6b
MWMamA4t/nEtbKSIkAOqh2EQ6p4rZgZjyU61PWt4orADzFJ5DqMIOYlDtN2dHRWk86xtuHkkvcbf
Oo3GuHDH1Ps8fZW0MPbyL1sYMuDIqkqC9e1Ek+0pEnR3FqzYJuI2GMeBB6p2jw0N6rhzxlkcK9pP
PPUt3qdvdcR/dii84Xkv/qPG/N0b/u1nOTw+VrCh/7L7XLef9EO//f9T/pebv/2f9i+Y+v72f//y
+S+v9d/+X/Mpl5+fVwP809+qgQBMNK9aKgKurgBZA6/1b9XAV4C0g0AqQrVCrbyJjf5eC/y2VZbU
CV8dZra5/db3WsAwfzMthFpfSwiqRhfR0C952bbN0bNOhHUP8cteSLESYpt7uXCpUK8ujYKcn7sJ
Kh55MlmszMnkOmdmleurMrWNHNREsTKRrob0FNSkkbIaFc454sex2tVlUN/Bi1KvvZRZCm/IZb1f
1GjsmOy2t66fIYv+4bv4g3rf5bQ9/6mZ6lBd+VRK/Gp5Lwr+Es9dpYOPowcKN05Hy3ot8gx9b192
xZvMYQAmGCO+YXbK9qdGefiqCn31JbRt58qpHPfc6ez5nYFM+1U1+wELD9AAFzPzUoZzxjh9HGEH
3nINme6e0n7Z92buX1qcRN4qeWV80qk3fTZBZrwlZXU+eIMzPhbumF8ZWRrsR0HPE2vdFJdLS0DD
yLgkZsNgNEmwwiGJsfl0X+C04HOnr78kNQ88Gv7jP1OuP1fohyYmStoh3mAeQ7uQPux5rdfbW9rS
dp6QWhN0fi0G5rclrCgmGT0cEAtayNev5peeGP/rpJMOd8W/fhbcPjTrQ/NCO7n9lW/3OApJJl24
EfAkkHPtbxfjt3vcjn5zyObFgogX+yss/h/3ODcyBiemHLiXwwBOB5Pxf97lFl2Ev21APfSWjs8/
8isl//NmEFEBfSDXgR9Z1Pt4X1/sVCnC7Kw3gDsPWVrM+wIEzFmumjk7/nBW/uCufN6Fb8cJLKST
XhSYzDRQtD2/2JbIXxTj6AJKCEVxDLpj+OSua/uefckvqxc4FiIXFtWITwIS1p4fq7QJ/lPtBLB6
Rgs11CC7wStWv2RG+/aJmOhhR9uMLpHFg/jHVkl08Mdo5PhEi2G/8TpFqx/ZuXhVhquQiDHxSPzi
OcROSuvIbIFcK1hcL45Y2m4XKs0Qs3A7iqwqz2ek3YW7Behk89n/7GAvTqIyl3VanI6puBUu87EC
O3pXZg4uTMat6tuw4N/U8HIuv9pKUSSxNguRDG0voh9GEoQqEszpjbSOUhlvgBgBfJo8/SdH+d01
yFEcTJsErPjQ9V8+8KCUAWcSAJhCuRQXZe70R70Fvne8SJOfn73f3VbbobZjoWvh+bqlQPz4gay8
cgZcJuRF9dI6eXyYhBt6+pOb6o+OgpnZ5GFBJp4bvLh5q3rwAHOQoqSlCz9noDWzUq/4E9vvV1/g
M80TH4Z3BKsxpM+bMOT5h7ENSnFQ7lCyMlYcO/RrPrFqoZSiP9a06PAw1n7sruToqYdMG8VyWSLu
tI4znB0cPmut9S3AepJamy5SzYF9BolROTS5K1I4wxGZUTqwqWH8nCX93PtMpVl/D2CjW802B+65
wV7cyr5MkBgB0jhrS184FtEDACns6GvjwFhvvLp7GxWmUqc8B0e+a4Y2+Jgx8fgea/kvr9ftE788
I5sdni8YaXu0idt//Hp5GpB9jZggjpYyRN+JypMFUVu9aXVfvvXHABdQP1iHbjY9qPBGHv3SlPbr
DYOCz0H4Dmhgu8Ce/wB9NzLcmzzwzJDaWPrqGcXFZPzJVfwHNwwAj03whuCXsdCLBw5aUmMMzKCM
IfYsiT3a3gXd3LgzVel/+vkNsxVlL84o01KQDXwsDL4vh96QXHrEuoQkuKClnoJ5pP1vPIfCkrVH
ftN4KZzbnx/yD+4e19x8vSSXbLmEL86hIee8BXRDLAko4RhDzHhAPr78yWvi5VFsPMuoPZmobc7R
3/kgYfvp3LHS7R41rHIHMLabkUtPY7j7tY+DnoGvCPIALyR7uyyeXxK69DuGUxhtGG+Jc2v1WLK6
3Xzz60f5VjCETPFZGj8/CtZ1XEMGW82QAOV4GGSxc0LmJr98FJspKF8MRwEf8+LBVk8WgycbaSWW
pPqiZfcbA7QyXv/8KNsX/OM1BwaBpMrNs+kRLW+91B8WUT6oLAdAF3WrfJMD/dsZg401tX6yWQ3M
jbD3Pz8iBuiXx+S9EGJYZgrFEX2Kt2dPjmb2M2/yu82yoQ3Y9yYwecwcDVDHkF1gcwqHyH/vYp1I
Mf+r2k540qCGxBZP/EktBzfGImZXZ4LX17AfmWmEO+VnIYt7rQZIfa4zhfsOhiW+jKFeHoEbTUFi
AcZjn9/q8suqpsqFUNaTShOyrScVz1kLOOhO3+mdbzZZde6hM8VJJlFZx5azhmwCC5vJD+hRmTRr
QKzD4jjTjRfN7n3Wbcv5AZmoYs+eMmKb0dmcgXAmKAJGKhhVvABQPivEN58X1NprYkw2pMZ0mlod
LzJwqgSG/Za/xUvThC7KIoXpSiU+VNA+MVJGGFwSFICy3VXK0kDYwVRDcxIWUhY8ASxdI+1Y5Tmg
ZXwRVcN77L6arc12N4YIS2uk6ophkRAHFuravApXl0xYyez4LjJRc+PRndzMicn7APicaKtB9Ufi
gz+s52bEKHPz/bXBe1sgOucnnHnmEpOeSwIuLE8eRaMIl86qebpFAtfViVv7U5742ExJr+iwdXcs
7UKWP6lEdYKcfZyDswxyIloS0sw/OVwE1c4IR/+xF7WY3iFuSB+CdkTbhowcyYDjhQt4dt94mkuL
hfVQ1+p2HArXeJT4QW9dSpI86TsVEpnmW9NNRgRUdpIFuSUbZ6tegahFyrhTYTNjdTFy6wMSRnGP
LxXNhoxs+VFlDdNfBqgBkdDFhBkG20cpRaKaoMNBbdcTvDFEGdA2C+BqIrHVoJxz5ttjcXAHYwTv
OZryPihr0lZZ8KXiUFS0Bsdhlc5yMPwKYbHqRsc4GF2GzK/uVlQxRjEV9tFF1olRGuPKvdFa3RA3
frGOzM0zrvOodJy3wMBzH2Sxr/onlyCc5QJ3sWOcQk/hO1RmBRrOiBCfH0rUfa8571bxnkEKygBN
FF9/t4Dpho2BcQghAFM9kITpEnxgxpgyCh5lcVNjnHVIYpSc2Caq1HiqF5TXcVGPmXnwzImAGrWU
eMyKLpfBF782t2jDDkzwpy4gIuGaWXERoHJD7HTOZLIHgz0MzD9cpF1yC5uq4e82elgJtRwJgz/z
uOPlE4t1qHiUi9rfLcM6r7gsrVy+WaJJNHt0rAZqAXb/Xjx6wht2pQXbOoYQgFRaKMhnO7XU6s6y
M1ftPPizzQWD0DCNZQS6f+85uRvGRFBQA7euzOsrgBR2dyXyvKybPTrtKXOPnVNPJD11NLRk5IEb
N7nGo7Galz3zCLeB/anK8jyCc17sMlq9DtXC2t4vY2afahBqw2seOaI72OzixYJNVXpoZMIi9fRH
BN9D33/W+UAjg2vbK7w22M9+lIXlmdANkRPvUIBaWTJPc/5qHKstlQd+59pCS0RImEX7lSX1BHPa
1nhqLlbo3mg3qrV6IAkXlGAg9TDvpbSjW2jaCFAywqUAWS+9ejeHI2aEqZ4zvL+tUzWHdqpG8oJc
XyOC2PwrCUFS4FHdr3mm7tds0+hrzilEOHNKwpJ24QxRnKd3w9fE1GllIZE4oxq6C3zEeAMg+jus
M+YxS6/cjDp1j94SyL1kqYXfd90keojUTPcMzLWZk3DUFdegLHhle87kTfuizzAD5WGHpkK1oawT
e3Ki15WbreiWe4ufvqBqARZMTsJNP3vh9Nb0M9oYVitqPvpeqrp4sF2294tk/Jz4UppvAFyv6bls
JqLDuNSy14Vf1a/oyJk9eWOa3/BvoG+akLmtu1ITVXvRViHPZmvpoPHDOZrCZCpCYZ3WDkDogR1a
eMOZsuvYMab6A4oF4jes1q8+90phCWwm26NTXdOIDPuwIYrAacN0W3ovA1qljhrCwbFmJHI05COx
sRAMe6IVbgnG6ofDnI/KPPUW/mf4bcZ4ZUxpYx97jMZwUkHGbjdLDYIz4KnyrkdrKXdmoe3beW7o
IaXFsC3WKqOV6GrYNft1Wf0HyasTo7hpQ1YVht3e1y1ZT2zALHWKFJjw2O7ohBj2DTytmdyu7wys
J87B7gU0xtzvpwtuDk/FhdnIK7dgcYex3dyAp3YKK06YKkO+IUOnTGZdd3zI3svuhqJDpFo3k1aJ
ORM29JkgglFDZR+99qRr9IZcQEbhfVgFYWYXfW0GAyTCvpZJbQWq2g/Y55tk2GxT9y5/bdhZnQrk
yeqIoUZkFK7TLvIHIptHMru8pFCmnd0Ms+uJvVNn8BwDTYhVgoGkNK+60oBrg0YSkXIbGiPee1Xa
7XlYNS3EdamQXbe2MoZjxETFPKwCaeNpwZlP0F+Jneki5MFD4KUNB3vfsgvx7kGElS5SpNErASWD
XnAIikE/927Aj0m8dW/zKwBuL71GQwS1PHHKRpuXURcolqcsXLqQHD4l9WMqWl8D406H/ggv1qvP
SHNTUGR5MJMX2lkL6t9S2nZs8GyxzqJIiTtdZinxdYY/ER3ThWm7r/ICaovHxqxC1LbkPFIngbQY
/eCAgR9wKQkjufa684K9CpJbBqMTBrccZyirmIYXKrWTc5ubzgB8cm5YTDcVvT/sSJeIBNRSoPlr
2xvsUzGZIWeXkFPk/GKaEO2DqElyRTe4b/ySdxhNMm6hKm+z8RxJFY/7fKYoW4ThrQls5wlxPPO/
a5174DpHyhYdzyvvreMAtT5PijnAGcpjNmQhJrK7wDI01yRPivQC65f2D9z7zLgBfLYRTNEuwk7m
21miGBSxuSThwd0BjiruhGkRAbs6nYfiFadqvpfLsJ3fShnv6nrlHgmrCr0bIdlflccZTuGK1O+j
q3t16WRGympOICLbt9PsDGw+neXd0I3GKzSlob+zI+1/CfnSCHxVsKlYcPqpuR9TO81Tuvq1n7+g
6PM+kh/sj7ezmOctJ4v6k9zqkPCeMfM00R2Ufu+dkmzg3DNlc1nKgaf8asL1TYAQzcu5MzWDnbgN
RFKyc9phY4Q0W6yNhRHaqwQoXQborH91JZqYzR37327OzQ/FEBgbq9pDrBORAFUfjGYImDj8f/bO
ZEluJEu2/9J7pAAGw7SFAz7FPDAGbiDBCBLzPBq+vg9Ymd1JZhVTcvfkSUstsxge4Q4H7F5VPYpx
nzRjaXYn7L9oyH1n0J+MrMBQDx4BE0M/rZblDz0sH7/WRr7pFobVxwJr4xfpRHNGRQnxvwN03UXf
1fk6SOISmu2E7N0X986p2Ovs7XjqnWuryngGGvlShOaY5qS2C9Gewe4laC9mbTzaQ93EfrLm1ds0
UBmx04aFshsexJ1G8U3Lpn4rT2DI7Ah1+swEtGqzjTE/xrZDTK3SQlY+3GjDJKtZNy/gVkk828UK
IDgFHraxXzossIa9WqCt9YRHEeN/7oSV4/Z3o8lFHohphPnmVomB7bA3PHjjXJPCh1UknxrYLOSR
7ay4mJhtoIH3DSyLQU4L00udqrtfj1LfGXo/TG8MhuzYkHg2AY3syo+TlG5xODVWPH/wrVV5lnw5
EvISUUQvA5U99j5NBs07YI+Wa+Ckc5tiH1jV7UpuhLM8Qke+V+ArVZBUxYpKvJQy9qXdDPVtoVtG
dS8nLAU75HALXgeWXXGKcZa/DrVWTSFZjDS6Y9SOU5jDFckEExPkK3HfxHk0Vsc8WUNlOwGdkfGT
FNnylK1m5N1s+Gv9gC8ktg9aRCrWZ5FEvWPZ4bh8/fV79PNShbWdcLEu8rBirUJ668e3iL6tJoor
QEMw2kmvUjJ0jDxiJ75VZvqngj7Jx1+/4M8Lo+8viGvQcVz0N/hfP77gpDJHz5VdcRzTi/dV68qA
oYNzcr0Of2fL/DevJYEmoJAQH0Ql+Wk5ldvmRMCUuITVIcS1beXuaXuKT6udV38ztv91aMcNif6H
DRRpkaTbj3+WV0W06Zb4TyK3efHSXF0pN+3+5r3764vYaL3fdaJN9XG2//6nHThuIsopJ7I9ZTJm
38pMJLdd2cynX39C/+5VEP4QpPjOABv+6ROihIDRhiHHT6j5OlI7k+4MiBKHX7+K8dcPZ/v5rFQc
8F9g9H56GcumoMrqQbpsH1IN/8nRF46Iho1TnGyutnNHvW9vo9RYxad80TTCwYxya8jIjpVBKPpG
LnkywUoAg6ycU2LEtMBETrl4wa9/13/3jmApdtkBIqkZ5k/vu+k1mmSY5n13hnsTE9gJqdX5GzXl
376IIB3JHpVN+s80NGPyJjE0im1mzxjCubYBzK+aBi/+r/+av7zxIEp4rvFCMNoxSP+0X8o3I30H
D8HXcO7uCc0NuZ+2rrZbJVW8f7Om++uLIW5uUtsmQWzg3R8vWSCZLK4sYhsskLpwLeidKEb3qRP1
37Gk/7Kq4/6F9xEPJB5enYX3j68kZOekSFKjz8U7+qSh5q0FIbtJCQXSuZJ6OIw8/Z9+7bebJqAa
tuybhLOFXv/8jYw3ijpoGV60bKIAR3+9F5Kr+fsn9o9E8f9PqUMb0uY/S+ef4rfq4+0Hc8z2D37P
IlvUq3OnZUGPeo5WhwTzP8K55ZAEBkUnCSobfCq/e2PkbySE8dJwzAWdg7+B590f3hgYRrCi8c1w
CeGuN3GN/MQY+hVziC8tn/2fTx9I8izzMU+YLitqY7Pk/vnamAugYOiY90y54Pi7dGABy/WZzPha
F+1Kxd1Da88sSzeOWuc3jSWurBrvm6+KOnnVZpq5INxTVADPCrbLYRBjweSoDAdTquMR5Ssyhjq/
L+kJI2GCwTBIaKF60YvaUqeZ0isHq8i23xi8NHqchmFaQkGvObB91gxv6vteJI7l2l62Um+T6GAm
+sDiJDfWKbrzVmBvRgFdpOqNPWmzqgHYaQvsY3SfNcLY1QUnq4cZ6lZxQSk8O68JKhitjLPiV53Z
H9k7Z8zSh44AdHfAZKfy3TRPE5xC6n+ScMkhrh3idABEpE8syfgmGeXLPGqOicWz0sddLHDd7hIR
Zd909hUvrZ22lGCXEIdiEWF4nQgiKXaaI+QvseLU2en0+bV7bhSLB9jfpviYe2FMg7BOYjIsOXYe
PVVWlLvYWf7OPqoD3d/Q0ebP0VAY+2nWzc9mJtpPzdjHeIpJJ+/dNWph1MeCPOMsm+xQ6JL3o4Wp
5F1kKUDVQ1eAFnklOpq/M5oVBAzXdu2f03mevVeha80rBSh5HmSxKUSgyISxNjQwzS5DaT1zQlzf
nCXlOtESahR3RQnsd3PZLhSWg8fIg9nKgmgWQ0YhXEWFSl6a+WUHTBHllcU9FB2H6oSdK8iphe3q
9TczojJhb676hPqypcd/KdV66biErYKWNVd+ZECSSzC1SKxs4gzygHbfm8SQ2J5oeHbNhWybUbmr
z9VljPu8JJAJzlCzI/Lekxn54KdXLIs4icG/wHvRg7KC0OvnSz17oQGLCc1J9clXg6cBOm2MRuCT
LGlxhkeTTYxq1lhkejErAfbgs3vdCZGS+/M0rwsWFj3JVWVm+RcDUtAtM09RHtih0iLRDzMOVa9K
0nACqviYlo64nwemKzMgntiJJmTfprs9x4nIpCaJuCKtwSqPPeh/ZVtQcCOozxxPcQoaYDN+LdTA
r6NlbxsPzyM1CGPyPXbH2fGB50mgq1xuw841cFwX5mraYUxi3bpi4SfZFtXj9NKxB7vy6tJoDjQG
zPG+MugaDZ1Sm4Zd5RB/xLGt0rMo3eWDQZtaVaiYlniKnRQoj+c0SXGsiANYJ1rO1QGVBZ7jwNiQ
rCmsrLUvizucW0gvbLUG8suuxiZuYB2Vhgpr7VE0NOOxcaJEHvjIcu1u1IE9+MPsKIu8mw8lHrLH
GUO8g7givG/s+vJrL2pXdeVobtsHHTTnB5qq5ld9SjpuXVTLUmSEtvE069RDBIlwSrlzZBuOfVt3
OyPJBpLvcHguKbxv23u4seTxTRvlNszcqnm1rFjUWwDLfE0YA5/b0tTZi5Cnw1WWU5RCV5tu3862
4LpjcGWcXsgK44C28k+xF8noGmsQNAGWRsW5Q5ptDisi07IvXAdzfUHvnNoZDe2kB2MY1LemNtkW
XVqjM0723jFzVtp+VM3lPbZvfLJjk89v+H7qG6ewbBwllJk6u4HdGsHOYSyvslEiG22WfHkwK+qX
4mHLkEWjPrd7y6tMyaIMmuQuomtJ50enHGgrmWT9ndQTWwu7lBHKX6khAyqAVaAPtJkV9JFTDD+n
HGj7+UxlIZ3pDJILt/qtl/WL52aS9rYhWd5b7vMvODqpmapK496uaNEyqTvF+r90a39bW42sul2P
bfxYa3XEJF2k3jsKRGUFNXbB+ewO28JDxX1BpKLIqhlG49RAtmqt9Wh4U+SFVtTwdix0vMQ+v5Jt
h1k+rp8H+g1BjRHCXHcjvbFVIGyKKX3cR84YLsrU4r3oZRIHUTG2KJaWRxCjMjR27mNugNqq9fmp
IaTgEuno3bO5vQVgHjqSmBjOeuNfZ9v/Oyn9F3ykX52UCBalX37yGG7/4l9HJWH9Joi3maSHtvMQ
XuI/jkqbVRBeC+IW8jaHpc1V8ftZiVHrN2wWqF7o0ViH6Gr538OScPlv2IyJ5mFR5Jz1j2zEP08J
2B/5H+Yhgzuq7v5sH2qgURlKDOxd0YPu+mX43BtWHdq5+3dwJltsS58/H8s4p0Nn3PZCoPy3afrH
Y1nfdobqaHqjXb1zfW3kizzrvHRWlItGZ0GE7AljtCfCMtrX+lQkYWMv84NTRtUbIA4qqHUOXS1w
3pNbWvlxkthfMrh3fpGIr55my2PTLM9p7VFwPfbabToKqKbMfLeUV8lXU8XuA7m668RgtQMv0At7
C0R9N9UEYWLzHTy6sXOj+IUaQ2yXdsMu0ZZlTqYhjRTufs1F3uS5Od30VC5Ooh2+0iYJdo821S8u
beyH1JPUcSEi+nLJzsVEyiKqiafsVgegQzd2EqlwrD4UjfCMZttdeOpowAL60j50LTySoGF1nYSj
ipzet8sh/rrGnNUCwgjpPhEcNXPTgivBeY01bzegiJLaMHjGxWhID14CpMZwjzVgQzRTc7Rk0SKS
a2Id9tMC3HE+O4urzS/wWjoeuzPkM9+bHdO66TyErCk3RpLWsTPyGZUS0J9emW/9gq4cxvooT4wF
WbKT9aDQUfpBe90KYu/WMqo/RpaJ98aoPPzRUTrhZDB6HrzZjPowrK3t0TRfWh5FWFS6AwIm5XW2
EtN5AWbL8Zvia/TkataXM41Y+BaMzo6OazT1n+goNnIf7TW1z1T0tnlACi1TG+QRHxJUOzDaytDT
Z1H32XDmoax0BP+Jyy1uS8c714A6bJ+VCEyejvy5FQKLx57p8cIQwjqLu+hA2yHZqTZOzgDRNZwQ
MPk5k69d9WTZtRrIbNnDY6Zb0Dalp3rdT/WRPfri1tS6FROF9PHA+nZnuAkxukiW0C1YONo03+m9
wH6vdBJkde6Yz302JTXOihRZbZvVv05Rjz2jSwvx4Ta5tnIa6b3ngaoxHg2C7jDkuMSD7eihB0Fg
6LzzOqdRwnJERpC+p9Rixte2K7c2Rf2elUZxI/Wo7YKsd5d271Cz3uLVI6qy7X7ajzW3kRAmh87d
UKuc1g4Al41dwJzRTvup89QQ33HQU9wXuCmppv+ag1tMAn1I5ldZaEgy6N7LuQH9s4bm1mqGudYW
FSpPYbQhrokqObcWsv7RGYbyzSai/qK6pCsoszOWYU9ajzen9Ewd3kLex97WGqtvp6t0AflHMOHO
tDL3nWsipd+3j3Te3GLiPKk7mUtbPNL3lw4QggwHkYtin/FQTkP8ltxNuHzK13zVtQeRgRcPZunK
m9WQICPS3izcnSTtJw5ezTWDBh3Pd+WU2o6fpja79wHEI1AVSPlPWT2On3ooQ85pqPMBlk/nosz0
jqbwP8xWSnZorlmlLnr/tYImQjt3miIrVRzdjkM5EeLToOu0oalPIrvVp2X+cMy+Wzi2bna6pAYv
w7aZqtbYaNMXfYnG+MXMPPNjMazx3SiG4r6LktIM6pkCux1hh3T1Gx2+HoJeGct9a5kJYwaMkmIV
JWRGZfe3kO6YUPuGqFNIIjBdj/UYd/dbBpYmToN0C0iHJv6Wo0CCrSg12ZzXrm02ZDY90CHVimYS
6uVSjzeAbkhZeCiDIIfwY+DVBa6Z7Lsk7epQzG3CITyaHHH26hWJvMXysxKpwGJ39AarpsE8y8TL
WLAM2M3Cm8BugeODXlNtXyT2yfGlQo7EG+fBEwrXSh8WfxV6q5Ho6OL3IWcC823XTVzfXrwJm3A5
RAyG5vzipvSWHg2OUC5N2yvpxVRolAXOZdm7z31uQYMh725zJK25D7B+1zu+vMX0VBHvw8mlG2q4
KjxWyZ9rHAjDVxeXUfkNnMy6fKkjkZV091BtKvzCMOYOL+si3bu+trTVogunwuwLagRmGESLRp8f
PG2O02vEB2MbuQEY4Skpe5ENyJ1JNTU7fNAOUf62rzXzQFdKNt/wPrPiLF0NZIuP7EZhrMnPjzCU
aflIvFBJ/iTAoMXk+HTmRua3TMsbSn6pQMhRwoZJc7ewmaWcfd0i+9N9qVD2d6U2GhQbEyeIuCPp
Ttt/Imev+nS35nrpPjmKnQk35zhr75tWMsPBuhXrsVJWTWFnbzpFOJsAHIC1R4KbX4smeY4BldlH
q4CacKvRTNpa/iyAxO540I4vADny+qBXggAt6YIcun+UQttXLfxLZCdwMKmP4t7K+5y1rqQohwqj
k1aQXmZYVrTufJiz0XrPqrcplak6D22c7uiuzd7XaRDDYzPak7hSZGDLK8tqjDZAKFIdquxcO8ll
A6jYOnDkLqNPtPKuUwBDYkoOAmNLyW8PrC7MtXK+mbHTk/QH7p5ccf+d56/DquOgIWpZWne43szL
JeH+ejFj0JuoEU1AabnKXqr73PO04Zwkkf3eGJJ6Ua32sjFMOfM7wbD2yXg7KlN8AQkcj9862j2S
Nzyv5Xglx6KNL2uGUHHKmTEYY2rdG5LdzG1UZzqsVEvQe2qWbAqJMHe4VBJcJvJMsOljschkLguJ
Ay9Ly2tbwy/gc0opRdCpBrxq6a3WcSwaKKVZ2eMqJFqLqYoRxgcWxYkjsuKjJel7F3b1Ck8M8w2A
xyZMge0B5ksKcuPr8s2qGXng+ZCm4Ors97LCgGJAAEMWW6qbDqvVXoytaPCJWNxztUaG0zS3J1hF
xQFuCy6jqLUCckvNaZrq9anKsQb6oyEsZj3WT6JnEa4wGVc+hnDtit5Y99Ch5vssjzFNuNY1KEy/
gn5/NBtzvjQMeD2Isx+NyqdjMgzsunTuJPgLmj2Ot3ifDcsH2dDhYAuw/jRBYyVmFntus6W6pfdg
plEiMY6dLbOXitqx14WVBdpbzewYTDQR8yEXaOR+tFLNhObBIVMrrNmPHafFXGcxzMcilI49qAAG
nuCCbnRzG/zhDUZya551Vu0dBPIXLpP+dpGGRhcD+nXWyfGqI30Mu0MjfLy4RQdkYlxvVV2waMJd
cm5tWLaGNWjvsZSXbrIMQavlZVCupnYTgTjFDdLm5wxe78NEaVVMenjUKL0gGHcgaf1trLYUsEnW
hpwwJJrYS63rgW3bji35U47Zzp8X3OlzP+v3DXzxAKe0c2pBquHbrMqHJlrUVUTJ1tUwZN2pKiwO
P6VuB5nCZpdAWON2yvFpqEnLqp4rBmmgo5220NNLYxAPy0CBvVFvTtUYt0ukUcHc9iQG8qWKX/jy
doETj8MroAG6JLRFXDGNN9+qWkV3keodvzFJ4KJw3CZe9Uk0FTUrmaYdCzA5UmE4mT0shZyMA35y
2gEbrMeDk+rqqYD90u4TT362OOKig9vLqapMdBepFyBa3JUvdTBorv02epFzay481h2vt65sHpyH
xpif2EuWr2qix3rOR/NcLA45wLKtP1pPUBLcD/WZfWdxqpLiwWtZFSYzv3gwRAlF2OVchZkJ3HjX
p1KjaljYn7y0HVJfNkn91ajZwISUZXTfRC9SmFwCO/Fo4QghQ66Ths+97SZP9Q/y1zAGFOblGD2r
bPi6wsUKqqrXQmKaK48Q4yUj6c6MU1iBlucWwjbZb38wZ4AOgxq/ZW0y/c6G/b9Z/7/EBu79z6oI
1mzixFX6gy6y/ZPfdRHxGxKlR0SCRA4T7kZA+pcuYurQRZh8iTfB0tf1LYT4x7DPisAhwgtahOgd
18Kmn/2hjAjnNwR7dC42jjaKhv2PKK2of4zY/zuCI5Hr+lZkxu8AmoRM4Tai/0nHRlw2RbOw44uB
8LdN8ygXbVK7aqo0degsaOGu5Tpk+ivpj2NW3TRwDi7mrM1fClTjz4tw1buWdFv0jHhd4LjQ9U91
gxl01GyYqmm/y6uB5H6WPLt2iqMq/ULZlbkH03quCOOyAXNDRl7OEdYjr2UdWFmehOr2ox2NAeCk
i0yML2PX3o6xSWOJmySBXATyyVQ+miNQAXPp5FOp2W2YMAFiA2ew0MOIo/h44FA/JI9ZKaKPLjUW
2pIlGvfDgo1EQAPktECIpWALQHdzaBUrOUTNitWunPX2Oq6cEu5BN9xqVkngTailFAc3mifu0jh2
4ifBWnN85Ck441drkevDYU6M6UO2GEx9rZ9oUdnaY6udyVCuwamkKzznoG0kfaCG2biqEwOOhh1p
/K2E/6fnUZrKCzkE2AfynlOBHBXrVSjoBIR014zxXSKt+SrhzFFw9gX3ybpg5o5hskIIGy2KH1fs
PiNc3Go8iMjhHl/rbnwlMX49iWhiR+3Z5dVcGAde+44bDTzXGlJjrHQTRKfWH7EdxpdcOuGcR3yK
bHqZVjrvBF59A/P10bF1yZLPqBRZGsRjcpSpkvvE2YSR1pEXaBzYaLcW9uxi6PJHxJDNkdFxCh6a
fTqt6x2Arnyna+nzSqnwFcvs7NClnJ04nDAvBoOSOpKOSiDEuBjhSyxwVBUCcIBYG/Oo8HjQapU0
2/xfQvk/upv9MvhM8ux/mnr/c+vv9nr/83/7f6TQ12an+J/vZp/fyp8Xl9s/+P1eZv6Gvsu3nQ46
NoOIt3/cy4TY1F9zE1mR/Vlecr/6417m/kaYiln9+/+BJsNNlv/jXma4v+E1EQbKsUEKarvP/QOV
F8L1j/tEZCDTIl637VBJYXOb/OlmhmVDA+eDXb7Lo8HDzESf9dkTrDgK0acV2bHEtRi72ALE3zAJ
Ls/tEJWeBGppUOgdpLMzfyxmpoYDIkncnskM6wschCl1v1oY91NQAGAwk+sCXYM5FZ2kfkq9CPRg
gIy1nNYss43PgvNkcVta2tDtjQwjOuZPpdMRBVX45AGvnPAsrkl1Faea2QWMTusYluP8IpuqUvtV
G5WLh62gtMFXZV6qXScyo2MRNizmBsDx9O5CFHikMU3P/YJ6EZOMuaOqrGI1mbI0KEN9yxmFI1Af
++hARcwPFDNwGjdb5tmVW0mNIn6VDlPySKXqdJFYev+wdMBpyRosL/CtOcZRccAv1o8PHaGrfRrV
r7IpB79kX1k4nE2FMuaLmTfX5+s6BEjF7Zuj8xbjaVpPEWxk8ulzd7CWOrvS9fFGS7E2AshTvlNi
lDa8pA/zZGHUm+bxou/zioYt81UN9GlGje5eMCI7t6LUozCT+pfKLsYg0ukvrRaHwToxnz1nnS4w
t03nROrVt2SxhnPUNuaByV8nJcPk2vYNMzDPaaZ8Z3ixqMLym0Fhy6+jGaBqIYeGPl5rruVwM3AT
Zl2VDU272RVd9lOfFruZ1D53ej4o7rZ63d1p/bp6r3PCiurCy3v+iV9VNNLGHPgdD7GbP76Tzk6w
ps7GHduK6SabUjI5WXxBQ5IgcgWevLi2VH1btXoUh649NtFmPKbiBywnNmjENuEjJFirL6qWU6No
2O6xlH/MgbX66Fx0d3Fz3C2aRH13mF7pVYNq1bFpA784UOdJoseXlMNoocsqxLtPwezYe1vzxqs+
45i/RGKmYK6CgK0mtzUfkqQTFJVYGBynLnIlExbL7vOakV6/6uO2Rizt09y5NArnS6InujxpJsyl
s7UJjv5sdp/7gkumtivL2ccEq+NDEbuiOUbl2hwLt7oTbJT8Lmk4v1qDdcpRNZ6AIYGtapRxS5I0
8kdqID2TIMTOqwzqeFyMB0LvsMBjzKjaoEC13Y+xxsJ/5UHXv/e0Z3CYyJM+2xVLdCBHl7GvnRzI
5xhAujxQS86+2Y0QWW/tpHEHPzUEe1OEtEs5xfechK4BkBcHycHa7BtBA5LL0469ybPGj6tfepqv
64umh+AeaLQAnjVF3dIXqPYc88dCNnPgKFnYwZJXVnsB0J2MHv0j2gJRypqz9wnLgbfTR+daq2uN
DMs8Weiw4zhXOKKnhMybJT+Dx05SpnPnncjBKZ/65pIblOEQzu75TBNCdt6uiVuYUVvE9FkuOGr5
O6s9w4n+ZVKVaUMynDqc04Mylw/uBWyOutUpXAbsTm0SC1C5fVwukE/jScxlqK3m1J9T5pKMa6Jf
AyaYpPsyFURN/Ii4W8sQH8H49bQ1t1BBdKsOeGJE3lEDBJ2FXafhMd4yjzHn4csBF+sdX94lZNNW
X8G2Hw9NnGYHHOPrq2J5gY3GJgXtTJgUINB/yKzwdqM5Ev/AAnOC3VbG/jSvn/Ay3HD8YJthNv1B
4IjZq7H4yvivLmpu+ntEaufCzYDGcziQZ9mm2jvAeIsbZ0xpUm/ZBFMMOap23xmrJOXQ9hZRh/Fr
HudeYJD3+dwO1XOvTdYe34I6F3T47VuCJRcGkU+11vzduYVjwLQ+mJPTK5yS2Nrnqg25NOTzrHdE
oFW6nu00wQX/PQkwsTdkRy+n/JKAI43s0dgfi0r/6qV1cs/9Nrr06AmCPL+w34qVTRuWq1sHxy5t
2LQ1ScLGXj+TL6r3GtuDz9J20iLIoii7zIqqOGG9y6mwktU5W8ob6l2+LW3J8thxI/dsk6e4pDl0
Pc/LOOypqxT3NGiOuHZqSNB55Z7SfIph+jbRJ3MpSJxxG4Q9n0j8eqqfb1IeMV3YzAaaVSWsN3Ii
HpoZKFPQGfPtRJnDnZLtQbpRuXeM1jwuRVodc/azlw3Dp98QkfDN2eZNBFHX85s49uUyDRdpWjjX
ztw/VlDurMBsvV6GcrW+sdm4p3lAnrJGnw4dZYJEFlg9T7wXtCrWjXhrjHFnsMnWytEm86H2ZVvp
D6LbInfZHWWiFzEkW8fpl/2KYn8hUnPdZ01T7xJzOGbdiF0AGYNYyDLs4GrvB4E3YuRj23dS3eNr
RaHPbWp2W6qTdOckjbUPef/lk0f3yT6DrUT9p/QOSerEV0vk6nue+twtkiKiCraEQSS1+Is0xvFM
Q7Q4WAqjUTI59ZVRGEenLskVecRnC0u9A8if79x5xZWWPHa9kjSIihuriY+qqefHMZ22ZqzvCZk4
WQ+ROX6rp/oupzwz6uHsD+bnvusg4yfnvm7gwY3kbBc3WNbkOW7nYBr1Gwi/ZyjMPKRtHAtpGl9l
aC0+eOD7xGkvvWw+J+6ahXoXG7451k9ito4J7l+r1yRVa212tp38AtOzOi3fMzxpX6mDqNdPWdoY
PlpXubcc/ZbEGX/Lsvdqk9o2+s7Z73RUx/Z4jqBWBxb0afgPiuEgtZOc+5LU75M88h5zr7V2K+Va
L4XGWOW2Vcp2TFKiR2wtZr9cTXBUgmZxyCh5TTokpzWdtLZA6SXy1vV28SbM9QY+fkNHaok6anfs
rKce/iKd7Tydsy55J3pcnIjk1fpwZQDWQzsewbPRWVPsKOnL9ylzMjfrXL9I1qh8dmdXsSLG3qW6
lQYySlDL1D7wDWr2hirNE7UHkkf6WN706wgIG1fLeBbIHRTlCdKnnfIKBsDe2cva0+60iruLT/5r
NXw5MOgcMOsub5NidNNYlWscJNfMEO2OLT3r1xXuCeB+MTnPU2y3GLiGCdtcOvXxrS6G4WbthX0c
tgqHsbMykrqxMthRgZlE0mim7DR7aLNQ6Jz61MPKvvUyJa9pHsRllps5wQgAiVOMVLCMfOiiNDyq
6WxWmFGBgAbt/aaJB53xjBq3ogTFPstpfCIJVdzNKr/rGoLmeayvJMy5dldO+4dJNOrCmqzuSlnj
PZu815ZI/x1UZh5yADQ5Ai6XcmwBoJhxbgVLMVR7ZOCHuM+4oOnR3rlZ96TbSxdAabgU+pocFpmU
YV9LPahmJ77h1KL7plNdz70+38R8oaGH60c9NXn3o/VrbGtvhWMk58SZYhof06Pq8Irb2fyGPYi4
LTu1cNbX4bTUrQoiatJ0FqBz9cjHOr3i6qc2MvbeFwyZ+6lt8mPdW8+N1nfXjEDmaWZqRpKsHlCY
eYQpRyVh3tAPLb8Xv2jNUKR0TaRlyLc2uST7Q0odyFl2LJbJvO3aYn2YrTU/m4nJ5l24V4WhQG7a
CzhHk2eJlSr1WLKmeDaihv4Lm02EzIwmmJrU2y+ZsoB3wrW2vOFjHs27tF6alxLuy84p9c/mYLg7
e9bLO0IrTWgQoX0nS+Jd1u6qv1igYJK45uxnt/UL8BX2xFXs3q9L9aCnVflCd8CHtuinwkXX97pM
ver9tAcvkB6pC5Zf6ryvz5bWjPfDaHToMFH8pRkc50ttWiOdHlJ+8vKux9sawW9v4sh6AE9b7GK7
Hh5GfS0uQE5ih5OTN36zlKb2llZOh9zQ+4M2ODzTRK+xqW+dz0qk403RolvFtk5kv05b6t9k8aiA
kO5cOjoe9Gk+FTg7DjpgnfdCp4aa8iMNOXqpPvd5m4S1co0QRE12MzUoTejuJRg5pb+mZSn2ul2g
cLvV82QuYHDMCUa8Wx/qOUHWJIQYEojvTqP0xl1Dj/COXGW0w8+1niFR1oe1N9JDO6VYMzHFUjZX
eB3tipExHRqMa3feOARu547QSjuaSuxaX29zvAMIyWN61hDyPq15Qp9nDEmHL+p90uT9WWHSYvES
3SUsZYKadvlgycAazOTfLhYO8gGogXBKtfYE8yXMxqx5STvduKPg5dHUy/ZiMeOrGNOyn9v0IrnM
mkeT2ucb1EUL9ajByGrG1L33Cd83d3x15ZLclkZsX9B0KR4MWAeXkkfHLpdoW3ZK/1wdqU9R7Z0B
Us/HrE7M+4wj0j7WdA9L3VIEdoXpbim6imWS5aWBgvD7iMUYMT4fcX74Y8WayJAMfIoHDTVHdR5y
tE1va2LW94zpTJcRq/drO2/fs3wRuzEzMchZlDlftLXmXVbkD88p/Yg+IwxQ+RUf4ay0hjuIXG9T
wAYXmjWnl6PR3k8AG3cs2Zh9Yos1gFZa13lbxFduxs4rZsji+QhXMJJElumc8o6t6nk35i4OUjH0
e5qSrHuqFcxdOpNDk6J5R2DnG9oaVKp7pt9GOim9iK/naZ55poqm1fdm1z9llFL55M2YQ4e5YfZu
6qMiAcWDKF28nbXIr8AbXjI9EZ/WpAOdgMkJs7davvB5WWdt+D4opy89Q/8Ll/MpqgmvOWsBoKGE
96xNUwN6mUD9CQd0QTcgglWQeSpeGAcjQn+dp6c7U8dnbCWEFWHXmmeZZ9YWy8AEaGeX8eS6h8gi
9y70eyEy2jpYyF3T7gICegoMvfZOjedemWxSd0vrqh0FVrxTlXcHBNjbGeMUURWevrEnKXnqk3v9
b+7OZEdyJUuyv9LoPR84D4veGG0283mM2BDuHuGcSaVyUCW/vg8jC5X5CugCspe1yU3iIcxtoOqV
K3LEp+fgQpL7ODbFsim65WSm1U/Ke3AvdkPf301m9GpUdLcvVhYQsGuqSxIlArPoElaq+srsJj1m
3jDeEKj3j2zrxp+kT0nNVthydL0cjDm6CIgETzRT5J/TejoPjt6Nhiif+nS+Vn4groll0DvvBjXS
Y/mMcNS/9mOk7kbOge08ToQtc+8jFAb19s1XA5/1Q+leXqu5pKvHIRt8bFPhr3krb2MYZb917CU8
B0LsDD8y3nAL5IcgtP2PwvK9d61c82DY3bWaMo3zNoJKay8OQd7EkUc1TNaRIfwn8dAReNHw7rv6
F1+RhJ+F0yKq28ZBJ8q85k17JRCR7kiSFnuPzNy3m7jq2UfUYa9LwnFcCymI7rNXArMMLqHURwra
vya6ajWAZ4rE7M70to011S8rmYnndibvi14MJ0Y2f8vBa2xJ5a45BxvSmZWG5woVZWfATYkjr8Lu
Svstzn3T2HouK/yFxPhGRFb3Au6jiQ29uJuqUcuD7brVGXAnE7D5vegg20eWme5x5ZGlFIXRP4l5
+VUkNtu4OaQ1oDHlTWPUnJUhVCLdwhSXhgeaxXH6Q2tiTKLEXl/sJTIPabfckgS7QmR+43rEpdyt
+9u1PP6EEce9wjpoKT+rCF/QlBH8bCAhcjXMvjXN6htsyN0W8FZzHQotdkESBdeWPy4OxbwjMfta
ZVTJjJJCQ1Gj+kdjFHDoOvWh7Bv9UQ2WvsVLXR291qppn1vewX8se2ceg2u+FLSstbb7G0aoEZuY
ZB4w3Wp+PfDOrHSoUfV7rHaMv+w4cvspb8x239vmgKSwznXOonQMxobeKWHIQ5eHLnM1z/iAOWPn
hsFDJ1S2bSV2HAJdNNMmS3fqMIWdLErhKQCxv1GgKKDziqfeLpdNpWC5mp2dYPdp9MNUSgv2RPJt
w127NJPjH2s7GI62hamgA7Kwo9Pq3scFhdJim7Hyc48zsK/P+HCS24hMgqIvpYBt7CN3nBRC45ZV
PBOTGrqY348X9+wXHgy/bPcYNBrkOhp2ZF31WMVDbkeJihIC63OwnWgxiQOveuGAbmPDIDnYJHiG
3ESQ+/ZZ9+LX+smJZ+xsocwLRT7tKbWVs68L725u6pPIwuJipVocZAukJEkC7o48H5jth7DYztDP
MYuF+bHQKEuAxKyD0/W0pdmCWhrwGrva61/aVL/OVAnHyIv2TyqyP6vWv7PrRLJH99TrQO3P+t3q
T7aVw1Ew7Tu9SHNb+u5vk1M2Htqs3GE5pGLZCABnV7OOpa+6s50M+TVxcNcL0uGYSwuU13Q69FT+
nej9m+NpmFEQ3exDA4tyzszsQ3Kh+AoaykSHUHsoqSKervbg66cuazxvTyvVuNwnKUr8pi4Ss9kG
k50SCYcrNt/1UKCugEt4Z/3EMee4LDo6zzc8HrLXLqBLm45n4NlzVBQAx/uSmijKzBwoJH4dvqul
b7tYIOK+VZYSz/Bv6V3qGmHoE6EZfjsyFVjVi0gzE8IQMTGS9U4/cVhWRspcGap5Il0veOT1ZsWU
oubiSVCqZ/02BuS6B1ChyjgXsrUNDj0HNv6Gf36wH4bJZOAuOhwOWytKRnHjKEIm5w5nD2NjNFjZ
RcyeM+08S5aUFGIgWs6UatvTVqXggs8uiSVzs2R+ra+0wY3OZjESmq6wP3zjmCf6oiaza7a6ZwEP
ulCN9yj/0THo8/noN+lzvYzFfpp9rmn1TTIGL5W11hZUCHCpquRjk3rnzrU+E7uhe62yht1EufTG
1MGvabCWV74ICnpFXRyop5yxoLFzfbP6mexPgdSBAVfve5yE0HnL2tuIJhQ3UUHReQOiZ2nWa3lI
449RTcWrxo85PNj92PB9kFCmohohmbrzqXnMEZCKHeGrqn5qpBIXE0EoLntkyx44/RuuxlRtaiXG
GyUW1hJYWGx6TeI+K6eY6m9jx9HZvuppeqva+rmmfvdDhqX7OIKGeBTW3FC+N1+1zRXR77D9DG7B
3WLwnijyYizgIZnxUMIF0Y2iua+HTJwomguQO5HMX5c+CU507Hj7rsjlu01c49tJmu4Q2DleXEf4
sGra5L0qBqo91wpIZ0qtEwKAd1IWMbJIjgZmCZ4YoICIzVk3oZaCXIJW1i9tEz/ZLovw5o/ax8h0
rPOpsndcxTvv6IykHQ586aPiFXw+tfH50Or+lGe1he+EmgDpXDTOrnznexacEYgalM+1NosfRmTs
ZsG2cW1e7maKil2U80DYNHrq233ZBjWe2bEdm+cSqpBGUytzTtV5B0hq1Bg7urUu7JgCg+u5FqWB
UtewI8ES9km9sfls9sMSZXG+JMtuGZc3nbX3SNNndqwzNH+HgqK5lUdrQamtzSLEOVLj9xSksRY1
07YWYo3bUBnBrdNr1MFvfG/vpMjYHk87glLlmgMJb6LJLG7Zd2zoTQOfKeUdEH3IQpOuDzaItH1Z
9f7RbLVxJ3E6sn9vdTwVIVwUnu6WF/vW1J2IEIaUG/a1fcHMJX5CAYCxNSXBtbPcfGctjvqZdWF2
1kik8BgyVFmqX1F564Uq9jEKjyGk2fOYOfW4V2KQgs8nh4892pz2dKiVBu2bwgFZ7Tr1LshMWsEw
+sBQSspHTNg/lzSxnlgMXGvLOqmZevi9pzP1vUipD5bkWk4ZehlzBW92k+1T293D84jrnHQe56e4
w5yjqs0Swo8RKFX7YML0gouJCP3GRvJ5WwgviU1qIONqrrc/fPh2fYvGXMnBvwoKx2K+TcWWWwp+
MWG3N4Nehs9JhHeDYuAqxpyyUWuOToWp9RmgCxXraW0/ZK1zC8nfOMhhPsBXvO3K/iiFH10sLAyS
86jo7qJwYgXPdiBWPV4pWUZgwKpUkNycetY+Ax5kgyP62QiSW7YdHIoM0w9dwLfSRAR8hFd243f5
HpTJGQrIQVoO33kra350Bq6uZg4+PIFO7bpsmbKoSB+tOfOPqADZQxUU7Y6yD/vgaxv1NuNFR1G7
m+2o/BRLceqj6aMReEnnCIXS8ckcogYkuL1rYeovnrf12wQIk19jt3byzneu0XuktIawjg0UAkJq
JSoSuRd1HIX0nki+u9aGhmjMHMpyjk6h1XZeSvsZVfa3osORRlDWX/zurl4962OQqmU7h/Dzojq6
9TF636eCzxAPI3eFyhvlacrq8NRpdk0EvSRswWGBGY8Trx0c43ak9WJrWaK+aKNTO4of+BE3JBue
qrDtnqapfCTR2jHButM+ZLe5oTrLwi1mL6e08shsBHV7Ainz1hQY98w5JBCsVH1TGzZDID0V+Fr7
zxRq7M4a09tgfVOlJYMdA1yxNWtn3ubc5kRtvEssLscpGbm+Fe1rRnFhXIK2Y0pWH1Ta4NQyuLmT
OyUA7PMIuTR09Nykg/C3xHO/msBjSUOK6LkJOQuccrrxvYxZy6qXE30Ue/5A5Gi/+COV3TZmiXbc
zDvSMcbPALbORvDQOuNRqbfWuNQN3blZ9jwRXekv8I7oG5x7rknY5fvEv9So/clPKWmw2A2V1uOl
SyqIPvTbcO46FHEoleqDoWnSU4LRIxLcdnEF+2c/qe38hcVHVsRlxCB8LGkYHLZMhFn3mQSmfwHv
gomkI54v/gE7/recGv9D0/j+f5sx+5nXnx+f6vfffWf/GTJznL+wrq+uLljnJnZAXBz/kcf3iN0H
JM+8yPIDl23SP70alveXT5f4yisHHx1AA/mnVwOPB/wW2PYrsnbtuHD+Ha9G6Kw0hn/1nQF9By5P
/o3CcXNtrPi77wy6HD/ASdFU0/reeJzbMRmaJ+pteRbeAJ8ujEMmCeDeFEnv7zvLaYG4WfJZN220
oQQUvCbcrT3LyjauyWm2p0hjisjFyOQ7CBByuWk9zkH4xhL9EtARcehFrg5dSAA9SBCOwpC2qJom
z0uTpdOR69OGc8z7Ykxnryn656BV4X4c9atJzXAsqXY0HsIibUH1QT+bNsKdmy/HHKsTTqXVOUyn
rZvBFyh4+Ud+INOTcMN0xCbfhhe7NXzMWDwSm4QmVy6Y7cYn5rypTItBzxXvrjV8jl52cfwa/dM0
8anidqrCMuEmgqU/dJPpwj96P1KbE83NQyDD286BtOrk2XgJ5pQLDXxxbl8LEf3829HmDK8z5fDd
QAS0Di5plBPyYz+cpVn615wn5kc34f9nY0QftOk+NR15A4R9dYCBRwiCc2/X1E21zyqqBoLCqldn
QMAadW72UrGOV3/0UjvP93qZvqgEUg/CnsVdN6cjzVIFj3KeE9tw9biY4Kg2ZZ+8jBx3+KNFIVjr
eRATaNOOq6y/XyKKS5Az9AksQn9H8gWnXT+1F8Pw/HhctxWWM6SnYvXBdjRnPwPMbNqNmJrhS4KY
Is3dW+9LPbkX6lCdn6hgxoG9RX3MeP9Oa5SYDzAnPeDnNp43MTRiO7g8oAg121sz8K4jgt2GR/YC
XDGRnPjZGlFUaj5ivBEZyEPhSh52TPOemJZnldcyDocW0bYIvIc6zIxjQJ3xVpO14+4jyku4JsPM
wXMPaTXyHvo2TkSqp4IvWoTad+qt6mMZkkhZhLZPLh6k52IK9J7bFf5on8AI2bT2nKW2vOAgt04c
/VzD+Ktvw5yrc164APC4d0X1iiYz9mNmuVeFgnOhc4uoc532itrr2bMOiazaj1mp6TDThsW9fuFW
bC88uZ0uNDEzFxy3imKiuIqS9MoyYjnZWbcWR4UgJvuZuF5G1CghOAElaHK+ssn45Fp0CJqZCbTo
lfEaVVazbbEeE/Roo4+26bsXw83cJ744C9+UoNz2VLI+uFbr7UEh4OUOhv6LLINxNskfPsqSAitP
5m9N7QYHr/GAq5mwA0ykzI1apuyqyB/G3LYdhvHF2lHPIfdeaho7jWQzbEyzz+pN6WTBd4fJ5xBF
jXsJivkhrbnm2GRgaMDVh2m9GI9ZdJB1e+yxed5q6Z/FUMsrAd7joLrmKVhswXIiuwXS9FREzQcz
BGaEDmGPWritxIjAGzaxq4iMm6VNYZG5nwvFvJuxcOUh66CI0BFcPpEyJVnv5NZtKK33QLv+K61C
xd4BrnEkY3ecgvqDnh5zbzetdauryokLY/lypDF9qqm6W1elbdsesMnUW5LCW7Kpd9myvNRRTyin
fKjH+UPZ6fs8BS8JenCP2rYPBzTMoJW73u93fmCyZpLf5IjTS2t674TnvgI7YSFOafgOHwBTb3cX
snT7mXsBic6lCljs6ex34ovHKAtuuTRjbtHGW5tT4NUDI24AbPR+fsFPcqKE+J3iHVxbrgGENu9Y
XbKMYpoRDo1rrcju2TqfHREY+6YxzyQCBdRi60rpzQGIG3xDR+yNPF0TazSc9UHAvVy4T/5g94eq
mHk0BtaSP+vO876F21V7I0ifHDdhO+LPl7Di/ctAjzJ2R7fp4EJxacDaBQs2KsKu3s61tI8iEWkm
s3AX1r9cpxR7p8spufezm3CmahrWW3We/dY+0/t1G6XsgoSBb2wCznuUlXcFt7tshqX6QiL5nS/G
wQOJhS0mY9DvzjmqC5Z9g6olL/tKh+K8dOkzTUZH32Q4zVy9y8PkxmmRPDPFmTLI4HeSINIAw34A
RvlcV9FFr5AQVB8ycga/pzEv7uCO9kedYTegvvFB2c6O5MV9ZfnRN4UPjFPl4O+zIYIZLI3bIuf0
LPwyJR5oNYRV65XC2BKLiAjDLgPimEtalvpnYMwgXui5Cy6s6qGRZ8uLWQdiIwu04g23Uw6toX/K
Ojmy611+jr017ZIirH6HVV89RgYfmiP5b2O7bTTD5TAcLLyXX6GM9CaX2t0wv8lfCyzGLUHk4RDZ
RndoQVwEgJxVRndd0A3Rwxj4fMGXZSA86A6R2tsBimRLkz3GNiJXVtyxJ/gccWU+iY7/3UqzqcY4
zMaJ2YO+8H0X+A9jBk7UGCMmvhWuOiIZwGQ0G6q3gUREoC9wnRfYwe0SlwyFwe6SGNsyIt/seyjJ
fNjebRF2Bxur1sFouiVmL1/uaeALWMNr/dGZdI9jW3eoi5PE9TZp3wkiSvjL9LkfosDYTnk/6efa
5xg8AxEtu51d+0NCklyzrrjXRY75gEwkMprATm3V+6JxyIol+THFb56P7Yc3ZjtSOPA52y0nS4zF
+ofZ4bjMJpPqydJ908U4nHhj7k1otkFHzKeF1ZORLVU55YNMKolbbqMKxT/LOQFioXFGurl1Mav5
U0zz1Ud02ybafBAFK4BM+PeWlStc45ysQ5IqnBkdfyNQxjYp6+/QnK04aHM6yK1Gg7YwTJLYS0RG
dFZ621XVR+HjBhgTyC0u6xQuQzSgS5iOjf0sIRrzLjkGT5W22nvK+JxbXdz5bS8P5H7fWwwym7Gn
75MUJXwlR1Et0PoveTffYLEZjlHnoOME1I9UBppzYtZiB/WCfTIm3I0qaWpMvHk6IQg7SEbmBB/X
S+Zt6abqpqTy+2KFqjyypy0PWC/4f/vmhxOuwIxA+YYJVT6Hr6qG5Nribbp1ZVWB7zSKV8Ui4DJN
0fA0Bd7PIOu6PShD4zpPwzfOq33X8VJMvpJkCKcT1zD/Z9Fb5CeAiPSbRSq2HFlEir099GxcrCEk
qaPfyjnp9pUq051Mib/l83ABXvDusfDYmbShPdc1P3jZmglfgZYKE5/1kgKh/jl2SX6GIg7LyQ/Q
SCBlTh8dNo0BwzWXG0ZVDjaxjoYs1rCsTbktQB0wbIMlXaCzTO3qEKYsyAh2xKlwDttKl9iImz+e
YosSUQzGzh+3seuKRV7aYXUhO7OlsSTnFFoiPqNeYFaG6qLDvdJYafYUlL6ncz6PO2j4uJzrLDTq
m/CP+3nCvZ2egtUUbf7xR7PQ7OWefra8ujfS2bF+9kjbp466KBwxMsdB+ArJpSDrMWBwvbWESY0b
D9g5+C2aVGHSxkhB8CyqAjUc0F/Ur3ZIA6rryPsVEasRYMVv5mr81lbq4FAm1mHAasomsg0k96r8
TJakj7byz5zKVMyV0FjH1+bPJCsGsENbbXhkl5c/0y7b6CV/EesQLPxRx6XB8wyJu8vyY7IOzVSZ
ume5DtLjn5m6/zNfN39mbX8du3O8P4zg1Z95XP2ZzeU6poOp77csCPJdz2JjvMwz7oLzmFcWNiQn
lEcb/jAbkjqq+YuxpXPst42RbRb+iY8wmMsODRo8MLCKzi+JRy6iQN6b6sS+9fx5YjKxDTmdHOSZ
Z3yN3mdU1KnJ6WdRGSQWvxh3Dh6iDBj43FOVNbrLigShA8y+L6YizchtFqsZSK+64ZA1/c9mNuDQ
t36IH4aNm8WGf8yF/a7S3mALBvqL51GDm2Pr4GhGTFd9gUqY0sxgPJZAG1SMdy/sHxsKbqM3K+h5
YDvBnJt7s2I3duA3ZhKZ80cF/xfw91BtcNuXwwa+Um5sm0l2xqFp26bhCjCk/k1gUcZ61padVTss
BkO1tQ1805uKJ4f8Be9AcfpkwN04mLR3LZ1k4dxLovSVPhPrYwh5/MKvTuQLRYFzveVoqNUxkcmj
OVgEH5c5yPUNLp7+mOt2sX6FDqW2BxYCJgm7wbIYWTbdPM6XZSraW2PgEDzwE/PVuWVhyTYhNIoD
vIpwejX6ARp6UYBCvzc7hfe4qWfGY6eAVVsNAqUTwW1dyVnejq37e1uH/mNulvUJl6YXD+uZI/u8
Zpql4EVOusSMUUS7okBa6511vLPt8RQujnkfUNV7j5maDYGK+FylSHClQRDpfkQqsYjDuu6PJMte
mJv4flqjiXUiaxKCufz44tGKwMLBCruz8mlcMb4GqI1GDtM2RPDEoDxr84PmC3femiGRol4EA9YK
7uJvTHwDgLdOB/1ZsKM1t9kyIzfpxt+kdt/tcSkMdux3VtLGZSKH6AzdoiHk7U/lM+6oj6G0/RuI
LnLfJRZ+4dC9XWyqVCs+gCYdb1hpKhKrxUOfuuDiClGc62DUmI8U9AuZFt9zV/Tkh9oy2s8o07Fy
fGvXdbDyJjLNkK+ccPwwXHf8/8gV/c9Uq1ySNv/vWFFMrAhvyt/gket/8Y9ckWUGf/kOpVUgO3mc
BwhS/5CqLNP+y3EcYpOwcoCxhshb/xErslyKVU137dfDYQ43+T+FquivCNkbqhCgHIeAMvTffydT
9PdEURCiUa/5pT/Fi4HNi/y7TBV1PZtCWxM3wUBy0R3pkwhBfpdr6ONwjeQt/t2WFRr1dyxw+X2G
Vfb6L2/W/T9Esf/VjPU9psmh/z//+09x1z+1sj8vwsFTSElUENmm5/yXF8HuMB9oIR+OFWZ9BTAG
oji/THfHKjzAk5ZX5qNCC/i0m6Wa96QKzWM9hVgU5NDkL3XpVZv//iWFLvHUf9HvAn6Y+PtpSQ0t
G5O56/0XombkpZruw1LhyA4qEwdsiLwgEC+QR7Kuxg8zpvcjzQR5bFTUv5V4iqwN2zDi+9q1pTjN
kVZYTy07UPvSMABPzHDS3A+uNem3Ry+guQGxQRlPwzkuDhSpGzCG2Mi8V6iFV8n94guqpQQm4Ap6
aQfHaUKssGH+qO12RX+gyHQ3wJgYSYzBid7n3givVSB/42fLvmFgAdBZv0jeA1Qe8jc59Ltsu5hc
J3ZzGBr+md6ENSBSZ11xzK0uvDWjCVdTpCw0HF2GOsWUoPz60Hp6YmRolrHbEBJpJwQVQ3TnsrKt
X7jxiXz2QcbMZUsQGzvbJaq1Q2Nwum0EchwOaWJYxn6CE9/FIbYfC5BS29XxgBT3q+oI5LRT0P1I
nXZk+VeNS7IHqYt5Jas9xRwqy/FaJ3X7bvCgTLYRPVIFAtOS/wQ0irMF2xYiFmv2ItpwAeb1eOk4
RQcLZdHZuLUpTnbno3gx7c74cTpcyYghITgttJt2F6qq4UGOZEEKLTcCgvbaRcyjQpgxWraj/GSw
w4oHsF3mx9IPtbgWjsV1mKc/Opv0pHvC4rZ09xzshEfp/c5oSqmUfYceO/9O6PlwD5qj4w1eD4Zt
YraGu03ShE4RSbsSRqDU/aHkMkkAN5O8ui7b0Dxs/GxDZ4L12vRJNuxlYhRE7ZClpFu7tzN1qdU2
Z4Z4cbMyK+M+wiUZe2ivayIoMG4ZhYEnalxKPR/M4nX7plJqh7ZR8P6zg77Y7mBSL8FrAJef1NqL
Wz5o9FsUTHqGBhonYqmthdu4Uji0FgIiMeZOlmiBY1OMmAXqWQyEN+LITFAK/GmWB3uyTQhEft/w
vV6K5pmnGXpBRJMGPi4d2KvfxJ6QQUi5Du7zIrimXvO5WSm0Vekw2Ep/TmIUE4pHQopiIHooaAyU
XAiJDtfp8pbSKdaMPaP+k/BZp8YcyxnBZ9yv36MrlyvEp65i7TbUwY5xr21PvjdMwXYZGcX2JrEb
WGB69NAHjFleSc2l3oO2pxLSFuDXPLbEjEyNium9AdPvNvCsXkVNyUuhfvMQB5AbauBlnhg+shUc
TvdDEZgnL4w+MXlwB8V+fKNa+4sygNiX5xEZ9qYMJHYUTdMNN+QXMmTfgW90cEFMOLV+TVIjUhsT
COKcKPamHr+pnMhGGtW/TKFvugAXO2/Q7OXnBRtnI4MbvA5xxzNui2nkIRimaxEM5zyxntFJNjNE
rQZkKK8Dedct2bQTvGvzMYYPioKbb7P82Yz6x7GkC8wbdhp9+BroBYqY8vlJrMqNO/npFoSZ9T3k
Lp5Ns7vYFn9B6GW4yM7tCFNKTuSt8KPCjHEHslE6K64RF0IZFO7WaRyr2tSe+xymXKMir96z9Fiz
IuUGVjgbA0A+b6E5UvTgRiLOGNbLTmK3NKutJ7MHhNhHwolw2roU1Ez00Iaq3zX5PG3YkuLR1fqn
rK3feRGKB6slKZDN3ltflzc0cd2B1SMQoYbyUOGMjXUvsDk3JQsS171r7HdPVZRzM/60816Wlvlr
Sb87m/Kn2aW/o2rDc4fBB+imXRSXLBj7m7Hiy1eqOn+lEu4lEd5t1KPWLU6xHSFobUdXdNgal4Ek
qU9IRGR61w+1OnlOmxDq4Nyo++4BIfclkc6D1zfnNJAfkx7OqVmI7yRpWMUm+fIDClgfgx+xd7g/
HJoIx2XTm111cLw6Yqp2HmtkfQioTOHTjE3UYH2chM9gRvZzTVo0zb32CTwKcT+DXa7azVZO5wQu
4Nh0xHc6puXqJXh0xbp8Aegm8OVz6wUS1wlnZP2EJ4sFKTNjvR2j6EHky5sqJqrW5S7ksXKl7u3V
8uunhCc2e/JsF+rF4XNJvdjqy+FjWfJbXxR3NuvbfTajm/2y0Aq6Xt5E/RCDp54PmF3aa5g47XCk
MxAnOzrWu6GsS9HagrfPPUYiuevttZmJktXpE4pgHQcydyD5my84Lw89O4MxauefmiF6B5nKuTas
AHaNOcnXpJ427nhjDbCeK5Pvm4VmapouoZ2qUvuoMQEiGxaKLqOCTmEXP0Q0XFIcshoo0mtVBWR+
Ki7eS75rTXkubWsjAkiLpr72RDxheBUhyYhG41/FyRytY2s+FkdEgpeurK5ruGMeU/RSN3q3mKYP
uS1x/8O5mvZm2aMMz1H3YOaD/D0Il9gtE1JzLZJ2j8mninmEHXSL+G2X2Q3FClfbIQEYmOKF+OoS
D069wWnCNJAv7kHkE9Z9PBNhVehH9tnITRlFGPGQEk0TYN0aPldqEcOkejacKRZF+r4Y0akR+Y/a
XqfgcNyl/uTv2DnQRCW9GkOLVxix74/2A/C3+xDnGFXzEKedIw9WyF5rJk6uy/sYlc2ilrDMsBFM
h85uVtpfdOBE2WRmejKLKGMF9TrjtziNXX/EUzFfJqN/iYBWkgaNtr02sI4PDOqGJe5lkADWUctl
hX555BQYvbibbnLOe+I0LFPNtrzUFONtOtt7toKi2iPbn1PpujHrw/zXHKSXUbYIPosCmDw25H1C
xEcedAFwxFhkAb6iJcigTJm9wZq1sW+AIXEmEZ9mfK4XtaNLJ9+7vW998Qfe+bKuDxHuac5y7wXs
zsjVJfzuDNZOhAAwn6aOPpdtgkm+zPFBNhcKDs8WwtlF+8Yd17HgzS7n37aSF9mNCQQs4yZJg/Ae
CJ0+dmq58vht7nNPdF/weoF9VcldWGH2mWSzZ9Edh7187Q2bUixk6DklVIQr/eBwD8V9Mx45vMhc
R2DbgqTf9zOahtd890hPOngHEHa18GvzSyZD2Drc0lKA1oipI77Jhqxk4aM8Nhws9vxRGG15T83Z
vcjxV22lAAySeuzmCvMXYfmdm34BE74GRUZIdDz7rXxtOL5ix52OcwEGFC/MYbDcg4pwj6tmOfe1
dYe1NnunNpnjiNtMIJoeJ6BtIPIMMOez9GN0w4XHvncyB2++4Ivxzn0ZXmYz3Rkup7mqy5cAD+TT
3OP74CHXi9dKYxDe2J3uwXjYXfHb6Fvyn4VRJcV+qPPiQUl8WLGuDUb/Oi0GzujScQ4uTnoc1i06
Y+xNQQDnThjds48m8QOCe/7Da8u0j2ezD+/koAyYQ7M9HQmAAgaL8gHnLLQrHHDoMS4t04WnTzU3
Rq491QqSLs2Ayimv7CsAJ22/vIeNqN9DH/tvAMLuR2qHxd4s2uoTChw54GrRLxhW8KiLsUJYovj0
6iinxnQ8S/fGFDgi4lJgDthITXElJkRK2XgvwwxdfAjcjzQyuLmHVVICbV5851QOhjczr/QRV0wa
l8bD7Chxwn0g3Y1rZE4WQ44qkg281WwX8NaKG0rsKn4v7GXgpskiQAAXffdU1oMv95hyphTJQncf
rl7MrwLVhHtkE+RvVuqGKvbZk7C0qWvz1MDwu5unSN4VRIlaBJeqMm7rKBTVfkCdsA/LOOgnIczo
ZRo0FZp5YoIaSJ3SvsxhR6mUIk+VxbR28gd5axXcRmMkPnGDzVEqof7x7pepmjYV4b1gF47h6sc3
w+E+KukgjPmxsP6ncy58yMdEc4VKWkUQOomwGhomwPSUK1Kz9aARspnNCr7Lg5Mtby5IBVDrxC9+
Ww0+MOg/2fgwF2yl2fgiSEOxb/Jiu9g1XmZLaJQZ3B5juM0zbTzJyqFKzqmvRE+i7ajckw4h++xY
Fo73lddlv/ilkxB3uAckcU113xKbMiw+x5rnYtzVPs6FOa1/LyGVsZuA6PN4y0zi86Sq6zqBZeeV
BpBVVeKUKy2jOBL8ZsGQ26UqYgAUhdiOqTvfogZP9lY1amY+xbVo7Wouw59d9H/ZO5PluJEuS79K
We2RhskxLHpREYiREQyO4rCBkRKFGXDAMT99f1Dm/5ekzFJa9qqtrXORK0kgAYfj+r3nfEd0aLkY
92gXmVr5pxKpBbG7NZ2wVQl90tw4rUojSo0OrYDXOn6xD2mLvRQDjGGQ3ViAxEx2+iqzKbHXQzJ3
DfFXNPOzODETUn6BhpGJm1kOqgObQ0MVeoIcBid2Gbj5ldhkZtefVd6XZRBHsYNzscWEsFXg2cCu
pV03Pws9E/dOTbhrkJcR55G6tyCg+LFXtHutr8c6AOVrPhAXGt/XREu+F2BLX2JpNPEajWfRHyIr
1BHKNl39gcAy0QOCUFGJWf3Eu21EzVd67VG8FknVvybE/DkBCS35CztU2m50jjf+OiOYgW9ZPFKd
9MKrASBU4UeUG+y1jUU+PGejmNFzXdjMNxumOYu4kw56UAw0aVcR0ou3aMqmBx9sAUzQJXiJo2sm
yhsnSjkEz0jbwRLPyS1t1JYoQHdIsEkppRaZv1N/EnDVhq3nphlp9wL6Ql33/pWg7TiuoX1iKexm
R3/h+rhApqGlgP11s+RHorZLi8T2PeGZDtE0poAo+mMPyTI1HRcOzn+wmOGhckBIIwNCLQH7Ovj1
peiI/dCV+XYpBFW06QU2VLHQvr6jeQ0Em3Rm5ah9yh8JhNFma9dkLvZPrwKfnMhMmlLQylGK/XiV
dNCY6wJZ3kcNqcB8RMfA9dhhfn2VH8lky20TtJaoHul8uUjEltv63e+ikSEpG0+Te9DnWKb9riPq
rhLdDa5a+zHh+PBg+fp4+fVV/3wHBbnM/G6Wa/pU5Ajnvr8q2mm3aH3G9LPDsU5vWGosunJpbv67
AfoXPb2/uoyDNg+ahyEsd6G/fX8Z/Kg+Wia93CNWTzauWabnTozZ36TZ/8UtROHHcvAAQwjH+ImH
pGVm7KEeUPvOi4dt6RfTg4MtdQkFpVYMUQvoWpj9rskEZhV9VH/xq/15uQubNj/yOyamOlLhH381
3yOAQkfvhA+BUNeG0nkVK5t8z8FuN7++iz+KCL8tETLLTLh1DtGC+Dp+vJRI7ZDzy3IWwhr44WQp
/SfbVjXSdhuzfY/vlUK2JNx4WuI9/vnLttCmUFk6ngU/76elgkOoB547qj1+5uSICoReCOPO34cG
/+Pt/PNKsbmfOmgr27VBb/30stXzyFgGtyv+dWR/EGZfIh/u569v5F9cxOG/BcHPs/N+/lUizkkk
A5XsG2PJ0Z1W6pOn0n++Mtg1aMuTcmibtO5/WhktxPjJxRu7D4GsnvyiFZeuSIeDQ4rm/te/0J96
5uyEqKNJ5sPZKdh5f3o4iZtJvaxjtQf10AwrxoV0htJhwsvkyPZes7XQXpkuqoKYaTNjW3pRXyB/
pcUKSp5brzMgTn9EYvyPz/LP65VnyCjDckzeC9/46VnOSGKsxE3Unk/eOyqjTd4D/HG8z5MTfRgW
Z9lCq/9mp/mmpP1+erDcCQyDNghhHwCb+9NFza4wJIrNZi95Xbd2JOezXYz90TRD7BzkYt1i1M82
JmI9SFwxPG+Zz1cyjs2LZeXuEbq7BCZbD9cwJOjYmwVp2ZRYw7YmMflv3uhlCfz4w/K0kCszduH3
/qZO/n5fHHN6VULxRqNR7gOHPMxLsfjtiGQOcVDhOIn/5jPz5+0KipQJZRNRM3Tzb4OO7z4zgkrH
FMnY78uWrOqSsKYtTCW5n/jTv7/K/1+t/p8w9757P4O39u0/PpAntBNZKB//6z9Rd/3Hw9uQ5N/L
1b/9nT/QgjYgQGinfKhIDfw+Pg4hO/s6cCSfU431O0D1jxng79TB5ZmRLwcafQlP/IMsaJKkQo4l
TEIWP4XKPxwCLrOs7xalaQmAq8vwTScZxeMV+vEzY3tQ2DzCjQA79ApPIH8GyfSMgedrKK2Y7HZS
GBoa3UaatcBLRGSPlPcM/R04XRimMuxERSPE3beb+I/W0y85lf8XEijZh/9dJ/1pnfzX1yh+KxPV
vpXfrxT+zu/rxLV/8zxqadu2DKpD5rv/mhU7+m8LXNLHVQCf8vfF8Mc6sbzfeLUd/Vss4bfx8r9W
if+b5WKeptLk6/pt8vxPRsXiW9H23+vEAfDLQvEWUwPjbNdwf5qJMsdDgKdpISlrQ3rSLO8De68V
6PNwspPYWUMLP9YtoKawArul9fFLZqf61uvFWjcnc2M0TXWuAEjlOBxw+2ml0SG9iTqyVKtQhweB
IcC/QX/PsFL1fEk49+F5u4HpoPoN3C5R6/wrtenSnUoJTzM/C4SzzReBhfFqHjulPUkf2hUyjLZ4
7lu3P7e2+05Odnebl1h2gA0u0VReXAzFmljYTdSBzKsdP+htej+BrkUe+FmkPsYSbVFKJjeRH9Jz
gQ6LTsUbWpBmiTfvE7tYd5XMA8uDiIRDdHGs5saRqPtuLWrs762W3LiUN2DRAIPoJAkWiyBLq62r
OOxeCQusgo5xpFwZaLWOdl+clCAbm/6tscSRVWlQmo2DM3ImCtsoN7Gyroy4Iw0wQyAJtWeRPTNw
6/CcLxDBDfam6pMCM0iiX6CUUa2NKI2A8tpkveozXQfCHdt1XRWMNAuaq3WUO5eiRWCvF8ZXnKpn
wPnDfVQX1003qehaFsPEeVR3m08NjSEB0wmqYkRPli5SZhxCL+O6jMTiC1kkZDjYkEM/1NTbgnNo
JoctKW6+QaxZG5sBclI4G7ESn7SmQevOEXiO15Y+zMt4EgSbiSOl6sQ0fJomI77vfKu9auLhU50M
YP+dzi6gZenpttNteSW4bTdMSegczwhs5U1Vdi1jjdoMctM1A6aHW6NXb1mFvUAYCln4TL8NR6DC
7dE1u94f2nTFWX3F6cy4lO6SkZOZ1TLpZ8n0x6EV8U3kRTECgMwaBmz6+fToKsNwgimR10q4+xDp
c4WzL96iukJSg5ocyCVyL5JxMrJg8GKkFkIubziHYX7AW4dQMrarQd7mBeiko4yNBK27BZRlSxiU
2wQiRQOHHApHBV79FdhAsWJ2jcjXhAiwU1p06Eb8bD7D03US0wjoG0LnAsL3NpzG0vVo6/P9mAto
PNo46HCXuwf83+4l7UBhrdg0qi+jdBJ64x7zQKO0L5Y3ImctS8adDpkPURe0Eu5baY+ALKEHJn3x
lf7sThrVMZLtCQtQUGT+u5MRiZehf6Ij6J9cIwk/2aQLrCZ4PVuC/oaBTnObKd6jhClj6lRhu6sw
JRQfJi/TljU9If2jKzWuSXg/OqIst3FWlvdo8Zh8uvS3zvOIKH1FVgyHuYrWzo2roxtDlNGTyWBh
SJ+BC2HmHyPwWeOcqqNm6sUdU1H3Pur1k2NKas9QatOxa/orBL/pFZBNVa+q2s8rGt3MTFeJ0wtr
O1RATSdlobqfScnZeRBkS+pDPSbaIZ2bN+B/zPEt21e4WdRokYmQjOLYmV12i1lKEZKqGnmOqgrt
s8KhdGN2NUI7OcpY27WuMN6xiEfZlhEwwlOKTheTMpn3Nm3SbaoV0dc5JQzGaCZchgVAg3nInFuN
4FNwPFr+1R+IcMjpF4S7PolBDsWdUdKnTek4EyU0Mk6Pk7tw7N/A9PrHGhcd0Q5GgXYWeYAWWdZD
lsdkYmk9Yj5lWrsC9lGQohkGpF1jvd1oU9sc5rzy9X3ty1d71tTRn2rzypVTBNqWBuvAeDxPd60M
wZvYTW1RLwv4lqJuyZLFFC254ZBbkRq8tTl6P0u10ZYbyzJL8k1VoXJA8l5BM5INDUICvcoSf0PU
AOTL4SFUnVtc02SWz6mrBpAgOEBQ2aDJjJJm71TeA4CMLg5G8UA6KGFYkYoKVBdj8xjZ5iWXIl1p
vbd3Usx4q5iADYqwZ/bX5qgStz/5YljbdK7UPprk2S0coSOU1XEI0u3XR21akVwdekFRp4guRmdC
+SLMoMXOd4pnt8GxNVwge9eIAwh0o2VoYxJbF6ZvO3uZJM4tQSvyaEGFe+nJ/3icO9vxmEuZLxYD
PuK+kP7EErpBIx9Z5UiXexfiDO2zzLBvHYxECwKiPoe++Ein7AtCIkG/S0NUkcahfp2jDsXVFZUj
G0VRwdmka9URhVtb5T717Ds+UR5OakaWDRUbI3BZPGBzgPdpA1K3NL0+SYNw2vUMpGg1h40br5Av
zG+VbIK+LQJwBV0gsE+jvyGqhvw1dSTBjHQQpOobhy4ZJOq+D2SD0Get2VGJa1CbHSbPs70pfCZV
oRpOlWmd9VHehZAl2u2g7JIdNnHC8AmwpW8HCfT6bFU6/jbUyl0OLn1dE2WEHCzJaMYnRvc6G335
0BJXe0has7zMNVNsnEMWnGWnSZpknXR+PiOvKB9Cck15kPHMrumXgNxuNZqoK9A1Gcl0UQ2jANtF
+ja1sijWBU39Zmcn7kRiVoLqKUkdDHRIST+T6wRK06YhjsbBqfVPmGkQUZdOuZmYgD7JHtb0sW2T
a1+gQHNgRaCHYaaPn0M/jYu/xxri0+i5S/ZeHAMrTgXOZXTs7UuGbQYEEbYgb6v8sLhxps4iKY+0
zXOb4aG40g3FwEghM/Jrs39xo6wxT6Myr2GGpDcqr3bECZHvm0N3SvUg6YE8rsM4AxdvlnX7MCcZ
KfeO4Z+csCrClU6JmG2scSIOs0ijHYzfFNCx5T9Y3Yjkx4uWfD4zL7dwPHal7MfkVMfWXRKaXrdi
mRCoFanCv4l1Hg6sbMpVhMU4VSL6sB19BwOaTjLLhnGNrUKc28CcqyAhP2tcZeYiZloaGXLXjg4T
jtbT7Rb8VAyuJGrRuedlfxsyNkI0RWzMdLAllVXAE0T8Nk/QQj/Z0pUgvDANNVu/8Nw3KK36WXaj
W6zobw/hdWx5erNO4GZ1K5ljz1t5nYY6a4H+OLBRE41xP2iQYYsLTtW7nriSr6kBPZwNVPtEqLoH
PMvP95rSza1DgTKutBa80FaBlrr0Ji8tXYEgHlOiuyokIQrB75YJwVMTA1iVhrlCRsQLCsPVrxGq
JQRLjKy0IBs55ufIdXlR0J/zqCr5RI80RF8CZMWAa6DfKCM8lZU5bWUlwius5/1WCz0tDkqvy8bd
LMm8CYByEJoyFnFL+lgygUwcRUQUQTPPB/ISkuOQxsxOvbDet505bIXOK28k+Uee2M4qzSzzOtFR
DIVTT79jJq0V1GMpzWudT+m7cCEeWnOuznpR42tzVJC6Mr2NRxBDvAhTdCTQ/EpkholcAz9QZxX2
ebJEvPM7BlyjnkRBTxfomGgVtpi0eTQJ5F5Txcaf4afs0XSXAXIW9YmwbzxPwDqsd5g8eJs8tEU8
WDrvOZQWf9BuOXLAGiehpPSowcOnViIqyjTLf61rQ++38agY1fWDNzyyc3sM6eLQPE6iQeBWDN5j
zHeaRBxdgqtKGQi+95qePFphXrwO8wBbqLJa8rJyuOaRtLQDZNf8LQb1sG51UvtWpjLk57kqjRRX
nfgqLKqYDZHDx0zrbOb7UZMQDDyKKT91lstOmdaRMwf+kObP89gXX3LL7adjP6d2vitR7fgHev4a
oh4oNjgRcOriEuqyB8OZexLE3YI/55kA6Be7FJIhNx8deH7mLMQ5FnYHOS0rsf00acQoybfGYY1I
xy4x8UQLoWtiu1rBtl34VERWB/y53rofXT9tD3YDLGmDbrPFRRRBjjfJfzcXX4vfmvBubUeu26L2
1yWWMESl4ZDCzBqd97Qv+ps8Rp+I8ZCKb9hEvGOgg6IsaeZ72gZCvjY58L6VXTcHdoKhQHtay+5t
LjEK7Dswk9kJuSbTqAL1iN5pUJwZV9W3xCeNXzKGyvCCa58ydApt8dBi2aOw7Fxwt5LobCLMiWcq
atrfD3xHoKXletSEGwLt7w2I79WxBUTabzEeo4tddRhzxg3yevWF3DsfZMsgLz6DW6SaxaOOSPXZ
EQa6XU3FWOjNnp09bcBw8p1QzUW6yEjCMBHvRVkxncEQZb/0dl62m3joI9hVMJnbbQGFaF00zU2D
WQvTYOy/JTnHI2bx7u0418aKQq5tNwrjfR70ncC9ZZXZSENFhGDRybbsxabIU4wokkwZbYswAJqt
ofPsdzp+KVKkllTopM1SMpdnCFxrc0Zoua2HNB1WZec760gbMhsaT2Q4r9B9alCUeZ3LQJet/SnU
CuY8WJhUBgwFzwXeKgcPd1bxbQPOlXSnBP/82ulxlKxAEixvKoPkr00onHxb+anxSAXTEPts90uZ
FGVEGSCxCouoeh8BENQrQ0v0J0cbgD2teojYJ93OqhtSFkW+S9KwpIqzKnLJdavfhgTRpWeyJloo
My0kYITD0tGffR821UoaUjvngEL3fdWH1w2wxgjeW1I9lkQBJtspavvbPAQk0DANWsvZCr+qkuTO
zCCalfBocmTw4lHN5o20Lrk+9HI7GnUV8X+SzhdgZXqto7oa7sQAqiZC/2Wt5Cz0PggrvfU2RAEs
wyofvxc1qUsRSZcdwWrYeZyO0B6V6TbzhFkTZI2tftthgHkapSQfcQ47Z9WTULoHAuXMz5Uf6uGx
5GQHaFMD5RrEpsJZnwrz7GqzfWdn/TFHp7szEHhjGaxH86b3JeqlKZw60t/xMoEFnPJsPJd41QlW
tVo9MIgoekrnFiq+DyA1OygiSCh6Y3yBWT5H0cnzgXEdh2a0SPUcmKaS1Qp/+95DWj4FI0kLnPhI
tMFibwzOcNB63R3pSVeyPcczh7QbFaV+GmgwdVGsctr6HIHnAhwV6yFeZgLeV2qQ7Ytvh4i/2k6D
NJZ65gabPmVNk6fa7RTniq8UMnO+hNOd03C46jw9ISvOQnWdJva16abOgU6MukHvizxFw46ZAx1+
dq0uOlGCeKSJRNY9JKD4NUeQTdGQI7NHBlLxLbVCphl93GMD8yp8smvPBMGTmYV56qWhU+YUBDub
pSIMeJrBMvMc4jG5bmOdjD38YUHIdhCAAZqwvltYGMEHasZ0n0uwlLFFZuAVTrO82PsIVvYEObvY
u0OoMZy5Sr8JSidyyhuvTWY/Qx+KsBhtsjuW/vvi6cQzSqGfvfZDIU9NzXt3caW25Lglmu/Djii7
vU02lL6EG9HFuk9lda97PFpffNHIfXoaCFiA4VM/jJWkgaM1REfwT+n57aBH+8JD3+qF6XTpqPfI
r8M+pbniHMLSgEeNnDiMPrWohtMS2FtfvFO0vmlpfesredeYxkdhpCezQ1iTpcWmUuMbtrsksN32
EIXznU9awapV+RtURnxOCHM1i7exF9VN41W3nlG8iMa+T3TtMuSQsioCFGmpWVQzcXUpRgUnmewU
mJsrMgneRFW9VEA2As8FSV9IGGgjW/Wi7/+Mh8/8khs5p4IWRWDbRG+jmW3Q5p40X9Ki8emj5O64
Fl0E5B1NKE0jc1kwLfQ6jtQrQ+WoZax0X0h0zEVT04eh6mS1fwwWq8TozbsYUBGjoGOCbWBF5iDp
oTpOZTBFqjloknPOXk/1SiSspnwQj34pZ2JG5NTxI2DPsKPHbLbwCcPw4gN9HU4N3zgLhZo/jxdR
+/t4du5o6pwhrh6G0tl4KX2PXLBvGZwpCEIJwjmDnKKrwwBXAip3unX18UpT5bVFDR9mKO1mp9cI
YHbWTg4DwsFTWspUpzKoLiSEU5c47QtGjnmbNUm3zerEP5iMNRGxS0IkUAlr9ARikGoE23jORm/b
R39ybxrDh8OKhLXiJIV/D3MpE0CIp634SmCKdTIm2zsOPcdcmjb1lZZ9w5OO19RaJrpsdw/SgT4a
rvXUQeJS2sguw/kNb9mL4aDwHPLsUCVaclJVdEPs9m4Yzeu+new7K3cQsxOJvJJ65x9LVvOBDNgS
YizfJgciZuB2nrXi3COv8MglBzudnv1Y20rJD8jXf0XheiQoYViHM/mCRu3uYEdcNwbCOidO7yqh
3IBDZMjiq5NTpQllbazlmYecUYGlvOO6Yx5qcxAkE5TY0XyWQZESCmmSknBAvHZBKnU/FyjDQSBM
Fz/rp3dlewcnCj914ACSqjsWRDPtrGy60E2oV1Zl3RlU7/DkoK/3abKDa7ixpCH2qWEbp9iwIVwX
wlojDOxYZ/18EQiF9gN2H+a1/YrPEMuJ3RuSYaHuuYzceDOvx3Kg3ruN8VbnVL+AjoBcSyAcwC70
vaOMhl6zeS7Nobt4dNTQ4cHHcoo7kYYvaCFk4PMFp9qgMaCHHzltGGguZ1I30KgmQN4kvqJ12vm3
ymvKYxXbJdVIHjc+8O9ObQZYO4GKLYHBWQfSUqeXNvZerbC+QjD9Wrn9sCHhz1/qog6KCv4er7Re
lAYnBt3xtedCg5kMdYqwr776MbHKQNsOdU6Qa1t7iPKz1r8UEfKqLedtE9VabQOVUR2Ysj19fhql
JQ4W8EPoNvMvDXI2mD+ZfyKNYb5XkPARpcdMdmPPenDmdD71JXK+RupPPsesTSwAkqDA1wI83iDe
BzUNiChy9TQKnn7ZT+7GTRp325ntdIetZgbXERa8niNoGVzCK91sXDR3NDRwtm16SVkUp+Skr/qx
vk9DQAYNQ7C1V8RXoBGzQwRYCEsIUIxW0nxLk2OVVQ9eMd+ijnmIqPNXxLS6V31TTPt06vY5BSnz
wB3V3Lkk4G+t81rhwgBUIfyJAKM0hp1kuQ9GBo+WPtMC1jaNq5oiZe9hO6IjSUYWHSDUmyzGuX5q
dEB3GR7ZfdFGJCqpdIam7xYbgxRsq2jP5G/n6yJLLl2qPxK1i2JVysCmfXaVxbL+0GaqgKhbuB8c
noC62/CalVhNMXmifncYXLgPiAzhWHXTKYpSg0jTzDpEDifI0MrUsxQlLcM5vTYtd59CfDxb+dBu
Gvw0p6RvnZekzj8j5RXER0E4db32cTaG+IFREE5ZYgi2g9cwtR+bXRSrh8YtCFZvzCPJ1CvE7DV9
8qJ8MhN3XI1d9R4RQyIVmtSQE30hCI318+FrxktSZYzYCLCtim1is9POnBo5Tlr0NziS8q+SPMir
1Klom0d2A10SOSun4i+ov17dqb3B2QHxRIDbtPMvHHD4wAMTMmuip734efTCtTCmx6ggXotu+aNj
S5Qrc2RtWXv88J4Cher32dnT3ffZG0jVEfMuHt3XMCmfOm6oZxj8zHVt4gmTBztziB4Jzz3ZDqaO
tLWohwL3VEIGRIBBMzowECvWCJMZJdE0t7dJDZi4HqeEwKiSwECmayEe+qr7BLPrOW0x8Xi198kN
0xdOJ1+tubtkYzJva7O9pi6E2GtB0Ig6a01wZhiUMR0b/s17zwGPhAssOzfN/GbbbEBdWrs3YMa3
dWWfe4uEJeZRtvmWpwilwFNYY7iNvLa36adHFH19jwa06IBn2Q3n22R0WjaWrPKXfpt7GeKWp+lx
WjBVLE6I1bzN2Go7OjAucRJ+9QzP0Dn7POUvQg/Vm6GJZx1lqYK/7E7QvWkPqItgDqUxcBRhEjDb
86+puEprP8MfNg+h3YyERQ7cgnWIz/rTWEf0MNJ0C1p8OPZRKeF+A6h+9IALk1eeDwYelEhz8ESN
ufQLPnx5X116ugoR91jMReit7Kpq07t+rkdc6kYDZJeT1BDfQVAEvS1axjV4vrxjw9bxNaOFf9a7
If0wnRZYGKD+ZHwUWd7r7AhuufdqSx0zyAA52dDDKLIzv50bX+LaTsQxp0O7Leht4WLKWmtH1wwK
Ro4Qn5gpbBCJ9zoVxTkDtVP4js2HNI8Rt5jTukohBDei2pplBq4i0em697WS15onzkVYap8T1tqN
oSaaWfR3GhPUMc54Ws2gu6tZB+qt0J5G2he2m+tytja524pAeRFMk3jJVqnidUlME2aD3CedoW/N
L8KE6M2rYwdEjlTPxBDwEeiGSx2mMU6bCK7H7Hs7aUHchK8cFgRlmr4ZCUYmjdDoL31F6jtr6anl
6GzCNyisaqCmsIC8pmHukrfUz4pqoFQAI3m5sVYIN5u3HW3RaCttsAFyzrL3FENhv2LujMIpLitn
0zlw0e3wd1XZP9In/L/pd0dE9AsVw/zRvL8lGN5/UDHwd35XMQgdFQOeKVSZqO34hpn/UjHY9m+o
JpE00iD8Rm1EQfCHisE2fvMYjJCw6S9qGLRR/1a7IHCwkKo6rusgW7UQQPwTy/tPUkBLmLpBlxlr
N+561L0/aSrnWI/5/MY63OgqIdkt1F7o5BXX392RvxCJfpO6/bdWAlWeqSPQQ/NjW56JfPInfR7h
hDC9mfVtsrB0DxNjrI2D0ZsG+zQ8TZb9ZTAHue8bk01KldONk0ZyP2ZG9uYQF0QuN77YAHc7nRCR
8dLlLZmaTVj/jZj1J8Xe8mMKAAXCQBRsmeg7fpT+JJjgoeuX5kZYtsJXBuhksV3hkWrHjwgY0Tnx
GPC0aJr+Rpf2TaH40x3CYM8jtxCACkTCP166hBSbTF5mApfN8rsB2vETzkh9k1hMA2cQlOsZishb
EUYcAGO9farSWD3ZHWeqgtQ2qG7T4dcP7S+WhjAZsFnIllhuxk+i5TRGOap3pbGZGrMTuHP1bJsT
4/n5n1/GR60M+c5kvOX8dJlaGW1hq3YEb1A0NMHowQvB8P//4Cq8LwBIEf6h8frx9laOpCsMsxrX
/+yDnpTa1tPD919fZHlGPz1DB4CAriO/xiLm/KQICusMfibhgps8Ca2z7ehTMPVldWcqnMLWHLYc
Dux88+uLLvfnh4uyg6BCsogudwSv8fIYv1M0mpYKy7bHh8I3+1Xi+7+ZPbAMWC2jV9BsBETAMN+q
wiJas6/Ep19f/U+LZLk6O4jvcVd9214Unt9dfZ75UCmiwDdOn98Iv3JvnLDvfle+/Y9CWiggP/+S
NmAO/nlYH4a7qIp/vAzYbPJ44KlvoDBNwSDi4ZxiCDnSgcjpXlB7v4TYdDc249xzM1jRDsORzR4z
53DI1Ydvju2r1AnmW9dQ+RnR99bwGgFE3eehGK5iIo6OzDNpZiZZby7lOBkiM2qPzJvS29IA57cK
5855CQGoorXIiK4ifEVQzhHzuumFs6BOUbHS8oz07rFbssGb1jKvVCPy26XFuiY11HmBzDDv0tR3
SSHK069ubWsPNIGnbd9hEp94zOC12JQ3aU3GLflQ5TlvUmdtTRMh6rLBzVbnHwyp5EcnUs4TI2Uu
I6OJeDMIeCau2OtirHDJ0LBzr/Qh949W7UCYaHtr/jLbOQd3/vYxZpzxqHj/6XBoCR4fGTkEjnOn
gOVKabx0pKfBKS+ferdtyDGoc/7MaLuntEigxjktYjUXl64WTnSQSO2j6lVKBh4zjq2fT/0TrgEQ
2SnSKm3O7WudYwCtaNXPb5ExacgklBrWZAUxqZV2Mm+aoavuJqZ8z4oc901eQzaH7yNEkDjj3nO6
aFVUOa3OSdYHznM0BVrC411bywgKERqUSR4h7MnxOQZksHGsxt4JOUZ7ySaOKVc3DqAlnANSAQOT
pNcT89UtsBHLvZOT/hrzcG4819rOs0XilqO1Nyl9AVpArbNp9arfV3YGNREZT9iH91On3UVdOx1q
Xaf/hDESZct2Ji3x1AnjzSYIaw2tjtZrKO09UE+THiTkjnbEWguwr2c0IfYwP8ZjmiIk1OpKvbpd
i/E3BNvXsYJkuCpKFBb4EtbdkDzlnDFVpl91icl5nIZhZIsbWnZ3qZPito4Sycwu8m+cxisOlWab
eBjzq7jKro0yFTgXrX5v6+arl+6rtPrcWvkJW++nMuIQE01EKevls5AW5NyIO5Y7ZLQYhegDk/nY
CiXTBErDZDaVGSTVY7ACXtiQ79KPCrEVPUgBXhJgHGkKtnlfCdvfo8TR937nR/D45m4LLnQVTu2t
N+GSBb6sgiy2LrqXXifzgIEWA9kmdUvMnRnD4JXZpOraDpkjK8M/KAh/QVea8x3ee/MQ1314EzbZ
++g5aocZoz+bcdxvSMUeMZR32mqRlQR96W6SopjOdLKAiCGBWgup+j3216upHvagoF6Urld7Lymf
cdBFaB3FJZ1L8hstD/N11d+Yue6/9EjrDhwmLky7/JuyIHA2GcgdMcBKb8ym/yLAG0yWy48tJIa1
cVdmyZcQestKIfELOFOqoNcwHzOeeqxM+wRIhjysjJvmG6/ERcMPwFTMoWbJuvc4Kcu9oYye3hi2
GA+hidnet2jYOHnh4SeUhVfLtovPkZh2dEeuopoUj4wjo4EA5kljlKh5HjPSIZ4DTKV7e3Dna0zk
n7G0QmAu/XgJv7ImPPgY9+RA8hmrCmOcztJq21Dbjo56D5eQycKJMSnHr+gHLlXVPJGHUJ8dl/go
rVC8oMsmOImDiYVq7WdjupsSZCCgOUDpwtaTjraxx+nWmPODUc9iW2lk6/XTt9cpvxn1isDnlJih
npxwD0DvjLpvp5r2ONTpO1izY+d21hGMDT7PYnrra2JmZpuBlOQRV7JDcYCDMFPTC9FO1x0nzk09
kEmnNyLc2FZpvzuFDhUPo8Yh0eNHfMjP0wDK7NcfRGrFP32rfLTBlLsWFYDBl/nHbxV0VJ02tCs3
vqbN0zbvBllu9bFnOiZyV/ug3RMttuVmcuBIOMQ2byQDVJpTlUnYwti28V2SFKwFEtyMKMiLqnof
aHW8hTk19BbpZglQpB0eOkiyXyPC7Oy1AcpR36u8nlALqW56nRI/ftcS8EbYeqelZ1ZGxPZGkFkg
1rbFm2UbWrcBxCY+lxMldyJzjtZDoRljMLte8ZUc6wyjuXTQtldey4XTWdaBjhObY33kKgBGyVi8
s+TMS6vpzY0uIgYzZh8zEp4YntzAmqxmrOTw2/tQx5loFCaZU1BSB7Ge5piph+eNqgiY72TXqLK8
O8a0c7rziLyRB6LERygyA6dwt3PmN0iARLkwBE/m21gnhHyj1zQ5g8rjfAWvb6jdhfiL4iaiFCPA
qChdlxZaWH2GeFfL/83eeexIjmRZ9F9mzwJpNKNYzMa1e2jhoTZERGYktdb8+jmMnEZnekVHopYD
TAMNVHV1pbtTmD17795zN0RoCm3VVxmLmfSa9MqR0UB+OATSo6pTojc00cTXnI1NdhTV1VxMzRmc
hZ8QpqkRNm5zZBmAWRT4b+g/ebrqyd3qHWuBba27Na0cHgiiOgl9ScBuXXDuYtiR6gH9VHzF6UUo
IiJVNOJqGe0IEpIOpm737hp/rDVgcQYlTEOafIhFn0Xx40AaT7DCfIYzXWtyRpdE+wKC8vyUcYnT
MsM+c+3BpQOrGm9nW74ySE6PbdqJrRwsplmko+yStk38hStwPK7QZ5G/Z9me/13ZpJCjT/OJ42XY
kbsrmnzhu8RsDJmmw98uCto/WOWx6mDPneHcNP10BNMkQ6Rs24ipQeggltrx3+6FnoyAdAnasVy3
gq3i0pq0ND63VeV4M24qq41DAhgZlFCmD5W357HIyWWsh7Fbab4I91EnuumB/BRtHkuW3iOcAoAm
HsIFtUYFLw+RVcqKHFnDJFUN3jnVEQYic92kQ3ussjkKKre94a7vyjmJmd2gWJSqF2gseA5uShEA
0PFjHxTWEAdNsyxUjBoO9qWxLqpJQKLVfX1AeAWFbDHOIbtMLhwfAAxS+zsrD5unAN7jjYWU7ok/
0m+XcRDF31oOa6/gv5kdjqW65pFn9NZp4Rx5IOwhX+l+1F2NZpkJbMiMeolUrFwG/ZYkzKcUCtUj
DIB4AU+bsTcLZ8h8qUFdzM1ABBe2wFZXSVz33+pQsbhpXoscrDaDPiDyzKiAJaOhuA19uwJ8qSEy
Jg5Ld5ASjtTViBf96FFj9k67NqzakDPl1J2TKRW9ajVRDCTECrYwiZSckKOy1h4M4q6H5VgYQ7dO
jLIDTIbQilayDyobCVATX9kGjKfB18iim0vr8yy2C5P9rAdlAF4omKCGQbRZED/qXVSuPjLQ6RvS
LxO/dl56Myt51AX8T4bFcXcFNhnyAMTqWG2BAzFKlh4sVKSVMN0mHYbJGeIg0R4QlcH6xs0d0Odz
ctR2hPoSJNAlzqui33kcq1ygeTcSvWafzsxmwzKhHtIxQimFEayIt4xDJhawFgKLaNDw00sb7e/J
yNBk0KqRVNUp1y4JaPIeJzcR1sHl6SAgiRsGl02hgj4MMkKNPQ0+RIk4HFiIRp7DfpcZlatWCghw
Q0qcHK+GXtQ1EKfYI+WngUnT6J2MqE54Z5jB2FO6HKsEAJUWa9O0yLh531lfpYBzwbFx1Ril7uCM
DuWdqTo/WI8MMK6nHjb6Ff4Zo9zGyvIuafNJZ2kmcaiTHRdh8tAz6k9UArOUuaCzce+qUN4nvQkm
oMtLB9qVQ873QuH6u7LKsXpzERUzGiSCOlnoYzPdcMqInjx/TkDKO2VeSekJwncmw3+zeET2RCpy
eCgdxMVLt+9pmyA0q7JlPS9WyDccMsoMUVUPyLtt/P9KQmgfOGtVTHB6aDI6Euy3IC808AGVJtXK
LkS9IiwQMpylDe5tlk+muSysEtrG5FrivE+K8sZxteBbIbXirhs5uCw9J6tfPbwC+zR2JGoknbCd
5ZCprllW/LJnbQgmWOpNVJYIR5LiSOAwRI8O5Ea4yHq+xn4senhiZtQqtTVIlPsmStJbMcbncJwI
QLhunFx7d5XWEv8mkJGS1Ov3Wyf32TmzwlQvOmKgZl2i2niE7wE7J9DLjuwg/O3gCx1vykm9qqyX
qfWL27YHFEveUU5/2ILmQeca5TC0N9udENCOBlsTCA3a8z2BR8tk9FjHerOeui0jt/iYcGjomZQN
BYhlmmNX+PSim4o4HvYBVJoImDKdeU0RtwbqQqNFgelTvkz7WHbJq+nXw8bv9ZA3wAcjRGQB4+nU
DoMjMxOf0sqKE/gODnGvvCMg/vYBHjdrFbcIUpfx5DDMmAraR8CD3WldjkF/L0KN1jgol/wWfdj8
YM1nGVc49+ga+1vwHOawipw0ve4hvlNvsLFCZLc1zCDw1SI2vDBJ3oLORUKeQxtqV1Vd1Q8xDo0r
IlCkuaxsgjqZs4K/XYRuD9eVkIjkRlSxXS/iYZ5vu4gsOMP4XsVSOgQz+1wwmUshMD02XcNZZiCE
woZw1UkfcXyXlNsMNUVwb6UJArc2Cp611LCGhR9p3RlY2USd9bpTXsY0K26rAfLZGl8teuCc9QxE
TCsTbwOyXyEcHADmLDFLOXdsF8icYsevzaUGYsHdhFbfoKTV2hpUlU2IhiGK6HUYesSZGaYJ55GD
UVivPJhh07H28ArvVVj7B5sUvedO5FG8NNmQhmXABjmu6VaieIGrUy3bNmqsRwKeZ8hMPGXwmZyo
Gxf1hIoOsbBd1ZvGEN6TaiQ7dcpAkjBTFTtrmwKiXTCHaPKVKJuOR5oibmt2LhHcYT6Wz2g3CSMf
o3F0L4q+nuBcaYausDGLWV/k2eKibtVEThjgpZBln6TIjcn/sJ1SejubTDAtRoEJ5RMLU/Buh4KN
sE8xj8OUCRiDWtRzaIG1CmGnW8vkHQE3C4iIkZHO1QtidZ9ByZXEQ0N8chZW/zvF+I+9plMDNcZ7
okNsiS0Zq6D4m2tbWO5gC99HpkgQ372QQAYBaoUAEG38bZucnMj7QqXGeYSNDH9QU63btGhxSkP8
odvk1s6+dLthXxUoWxeKoRN6gFo3zHWkDcb3KPwXmuD/Jy//RYf1i8lLlb5/oDh+mo/33/97/v//
nLpIC8qwCRKAECtLwm2gF/uTMyzNv6SkZ+SaSMwYsijOZ/+euhBYxyzExECvoACLX6cuHCJmMoPO
GMfEQPpPpi6GrvNH/dq21enWGjRapAtVRTHgOWnbIrdvRs1uozWSk5DGWREQDUDERjEFsL+l5WMd
IvloEdrNEfWcsyVJ4oVB0ioK44sAsDmL1wPb7h67zqM5WoeaxHQbOWNcGbsGvUxelLu+DxlJmoPc
DNJbVH6WPsRIfM/wl6GMwJqVut7SrCprZbhh8mKmbkOXrt7YyXRD+ou3EpkpDsxhMKz4r0YMb1GB
ceOI2M6aqgjR1PDmezkcDgrCpTZvziiK70qn2wGddAlcqR+0MfSXssAvWKpIXAeVUbNVTLdNo7Y+
c52LUGbOrQVS6qaPpmipl02yRrlr7Aj3pWxkulF7Wn7V5ne1lx9nY6zJDn8jsF0tsjJizWqHbjHA
Gl6g9tgjDs43kccBCgq9e6z14sqHRYlFIr4sWrNBnOQXm2kwk7e60zeYMKJ9ZwOQDFJQT0bmUTZo
4R606jPuJGiNJo3PiejZTrCBtgbqVQOWeBKSPIDwIaIE9duzKnYXheccawnt0ybWPq6jI1mx1S41
O+NG1K21BvGGSAhZuhg1ZDbPOen1i2pg60UutSCszV7pdBObyX4stPrdFG2H9twVpHQrSXT0TBvr
F+hyt6rHuzVz/YxgIi4dG0iaMO6ehbeLTLV3AlDdws5qPyd1uzoCaoJCpaFgdOxGf9Iss0EjqB9d
h85bcDmCcrfi+ikr2NUsilwD9wHZCeegrQg5Q6S78NlFF1EWLZsRR4nsw3KB9Kx5oNh2L2s6Eht0
Xy80JPs3mYOgybTk2FX2rYaCcVqqaLpOIdOvcwfzLp0kRN2oWuaN41xw8luB5+E6olxsJkJIE3La
Fp6gZPIz7Zrc2PfMTbbxOFDFpNbBzDlROxyL8HjElx58bIFzAj9D+xbpD3kVPRB5iysLe+dbkNE9
8MK4WQxVD7ePzKMrMQMh05mgFWt9vbOHoHsgF8Q8YCwf1yWPJLzT+Ba1hLYsncS/NrM0WBHQhYkX
zNaytXrvPQTKjOJvOMI5MNdhVJmXJs34JdMLRnXIdldONomd31fkoUpvvJ1F0gtfT6m26O8ZS8/y
keDRrz5zoXN9o6SILzoD++QUYgokqqbz9jbtnAsCXeEFVslxAoqzZP0CRSe3ge03N3i8iyciL4dl
IvXkaHco54Pc4OE0yIkbE4cHRaVLIIwpB/v2tquc8kL5PiBdu0xvlBjfyGboLxyZpwd6uBhRjCjE
EtGQT0MyPM29ypoQoiJcSFZ6ZpcXoSrHBcES9bENJVIyXwQH21bZY6yEew2wl7JzZNCBc7QYCQdT
7bc5ZWSHaKrIllWkkgtcjtMNK2a0Co0GfQm1aHQ0NM+4IszO7lbpR4n7QWLngbEG4iKi4arJrP4M
Q3B2a3/Ux2hDqJVjt8SWEnJeWRI/E8CCjNpp201CrekG9ahWA9aq2vbkC6V/eGgLKoxFTEu4x2oP
UVNlVUpEqlmZzPgd/7Gyi8TcoP7M17XTkNkygoUesSQAOCITeCGdId3X1oDwKMt1d20MdfCQtvwY
5DPGotN17dxKRvT3pselD6NQXRAr1F8DUZ6+1Say3TAZ2v2kwuYtKoGVxkSD95sRTugeCwYrjFbG
b7K1jWVjV9OlAfITpf5sLUGZb3GENtNgMyk0+XSrrO4hM3hTa4X8delPmPZtOdkL4rcl5vDc4Gv2
07Qyzco4q1pabUjuxF4vg+HGnAbrdij16kwGqn8vXXpSpCXSShirAhidm+HuDos5IHA+W9kNVhve
u5Z8Lg1yZR2UO51pxXlFrsgmNXqBSZtWgxZE5VlmaEhQWYovhdKcJ8TQyVrLiODgIA4so+gVBzst
AlovktR7LemxkD0vk+4l6qnxhfAbEiSM+obOW4+IrEu2HkvcUpTEADG3KzaBFSRHnT993U5GC8a6
p+dfxN4mZl+lefdxwhwNjgcj6KF37JfGeYuV+qX5OJOmRgh1DsTgUaPmXzL0o71OP48/nLy7ADOP
XmTWeUN78sKrNfrkqTsihrYy4exHpKNLlxb8IhAYE1TQIGbjgEjrHSkS0x1mPnRlg1VLRwtz71Sf
5zGNkKILrDM9t1vY2fQwATHFN6FHyAVwro0/drAPErzuSIKzzUCY3KouNAMxWG4/4Vau30YtjO59
0xkJrxHiDA4Gfzptz3gxDn2xaS1V7AOyann30ZftSLAuNmgaE0J2WlACU9dfwmI4KrAH2BuUWhYQ
ZBF/y/SGksheNVHfbwdbNqs8ZbVLiq48j1uGJl4Mg4EUaHunA71fVQS+78B/i40f5+bLiGVrCbwA
i4jZOBtTw8rq+OMPmRrpeStQZ5qVe6MNaXdUGvhCaH2bwezXRt48E7zWL4rRDbgZGzLQhz2d4j3U
wTs/NNe0ygJMMjq6aOetwm9EF2YVe/YKe/RbPtiHIY0gttEdkU0t6OkaK4TBpO+lZH5If9bdlQLI
RCWcDZ3RbdBZTxjAhkUONv+CLw99v32qZym6HAh7aOc5YyGS966e4ltYj9FDMyDZbzmNPXmWzQXT
YBSNFtb1yDAvCL/VEUXI8NEZOvd2RGeIxpg+ZW717hIMCH5/5GcHaohbSSsr7qm3QmVurSFbG7bW
0Tuwr1IZbNLKWTJv1ldxj1E+D6xNYmm3sM9BeZbyNtDk86hrzZNi1J1yjjhXjEd3yFF2RbszPZjG
qt5IdHX7xME/YTrTMht7AKJ4nBw67Xt8IT+0Ml0FHLSWZYZ8TG9BciJ0xFdfw0GV0U42HVIBi/lS
LlFyWiVh6k5a3iN5KHY2gDcord46JkUeEwfm7bF8d3hv0WzcDulda/c7R1rPmDzXDCwv0eeDurB8
tEUj0k61bd3vQz7eVlWczrMZTnQs+qsOZ0hZ9ZcwVS9biq42xI7d6911zU4aR12y8eknsbdumxIT
gWkOa6sV9ioEg3VGGs4m1rEFido90jaj52GPP3SYUuvOgidbdnJYCcwyVKgRukX6rHBdtg4I54wq
+kAjbQVw4kfpC/5hf1d0zG8YwhXlJbERm0INP/C6H1tdTSvcyRO1Eb1k3/8QwxKklnpYjYtiSZAt
kY6WVXGEFe5WhUgw2Pu0J70xwi1BZGw3NaqEzNrmo1qRiU0Mgx9PO02f1K0T2mdF3fa4yrwbwizo
wzSmDnerV6RJSYzAoZFf+crJDqrmcsGjzhfhKM/Kiu51GrCgO2A8yesWo2Pka6NM7idCVklzy8e7
UaCWykG+LZsAZrcNaYS259bVwx/NEHNaF521Z5BOqxuq+xIbKr7YwYAWm1nTo+8O9PQYwFyAGgFQ
M3EOMS2HxLKI/A3Xt89Ul8IqiB0tf+wrjIz+MCPdKwdFhewm9P0tJNqqqrZVlWlLnl3vCDA2X3aJ
a1+1OMGXkUPaaSXGYOWKga5CiOejKE0SQYt8zlDFwljmwZWt54iUk0ZcG1gFL0zb7d6rti1vvUwF
T5LtbSMafTpjkEXil2M5Kd4HAoncbBjvYSKUxVp0UBEKF1MnnfyJfqLdLQcTOJwxW6Fkj1i1HqEU
y4pitDbwmmFQj7r3Hsfx7DDH+VZO1+VUMrekK2Nc5i4uOZto2wNzJgOOBrEGRZlh6O518Qg+ID5H
lh5dZ9RYKyNrmssCb82ahBd9USg6dXYe2QthJtoTS4Dz0saxOkMC7S9dW5Lz0HB5emESwjjGr55J
CWyls1fELrWdX/YEezTfUx/xLNHzy7YwHkiG2EbBTJncjlNIZqd1cKYfHrIqpHk/hB72aPLxYrYC
0XybnldMjUTkX3iChTjGPxuB5nawrsaac9+k3TvVdr3PjQB0ueyfKwnsu4qaqyC+Ho1pZ1jUU10+
btNyVsuZI4kJlRd126oHFOI5k7P3XAZrdcW+2vU0+K02pfwne0s05TVCvsZc++6UrK3K73ezWuMp
T0LGvunkrwnSQgcyqOsqhKZjS7owxLNRjAe5dt/BgPbYGCz/uw4aYd3WDY4/i4Q7qvC44ARDyAVY
/ASmcWBdhVp3r1BDmItKMw25qIRZPrcC9swiBQO79JKyfGOCU6/h3qcIXmDt1xrMUTTAXrYt6iHc
JnVbrfHb9u8iJUOizgqP52Ds63M0KJivCuVdaEU0bDBX5w9FbCfnosyPsR41dzSxCEs06O6TtTfU
JO26bBbogA9t3XP+A7IZ4XfyXA7mo7SJZfHRKtG/lPprWLc6UdIB7uzSKKBwOHq+scre+TE4Eilb
K7EPVKi1d7Gd1ttqHiiqIo625NFV51lIC2pQRbsF9JTt7SbIHzTOtwsjyu27oSB8gnZyt4u7pts2
RDJvotDzdiWsjDfYJ/6Zn+nVrchbGs9CGmc0SoPq0Kk02YJnjvbGLMWBI13uy956wmi0xdjIZdNN
fEjESBSz/MFZl27UP3W5ldMAzie6ZrPwB0AkIqDeQKwRz8qg6UMkRBfXvIQyTX0+a4gU1tDHmpVi
o1UojJqo8zbeh+wo7bKOdiqNS62hmEyK0CHEMYQ/MvVFRWhq8gjSqpvfUONZwxEJ8HHWOWmQAupl
9VP+NCuhoGEVh3FWR4FM1r/PmeHGQm8waIlZR5VOCkkVnWTtspt1VohP5bhGmOUd0iG5sEa7eMeb
8y5nhdY0mzvjD9XWrN8KZyUX05BoDR4HedeU4LUkf2KkIVpp98x2oh/hrAgjPWXaZtCfn5lIsxlo
TXJD1Kk4EzqJJ+2sK4s+JGbth9wsmJVn3G5EaN6sR3M/pGnurFJLPwRrDhPkG+tDxkYK/JrOEdI2
MAD0m2a9Wzwr3/KhUTtzVsMVH8K4/EMkx4VqXgJRvMd6K67LWVAnpVuCZERkB+0ueo4+lHcZui0e
BOR4lqPGlTuOr8KfnjvlXTNBYrHU8rMmqVcj9oefQov/b3r+l0uv8D93Pbfte5XV7+OvyLz53/jZ
99TEX4Zy1aym1QnrgniHXvRn45N/ZFkAP/gPdhTwGfO/9a/Op/sXFDumzISfoT7W7X/rzaX7F2NR
lOGwF2mjCvWPGp+zBPbfalXKK4CotF9npbMOAmXWtf+qF4WjR6SXTTkGd9w9s0BYPWhlG13auRac
gc4wV01IgIPnY7129bo+VIqTNi5U+w+CYON3se7Pb4JaFsUb6llavlyMX79J42FPdAQbeuQimiW6
98WzzPCcvLXux5gUeK+R0b4gUwuuZBzQamxNW3Gu7P3nhuBw1G9jo27kVMtd03UYy0vLCG+1Amv1
L7f3+ufF+TUQ7pMv6iiEr1B0HVoI9kmnuLNq0+MFHKhlMdhoYH62VXlAvUERHpTL1PGKs68/0ZjV
0Cd3ybFgKAoE01iHT6XfHBMcFMWMuHPaKsSO7ai8gjtmPRq5ImO+8a3RnLUHT6Qw+aucJAKIrYTh
oM+L6ZCA12t7sj36WFWrj6/2j976/2sQTMGE4T+/z4vXzE9ev7/Xwa9v9Pzv/HyjXfEXoEvkzxTV
vKEc6f/1QjvOXzqPBLBvqdsgbRXi6/99nwXjD4FlkJXA4ZxizU//vziYxl+84vM6gPVDGhaTiX/A
wZz13f9+UhiTuUzL+Ghe6Rk7bpy8Rakv8LdrbribolxuaOVGOBVNm1SNLNkSUCH/8Nr+/jKwekB5
1TFIMDWBW+3MS9ivby2JWVQJWebv0BQMS2nU3r3sgnQ/gl+9GJ1Ap9rGxvzLDfnkDfz9dfj5oYyR
DIPBEBOjD8XfLyJ3UTt92+XS3zWl0s7rJA6o5C2yn/jLP/y+EzX//PuYCmFEwRI0Oy9O1kdSbcep
sAQOasAw5+4ktRW6J7LU9TjeYPDGldnYFHjzXwWO3h+//qUnHw893mCph6WLt8P4+1RKIdHFoU/k
MAkGLS7A1Nw0+aRdC2b+qJtzaHScSCRB8075hji23n79+Scrj80XECZalY99Yt6OTvxIcU/p0FpG
ufPa+SbHgziCMQ1fYuyeq2BEI0wRFsizQpTYHst2C45Bofcjtw8xS1Mbd7bVDlvHaPunfjQT/+f6
8x/HwyfP+8f3E7w4rhTKZKp98v1CwuBIFtbLXUn+/CLBEb2q1WDtnKQb1s08rvjDBfl9w/y4II5i
K1cQk5k9ztmnvz7w5M3gJJ3jJJDQQ+STiK2MBb/MgpTh5TSGiOW5jYCJYRrw1qkjyPiJW3s8H/I4
/hOBH5Lyb6+7oyRF+8eKg2eMoIuTb0MVl1ezVnOHkkLSz6x8N19AhqsPpTBsSv6KgLuuQIActsV3
iwTUbd1b07pORsmAx3OCW3ww+gszIuLh8Xn7dDvNUD74TVvsiR9CqecjJuFQ3hh0QXqHFy5nfTlP
s1LbEypOvpKgJ0yrMPfmyGf95esLbs538JcV7eMnohY0uMvze3j6BhZNQxBghmtcMQAyiC4ra4qS
phiOCWTyZW4Xw0PulhzfR5KRL/UEl3ZJx+G8avGMUVM3e/hy9VtnKO0aKk1yl6hWfxlwsc9YhOQu
io3i2QFotrfrNvpuGkkDnqMRry1RYwSV0yXXIf515oNksMbJOZvgZqQdyF/fTe6+/rlz8fC3X2sz
Ced0ifPttB7Tut6jcRMku2nWVVstmql6VNry6085fWt4bAx9HoLDwsfFc+rxcpAltQPfa0fTxX/S
5k6419T7rprUuzNz+b7+uJP1er6FyE4of1nIqGrFiQ/LHtDwTBUfZ6a5f0F1d+CLDTSxhu4Py8En
7wMbw7zF8shYNsXxb29nOojMNwkO2yFz8i8AswzHyNKTu0kr60NrhsldakAf/frnnS7S88+b7WWS
ZYglSMz//JftCJulqydNhvWefu8bPXuHDlRc8iZiJCIN0Q4s84G83eI5buZWYqW0P93Qz64wAgkc
qMhlcH/NN/yXr6D1c1NMn3ssua1xliVnDjM+NH8kZ6l38fXv/eTp4U5iNkQngc3BOPmwzozQ6MY+
kQaandzJkLzeJuztbU61sQiSpvn29eedSoDm58fkpMPxCc0HF/hkE86VHoUED+U7vSynaSmZ/EI6
s3PUabLJOwihWjxdGzZz1ECLPB9WlhOeM+unDdoFoRPtc4ahF5kX1m+tVbVvqSigAQS9B1A3tLRz
TzbF89df+tM7AjqfAxwPP7qX3+8I6pDYErTQd6gtFL07KhPPTrIzF3/A/dcf9dlDT1fNxbMMlh0v
/e8flTlhWZf8JMqhyrswYAJetPXQQxkunQM0q+wsMDtr9/WHfvL7sAXOLkCE9Ba5PL9/6NTLMhYZ
nc8BK8fGNjPvgrabtcuUp/0hR+eT9wvWPJ5UPszEnX16+4OxTCYAm8Cs+yDbpFYUnafm5Kw7WdY3
bWOMe5CcDQqdNlfnvZP6f3jgP/utfLo7K9GoxE4dJK0+2b2GtW2XSjgJhIxp4IgK9wqchfsHZ/b8
W07Wf5BEc9IMjTT7b6UtBTrcz2BKd5I96zBkEBhqCzgaZrnJfPDx4EQrh/nlQSv/eEs/uc5IrEAX
zPntPLknz1HpQGdTvVXswlLvtiaN5dugZOKHsgmndTSNrF1hL4ZkAXqSdy8BqLv6+qn67FGm8aFs
hQqLo/XJrZ5qB36Zo4qdDHQcDAxw9n3j6aRB1zeprxlqkYjkTzXdJ7eXFVORQoK7Xwcv/vujPNvj
9bJm8fQj6V562AJpreOqQPVqEcX49S+cL+LJDaYZJGyd8tEijOZk8Sw4IZHb7jAMpla7DNPq2NV/
rFI/+RD6Qzyr1Kv4+08pAuTaVQBBAlYEH6E4MX+Q8rAI0DH9+sd8cuVmhz5LM/Ya1z29cgldajSV
kAIGHCAPccggeVEUGBS62MyKPzwbn7wagr2Uk5Ttco4+PYpUOcMKdMTAtfnF2zRwQ7FydSraicHS
GcJb7ZqsATh7vWa9fv07P7ueEo2hmn/sjI76/QnRInaoZsiqXRJb2qrq5JsWset9/SGfPPumpVwe
foPm0t/2cBfgtT3odrorNcVjSAzmw8Rc4uA3PSj8uMTmHLr+n4qXTzZz3nV8/vwytqrTA9QkA5TY
iZfu4AjLhwyxxrXD3PveMfNoF1npn97wuXFy+gKYnGTJGGL3cCkHf7+WPuiBNJmsfBeZJi4lbEYe
oaehFvzgZbCPLAwuLhLX7Y9T4XjXbta7JBKAMCbzXkXlj0IayV0fCU4BVTbaW8RRJh6PPnhTMqT2
j1XTm0S3d0xbndIFtIYtdZeXor6ncCkev75pn7wBQChmdi97L/2bkwXLtPS6kRleVVEgWwfqbJkr
G2rHI3KE7g+Nx08+a14Y2RgE94qz5+9XzhZOwXQ/pri1NPLFjX7aTJXGnGHuRfzjn6WAmrA+ITOh
cp9v4i/15Ijmk5COMdl9dDxq8JtLHdDzSnpBtPv6o04avzbVHcMwQZthhjSQGXhyCaH7a70+eLxc
g8+JurFMlO6GVWyNKtFfsga2MKAmlU9XTTKy+bSjY33HxZHc1VqfgRziObsenW46b+wiPQLRQ7bL
LcHSnWv529ffVsybwe/rN3GSc6VNu45Fzzq5CaUcazUCvdwxufPPit4sXhOcmeeMIwPMEmHov7V6
UN03qvSZ3wJSXuaVQFtkByUeZknCtaE3N1VOOGQKO/Y2T9puhXu/PhA/4tz0TjZsGQoj6vGs9KwH
+PSHRZsD1+9LKf0CSin4FAwWZlWRcXr+i+qqi2ORFFiuScEVZIw+e6BH0lljhYuQvARGkF1tpW89
9QCXPPZxL41TCZKazl7qLsrBcSCaFmYZrgnHkMOyctzAWQaOJh8CJ8QM3EuRu8s8t4isDm2zWOfj
ROEyyGQA5oqqz9s0EvAs2uDIh9c/xtVrIB0A1rE+Q/05uOHokajnJMjLszjW7Bs9DrJDiebkYpQD
gqGuKklAVb64iuArIwys7XJaVhAP+m3ZN/mbCoC9rnLPCleNzUDdGbGWtFNkHzw3to8GCpvZl4l6
VuYuhv9h5wmjXg+lAR2EaVlyFyZwpmDFw2VooqR7t+vpdoqzH7pBcDnutGkdwHEKx9htl3hzcYdh
MH/FSqntgflJsJG5fZkIbeL3d8U9BrTvLiEAF2bhYhCudSDaku4j+egKYaeZBNZeuHV3UTpE+26J
mmBgn0XJlR+UCZrHkdvRZ552X+Zj+DQKTIookAHxBGrQfihRw2gEBw2GDfBJc67CxL0PS9O7yhDS
8LzKDCiFU2EVKhpE2E1Rq2mtwf9eRW2B8tmzu+YC2aOLtI4I3le3NGN90zFTXA5F/wJrWL3xIOS4
TInKfq4Q1+3rqMS6zCkk3raeiTTPqSy1zvo6uqVqTtCwJ90za2f6zRga0HLkSaIpTooH1+8ACKsW
otAHQDgWMYkTTh+8ptK7q+3uwU2TFJC0nFy5ERLu2iJC7X5V96m9iIbEJcZ+nNpugb0N41cSJvkm
0PEXDgjuiE0Xcunken6tlVl9HrKDP8IGBhdbeeHBQYyz18yMGJlUOhejm+LEyvLGebakRr4I2dPL
WLPAm/Xdk13AFEbpERzwxH+Pqk5tPCYsuxSRAFIv504O+avdNOkuYye4a7q4uleApXf1xCGUVFim
MXmVdpcp4UAxumMzWNeG1RFfU4o3jiz1DVj3ckE0UXyglSf2fmnNKlxDW0+cZM91L1gTjHA/eV20
atG6HxhQ4eizAFuvskgQm2DgLcphPq3D2iO4KI8H/NeR5YbBBhTcuPGMEhyjEznA5APa2Qu/6dp2
3ehDUaIzTThBOaPeeEvsocmSTWxrNJrzNpRhzFGH9BeYKtMyHgi5LzI4ysXk4KGeEv+8nRDKkcLd
XQQIzUDGh0m38mdnPwqwERM4TskzUwptmYUYTQ2yiF+6PmKxRsaDR69F6M8zbuzTKpo9Op2pPWB2
ukB9Pj1WqG+2wxAa7yGSlh+k2PtHTbfyt6m88fBvsc+zcm4Nt/U3cD2iq2HyinMsegHohbQJSea2
kCAqq+Tv7R7RGWI5gnP64pJYUf2tqMJhlwEbP/STpt/icvJfWkMT6y5BnDEWw3SQnWUv3EqxDfaF
0d2WTSfe0c1gBqb7uqr1odmoTDzWukmXXMtKhhHV0EwobAJ9PIsR6gTYNwsuVw4aYWkVpX30eq19
lDHHPB/Tf7eG1pClWM31bjc0YvzmgGpGNjFQzcS9XiZoJpDQLdII7AryXPNqVA5LtkrlcJN57vQI
g8TYqWwQq8FuCZwKTVT/i7YctDcjGhHL6CJAdNClD8RLOmcDPMJlWfGsrZCFYZU0QXcscaWZ9bLL
4mYbEBS+9gYt3EmKmYMiaOxeU4Gq8IsS48tDLIprlZmBhsIcI+MiTj258fUmNtZGDUFwofqyCzfU
Q+75kGKJ11vEqqFfmPeqcD2aMwSk77l5oiRXq+i2fpym3y0OK3cdLaG3Ovsfys5rR3ZkvdKvIuie
B7RBEtDMRZLpK8v7G2LX3lX0jKAJuqefL/tIGLQGGEnAQeN07+4ymcyI36z1rZ95KlkxQMn5Zjbp
bH2EeeV0A2N5jMPC9R56h8N39hM/yhDYRVVl+k+tVYfnYdDBxgeAjSJrGjnMM6dNfgkQAneDKhqC
YkbSUbCqAmTyTP0upnq+WGTFR96Ynb0urQ71XJhRYznlzumsKlqQYkdW27V7PrZ6BwdAb9eVYHKG
Mhr3+2jsrFq4x3YZrjcINcTnxFIXwhHjuScUQ2H5XhnQBErfHg6WO8FW01rVm3ZYvj1D6YsxV+5x
gabz4QmfpQlhag+28rp9H/jqqbI9oMm+kf1Z3GZ9VWQ4bNu22Q+2XT1o333tOyispjFNoHRmUncy
e144vWRi9RERVvymCe31h1u57kUHXgowWAvwoOWkNjNiv6O3EHa2UcxwSQFZCTdTADLJ5GmsctP1
RnlTjy7AxEV08qQHz7PRA5seLJp5vGaoVenD6hZXbwTeGtLaudkImMZLDMLg2Z58c5ekzvzcSSPY
J1kwbgOPJRLazlvDHbEcYpth0t2Qov20Eg27xAw1EwPojQqeM3+uHwCuqTZStpGxyx4sqtPed74z
s0t3buX0ZtwsbQ4EwMOTzyre2qgMw2myhOroeaWMefWrG9c0Dgvrhi8yssIjGuiCSYbrjXuRTEDT
s7GrbsZl7f9kSZtlWGm9FFaL2yp2IBPtWZz62K5mZD2ANKrmpzK0datE5r2MYeNd88rG9Gascqfa
5CiXOUzlqGPsRkqADBf6AbeTfVgDKY82ukj8QLl9XsLAR8Agslu1ONdHW6/nrubXhLVAe0QamrXp
BWBl6PS/evqAKDCqJlqMHu8miNAyngQ8CSAH9aOJl3JLUqtiH6tasmSt8TtzSHZfqVbOfZO2oIbG
5tc4pzzwfhoraYzHYQhDpALteJPmLB2A0IDVGfx0yxx4iYKZuD/lOkRtTN0bCBdkGqu23vMe4fmQ
+K8W5OMoKFt7wxTJhJtu+s4xn0m4WWRdYnkOi4NYZbZNx2mI0Ycah3xawpjgQOcmoUSwp0niu6J1
jFJOP0Du3PsGmxuk8232xBqt3hdpl13WAS0ffzw2O8wpzl0Jr+jRKaf1Fq3HxPkVDgwCr35gkPNP
Hfu4AZouhjR8y6xQzSU48uzLt8zpjHiYuuR1Ltr+wZhkQTSP9OWuvr5EvV8uBw/PUuznojv43ZRu
nfKd249TvLFT69m1ypWyH2rMhgEwjYmVNvkl7QX6uyY9QdX+FWR2t3F6NPg2kKiD1RBbgvITU4nR
oeCjwPmBoC4/x7XpzmPWvWnywT78Lvzq1UKp7XMGEl9xQLiBOaKzPuGbyHuHc2HbpPX66JcDwsEk
2RW2kT9kmiTsjaKY3qctiXFkaa0ALcQUa0SlFCE01l041BdT9OHWFUO7Tdq6OwchfJhMVuEuTaao
7ovu6Pp5fqEJAcjgk4GROIuFYnxN37DMp9gtskfXqZ+rBZb32A/qtDYG7m03aW5Ch/ATPgND3Cbu
F9HS19puxmtn8xeKzW0DA/8jb7C1ZRSPsdWJhDiwVcbtmgVbowBjgzWsQqhek/SSz/3WhvBPodld
lkJjp+uGV9AuZDY5niY6wcTWZMI8iCwrx3tAhCQ5y3i40aMb4qVY6hWar9GSW+JbirAj7FgQeNJw
22hDXIpqyCJrleN+rA1jj9cLo9VY+3iE5vpuLjz1WzWIxP1mftIy+Qu6Y+4ynddvekrH/UTrQ3jz
9NyGs82SR3mv11ywS5em07Yvp/KSkqYQm1gD3GY5VaYyj3Y1mQRYou3MAPIcrDYNNkMN9qE1VH9a
69T5DVjZ3A2i6KF++BRnOphfXBeWEK+/inzlYvLCwohm3vnMK3hguCfXbTVMPOFW0jESkIeuLlbC
PGDDkV1AkBGBn81tOA1qW3Zwwuypde8C4mOOVlb9tvp8eB2S1j1woo+npCN60sJXuXWJhfmaSBTb
iLbJ2IM65WsvtP6FulU+hHCm3kFVY+Tzmr2uA+c8TEkfoxTp4HGE48kYrSY85A2zBOnOarsop+e9
q66+w2xsfjDk5ih2IQ8hgc80Y+bcPJh2l92GAjWVC4U9Mo3E2BqZbk/dQjWdjcm480kWj3nLqihT
RkcJDgQlnIK9w2u64XIIkGjgx2z7ITLy0tt6pL0VZWBTfOJvNJaq29VTWZD7F6rHuaxg0uWchVNd
dlvFdhy5N2ePoIchw6yWFwHDgMY0GIwozMtmZw0t9hoEBkhgUwd0GoU9YSZFOV4WnCD3vhjFmRlN
t1uEs/KcilOHRa6JQ2eSd1Z+TfSkAjwYVHXHoCRxbBnoiMk8TR/Ju8MPOrRTTPYpDgYCbrIN2KND
ZfRM401lcai0Juka600l8y9zMcVt1eJLwIB8OzYU+KOx/nFJu418SNlw1AgRnWz7R2awu3XbLA+Q
q6qdbWbog/PFOFeYoohbmjWWKlPol2S0mxs0/kuMr/gWQd0nOwFsxb351pSIxg0tq1iT47WxlRii
3kQrXgHwoJcdygc1Su5thuAoduHuVcqZNgh09Ymgi5zGvE32JnGsfNpnaPhuEr5OFuyGqsh/l960
3rQ980o40asfwcHPN+44LMSjZvWfkdpqN6BqOFogGu6nQgJHsDlzfZNiZdN1rB+jliCmT3csTVgG
lbGFVle/GH2fnINeBLsyQfMLQgj36ZBgVJnTheAD8QVPaIn1mmMq7jL/q2yVjOibrEOYue6z9mh5
m1qo2NIyJNajJjc1F5XP9VGsUAJ5t4APrAAAc1hyYXhjlRrzkj8RNdHPw20Fh/Glht/IhSITyPdO
eZrYhW97sWAhAWbzjAdqv8ipP4Zuhi8lHLtfg4Z8YHbzrazwKZNAIzc4DdWDSAkmMav2FVVgQ7yA
Dx19ATexBnN+CutE7AofsXcpcux6MOP0TZfI/mkphwkFIf1jNFVzUG3UnJdnJ4HcnabZz2qyYdEo
6eHXChMA01ifzIS56mZs1LwjjNDe4Zhd46KGV2g12OMD5lg2IRybVPduVBW6PNieu/7MVKQ3RuJb
22lFg587w5NDDseOFROyGORwcW/58o+T4FN3WqOnOuCTxwjJI1SMBcl9gTwARQ+n45ufz9Pec9VJ
l1l7S+ayjeR9/gzL7jvLC39HFIU8TF63YHoOTYLZpvo0I2x3N5US47eBvKohWVSOL0W4ZG9VUJDJ
3P4UnU+v6eFhsZOmw1svMFXaa/2REjMaA5vSp26c3BM+gfF+tReukAlK8tbGEnBICivABkos1Z5w
Yjear728ylK5Y26XPKYTh1eSrtUhR5H/xO2Ky1w1SVzAuYoSVc4SiJord5Uc+CSVkOkwgLU9BaMs
1WdST/NBt0PCJIrwkkHn+F09C5+hH351GJ9O3RQm+xKLxCuTaf9uaUCObbLCvEG6mt5MsoK76Zoy
3HVQ8006dOJudhkdhgUcBaAHtnRFbpS7dCVgzpaA663nLmROWWlnwoY0WjXFvb20VMes4PpYTisW
DW96ltPc7CST6qNflveZ5ztbmVKCZ2tQRe5SVlFRYj005Voe0QwBImkD9brWEgcFxSyxFDR44L1w
gS07MXTlTPyxtnDPgjje6jx/ZGbFRgD/xqAWykHfL0EQhrOIHYGhLDWbase3mW6ToE/2GKT17Uwy
ZWRnxHpWtR9ZKLEwy8Gr1/mvEYMkU0Qclg0Tsx1OpW27CmLBEuijaxvq8+SECYEX7j0RUh1TGoxP
9E7qxRxdiFnmTL4jxCtjK6dkfmM5QoqqRyctTdH+EDfX/MJBVjwUxrhExAGlOFVUtscE7Fw00+v3
RgCB36RU2s6mBhL3rdLU2l8d0KFSOOvCK3wM5ejRMsvq6BvWOZXeG5wknCE17oq81S/Ssspz5QIL
DXH/xF7rrts6DIaPUWgR7JfkCrVywcShTnK9/YSN9AmbThlXjm73jqr0ZUaUdlLYLHaZ7WakpfAk
bnDDB3HbE51mV0m/9cM+/7GDPL81xhYWvo0hUlDxnTRP6ZnKQIKx8MND76ZG1A3CPdX1alLDDs4L
I4Xwlx9Im0hs0V+8cfbvwzBlYTOFPIUyoA7XS6N2oucjSzuFWZVwm4c1ycX9vDgl6H4mOl7a6Wst
5p17EI0UbaWjf+EPB3NBXqYbbGZewydzcHK0zxCx/uRsdTHr9DnxU/bMhdEtdDPUDadEp/2Fyxoj
R5D453YQCqYURuiDtsv6eCU52Bu/Zb7Ten3yvvqZPBb+aB6v6KhXixnTrlxLYg8TM9McreNKi4zS
5bNLUBgWOcma4CZBWPtYXRCfTgRMNH7xZgZO92R1bnubQpPjIixIrI5mTjJJFpMBCS5MS4Kk0gKa
SioXvnYnxjqNFwhCxOB0PnDqav49ZFgARUuyc7lYwJUSuU53q2F0DzIp7XOVNOq5IKqZaqJZ6AVH
PFdtJsZziWO0iNJi0LjP1xCU01pa1p8JDuINaKz6y6wFo/lMzMX9uGQExwGLyMVNPYBI2AStLG7w
2rPtL1viemJ/zu03l3iTn16XwBwxcTdnuwi4mLHiBAbpnHZy30y55uql474xgX22l85vDDuyJk8c
2tb0/yw5CtqVc/EnXWQanKnDxMFyXO7V2bCyJNKhdUXBll1zVgJqRpz3RvtspJn7Glb18Ju8+2vi
KsR1qHcDO9KJo+pT94TjkaHEj6sL8p1Sjd6rBAf6SvRD+3M1XnzyJvvA1/Kw20624ZKPVpAsw4Yy
xUpJ+gdEAsdABoS4kLxbWjrm96V9SDLHflKEnN8u4C1rbsZ8aYB1ETOS9TW7qskceuolnDhOnOmr
LDhM55dmDRBMEmOPTtf96+dyktGLenKyih0FZvvRL7NHbGg58lc1cOLBy+A3sfzwjiCc5OIRJM14
JMySwzL784tM4N3up3oJiYFc13ZjC122l7TxcVOi9cl70tkmBBOJiRXWr1mTErib9U9joUpr59aF
uyPXsslgmjrVk2M2aXnEl5zl0TAGnRObZUdK8Vo3DnC40GWyYfOpT3ThgDfuWQpxIWSIJusFPVsY
JPXZh431BGBu2CtdEzcy+JoXpF96XlILuVFK+a8sd8dTWlg7FmZUFnXP6pbIY15vlTLdiBIiOZ8Y
aaTvjOHpoENDuTttTean7P3+xPy8ABNTVK/mXIwlADH2TFAUiURtluF3P+nh1iJ48yS8QufnkHXv
LQNZvjwwHZyx141lMIQ8p3T0CZwLHswIgT5CvFCrD2jkySUs8FqSp4k8qx2LQ5AI1riNv6RflpEW
NzhC0TSMdsCAthMMnqCG0yBtS4aWY6TMEDiXCajzya8V5NIctmuNZUbzNKZEVP4x+4D/2zlJDuzA
cV6ZCIBQI5W147CoCLWTodc+F1Mz/MZEZ/uM6Bxi8GxkmZ502memmgbN3SJFnAclWZ8onKeXznS6
N+x7UMysJnilZxAkBKYkI1VleJGdoD4ADy645BuD5Mme84q1KfV4ArKYFCKV6l2RFajFes+OzJlA
VeCnJugYB99eNDOcLUngqtAwOhZwc7CjCcsD7QQ4z/CVm+8KoGEA+QQFIBMsnqxuLNzXgAk9Ufat
wxvRFh5LCeIAeTMBHJ3HHHmus3R98ojCgnuXYXB9l6NujdsxyC5hFVb34dAk1c4ioBum5cyHHnSL
ZABaA6tBwbBkJwRi3qvT1jwEvVAflT2IP8LJipsM5DljyGXieDAHVI+D4ZK8TGor8XMruWoLOwaT
D08lrzqVQkGkjr3KC58z3PwsY0OeQNJneRMazeZo1wP9gAdZeA70RxxLr+kYWvWBGdX0YgCKOZgI
HO4cFgawEUySxiYeXK6F5JL5onpawOw9l2GQETXs9f4fmp2J0PJx4LORD0iQKQhW8kRDQ1KZDcjp
9tTRwG4kMEcZrcwR36sFcsoR0JndH3GkZI9cRS0om65MiiPpm8WhC/y0u0n5fNTRxIrjM6t4tEu2
V7dNyadz8WS5A5TGqVsu6TvbKV5O/GBLczf1wULRkaXr1mRjVOz+WlxrBGg/eA8lKItk5LgXyuER
huvE55t8Y93eEq7IYp7M1t1VzOLRZDdkdFjlxHnPN+GLhsSIVA4pI5sptLunAUsuq6iEqPriejI3
XAA7YgnnG9PDNxU2Uj2SoTyzObJInqCo5wYqBX/MxJlYK7J8L/jXOl4DdL/34GOk91lWXQUbp8gE
Q1Tm6tcJFW/SXFfDXoKZ4VataxFEi12I6i4b5nHfDq08moaSQNkN8zSsGe8Fl5wSEW8wQ25ofFD9
Z/4aZytZZZzweXJXeZBY4nx1OOe8RHKImK3hvNJSmnsis9vYS43sseP5vmuvKVkT9pTtkHnjwSDB
NVIzNXVUy5UXCbxlPZz9UfaAg5uGSWtjBIlxWmqzWjZS8sDZAD1dSNx4tm2bnSsZ4y3FtsmUdJ+x
rrlhYboGmwKAKMxeAjYKNqYV8uZBt8+zsvgsXkFbd6MiGoXXQRySNiRizyF3Mp46Cc7W672TZJ8A
HSxAVmRbynt2ebr3JSF5KXWZ9H5VXChUyRhXDyqdLkXd9eMNq1CurEEgMm5c1H8UD8UhnLEb62L2
dkXq8aiMbGgjFbD5gFzAfWFmy/TimoOgbuy4pMh6Qd/oLNUThZYB3DxIeXgHEl2pTRUuv2jyKy5M
qkP7TBuv75Z2xOqsMnfeZH2PjL+YLUDzw50m5wvoJF5s0XA3GMaMBFrNxknrqT8xmuC38UCr9xGj
ceMwgxyAg+iPnPFG05MFlgyem/5TqPY/8sQ9y5r//dv1v/kNWKnL02z4y9b1f//uv5fNtP+Wt7/q
7/4/f6m/feX+f//1x+m3jH8Nv/72NyRCABh9wKS6PH73uvrnT/Hv/+Z/9w//5Z9Ev+dFff+vf/0t
aVuuXy3N5d8ilq7ulP+Pry7v6l//CQ94/S/+6arDjvAPxDQC2aewTAdNyn+46vDbWf7V2oPG8Hqg
XsUq/+GqC/6BGPCqCefSRuh4jSH5d1dd+I+Q7acXoi7CdoCeTvxPXHXX7/431Y9Jjgxy1PAvYWqI
J+vveqjM0w02Wom8OSDLMKYLpf3Admb7/5U6xxbO/6M29NmeovPybTaPAmXq37+Zy/AUHWRD8l66
so/p7dVed4Y9QlWp166+CzWyup2usPqd8I0N6bbiwWcGmq0k2tq56UY+k/wBaIyyH5fM795cGNxL
VFCG/jYnt3vnllQAzMhSAdnXhUsdZY3iUuxGBuo7QoUw/rbKrfJ4HfWCHNbNfB2hjGGPYlG8MOtd
bI9Mk1JlVtySW03Chw8dkHQ2PpEYO+Q1O9e19rUcgWm1C6KHzhtAds/0Ls2hYn0Bk6mRMPZoyyS8
krJKblx+mF915iBEMTpFNyCnxfjmJ54MZEpV+4TPYvqm84KIEhQK8hN+g2TPd7Vu5go8OGBtFzLi
UM27YClFDb7fG5x9vy6Zjle2kWBwQdSSz1hm5kQUNMVyLF3t/oYFFQIYxBu0Kd3JhuxrOislDwlw
d92srlmYUCwpwHjPO5RPKv3IQD95jAoMF9RW2sGM6AvAMFHRNuObypMWM5WdiefORJyzQaeGKxm8
VPfSm3b/ai+0J9lcUZ52q0OgFEgdXM7S9PiRMtdaiYcdibxviKFYN74/e2DUTTV/GdjJQNg7icMs
x3aBLU26lncynzrG235XM9kcLY75qu6MJrIFswP4GyXFkVeyp8mUWf9pHXfuNnnnr9bGDHr1Ligl
nz3ZagfqSNCmkQiK4rIK/At3o88glPYqMfQmSE3vDyhv+INL4euvvmvNd89U7f2yrHAtJiaFWdRX
PTtySh7945PuZUHsn0L2qP2SH6Hx99MpgA/nHZfEMeZvr7WuAaIEJf3MY2Edq1xIxGm2VRnR4PkD
YrjJXr7XaanGzajb0t14w3xlPYydOCfOuEq0V8U1G4vFLFax0oBhDXQXqk8+zoFClAVGBRmpMI/L
MvS/exgZ1QZWNkP7OgmzcDdws2D8IiRGIZVWoxEhjQ0Qndalc9emVssC1DD1owh08T50hV2fOtMo
3sQsgPUmIzmeG6/uA2jWiiBHZoF1kZA3W/J9bQv2UbQkpc72doqn+B4sSknm8qSKKkKaq9Vl9YkJ
OngpLPTGRdxPjRh4KAhzNT8uPcNo9lfXQRgPdfOAFErwYQsr/7dfYPPasgnlg6tNigksOCbbFQQO
7A7KmbiXSBUgWVnhr+xnvUmyCy7mekYS59TTlzNWkDXn2mBjaA0ZIZhLF1wV8OZ1m5RPOdIXpPN/
pGNnFz+gZ1mqms2dYPUAp+e6wIilTlF8VR2o/U1oWuSncAwMxq3B5PlWZD7QnDVggRBDDEXlNgmX
Y0NBThgj9nPJ3nac5SPtJFqhqvUTiJaG2VOphzAipWBDmvTXrMXexee/4Js7M7AI3ghkBkTf+Awr
mGR51k1quO5JAT17Dmt3CGJcKflKsFNrEBbPzvllmK5iB7I2mUIC92JRgkpnvDUD1AvbZbD7P/3M
VO64cLzhfCzN9T0pS4jH/kJ9GofzZLy0lZiTfZixYMd4z6YKbAn8lB0n5zwcOp7IORYIoN74trym
oJ2kig2AUHvNm8nIk3kVU15bE30RBFP3kHLcGC9jJsFPXxNKwfGxQa63VHX+XWiFrPE62TLFJDEe
iHQGC+UBqdDCdkyhDduQBuCCoEnyemSyoYm78RsILRvICQiIPKHJaDUXglZiGP75SyCJiaJDVsNX
mJlMrkxlCOwBXe9CutWql9Hcewopl6++EKvxXA+CiIhtVktkMHXbs0dfptBuN3rouWbSQlnVkaBr
DumM6vVzLZPE2g6OLi61z2hvY3qi2BeTcs1dm49hdaQyQ0/hB9b6Oxh7ed8sNQEtRuawz+sqshXi
kTNt3QUOkspdfi3ydwWi1XADyj3rj6jOAJgI/Jdy07e2uvIOAPhR6E/oduxpfnNXNMMbC+/jhw80
144LhHsQZqjciexKZg7unuQXsENUHuAvQCFNaGVG2cS8pvVjIGqVxjXHrk3NWQBbV6lVECsye9ln
OYf9e143QPOHTHgtRKJ5vEvBUiaEhSX2rzVnvsGJ7w1iHw4hLWVRZOMPPvqeJUIwe8R0Dbo+YuSv
nBNhlio8N7x3hFzNVl9vPbTQN4N0CpaaoBfpo4kcYNzWVa6/E553ZcbLFEkYgQkKeZRF5EGgA2Sf
LgAM3LirUJj+DcUgPJHO4Me9scKPWIuagUuZWfkWv1PoRCwBvBXhW8hPvmrbfJRGCbxHSEaXcA/N
8mZWnJyx0jNiXNjmSRG5HPsYcQGAPjgytEkVQMv0kfru8Es2rT2emymFvjapNtDUSVXbbKFIcazh
FKGdnDlzt8hfildzSUy0/QROgD4CTGfcuSRnLCcYWQ2qvSphKEhIhfGVYsLNEGskNSOHCW3EVjAQ
1luuhu4ah0gyEwd0uV0Zcd15VEbmkWBiJMuVnXdi69ta8Mr0RfIjRO7YDJLW6eCWXcj7V+n2iUlQ
OhIG2JMI1hohBQ/kDA/m1QQof7/KaYSktTKqZZw6kczl9LZe4KotFbcMpdy2T+1gZMJsBV8jchzu
5ZCY5aJ36lPSuD5huWV+XlxgIQxEC1bRfbsu38xNlxdZchybUn2JwcXF0l2G3oYyN9LLd9Eig+4D
xYTx0bNLJi6sRtzZnTIXHJHyiuyI2MaMdN7tmsWZd670aVkRkLN+DwEnVkdSF4aTFkhoNojv+NOh
tsxvTwCGBkXno9Ox/+I0ptLflGzMXPZeafmzemqNNNulePImFnxMYeKqSbwSuOdKFA0WKX51x9De
jaVWrzpkneRSFsRbGNEKMDnisBcvzuIfah3elyPdeJVY/lab0omZ3twZyjfZNQ3kWwvnvja9nnm+
pgTaaAI4VqqPjMzcDvdZkA0GPdsgQpo8RvR1NieM8S3OOXJbxKO7WuWrQq6zoVjpmDgLwoxU17Hc
glqxwaK0budi4hkOiLKyw9z6woLlRYyAZ2cL3wuPJoxOyGW++AjqhkOdnXHtclGwsWtpypcdDxdZ
aqK1eHmwOyKABkc3+VYbOzMisTS032oDhWxPwJi3IeUpeZ9syL2z7x81QoT5UJsUiJvSM91vBh/1
bQsN82AZ43jdWPz11nLfxvWMqt2fyi5yNKzKPncBxiaGoy8raVrrJpz76pdI0/BzIByu9Q1nA5BR
sFzPb1ss+BuSupJbbyX/22RChnABdg8qdIh29NEHDP/GviSLLw4nhP8qH9adz3j3YS0H4yBTfEYd
cNJ6/QxJ5HhqdVqe9Yi6gX0EmS15+1isg9NRCZYjQ2y/jPEbQ2fuqpYwtQYKA9IUH47eKt8kwtIN
E/hYor1GgtPX9mvf4aunJkLwTbijcSGYq3x2VuemVXrlX/RrGnesA5yhQBN1+5pM1VGDmnhY6fbY
IjVCHhezMPbKLeOZ/WqsJeoPZzDwnHliS/LhLX4cHqiV2mQeOXidtWcmAN5rs9beD1MsEN96WB6n
3vqkgM9T1EM2Uq8BNU9vsDif0oaXvtH1QFrMaJKF5euX2ayrBzgKVHelCnfaKZLDYHAIaKtVP95g
LBe3I+VZmgkECnITYfFiyeXERmIg2oBwODmiXEhrZGRG82xyBJfMv5us2NAeTAdZt9siqIGq9pwv
qYEcUDl7YJTQlDuKURPgR4Q4BuBcw/HAqhRJhycg7613gc5VlKEyPmNUemTL8WAh8ibM3HE3vQMU
USy1sR8Tto7aenPC/NSk3Z8+r7brdCXasZXb5pZw98ZY7NxFV6clW55J+33FxdCfLfwtV84Qa/vi
I2zto3TWX55rfy1WLyTp3wZBTDh4Nk6LQhF3DthIhWwna70fZ5qYwEHEJg4JwNvAE3iBmlttA3ea
dvZ1VY7elebDJ4ItURYj7CFYVSz9ad6wcPOR9BKZyUxJNzdUd/ZRiaXZTZW0ULSUu9GtX3ESTMdR
ZMx69QKqYSV8s+sGZtsjPNV0JWJkQE68Ianb3ecjqV4EwX25jChzJwPiDAThjiPpM/PHZ6EZQEZp
xtQ/XvLGAWbPhPISNiX7+x7BWU05SrZ3pTDCuCuIOKRfTfmklX8/5NZD08HLNGlT+q1u6+Q298U9
zHJjN9gFpRZnAc+bY3+v3tKxNAGFtffD5rOv+7Nv9rzWJR+vMDffHHZE29lO1sjHMXM2rGn4ZBDy
J/fDbq9xcSB8agARpvkNn51kA8D5IzBgUIbjvRQBsMJ+IPqJm8zzdkYlx3Nnw9aGIXNtxkZEFa5e
n1w/fWcZSffUJs4hsItpl1tG+Es7Jepdss80G1KCWI5VjwiD/sDmdyiFz+/VDG91H96graAFdoId
g7rvlcskA/LX9bGQxlEr9zSudgv+N7in4Evjxmcqq6AT+/5A42UBhmY2HneOexFheSXDu8cKPeoJ
r9137quCJRn/yKuFCdwvILNHy/e1xAKOU6MyJ3SgifVhW9nVOBic2kkeZ8cX20obM7UDddK5hKi3
Wxnzx46TAL1Gno4INaH5airykBKxHzreci8kThE1VN5PeCEAZitxlmH9kcwzklhf/B4M40Q20p9Q
+Mu5VcNdYEPUhLUbhmfDsB5SsRaXdkFfBfBmR7+w69zgYBHPFeV26QNMWfJbyFz7DlPipkXmh8wo
CO6ot0md8Slti8F4txt+KTFV3TbI8XCUZvW4+KnLVVS67w7FGcVedUgW8znw84d1AdPaGbyS+Buh
+3WtG0mk8YipftJ1uoFsku5tLB0LVxmJFt600I6n8yFfqmlTMbGLUKzPbGFrJMoujPrAVtMNYkIn
blbrbRl0tqVes6hfjQSwKHac/oAC4YycmtgIYFTTp016eIQk0IwJHUPLIfV4zJyiT6KxS9d8wzSJ
MECUFnd1ZTY3dTbV7wUaiM80G5eYAMLyg6dJv+veb9n55PdBQ+pl05PZkNbh7QrEYnSVFbt9uo4c
4mt3uxTLO8DWetwtgyweSnoX/BVBaz5U2fiHgNS4Ds11I0tn2Hbol3hFs7h1UiIBhi+g7Xo/WcZF
QX+N2XPKd5V5D3pC2cgDfAOiAwhkA8RdCfQEMizX91xW67e9OjwS0DFdpgkPLsGpYb9wNIHhh3BN
MHG2K2bH/C41LoCpAhRuD3fOTBsarCRCaSv4WAkCPPg2bp2sgHKe+O3OytfhndXT7NFFiPYkQ+T/
ltwHyD/PrRzRkg+Xck2fhqLg10/qz0mraYMIf9+n9VfSNfcz3seixEzSWPIeFYj3LuYr7Nys36yq
fXZMKLIz8toYxeVPi6Xw4mVMyhIbCLIAx13n+jtLzOFkMG/B+UIWgjpNlvteGsN+tF1v7zn/h7rz
WI5cydL0q4z1HmVwwKEWswktGAxqtYFRJKGFQ8Ofvj/UlPXcLhvrnlq23c1dJDMZEQj3c345A5NU
LVJSh6e1rRarHYG1aTZl17H3jedAx7cGfMvGB2IiOb5xdmq0+FiGzkc/XlT2A2FhrMZT1HFzGfQb
OHRhCps9I0aOQWNW+M7Mna26OLm3lwx1q49fTdHnjLWmv2q6DE/cfGr8/mCIxZRYU4YxhBE/kHa3
YT9+FMr4A0rbr8yWnkB/ZFwr4bg3RkHh0uz6CbfcUH5FMdJNCPRLjrzRCIyS3bkGbcBN2m1ljnmz
9VGjbzp3pBKBTYqyTP83G+HkgrINURMnCw2JCHr2Rkgb0BkgPFoekP+qG/bQT65ND17e+OC+K9dO
yz/Nq5HWjcm/Tfxx7W0rYV47idoyLIdiMU8k9kojpUTUCXMXKPSOeAB0UAi2dKRdfOUP8GTVLkS+
w3HQRPEZewm3mtFuKRvYMGA9ZR7Sqc0YeUN0prtFP0S5faSEIqaOpQ+StWNPfzxXjTvD56URKXIb
NhUqeNkdLWd6wvMYWgvw6m2EM2Ceqg6F5l3TtgOOPOtyP5TkbqOFp2Y7Vnej1dvGamjQsjQe+cce
hOsWH1e4XlLqsk0qM2tHTAt3bBctv36JWbKyt6gL5GYQofNUaw6oKe7EWgaJfYjrVm/8JDKRaBNi
fzHr5EY5wyOx7hu8//tK9JvKduc/NLcQcNMBX6yQNfnbCKh71RSTubwofn0HfBlbkG1tORBIwY8c
JqwRpGszAq8DB5Yz8NcwVOnHrERZbptCc11NPGfp2KiD0UMM0ngSo2dt+40ynRx8sjBPrh2d6ohi
CWpUfs0SqtMCNOzlfg661xaY7uJkkfGsR5KYx+ZlkMM3/sNtEHKSLmsjp9JcAOtZgjw3n88EV0b4
1Dj+A+yGjwhBKFjQivQiLI30LsZ1/zH4KOcCIwODmGIJ9B4FZ38MWJU6Cf4RVh5gbdojhWvZTRBL
rymgJNHWcj/JCtfnqhx/ERXuymoR6JHSc+wDHzdM3v0pRY1XcsyeaJPbD1P1qmmpxc2jkVDXB/oy
9edsMU4VSA2aWmT4jOgrw4SqT77pPRcqPTZUAWe1tuHnSms9tGIzZoCVRrwIlEn8f6LxpFznzIOy
liDz2RuHA3hdJN74JOctEaRX8p4p0mPRnGxqKGgdBN72RwkEkO6trj1Tq4K0KE1RiXc2+BSNLSbG
Tj2wmJX6HFixfcpQn59U2fyGQQd3iOX8LY/+fuhFQ3OTDKiDszn5YEszt5QTDlh255tibN9ILyMp
d4hx0uSxf19k9XgpuVWaEc5aAczQM4GEoxa0fODdYex0rxrY4LFq5nMPAX5LpAcR2Lnor5hDHvGZ
8S1WpF4vUuKo5y4vg/nB5EyFu78DJrwmbcyWiB91v+RdvISe+dun5YHCOGLFzescgLmRO/iiKstc
cwBba6fvX+06QNUVFK+eP3jHZsDbxBFqQlFU+7RpU6SE2dssOWs6NiY6+KiAjrpj5PJx2EE1PntD
DVQF/YYezEXIhIwVrfqTq3KLLRurCm7T7CFQ+PxYJBTGTC0OIprbXaPse6L7/bPfj+rq1eLUqzR/
LhxZ/bSNTf+PheiIQOxslwSqYjekLTSI3U+u5xJ7Ko0Ha7OaC5QIxN2rNr1KehYpbzPJcnM4BYu6
6soV7j2gXKdw1NUIGah2Vhb8+LiH2VKNgzP50e1oNgLYNAi2BfwJNUsJEiEMHPR9aLFVAp4ihHXf
6q7CIptOag84+ULP7IgQmVLnYKlpDfzxZ66m4MadrN4B0oxwN+fdR1Gjel2LwKe9t+sH6PBw2AMT
EJg9h9Tq5H9sN0e9MB6CoPmalp5w5bbti8IYlq0Nny2GmG+LtHzZ+grVSGib2xgHNboSqmLWPJAZ
Kt0um19ZIUi0cAveMRUxazrGZGgqAwyfkhp38dVURJsorvSv2TQxk6U0B0yIcNdjr+ZHpE8kYQnH
kWcAFqA5ND3lm3TZucPaVN/aHSPCqU1mQ6BzE6Me49/IaoUCUY/HhmWXp2iudyGFB8ukn0Hb0Xsz
PnD/9et6bLJ9IorHyi+DdVrGn3Nmz9GGIAiMIVLSbrIJoIqStdu1W5cCJdRVirQ8RbsJcy2tINqM
Ep6zUt9Ibs3N3DJsNk6T/1raf0uFsNdVaPsrcu5+OprWAVbttR1TjKndrniinKfe0A+eHOIUDXmk
2+4kY0rrB28mYF+nRP/GwHykV3QPUa27DT7r8XaSqPtYNynS7ooMa38Y0cMcla8lW0grkq8g8ptN
Qzh3JMQW4h4KdzLcW9wh4qB6HtrBCMujoCpxJXxyw7dzKVoQVvx9u8Gtwsc6a+W7aGhCHJPPuYzu
M1IHt1SGtnTVRofGDCmNhiJFuGCJ8+Qlv3Qt9ps6HL/dsPrC9pDuzMh/RPpTbWpcjU9RG0YfoYif
oAev1Inc52nuPmd67mkW1h3OFfUCScgHaehjWdnXYULcHSHQrelYsl6r0n4FeGs34JvfGu8zH3G7
dylJxYGo/M84RQuncL5ygWGAcqal/XuauR8d9KUF0fwXMcL6UV0GiqP6D/xaakse21eRif6PWdeO
WvdUEh3LUXz6SZjx5SVdw0kwh6ix3rtuyeoUxDeRj6ehLVJaDohwatP0oYEF3GBLtdjDrcVeRUeR
Z0mM2DZfUCoq+xkJomvclkO3zT2zPM9YiHEH7LIeJLQwd7LP7nqsMXfe1AMmJjrbeZN9wqNCKZ05
koMFftfyHh0Z/I5D616xtGXrjuILRUBqMr2MqOdXjjcGlImSG0cBTbUufdyh1Syp425qkvq50ndO
SPktWTlUzdq/Uxo/GMKCDFCS9H3J1Bb5D2zyzsonXZqr3I13E8/JWVTGfgpo1PD6s6JlIFwbIVYF
lNRNSgHE8NRn+P3MLjliuu9xPeX0KOSTvE+K+OzF+pDWqTpg0YGqQWF0QiRm0zo4e9usz8C5Qrg8
Gj/tByI3BJbpcZw/cgjpWyTt/LVL40S0lJ1N2VfBSA27ML5k8CkI8BP7Z3RsSK7Aa5FW9bV/Mj1l
H9ugRLc/HF06Qyjvrqw3bAEprkyzJLbUX8RFtZmWmAUBFFBeNFiW3fjdjur4Aow4PpR1w/YXMqMB
5lr0tyAGax74XfsfFzYTZ59ydnbsWUgd/bb88rvE8FfkBzPIuHCF5TZChwiLPncBa0rNWKK8EW4g
ROlD6wmlc9gBzeaPKbJyZI9cdng6bJNdnNFantc+izdh/Xu+odNpnqv81rBgq7mNgeVaiRC3ki3e
IQLqVrpt5a9Tc3oBOnwiZFx6zqR5i76LGJ06M7ynTtVEaXuhsPfZFHn3Ew3n3CNuK7/sJiExxJu9
4jtoq+EAzQaCU/AFpJUFXzV5i2vKlbxNVcqbWk7GuUvK707T397awzrpK9raXIeZ008K9ait9DWg
520d5168tQLnABHI7WlHDKxmUTz2NGwzvk4psnGW/zAt62fM/tO7gTTrrZHTux4lTXd2QQFH0FvO
qSw0QxzaKM7+IZ2RELipE18aXVc1cxeyg5X0NbEOWW7Qr0jlPE2HUzu8tDPue2oamzfcogisVIUF
DjNPpKA8pHwwKguQxoKY9jZBjJ4YSif1P7wsKSBy81o/8a5w3EwDaDodc4y1oiYReF0NbvmulAQ2
HMLUZU+N6beXVfPtLYdPr6d9kmKVbk3+OlPJbabhCy3MMwd6u0EeJc/Phl3DoOQuD5Kf2JwSn2ON
wqconG6dtje2HXLQdWG39cnKQvkK54TMt51fy6Ytrpr2K37HMeFEtO2bIY3whxiVz6eUd/bK6nLn
zSkpDySooIVxmfRTHU0xjmJTbVDuwXyH3GRUJ2XtfZj20V3vNi9hWHKUNJDAeEjcLLlIcmLNrZWN
zsEUcb9HY8eDqRDUu9YgCJwMoiUcuJ0olJ7N+Ghy6DPJV3o/0Vl4tmeDCWbUeI/Ywy6KQKecpsN1
SxThUfo8fSlGQfr3suzG6DwFAJuFT8hIiBnO5lgfU1epi0CccsKeuJOtxGk5MEdxWCcHKyNtaBWJ
/tnLawH/TkaHw+1GF5bxlfbi0IzmL+W//cY2ovt4MBsAvaVI1MSbv0GWW380E85hHt8Fmyg8ds28
jx4x3aQbJpQc75RlPmYiCHFqG0P7nhlo+fOyPdfJbN1afEP/4OeO3pj1ffTmVtnyDsTF3mwtYrvL
gcCH0WcadYoEJWXojtUzLrBuUxpZfCRckiyE0aAOiZJor/Mxv+IEBkmao9tGoyyyIMycrrgxDGgx
yVlMtXKvqz921xtrKPQB3wFdJyIHnbSV059Zz4e1QGbMYAbX7XbxrrWy+TnD7ZauOFibTTjl86bW
ybhrcMlcfc8fv1MLGsuJYYaaIFwWdgqiI/IavhQGQlwr9vjqp65Nm1c7rZHuxm8R9rRXUPn0p7dM
p79JlafXbSymJ9QxzinNyDlcUojil5Dz7DB5GJdVNfl7IoerZz+ROt04JC6s0e9kvPbAVGt+AVqS
RrozUSMAF9z1Ge1NlKjCTKesi2AOBjFowQcLcjNzxM3mAzFGGbqE5LfMJJ9XSRLtNrVDvbJJtFjb
E0l91IJk696w89+yFv3nMOfxIWPWWxHcZd+mI1EQ4Yx6SXZPRtF5F+zgVHmBRmBjTJkpfG3TS8vp
M0Ooz2hok7ZLt1rgUkTM6xi3dCDJpwDlzrMhEwhXY57IhCCmhLtAC3RLoexup36KC0jm0HqJwyRF
gmWZLXWcg5VdDZHMfO8RQJwZbrTJaDdBfyZac10VVUll2Rgb48mUo/Pu6mChqxo6I60szk5TqJN1
EnN8rEmHR881UGKOq2bW8INEYMXnrujqx6atWLn8KUBLHJkpiVPoyg0CKEq96SIqpuGnESVDhJbx
zmFPd11DndAmJObabm2mV7f9yutpvMaVmJ7nkK9E2UXBjUGM3tbFlIBdffS/RToMZ9IN9bQa+xyK
ldSRVSwtrGAWQLQqwYqt6NUc5+7ShKARUe/foaEIsLCBobGGGjNhHEtpPK9HB9uI8J6bjNx7Qoa6
hUJNaTlPXatCPTKNR6uKEI4X7RsrW7PqFg/fLBOu7sY91b2EPgSLxFMyX+Mwe8Bzp04WyBCSMbcE
tJNXREQbLIK0d4WGK/GTxh42WK96ME3QO8slXxsX7KSYMbQ/HgxVzdw/mB5WYH/2KhxYpwRY7rop
eyqQnE5ubDCONRHXHy0GW+RaFvIWVrYXKIh2H5ra/w39gK4gWSHOW/kGUW484Vn0GbP5AKL4ucSe
FD+lssPgEMCorLMQGcOC9+AtzSkiWtGIDj8y1M4ZmrXA7yVrCkFnb9okcW/umD2ZAZGZ4MHQSUG1
cxW+ElbBfDVOdsa6jALtyQjb6YTuGelAtyiFVJrcmSiX9g1lAJ/kOyevrquMV4FCQq7dQAfv8L3p
rSlxbHNWmMELGC7rkNUMt3EXCTCLfElmEp0UMRgZuo6EKpFT6+fiNZ6s+IE+LLkypDnSZA5++APE
2ZwjkbnXfAp+SrN9ThLED5R//cmQyx9GVHC4J8p81Zn4ylLRvnhUOWF6sjYuqrJ6J2C0kH3Y2Re9
b88KsgnM16YXRZ+7Pr0hPAtadrGtrYK5ZVF1C+qd/PYnksFjDWx+1MQwDE0S344eUJIX/WBmGT5I
bPqxRRfcJV3N7YbbqN+YaPcgycrtEKdbGabzHiHxG8OZ96AHZXwEVGFy8S2Vp0Tp+mTiG6U2d34a
PtVo3LfSCqND2Wp2FLv1Ccch6YpMYR5SG2vYvMbUlRGpnX5ldAyfxsF414X9W3BxHQlIqolbmZeR
72m2g/5K2VZ1rkfn5E+I3vAhH8eWBqnEsmOEsjEd1c4ttjn16s3O2SDEK+mnEwXQgBgzVi8cJYjk
kB2TAYA3DpkQZCR7oFVbNyyjs71ushnEBCgZIGCSxCONYqnLM9uDE0BMBHV2M6c0W01T8TBP8SPZ
WdOmq4I9WeF0eRLGyhc5JD3bXjMmlJ+THPVdhpcV4fyVO738yVoRvnOwoJ8hYSp9GIFMj2lU1/dU
ifEbW4VwK/B2UsACH3O+JewOICmzE+9O4pIr9mDqFk3YOdfOUu866lNWhiYrCN+KlUlL8Evv2GTQ
NLkRPzMt5Kewan7byol3blgYWHfN3E6p+7GAeJVnzdfEq7ACg1+9Idopr+4UC7kyx4Y6sR74U6/6
hKwzkvNYevmSm86lU7juLCa929EusydlJUu5petw/haqQCasJhokUV12IAqGOidxu0nQpxrVm10v
xhOnNojYYzOp2SFSXd919XhLXtdWqx5TXY8ksLanmTrEwjlFo9fUF8TNE4EigWjGtTVVMUAEiRrt
LvKX+yw2wrkDAEjxT7RdTtIShyr0VZSHw3diTCxcPrV0yVcNPq+5PfDq89ETWVH81kZOpXnCdsFO
N2hzuHNir2voQLXrZ0Vz9H3K4el82HVRPQZj0j1TZZe0m2iItb0rMovPYZg9EuLxCDZqi1G7vG8H
2RukB4Rl+UM+S5wvR66bnJPBJF3PyhJzOCYZOogdcQo6PJZtbZnboJrZKtjB8B3LdCLsj4x9HDdN
OnkBORt1V2xctJ3lzkhcy8bVEQTVpWylwNPXZa51HKYCf0+sKXC52FMJCJaTr0BteSNi/wVhmPsD
1m9w1StZ8ZGoZn5CMgilQcEuZvkgztruT8HNxH1pQLsBh5HQiCF/0AKQ07WKHfVElr9pksHxz0T6
4KE3Bt8bPnTL9X2pszx/7Cy/f0yyBprfp30dSVUIyb+RbN3i7OZJOG+Rt1v2E4ExlJohjqBMFV98
F6znCMboQEO4CO6BKDp2ClB6jOJxh3QOewlfCwPNOCFV9HA6FLxR1XlI/CizfhLbcF6QYlJAaJWL
RjILhUlVYYi+c9OAAZp4xLN5htSTbC12RFHLeor64N1F2pNcsoiVht9YFj/2GKuL14rYROxqyHHX
RzSrn2k5tH/zFF0kqgo/u6tMwFG+ptp2D9nYJTxyesZOUIMX5aegaf6OGBAxhKRzdth4s55lk1g4
a97NCRqlQ2LWUbdyEf2ZhyJuvHnnAyY1mIszU10nVYhXx6RecKWnlDKYiswjYI+eFIw9KRxzvuYh
wi/ESdH65MF1mOWZ3xCV2omoyVOhWbrF2pOQHbgOyIlAkZS4kbupR90lv3XTABF5nY1sq4jb0X1K
q1QBkwo7ucnr3nJXDo+BdWyrmnw4mCaNHtyeyxh1vy76c6JlVm9qNjf3WkIgGNc80XN7CKxc19sR
vrTmsKmwnqtRZs4BwetEzJWK7TY9jLZFk24CDQm4SMk20ielgtfOHjyc1r5rV+dERYqbGfWhJGsL
b8AZ4eiILRVbCWM3A+8bBtYChC4VmCFzeC0LRCDP5N5OkqY7BpnrUK3nEX670g5Gpp+goPuoZ/1p
UnkhODVqXm26jeb3jqC+EOVRE92EWTQlR+SNenpkAKiYxtPQ7xcj6FAwuXnowTeRLFwHI6PpTDuD
O9PaD7xl6S0Bkj0PryE6l6plt6tvKnJivuqxF2LXIXaSmzFpDBy4FZI46l/pNrm4FRQP1ytCtDXT
KRaQOp2bfANMHb3HAUpmBJCw4s88ZuN9GOZ1TuJInWlCEtD13qZpKucblwV15DjNog+AkxJXbhUQ
F2R3lfc7+GKSr37TeDVDlsqr+1jR1n3MzMZcMG0kmXjqJJ+CQ9AseazcRjyaCZIqohyI0kblW6VS
ycclD8zY44C0MWCqmtQiIjeoLMYiEkEPY/qJtvB5RXzNY84GQOLK6V/rnOz7DWCLNZ2anAb3h9pG
yccNC/vIcDih3gXagYZ4m10ypJ9rpG/jIZ2GNr/IUqJWcXBZJ7seFabDZ4D+dT8VLrXiaKwDTMp+
1P44dFFOm9ZUMOTGGA+kCSd+ax+jppbjBrh6vEccPTVbGlyD2yGS7XQLSN3T/iZoxsApjNLqzzBG
U3UWZFc9IeWGPOO9ZIAxTJe6mDhKwuB+HPSU7z3toLakGp2BeEjiJt4DJ2XztiNggKAzW7FKIcHv
PqeenAne2UWEmhDghuQH/ZR/aqIQUVmgOuelZkiKDpNpdC5AuWcG27htPLkdcGwMB6euucZcGnPL
q4WGf6ROtep5QLhy3XXaNfN7jMZVrXVsZjbSx3To9oiRp37nVBQ6nVK6gOSO4MSc6cNwQppE8BwA
cUAW/2E/RQVV9lNXr7ugFsXWNiP97SLcjbmnyWXdyG7ynwMj6C+VJZBS5rkS6nbuKf478hxnya5r
K/dTOoWdb0Watx2zXi6oz2aV/uZtmhT8aOZ/VbOdfEtidJALS8O5Q/Yj+S7zb+lrkLTtfgxGustz
J0nya5LjFN4Cffc94cBR7iESnNhBUEta9gMTOafqvy0mtn/J7Pc/rQBvcZz9F0a9uO8+/5Oxb/nz
/1F+JyzpStLH2f+F4xKPPf5pu//9b5TfeY5vMtxYNgsOPr6/2vQAgZE9W4jBqJYQ/NA/bHpLLx71
OPz3H2V6/0L5HXoRrHH/N53bsJaiMt+2g3+yzEVgMhKnl3VwXJCACgPtJrGDzEJ+rooDedTNyVoy
KJoSg+kaZAOgQtLCNC9Aquiek9zPXgzTeY2lk2LPDmpEKnk3YXFGse+n5Kh58T0dP0MO5OIN5NO5
aL58AsXqTQxG+T6JOv7ANuY++AYVLR4kGRnui75FkF9V1WRaji0IaYdhJrrhNnFOLQmMcFceDeaY
fzv6hJEd0LBuduz9BOUiY2APODmDFb0o3wrng13i5mB/i0Pimi3V7ISs5we3cebkzrDKxFobtqLc
2Wi8ADuFnlPE+e7cOZs+bxEVJ9Ivn7JCpMsGoe9QEY4nO0DSFdp5szalypHLuuUFpCr/IMNhPjkU
s9wQHZYc3Ik+dJSWeDyQqFZrgUfrK+zbckfRMHEXjR4ZBOLq0sbFdI6KnNgiYe3xLUjCzwGklVeg
bRQdqZfgT2RbO2qyDuOYoPhmKgiYxhqJ7EL5SPcg4f3D7DjQVLmbuO95YlSHLIrkDXkY6szm0N6z
Rj0qCKhDGEY9zhWTDnUU4FAOwCWRdC50Ak7fIfw5aM4838qsHU7EHM/bPDPkU+175VU7oK5wJgQI
2wTPbgp/UK8UyjknlaMsWSG79I5zZURoWGqvPBaZnDD+DuLqw2g9m7g4d55evChVpu81Tyanbpa3
W46qZNpwfbcPiFxA5sWwgHxtwP5kTLHeE31brSYjlzw/pjqrtDsQvEU4ElzEEZy9IyogwxEQmfLV
s6kV4KZ8NbCHnUGA5FJAFr2GQ4+1R3MEr7JBsZPWimgzTPprwiTjg1xKETE6EsteuK8ppzMRebE8
eOT3weLivZRsXx4qFwNaidjMwmDDNhzaTclw8MMRuJwXA1JZyZ8OFg9zQTTXR7Iyk+2c+GIfNBJz
VO3K+cK+b5ztPoN11H0PHZrNTcEqBzduHUj6IYSBlbS/G10jfEi0QxKQdgT3ShTm5GdpaPJrP09R
s43inGTujvw4H4g5tdE2IQ45l3EhLsQB6hfPMTyfRLRiqA99FImbvHHMpyRwDb1PSmBgpigoR8cz
pXhoCNjwIJVoDKOuWqWCQEB8HgY/qSJw84xg7yJ2qtNYT9OujMji3thCGvdW5AHMW5a3N+2/f+1G
ZaJddjpmsLS+JBbZp7zIqgebFSQPeljy9jbSueLA3VtuxSjTi9GPCGLNsTznLHPYexDXw8fwEWFb
lyre0aruY9mY426Lnsl4NoVdXvJhwd3HznyQTmVxKKHExyeDZmJll8F4dJ3BOdrIpX+9OQjvIxEW
zWauO+sJeUzHzJ13ltjEgsiPbYiyoCLVJWyuyvFFRAaXoJEKAN/K9gY9cN89NV5H10dYumo7I79D
Tjef+jxFbZkmi0B8alt8zpbtVFdtCeO+ci1vB3aDRs+Jo3ZvondHl818izNgNArgOrjcFckE08g5
HImPzk8rFDzBWMLWAUOYtt+AWSULsJmOvrzj4ZqpZicqGpRSA9ZlbmOoldmkAcJNy0IbkkBAtUxN
Zxsn4l2XpzxzriIwLYcUFwA6g3UzE/on1p2fEZBaY67bB23hHUMyUlHCj1l+i1zYuzEHheM5Bz6B
Cp3lpogcJFpTTB6CpfqChN626/AxdsYRh0aDMpeOrTNpxe1N4Rskr5AlMfN9HND/sp0+VK317CVe
8ugGxfRe+6768pkJkWY5hnUYwmn8868PHf8fCQP/g7ID7P86O6Dpyz/J/9p8NoBIn/ln8ddq3uVH
/xEiIJy/0dIjbZdv5DKcMAb8n+lECPk38CyfiiKqO6ifoRHjHyECzt+YF6WJbDuQwvLl0j73j+mE
nzFtE62i8O2lUtf/17q2/6n5JhC2yZNKlZ1c+q39f+7X0tiHsXWPxVEnEyqD6NkAQ9wyu0CKB/PL
CI6yCtKbbDgCZWVHMtyp8dX17Ryk/02p5n8ek0i1X34Tpi7LZcNdXjdj1F/qXfo2Jqodv+ixzsYj
RzDSN0sm7w6j/H9XNvL/etG8h5Yt0YEzGf7TZIbUyzbjAqtjZ4YcZOXWmqybKXTtA92kYleH8PlZ
NELgLyEpOqmAt5s83WmLmQMMPNj+ZZZl+J+jqvxreze9sP9pRvz7i5d8DMyploN2eRlh//riEyKP
6DQPyK1WBqv1jKkpPPiBKB8HJEPbLNbnrO9SVEKCBgjOf0duKt80zwFQwl7IpDjPE06DFVlXD0Hs
fEbtjITsOOTtDjZ51ybDNgzST1YOkeNejtufEBUJyuiCAq56vpHdngar7tArC6QHPFwZ7muvC3er
F89RX5wSw0Mv/tyz0OFxM6bbECu/xjN8kekxwD/zK8hTv6NGrv9azsbOTG97Qh2hgA1r00f6xpxM
GHiIfioj+ukcB7cRCWZbJJRHw08fdZnFKyuCVA9zfVsN/dH1uvCr0tirh3x4FGLqzrIy1J1fwBh0
pKXexaqh0tmN6QgYoENiXasNTTfzV6x1/lol3tahzcN35hiPQgW4r4qLcvWlJDAdXxqU8ly8jU5o
4e31SYUnE7b13IsbB+Q3BAh1Czhj2itYBvu70KufRzuWW3wywFYpV+iaDoMsXhdWjMG5batNWZCG
24xxs3Vw6q8hmMKz1+DY4xxA91Yj3Cd1R7lrf8ipMMn1B92QyNcHFZbMnRjgjHHEo0ZbbtmbM/Hy
4rWyKmfdN+apkbVxMRr9AwMW3XoQTMwlAXhoRFAlCQ0roIx0PVl8k9NZTPsC0IzkUXZ0N4/lRoUV
BFqDwKSIMuavpHDX9d+9U4uGpLKba5tjhycAY4+39TsN6lu74IuhnedZi1NpyqNtJdl2LooP2zNf
KNx7g3OWa5IsZlpsXKh0d0wOZQF/EJmorCpy6M8aVSGzM59r3JbmYTYLsJip0Hg7YSqzxleXrKP2
gbn9CSk6bnvHiG9CS6cPlc082+Ui+BrjyLgLCrSxUM96XlGz5J882cTfbWi1VzIdPJTZqI5WLgfx
RxulwTlCDnrif1yu/dCLj7HBY59qI3oVSoYPNrp5Yn0qZ/5CKmTd2qkZXwOzcTYhqCqBn1RYrQrX
4E3zMit4DIYYzUEOQ4XGRaCkAE/8CgrihrY1Ha/HvKyHOyR00zFwUdF2Tl6fSAb2j52HdniMjPGh
k60uNixh6qDbJPss01n/ItAKUbEQpDHb5bfVC/fVNGXziWe4vBuCaDz2ZEI9jFM0XgpqWC6JiSGy
yIzh0hPWH61GwqPOjuMEN23tVftZd76N2ZR8uFt/brpDPZvzc60S+w7B93Bx0hmFRDR+Z62ripXl
FeOf3LIvbl/Gj7oW6D8U9nQCZQ4Cy1iMzntqpLGynbr7Vo75Q6hT/Vma3acz1VdCBBhD6m2MSHGf
KgPupBiSjtUHi1T7UY6cXWi/t3VAF7YuppeMGp1DI/rp1ZvEidIS706Xr+7y52tN5lLfs2/QCpSn
BSdT+2zTKXYiKI6gJAx7hrwIw3kj6zNLVnNC9km7MHDWMKqNLz9mbzb3nVQ/vCVU7/Sg9Oxh21wy
YNcsb7gDqIvMiK/qmp01sch1p0FNO4xl9DNdw0EfKJrYEAfA6skziZZm1RtPoVmfrWLvAFNz0gri
pORXHnb9uhO0SbXJRkyEuBJ1kKTWyccxSrbla008l11iZMHXZsRk7A/HfiSWIrLPyaR3NTLZMfY2
utqN9asazgjPEcQgSiLcHpkaNiA4M6f/7sfSWw10n2hFwxJHCRjsaB0yD8kEmdz90F8sUOs0PZGD
volSD3Fjs1bOJ93v26qPD4TTktTr1mRdoTAEuF6nKFHXkoC0Y9wCG+qeJVvRNWn3B20/wpBCjRur
dvg1iFjczgS+RKpbGZywg9mfIyz0I6m8YRLe9bLZOw0MYox7h0yNzaDRnhGqvCKM2gO1Jyu3JAd6
oOUlYL71KiR3UDKGtzYaiurN+whja2DXYusuN43W+3x+8jjQ+vSa1vLM2rvKh6c8Tv6dujNbrhvZ
tuuv+AOMCjSJROJ1b2B37HtKLwiKotD3Pb7eA5KvD8VSSS5HOMJ+OBVxSiWC6BK51ppzzC+WepMl
6ECo4tm+Qp/rkfx22UwXzM7utKl2fMSD2dYxtOvIbL2lWtTFhP5gChF3lAFAq5wxXyUxbVNOXjaF
ccYCsv39txxz9N+/5YrgPSSjClQS8OOfv+VkNUYDBOf0GCNcGsqYrRMScRFkXs3SUTX2Y1FAE7FL
zQ/TEwAx0++EejbnltbrtGfHuGsH6fquUYZHMsOyjvF6nhfpZVRiRRWF6VVh7VGmlt6oa+UtWS/G
dU8GOaui+IID/6peqJ/LxHgO3FXMrqPKN40DlhskvKLetbJ9IOQs3jIh552C64m3RnEbsDvpAmQ7
Zj/a5Y7aJqDWvMlUl1TSpj9aQfnYdAJeWT8Un8xWo3malKfZiu51kLE7OxmetEFsMWmeIMHZqKPM
OwNMNXzOMLpA3X4BL5eBAxOIIMKShQcGFUt6MnptpyhYD4iwwY/SE9/SVp7RJ/UPfLvWAgyxPMkb
xh3PCgKKAosXSrnGIsdiXk/dAaIommng64EVd3BvwSS0m9qYZhocGWvCgAKHpajXok8d2Xi42DcR
2SpgkwsAje5lw8RXxdWDjhUw6mG8mFaN7mZftq/SHLXNosWEQjRpeexLQK2hjoV7auEOl+aBjerz
MHdXcWq+pQmJH40tccvROViJBtuxFvi/JD0fesCHquBTmIzWQ8gnutHbL1qAba+ty5Vu8BkIBZ22
mvq7Q/KInMbLe+KkcjoSmwbC+rndh8+4J/X90JJ6hAMNs3YL+EAocdc0a8curi8hnpLBotvYSlIG
MaAUr01S3hDa8B+U8tExeEBcJCO+HufqseslkRZz8tksdRNTHfYy5Lq4gCs2vYTueFx52C2Dg6a/
NM0TpBK5rcfi2a6Gl6p1xAM5Yl8m3ah3OIkyLyGuqRh6X7lUowjKWVUsn+SZ81k396OGNKTWJ7+o
QRvXr0Jbo4Dmm8zQfS1iE8doCv9cZHla1J1g/5GZU8dnkVGgeQ10D03PbaCZNyBfOhwI2glP2KWO
v0WUHc8AVAh96ACKMgFgQHi7JAZm73hECkI4T2Y+mkt8O1nygvJgqw18sKbkSZF10hp3plscw+lr
GJnnmQkvkPFIBk++tz3ECKh7Qc8snj00RxU0BNLNfoXlKzaZfkYRRMy7kFqiHIVfINmyNWTZqMYm
59miI8Z4xTdr6FC9vm37divz87Lz1QryNo5aNt2ktfuo4Gbgo3TD8hq1Di75vbDfHGyL1oQp9ELZ
JF70pCCnl+wNzitMZqTzrE6LvtnPw0j5AjZz8XSGUfr0mS5Iz/CyTvvzvr5Kq2FXInBY6s+2ml9E
9FL1XzX87z3+DfgzTvK103Q/M65D46Hpak+jN6ib1wh8vIncHji4ByYpY/g1KehnRt+mBR5AvKu6
r6StUxoAPEZobA47VZ3Ql3wflbmGP0LHqnh4UOYT73KZ56w/RufBgNpoNMPX74ZpSV9zees+Z5Pn
WFQxZnNa+e5cXbedbifBK8pWJR4vqxKBSsYVph/dlKYHj/hSg+dg6meC7ybSRSZR4hTrrqex/0rY
0KchT+2Qr7Md8ghYdOSNVb/a+YIBZXVE7rWFn8NgSTHuM4cBa4nyCdsoTYlkn8lgF3j4/b3VkW12
vIoM4WuUeWZ7EIBm3Bo2RLJjp3xr1wCtwjs2Yf6gFAy5ak+jEVQuIt562K3xOS2JSEXwnBsL1BJ/
cTFI8QRmkED6aTzMLhYPYLhpw87cnM+k+TKEDVr/NX1WPx8WdQrBwTf7Wm8eZUCQUyEuzCS90okX
nWx7Y+vnc96gHWnOAJ/xWpUettPDMgh/SXxbQCYhKELYzTmN1xMmPk/KM3wk6+pxUeB5kuIqMT8T
W7PNc8MDa3CDzunCbV7G4iosgPWEr3ZJXsV4EU+tB+Dfs3VMi2OARuESA9reZJi8aRf8OjkXj7AK
qC61nbl72ing9iw8NlVTXWJx8JF06vs8jQEUqBsMSPdxADhoZoa4C3vqCLjRkp/C6NaK5l06DDSY
l2YLsxjZHJugKS8f8yb8Bnf3YiRq8xRn490kcCIGBoLqMkvzUzWsyo/7GbOsZQ7X+LSEK/eaCJUX
a81ZicR+6tReR1MJIAhtuJa9gdxmWM4v2cU4dGSixKPRknUX2Pn+v7cS/Y2TOumxDprmckEOdJGZ
tftc1+h/Q8jN1GK5hh5HZBmHrsMdeX/uETmkdW2pKf5M/qo6S2s72SPx7c5+v/0wzLVV8J9xEz0c
BPoMwyzpCL6Vf8tRrepJy2fCoI4VaoDcG516uqU27GiAGop/2VenYK1PFoVTtGr04TozsBdxVjGL
11rTBGt1k691TvC95FFr9VN8L4SS70WRttZHwVopibVmwmxsXk5rHSW+l1RVnWq3GjMqVIhT+1Vp
CT4TY6L7iiwkO7VN657BXRefW4edKuY/4VwoI+qucC9Er6my1cnS2DPYMUPpNftAu7ahWH0JAbU8
9J2W3FZA1s7xBPD6Gv19qlOipVXeXChJ/KFca8tlrTKXSLS7wLRpMKOjpMafYAjTOFi0Gyhu/Ssx
qMNdYblPIic0pmTMtqnEM+AcFzpHeJ12ABxtpDhFNrwsEvGOgJd+NpWAg5whQNBPmZMnPo4TGhf4
tPSeaISoodyNjZBvmBmxihKu0rXO05Q1fJes4TlFY87DGZI+dmQc3D9HczuQ6jJljr9gWAs3aOvd
Exoqw9ngFh5SX2k6eKPV9etH5mpHn93abW9yHqe7di3pyAaxrsu1zHPWgo9wX2q/6XsdiHG65CtC
cThGS4myeK0YmTUNF2TUZdfZWlAy8xvJtaTI7NdyU6yF57KWoMZajKI9LF4H6lM0GcEhX0vWeS1e
rbWM/f3T+3MG8Pc2mEMLkAanFDpz2/XP3/UASdkuZ1fXs2NQjuiIbfd5VHnsN5U4oplxUFbDN+10
+fD7w/6i+/bTYT/s2DWZog+p5+w41iWEMZt9lZG2FnIMdfP7I/2iyfn+SM4HZiuJIlGWNpDpomj8
gndoHyC+ZpblfEXc+4ezMn4uRNaVgGkUeo71WtLm1D+c1n9WqghQ9lm2rji86upMrKtQt65HcHpd
KDVjCAKb1QpJbn7U4nUJg69u7NN1XdNHItt+dGD/lUDhfw81/L8xUfjHH/T/II5YsFr/s8rhron/
2/lLkb68HyWsf+XHKEEZfynHsaCIgf4VP6jDP0YJjvuXbVqKEb6A1Gi90zm4fykLbC9LluJv6QwM
/tckwf4L5S+sQUfqyhWYUsW/wRF/eIeodXlpbVtJ1EoWpcz65+9eXWKEpMnod/KNZrBv6IDVZ500
alCIST7+0LfApYYB/Yt++Ye36MexFMMRnmtl2u765++OFU9YC8CzTL6DjZEmi1ZcLBUjzmCoWLUT
0/hTTf/TJxX1Bufm4Icz4CnzMokPL5IzwQEizWry27LF7TuScJvn4EFWg+AfDvVhBfxxKAfBis0H
3BXmh1MTMb1Ck3rTF27gXhta23zpg7m/d9Bw0bvBSHCxMofWYKKmdfx3T9svruuvDo6CxlnHUesk
4sM9JFXXbedaI1POLoqD5axyNtTwBVvCGPCFbbTXOhkrR2gayevvD/3zWvXjEjPz0WlVGGQ6rA/9
+1tKdiXKV8ec/EBL8gtT5unBqvrY+/1RjHWI9J/N0ffDGES8uToCQDoZ3+cw754cJ5szey7B+Wdr
16Ecuv5cEbK5r3Dg3hEOM/nQIUAToO1Lr2VLgcnmcobtPvTDjzXwHx/iX5zxOtpjq7YivJXx4VMQ
dKJLppwyGIF56mkY4LYjOYEXfzjj9cd8PGNL5+U3mC5JgLs/X1iCYVAvK+6pqcZl2eVGapwvdYaG
NxHa/JndcA6PcGzxEKGfbuRGYs69N1TWGX+4+Kw0f/tNBL8Hqw57VORVP/8mwKhdGsP8Jm7fyoMi
XOhRdKM40/opfI3HgYgAx3Rvf3/+v7rKpDewKHHL1yHrzwdVqqY7vlCp60HCzXXDN2N2w/2/Pwg3
0ELCBTb1bwdxUU6kuLAHfwSwvUnXcRTr0f/BA8P3XLL6r60iFvqfT6XpRRWN6frAWG50Rus/2XaB
zE7/+lxMviDMYF3eRKXWu/juDTHxgMoB4Is/pSkp4iqqaOLl7h9W8F88C4ydWeSUY7kOAryfj9Ks
WQrCCEa/a5XlG0Y4rHTDuHwgmBJH6IQ4l/qm+8MTuP7UD++CZfKhMwTsftaaD+eGURWqQ9NyBUe8
6AKNBsgC1hwm29Yf1nHD+vuxeBKY3PPSca/kh3E2oQ6CWeAyEB4HgQi+Umy9ELsjQBwtDf5Sg0Zs
sZ+MIY33WoZbaovEOnkD7NBeRUYSQDpJETST+2Wk0R+e119cB2pEisNVFIlt7sNLsSTIV0Nz5ZDZ
nXHKR5fo0LJ3T6Mwoz/c6O/L2M/XnBsp+KK5QrdZhj7c6W7QYSlP4+wridvZqvZ8X+5jbTgZeniO
pzna2Inj51V0lmqkSv/Lh1lyaJevCSss8oJVYfH+YR76wJgNBYxqdOxwu5hB7pfqv7I1/nElX7/J
P50i5hnUVjxPyChs2AMfjjK5DeTAqvMXPFvbEr3bhjk9Uv4lHPeW0vzfnxTqkL8dkK8XWRKOCUwL
Q/OH/QjKpmUBJl/SsnWsbptN8IK3EEPtYdNGXWBtI8g5XytCigCPpBOJCUZGePJBrxy6bgSx4YIM
1xConSn1OTyZeo80baplf44AyawObjeUr0GIuM3r1UxCYZbBy9nkaYsuO0FiL/zOhpOxRcisQfSI
mbduHERc8S4oIqfeiwR1NBQduhHQknPrJqI1SfArBpZHJ1Gwi9akr+e8zwxza8Z8jD1QSdB1u4zZ
yrY1kKj6CZ4/84Hyf3IBgdgqIZ0GfoQnBzOJrtFnlvPZUpRSXddw9y1/Boo0bFC4Ra9GhdmSkfQy
aZu4n8tDIQbAMPSr+rt2MpK7VAXg1k0kBWjaNMfN74ohiVvYPQSzVqg/hR16tRpYIiq4SSFZCgQ4
bLpWhsW2t8fsiqg54JALECtapJYWb1Uv65csQCIIViguINw7HKiMaqbMge0kL0HHfH3F4s5vUPIS
Mhn0rH3D4GPSDGTR1YnmETSSA7eOzzFgYFTJude2r1nm4kGhsAEypiolATLtUW9cmj3857Oahll5
bjvVAvpVqhloGQME3NOXRGAK3esHuwGX7g6Egy0qqZjC9Xw4PMeuDAhZvPnpkeFtSwh0oBWfpdWR
Tk1GAM3XiuiLL2GJiehoIM2DELfk8Q6zJVw+oQy0EdbkPHUdw7hNg10j8RmaJup2cMktOzmdqd0o
LZWGV5JQ1G3wc+HiV3ge003asOcgKqwjZ3ZSbT+QoFvH/aZUofsCF77P9s3UMYjQMtXA1JRdrJ2G
tMYjz1iXVL+iMwJMFcMcnDGYgM5WA4Q+wbmCwFeOiQDBhBWehMhBIzvUZNnpvQmSyzWKXas5aWaN
Ncziat7D9pjKkyog8PoWia8dllLRX+Xk1QsvBJwTepOjVU8phjagVFkY6USdT+ZVPBChRn4PXFaS
oItv7AHmJxa7qNjHdtR+CucC/SIGCiCSndlbckWF1OG+yVUCriUq49dOOQktaqLjXjBD2SAR1s31
Jljy5lvGCuCuUIvsDjszP2Oq6sT0I/C6yYH4gnpn4xKRd5OlaRbAD5XMnkmQqvQb0TnT9TItcH6g
xZW4QDurFzsXCwYYgspu6Y92etv2W3I2NJvOlMjzrQnbi6B0oWfqWCoaLkwRagmn0cxq7bKb8Qa9
OmEd5Q8kEuBYd2VfPVSylNNzFBbtzTQgSdp0rIKsFQSm8PxWwRLsNJsnnZcvilyM+yxcBEbY+tHq
exsWJ9qZDh5TFzzhWgcBxsYmUzs6UebV94Xz/0LX4f8384Sx6g3/ua9w9rK8pDAOXn5yUHz/S/+z
s+D8Za3aRDbJhrMWI5RfPzoLQv5FL5m0XnYK+CjYqv1HpGj/RQWl85cQrK39CH6H/xIp6n8Rm4Th
QpALJJkd/KvWwrote/d9JXGDIh/6DWAL1xK6uf75uy1pAVm+77ph2bGeRWTskNbzRjoY2opKaOZZ
B5sN8NAIjerdRbr+cYT3srwP26Qfx11/eUcStET75OfjxhGZ4CPmf+blwbDRQQntiDqrDoT+yD/s
uj980b8fCqePiWZACaV/r1vfnWK+RMnSd/q8G6pxJfP3jxjxu50J2J6YP+369ye2bns+XlAmA+hL
cTatQsifT2ysXVdPumneac7ALAf6rjfoGaZ9t2OeN44jBI4akI0s735/4F+c5spagsNg0ZGCBPfz
gePRAD1RatxJhRAkaiXWcMz9fpzAySOepzz8++Mh7zKBc63d0PXhff/kNBnSQAJuKHsj4mHQ+mto
UmDWo3Bo1OASQpp1+R+emg8VJ7fS5XkVyDh1ri6Ou5+P2Ur4Cmq0mx2TdwJGZIHQsDTU/vdn9vEo
bABRnjg08HhxSSH7UF6gnZmkaJwR8EcmfVV10QEWpfxDFfPxDeAoDv01KjSBbE58L3LePZaMT7Si
kOOE5y4vljUMKn5K8JzguRCLfvz9Kf3qYBSDNIEQwNl/eyq7yKhwKoTTTg+qeC+j6SGE87SzYvPT
7w/0i2vn0MVDz0qPjTCyD09hZSUF7cMcy6vrMBa3GadG7vSHR++XB2Guwrpl85J9LAp4ojHUt920
CyzxysQe+xHZr39YNn51yRDUcrVYFdEafag8LPigMlSciaEkUEjgurHpludZGMvd76/Z+tS+WzLM
9YVlxaDtIB3+ubaR379J0pxHpdlZdsbWZ6P/4ZX58MMtZFJ8WSgPqdYU9/7DD8fjyjyXjioCMpJi
NkusB82txcCtuymBe8cHQhfxDxGNm9iICcqheiwzLZhuf3+O62HeneP6a6wtCSH5H2+U/vGd0lqg
2LjWd50+wtdWBMOjWY1BPW0BEqnqQDKC9Xkaqkj+u0f/+5FZ9k3IU4Yj6U78fHVtHPdZs0CVDmKV
7WH827s5QQrI9t2+//cnybLBV55eEt7E9V68e6VFNBTYdXQIn5HmPGhhCwDNsHts3mLZL2be36ZE
5Fz++4Our7RkHcYRLz7U4QHQz9gZmmxXxivYuHe67mlw0+pYyG5qwG+bPToVcqDf/uVxWX+li9GY
QEbKKPvDHQ1MJsOpXuU7Gn/dnSad+tgTBvypzVDNj21PyJOZiaffH/TDm0/nDCuDSbvRsCyDacz6
5++v8Gji1Ud9tKvpPdzAN0U7YoH6+FM/8MPL/+M47LLoIPPms9X6+ThwVNyxBcC30wmKAfE8iOsK
Y8BNRJT5H97+j28GBllpmzpoGa4lT+j6XX9/ShH4iTTsjSOZad3n+Me+/B/7J4wW1oXq/atHSja9
DD4z3C9BpPiHJZnaBOumZYr9AOjO8XW43qchSpGWjJmWAdROhwr3U5O7sB7KxExJ/lEA8VhgVz6S
EUqSrVqNLSEdGu3BqebYRdcVus+is4WG9bCl0mgciqnNoOwQCbyNl5zyvXY+lSLrT1lazuGWifr0
BgsDYnRvDfFjVVids620Ij+Qhw3TGseqdeqXprVRfSyaugnNvN5WIrbUPtfk+OSEDjIatG7RbZG6
8jltbY3AhllcGklnv0L2cb7qg17cZFrSW57Tds6nOLXBFJDtWLvbNFxWWd9SudMWce4iiMHgN/Fk
V86HLipb5OkhFZqfM8a54yUOLrFkLJBWbdUNu7hIi5tGLhZm/mIQMMutITzaHYkbvmV0UF9ou6bT
QcbIQRBguc49uSC96ROvOElMgyGXnxphEoeCF5RoGVebv6C/MZ+jzIKGAns2R0+FbAfCS2jWp4Sl
ffZR3NiwMnu0kbjwQhiNDpk1z3AG0L3B881uakcCzGZfaZ2FGFwRIZDFHRwCoqeJnmA4gei4ptMA
xm7I+kNq16hw2OcQDDSMTnsfpBmvKwZPy3PnCCFs1kAJ2NqpTKZDwB/om5ZYs31mLUjFmNFlR4cI
ZNOrZaelpLOo6muQ28sVShfd3BH6bXVHLa2yiyrWAus6bcLxes6KcdiOpI905328FBMr/9gTqzQ3
TMSwthhfFzzGrW8VRfaJdoD12TTiEbZ2pMYcBniLS6YbiqjF8gq0Hs9FaOS0ybIsv0hhCiI/cdCq
o4SxhnIno866HdK0iXdimYpvLsghtckCBa0R8EP3KXDi0kRZGFbJNaGJ0xnSZ1fb0+Vmr2faU/6J
TZ9hAaGPk3aXl5rWHrJQ1ON2HoEDbsCB8htO1kjWT7tY+IvYlvde385zgsiqRtWP7sP2y1QSl9SU
NQpALbbRPiZ53b9aGt0p5KvzUIBBH8yzSpqgdCqjTw28Lb1+w6+TEPWkt321DYLeYoiFyJz8KKB3
MGxBL4fbcKwYqU2OHK9gpKCqp2U+f6a+h/yLoXXCmBwUXXuegkCq9lpMSLsPeVrf6/Q3Wy8n3gGj
C42rfGdlYRccQQ3StgNq0YY3Wl9iPIdObsJfMObET9mlngVT464pcz1YNxXZ2YMRuHa0JV9ZL040
hXnkFhR19nYpk07zGVJgCsigw877oI4XeNjjQq9O690GmXDXrhhpeFX4wkJh2ZAdWycctrOowmq7
6F34pWmGESpmndliF9uTSWZbBoEHQbfsinsXDrDykEF2yhfLgIhV75A7oxVqEBOCXR2fsdvCY7St
qMedsjT2w2hXzmNM7kC4S610/qqBkEcsKvROHDHcLO2mUhMxLYsVtyfE7zbpYdArPgX5FABY17Mm
ZKQgm6eM9S31Bq0dv8aBjbFjtjOJSzhOJVBtMWva1ql7+K1ODxF6p7JleRLs/M8LVIazD+knAnzm
FnhH2fSjkxwJaKT/BqJ938wzBgF7KCEt8kMFCepV1H8bh0kzcOPH6SXyq7yiUUVWSQWeC6UhdPPH
ysiNHlp+wSNQtZbWeY7TRS+DG5W3gxOH/OUMCOwmK9PYPAMMTxhvmTsxnD8haQd2VUn0QiVR2h/D
wNVQP0KApVbG9kUkmxE0mE0qp8pPbTbXh1xNRgB7YI2JC5hPZtvUlAXi+u+PWosklWSwrjyGAK1M
z0wC6PbGVBbQrqM8MMHAiuBaijZ7HdIpuuhmh/+s1hMysOoFZz1IB0FHLUk7+63Xpeach7bNk08C
N1B4rbaxHGS0DgafexHx70nujLBiDZYkO5AoPMbOA+Yig++APBg1mZj7mf0vWLRypFkOuoXwkGVm
Pco7BJUA6GYvJcsV985kkzyXFcVzBRrGxzXDc26jkvPwExYX2tDFX3JhfaVWgE+Jfvoqx0mESBxI
NglqGDVKdhi+DOtbq2T58WCZoOVl61J9+t5k2RZZoOFuo6jlyqate9GyVeB3wnB4lsF1qfZu3vbk
3efDKSAd8rxnO8bCUPq97b4UmnnV2rnrF3n+FfTxQDWMHYFb/tXu2+VuNNNvpnJ2EY58K1Z3Wd2X
u3QGitSEUAjSZ3wkhzUz2g7hI+r0WgnVSZILaxX8R1jThMpAS5mQO3OtPq8x/53BhSc5LubVmvnK
bbHmw40eaVnDtOEUnL0LjHKbDXlz3hAj/Gh1JDmKNL+2nSn0VbIOcVecBG3tfkvQgrltiGTeaPQ4
TwkAH8YDIbykhaSNBs1wBHzjfCR/ovXbiIVv2yZNgdrP5p0vVFm/WbVRfZVtjjomUU1J9vJQn3KI
SpsWUJm7XbdK+1YaWD+BFL22S0m/P9J51oiFRZiwxEF3K3KLfWzszvexwQyBx5uG10rV3PfDqO8N
tyDAoA6XR0GIHNGZzrlVBsPVxBsUEtJmxM9hBYluYxQquwKkENK/bcY83o5dJ77WK9ZqY+SEgd03
bhsxpxSpdB/GYX4JbAtDrn0r4fvDdOgeFs0mIjMy7zoFnCxtJxP6dmpPq/G8PsrBcm4dGILf+qGV
XmiFTN/biO0HcLFl4qtEICFxWwidYsNvGr35ErCVTUAMt1g+VDrpJPMOje7bKWG56PG4nRA6R/Mz
DWL9vDS1hPQk18wPtdPyNpRje82Y0/TA8NfE+y7WF1Khl/Gxy+cR30EeNKEf9CWEemIIiGw2YWjO
0/JW2k6PXl/rLgI6AKQb5PbTEOoxYrzZfmsHeBd1mbKx6KPycTKkuJkU7ZD1FeFxS3Q5nhBwVsWm
bizzU6VjWXVHoX8jYuTz5BbWDelMxd3czQe2RxCFNEPDUZX356Ub1Ns5NZ4jVTdPwtaHLfORk1Hr
IcOAkXyODTmCzeUI3CqpAUMRrl3f1N0Yr5GqomCH4uYHFIDfyEdBjT4HhPFMzAbSzln81klar+o1
kiD60QRd7QpIXYVFyp+wxn1cdwnTwmh+S5hmXqtq0TaGDpAyHY3iVsYESejk92kLppIUTdSphr6k
vDCQ8q2NAKcBrdZIbQM72L+MwerutJpy9NmVAmds8m43y8H1x1HPyHuxdiPDL1b92PSTMSfROGjs
2FPOkh51NnOEXGAjPDHw4JVFL7wjwYF2ZE8ycNoHdrOtCCb/IkQgQftNj0Ev07uqbAe2UJU7n2p9
FJuVt+pPY1B8skg+uO8IMDlnGMJmNZ3kddIX1n3hBPGtnpgYGinlAwIMO0bv6+72Kl5aeCFlx0MF
rjk9F3zTNhAb+1NFcty+saBuSfAhuIQslhS745WbE8M+aFrA0BoPDfR9bHt8vHbTkmFqy9qW/Uq3
mhecfGs0pKxt+rwvTnrYtldsAnF/5TlRW5UNsirAY3rG5hobzNxn9nUi8uFRVO0EYzSN65rkqyza
B1U9fYoXzEFqJiPDB5/XjphzzPCKbu4CD9Uirxiv/kDEsFnOrBqdIkWXu7SLXCPStmwCK96j2dlh
unRhMhYZUNFxMaNsC6IoWHycoNFqRgjNm8RmQ35I4t5+zY1yiM/yPFDWkaiRub5Y03s7vID1MJ5b
uZKLh/+2ZMdiFJZP+7dufWam7D8UphM/LjXjXkRasc8VG9tN7UQgZVKxUtlR1Sz5bolrwc/DijVj
LVvqEm47/j+ZdFdAC0vidHNZ6MeRdI9jLduUR0E10b3s6rK/qXVRXTHEeqsq3cbPXRu+1UI5antb
21lWmfNrhN0D+Xn9W10CENwTLePchuzqfKCh+hUD4089InSvITcs1hilyzgy+Eiv+UAOknVnO8aS
YrNR1QRMZUx6j+Tk0AWEzIYLqawLAD/tkavoJFvuETuku4mPLOnqTQNaU5HmkNfUr0UMDnso1oWW
yRkUNsM5FhFO4iV5Cpn9nqIw2NaFBZ2Zzc8piyrY1nodng9a0d9JLVLFXiwL1oosx9YZWBZN5tVc
HsuKyIqMOfw1WJrqPO5Fil2hMa+bvMG+jveTyIiGpC+2P5I/Fy35IuChPM1uDgNxc+B4Qx0DWhyi
oJTYMPCZEM7BJT5oE7dlo48Zhsxce2qqttxbzmy81kY+P9pWGlGVmFRHtkb6Q55X85nF+uR49IEq
cliLR2YNIOxhrhB9WzDhKHdkOzOZHNGuMqvOhEsBWdnFka2hs7eaWqx81zLcyyQ6R+74ai6he6R0
Yd475ygVsiFMCVuEKefEGgL1CloWVJRLFSj9OsLliVITpQJz3S8IUfOryrDzqwaa+VeerEc6bQ1r
JlyojVM50fkwuvKU19Ze6dFwy3Tk6IwxA/0ZkT554uGoH/Gezdu4KD9FIVZAt9EnzBsKp1JkGMtN
4NBewi+46GdJqNyDFfZyK1gUt0WRm09sHuJ7vDFYahtJN30TaV1ITl0TZCsMZgrvVc7Ae32xw8ss
hNy4XXf2n/kyktNYdJWnWEvZSeVsMJwBbp0RXk16ERxVI+vnsar1aLX0Fg9kaupcVpNAW0y8wV0Y
iAEuNSk/uktigvShek7nkWX3vhxS7cEoyEhdk21XL2gOr2fs9WfB/7/LStlM2xHjw9waD3SYxC5M
gbTPQQko3bKJ8ioaxvhQ/KqdcjLCrFDvAKEi+64owWGBD4MEy3RHvyf1ZHyLBwQoYV49tXYPr0tp
CD2ZqQ18SFMHtlPBnuOtchsWdosggfaC5LRqetDJ8f0a2VWwow9cEOjdiCcY5vCXrM6K/Zq4yi8O
Y32/aGTDjyH7wMDqAn1sFw468mMH9upVYLEmE+JWvskkhMJghNqFXGONTnIItRvkkNQOA/nZn5Rt
YjgI2URcBrlL0hJ9NWLv83G2H+JIaykr2N191vGLeUk+Z29mW6cXdaBgpdiDfmcZUJR6Gka4Ve0O
DQpMwCz0lFkOe13D8MOLVqirBgpaRAKddRZEVh/somgB6eMUpgMKWyGKqpJF8yrga+TWkTjL5pPL
ATO67WZQahPw0NW3K4lqiHV1llidSdYCWS14xyAA2Zu5l91jr0K2+lNZyRO0JPkkyOONt1Ffy4EV
W/WN3/Y6phcbcGaBc9sBGDs1XbjjAclGD6rnKsVN8UhVZlekW+LN45feYke5jaumvA7I1UXfk5mG
zubJwDifQ4IYvNFY9Ne4ZVH33KmCN22MtFGgJfX5feLqGZvQSjeRYxAsunhynLXQZ/UgIcupVXs7
Tgn2e7PtyGhzqsHMt8gUjW+aIj6ay99h57Fbp5abegrwiypgnqAvAH237O/Yf3k1aOA9LYW04lOQ
ENOaOU71DfuWPXrBQDTvNqTfdFEyjD1P5pkyOEkcVnU1zMO1iwTE8AIe+2ttgBaFERqLzWaENIKR
tJun7tydwqk5FEygly29XqpCM6E4iYJB3A9ZSokyBfUC+mxIWPdmQm2fadgMndeOBOBm3HFgD4E9
ESGWRjbXdbDDq5oP+LIvJ50bnENjY+feuGScJiN09mLpC4P2kpMxTRRzAFqunXlMeLUsVhUxh8Vx
zHujxeZHG4bdo2Gfl2PeuPShnP4m5FOl0YiZKPAES+0EL9/JUvagmaOd1dnsJL7TdBWBhVHZ3GdZ
KwEATRqdKgdy5pcBmJGx6UVM4UHrj8xCCxy97bmlrK70ROejWVYJKxIK5DLf1DHdCi9FKwdoDO/l
59jqocDF05AP22noyWCuQvu5dsF7b9rKTTTfQD8LsU4ryT6zLH2+EG4D+Ue0Ftlui7PkaIX68As/
UX4rI6iOmNPa8JNtdupba02LJKmmmHaWlpM3m0hXzMQfpv+DvfPojVxJs+h/mT0bdEGzTZ/KlFeV
pNoQ5UQTDJLBIIPm18/J6QHGAIPB7Gf3Gv1eVUpJRnzm3nMLGr/FRCFMVBaCmFB93ZE1MjGzzV2G
b1uTybQ8pGMcfEByyTEnRo4L5JfQPmrExYmqXQrweuGQHJerGLQ33IZgTDeIfcjxBrONeswX4r22
TpLOaleST5TsdN+SbpQKNcOZpiritW/IITiOBtPUuRl1Lpj41eFzAVM7OKPRrAl5sAiHBNHo1Xad
dTduPLJ146cY3Fy/dRhu1ftqAESMw7XkTWAUB9mkDqLlRxyX4hs/c/paJguxC9oPsE7OpG73YGQs
P1bCZ+TijDvwfXpScj7XUFM/XF3Q1Q+0sR92oMogej7yo50/j9FrUvkLf1SOtGKbWW9YMIBWVm/r
1B+/wyBxQHmnQxP+gugWBQ8gJqflnqoX23ylyu7vjHus3ML08PzN5KZJeB06RuSojHCQzrjxlQuT
xhQEn2Wt9kEI2oC/ovX8s6rWOQy+qFIdk9xoAsKsBDHNsaefchnldXlJjTdAEcAwk07tHpFpVuKR
E6wRhxNIHhlF21XEQBJPbUtQJgdUV9+s+LIt2qeEy5i8S8budNOdpGX33UbXu5qlToSOcJXuORkT
VB9NQG2/Q+DXgcRGt2sPYQu+4N0Nmp5MTI/+/JhLbePtSF5utmNlaLxtxFyvg3jnIneTUo9U3BzW
/OSD5+JbruoyhrRJ+7u1soHMDNcurrKLguyt95mu8/mDWERvPfuDBEs0NbSau2KOmVD7DrxyOCir
HRVawq5Pd2Foo2MRTEH7PoTVRP1R0lrz+Fc3wEfgtsVnL3D/XdyQ5Nq97ryu/ck9MgYXX7btH+tB
ymGqUtKnLaDVyx0jYQQMsHxp7/FMGiKoyM9o9mUvg/yd2UGfPcgxURS7GPZw8gcu3CpB34OdloDn
gDGBzfVfGZrOOcZ90ggYOSpIP4HqskiV2jPUVyJsQPPyExV3UVON7xCg4YYjlya8OeRaJCXXqQZ1
cch5De6sykL80UQE2uWRyB7e5yTPkoHZlQjfoNPUt192Pf8drHBfurAnB96Wy+hcszqb332ckRBX
7OiWx8ybm/QaVgxuONSK+M4hhTbekxgRY9G2aRSRZNPmL8x9S47jYjaOc3A7cnS4KxEo8kxBZQG+
1KY3iiaSmY+sQWZ4DQXY/KeQmYJEwJ45yzZwQvCbXRMtPwMB3XjDo+RGjMxQCOxDaC1f1TR6TJyZ
baTugUICVsQ8WoJNLM+Jezf2mY6fdRRLzfUvKbEnL2Ib7g4VqUpt0CAwZp5dkmea5TOcR17J4ZDN
qgMoFev5i7K7DLljMpDeOPWD+UfZ5F22zzvPnXfoOpp2L515wMSqJe381lVxUP/xIU4sFDokV+yZ
ZYIwcolqxnhk2YRt2Z8Xr8lK+bRLvGUls1gQuLAtAt0Vf9EXBeXGaQPzmoL5QIK4xN4rnPUWR2vb
Oq9rvnjtEZCnnbeDyGNz9FcVA2OMiXLcea2LnBgKKr7haBokIXB+quEzrCvERHcNnlTYha91BPln
67lq/ENcfAxois0ZUCAgRE9wuWFQ9WQ/vyJ/XH4Kv2gBhRVr/hW4jXU2JOJ2zkuWJNELcUbgcJfB
pOnnQh77/MQ4dXpdUl8TSJMAjL9gn+vyExkJGpSCU4TyUANVSY9BEI8t10q9TtUeQlwiHrUs61fy
2qx3MMHiDpSVffEd/En5g2Z6EHTot0Q6G9CBrwBJkuNMGnhMyO7oNQ9ZQZDu1vKk2a2o11AdimYV
ELZ4uh9J5e0fqMNg1SqT9M1Rd01CJKa7RNN17CpueLRC4rMMSqejc6WV3XuZpvtMaGV5JzVhjJQu
40W1XK6bFSnrcpf0PXHEM8rj11yn3Mxpg4N/cQbFlFw7IQSBleoUWkcuv4HOK4vj7K89RcroOkx9
G6IhKM8UrjG0bX+ILAM9h0Q2I40RCVjZ7sIIXfGFM1ViE89rtiIuo1qITAiODoLgpC83T10iUIZU
1DyWaxMcet+1amfY/XpnuVSYU8WI63sbeZKVEhzMQoHlXm90oIigxFVcg6ai6K8GG8+P0nHJvMdM
XRUHhO+6fW1Gr57IXV8H9h9LFoxkqE/g67Tf5B+qSWATQNXnSEl5VC3xxIo2O2YCEZLIJGRNWz6a
eluS6vgjnaFk7XrdpD8A2VC7uHK4kYV79iU3qlygal66DFpF7gE63vE2FO5lkAMzNhGu0V+xugKR
Mv+bgEO3H8lSH8Y5hnMcaHfvFgCkhoWd6S5wg/lXSLLohUXeDc1rpHvBOU/6yDLN+tON2pgG2jK3
piycim+ey8v5kBbsrdkPyOXIV8L2JuOhBWLH5JDUPDKaTuUAegD7EKb9baHX1NmPSsGA7vlBqK6D
0JDHudheM5QpuuJOzyJQJPBlTXVDywGVnS2UFKJPPKb+k9vRQRvuxAlaVpv/8CeYB+B1UsbsTHuY
o7DidNyNJV/qW1vU2r1LqzCZ7kLkwPN5TeIbI7gdOkC7whmT/c13VN3d9t+IPivGo2HUMu2bXVI8
Tq4hr3JfDG7H6imcjEfcfemepnpq/rrGR81YIOckVVYXld2kXQe72ddVe5pEToXcd8t8zeifYWoD
LSoZ0CQ4BEAjh4xSBUX2oWV3a3hTNQV41oSL3NcElThbDjn3I4OjB96FFNn8TrHq/oWhbJb7NhUt
Ay1STCiamMIogDde5N2XXI7dAQUrqvqeu/cFi1WDPnqicts5i26iIyapIgXwzWHO7d8F0xMcPp5I
11ba+2RX67/1I9dR4GZOeopWwr625BfWDjfWKgiFr6QaXnoqHPZmZOT8XZeoCU+SjwSVTvvfKUok
DBuudbWbK5F9C1t/gRUmnFtDukoOh8UrSccZgizEqiP9JTuNsw2XXV3OnjozpW8ZFiZeWZiT5Hl7
j9m+L5sKM0W3R9RhCf4mRCgix8cr5GsZxz4r/qjxp3JXRqCHDusUifrnNETZ8Cy0W16zkk7kOgbw
f7drgJ4GKphfzhcGSOJHI2cgMbdiMjtjpWKFoKkh7cEPWxG9Eo2bPpIzaWHs+6F5ga27jAxzUNAz
Buu8Hs7K2gVsrqPpTXruMh0LdxDirnfCJDsRZkUq4agnPiLlDXBIqieCu5GjB8s59tape5S6rPjQ
OZ38g63VMu9SiVGEdFsXk0+Zjarbj84MowHXSdJu17yJr2j3+/gYj5nRP6BgQDjYqoaJxL4KGeh8
IAkwP+bCxiMBPoaFfRW3kd6vo47vZVaFv6E/V28r395cQ3H2nfAqIt5ZAiHj+GGp85WkRsJrmOgm
Y4VYRmRqPJaWSeC5lXT4bPYFE6B9sEwTSAkiGH7pJIQQNXR1Ht9in0iPFXXV/sydELVtg+KHwJpb
5sfRcpOStEYeJ+5FjSzybs2L0L2lABvv6hRiFAsTuyyICU1ftPkerz5D4isC43nehV2GnzMuFJUI
QO98xixTJdaE2ylW9F+eX6rpUqyLSgn6rdV4GONIm3M3t769m6Et6H0M53A6RdxpYACNDP2/meCg
JEkvkN1GWPJgz2ZgHLfFt1j9DuqJBWnX57gmWLP30QVwav9HYs7pQXzXrBpr3Yv4eVxBe7/GZoJq
tkTEhm1YC8i/FokEpiF0b/WdvP1tQ+8Ef1hwMoPpJz3pEyqVsTsyzAJkE1GiR9tSiOmuJyhlfJl8
O3+y+ivqfRICRtsYazUjfHi6X0ZKBzaaV9Y4Jaz7rRDR9AOPmHga6L0oa+3Y/ULMRBDbFMQEQk1C
gHi+Acp2Uagn9gPxSjh2TILKsskyVmekhHnzV9SDCz3yHceG1C2BT7yZ2YsTAhMBOiOFBiYQm43w
B2UY84ZWsHW9MuqkcEJuo0n+okECNefwjw5dH9LrPgnYRRH8XrCK6DV4KlmTJbT3+IVH1yV2quTQ
ogrr75FHgmtBK9b7G4/fEpO6ubT+AUG0ybdajYbzT8tVH9DzVePRaQnv2HdM/T/I04LIZzzFai+Z
AqyrkeMHDTV1zDG8FNwRN9yPpJ8VERcdmcwkoaPaxjuUy6b2ThTN2QeDBkNVIB3wSRGCwj8ReHj2
pVPU0hoTTrgPpDLlIULW9RObkV6eimWhcHZI7Ot9GIxCL6eaiNr1YoqW1Mg4GSgnnKjH4lUteJKv
i+8rxGT413zQpVnIxH6Cr5kzYlc7N7ThSwrzMt0qIsQvfPtVSqZYzr0tswkUljTQsVqPmhZDXbOS
dktwg0I62pbOtiHRKAaGSBW+XWtiT/ac3PR/ycr3dKnCGzUGoj3mLD3yX5+JwarE0WlYZm5rf+we
o8Fdoy1eRyJjSJuqvZ1XTRb42yT1jaiYsM9P3UQDe0nBYrlJXfxOYgPochWjfI8JiStIVjPZwJKa
rea26iv/Huqq8zvnl/YNbYQgKiaU9ZcXopY5DDphUDfNZIBThBJYUBRN6hPB2DGH5mOVx3IAhrRB
EWCw8ggnepotFeCuIcfhx8g4AscUldPL0E3kVLdxonMG64HfAUBUxKQFNDxPNm+ih4Hd5XceY3Qx
UzUBYnHyW4ajZjXLAEH1wVsY9i3mQPa/CUf7QIILX3zzFKTDzOCqTm4lTY1ocKMj135kdP/txkm7
3Nz2pdhq7TjM6MMkDxhpu/pQRuHyGySBeI4DGXyCqWJdU2GFg/DKjPVRrsTY7nOC8JhoxgT6jfPy
botE/JyiMP8bMwNtNqIdwms2uoS1dXXtv7hzXBePTYfhbIMCINC7ioHbbyfEZLzrk7Wk5cxV9Fso
Ihye+jQYvI30UEOdwiqLvhJVkWLmBMocahRSiKBW21KGLX55HxEZSjwcR0NKA+l42d1YjlL/iEyA
rxOHe6PYisplAotn2JwrmRn4inpYWB7jGI0fZzLh+HcMnxEQfJYCsmjREFxZnMTrDuiNY8H8EFe8
M6HVkjq+E/eJFKGLQiWmvENVTJHR35K3fF5hu+EEJBMJlczQHdB1Jc4ZLFvEd2xKxjMqDwnrDAka
Bp04hHbbKSZb92JmB2QR7aVbv4r9K1lU6XRY0sJ/apXnfqWeJOvE2KXim8pNey/CcOUkwNH2JZSU
3xxEzLckgJq4pLoaUVM4WBg2QzhN634Qq9cgNxiq/m3EcNAWGyPy4E8f1pW+rrcJ9FdJoGv5Wyca
nrFSBTkkQ9jORC2ptPzFelQpdudjO5/bnAp4c/Or+xS0RPrdZjTDjhiy6l4jfqqQmWL3/OaPUUF1
YAqxHuOuyP3fqAtAIJbM59Z3/sQlOjTuTJuTEVjJXkC55LasU4MsB+SjQq8yDurQlGsiQNeRCKK2
gzJLeOLnYBZoBaSxs0rjmcm/yRjpK5HTamz8sieMYIvCGY2aIeIy3zt9wQvBfI/9G1ubYtwKl9k9
MoUseu9IURSfaUJm79XIFVfuamOxjyt0PhshmmkmhbRLyfgTqK9ejd8MF5PZWO4ktDlGxt2Iosod
nSo/sfYTcgc7ZZGnledMPqQl8SE7jFwIV8NoZd4h3MCCFBe5S5wcWw/noAPqUDq1yifdj1TZGO0g
UmqdZ5s6p+D7oet4XU+gj93+u3W71n+kwsGHVXGTqd/VSgDFneo90d8DTpyK8n6pS3LCt55sZ9Kq
WPQlYBpzm7PflHXnA9AqwuSqdMtnRqjXNsDDyH8f2CMsbbazmTO09x6uWGJDhy7BTNNFLhmDU3qL
stsEFH4jUtiCOEK1kcJy7h3Y01Xh1g4TFGKqCKdpEVlEfGW/C6L5hrsuWI0hC3Ge5LTJ+7n5TS1i
+0M/i+pTzxU+g7Fb2SPMPCBvyiIV2Q2soJjYkyz40wVCVz95KGPi/YRYR11SB2I3irhpYvofhXP+
vLRTP32UpeeO9yDf2vGE3q8u98203hLh5xKa53GRrvggjDn4MjzFaqsJpJ13eevXt6WkHVpEHsgi
ienlPuw5rBxdv0Br9slNRVU77eYVD/rV5dJ+5/Gde/Jwp/BvHakyu3gGp/g+X0zD6Lem4TuTrd6j
gxBVlPBKIanZVlMYgiwL6TJ/qjlPwt0aYI4h8pIbyOUScVn6O6rj/igtz8lDGOAkpqvNhneEbAjf
gkqyDg9R2uanzCcOh1Qivl3uDsJbfolRkeDoqbWL0FIUOEgZdDT2rmHrneRbnG2xOa1+R0ALsfBl
Ez+jSlGMJdYw+J0x98W1XIWhy3yn4RfMKCMv9xmBQqhg3UYKJKQ1qq5uV7lovA5hbOOPogyQKFQK
McBBy34OGURHHYGrddoshyhv4/YwMCpRdzlJvM0pC/lxdh3B2Fz2jqwmiNGLSRnQjQQcb3IAtGaf
isUZj/GAYeCCrLBzicEcRIsPb2kQCPkjq8sh76f0mKXIqz4dbPPDnv5n6U/+otzigjgbOnCxaALy
QlOuOckBIln3qB0VtdHCxBNjLo364+gOUbCFUuG6CL2G3twDy0EXyVftgrjzpyFE2jjeFuP4PKdX
3gbpvbn+fFtQ1k4Py6EHo0fyWxddPSdzw0fbrxofasJldtZOP3qbiBsdbuqa4IQSFzQblvemaFTQ
fGRRn+sLQaMgM6GQO/K5I0yqpJMLmAG1fueod2NW5vTo33Pz06nYEj7JLmvN975FIHpN/WrBvJh2
c1dvvTYskz9lv7IjAlDAQNyjHlOMqf0pnNn3TU1DpunUeuP7mAex32D/CB10OWsGT37vhVKaz4ix
IkUeS3sA6rhi66oB+7tOPP0TVC5gdPhPKQK7Fjap72fd+Mbz79pyS/gvzISNTGdfPYS4F+ojqeUI
gvCFLzmiIcaPdpeCnOzPFajC/G6pY9QcJKL2zCjY4yd/2jIhvTn2atc5jxF92PNKJB7yFZ3Jwntc
J2+cUIiYdfxsB+n5951bQhklTDzW600ujkqeGjZnB1zLah2WS5tHuZRkJuSm8R+BmgMQRRnvZP2u
WdmRHLtQOfUDU7a+Jf9Ci/I9ipHRXMq2MMvjZAD07xqVggzl6vOvanWhrhtj0nMZNex5IoakiBDT
qgq2ZdLFJxpgFoe41ReUID1iRVwNqAU3Ll3R73rAeA7JnM4YHkpE6PgY0gQPlv/jMro0WE58ojTM
YxRMkIWX7DjMRR7Ox2yiWu1e06pk9HSuxqoRzYlFiK/6n4lbtryRska1uECi97AGrML247N13dFn
liRUHQ/fLbOWgBWRklW3/Fampfs7cLRFN5bBbAudHKZ5YEzGBSZghATeCsKTiAa/8JA9lIup91YR
jQEksgPRkDM4E+gBjEmgLUDKZR/IbZz3kYMKt1ALmcQzBMrlWAw2T8v95AYmeskyoOVAL2E2BeaM
QEzMT3Xgu1wVls+WvgYR+dunnsXKustjnTMXrRvVb6bJJMehDarvAH1ZA5du7j5Pwaq+SlwxIxiV
SfzlWrNEVbMkfI/XJvuRItIlQhNZ8Vs1JukRRPPan6Bdyh9er8V748BYJJaBJAwllKnaQ19QGmzs
IOZ6j5PIw8VSEt++Nmy3/+ku/X8//r94AQ63/9mPf/3Zmv+M+Pu3f/3f44Lc+B9RcHvqPNCNUXgz
nf/TiY9r+h9ugp/0Zl3FSfefIH++/w+BpRpwJrFAiC1SLGf/7sT3gn/AcSJKKAAFeTP3J/8XyN9/
tbb9M8owDmPvv1nNuhYyXBip9ByujwhfjPu/+Mtwkv5XB9h//NH/zfooAUdM/ejUTIIaLA3+eMOR
oRzD0iPXfR8U/kub1uLBM25671UVfv+y8f80ULzzkwJay8CDaS+gNjYGckOQAEaWtQ+WQxy3zaFD
Hrdu3FmEdwtu2b/0isuT8WrGKmZJivchS5O9G6T2cR2G7ilR+fQt0Ov8Q01R/1npsv2uvYJVl06G
vytegN2ErYCEiiTonitnSF8T4khejKumD/SW8yN3bEE/P2afml3jGdMs47eZU/lGAi/ll3FW/VJG
ADvAqgSvQoyaEBEa+bYcbrRbRVZYmbLTISjVNMPJ17a5WxW7+GNViP6sEOnS7zND268iy7Y1ZbDc
KRnX74OLTsg1OIJ2iwTZNXsTAyfEE7+aLh33Kbf0oR3HEuy645V7Ey3q0Y/xtBg6+z/zqoDwZHNJ
FcHdEaYt813D8umEkTo6acdoLBCpxxSnD++VX1WXdG2g5NRzkP/FRzr9DPNVFVubEq7eyHh+uGEj
WG4jSXmomCxvpbIRmTCNv08Hnd0jEOo3EA+Dx0iz2cQWtMy/J+bGn2MZsgEfqvWpATy/p8cUL8jn
4x1fH/utrvRf46pIR9Y3IjmlCzBeSdwDNqCBCnfVcX4eHXfZz6UDoydsyILsvESd+UBEQGe+t535
3d4hGY5PJSrYZIOuw3z5ztIxHjHGe0NwkpB7VyKA8clvLVB5BvnrOIrsmPkyOlnpM6tyQ+fMSkLa
g+IFeUPXE7XbRdngCTLFeF92MzXnGnCsJk1pXmUZgxmeE9K+u7K69IF0ryMtI9nRolbhduzYGQ1F
6T6Kyvm3ViuRitnVlH2h3xgOcATcY2hZkB1Kk8jTmBTMxZNhekbk2e9ygp92TFLGTTQlxt1WXZ19
W9tFb6eGxhWLZ3NCRBF+L/WSP7WjX/4g36G4FyZMHn1QXIYhq5EErYz+IcPwzSQIafm3KJqTXxOw
GEKXKIt3WsjuPl9k8WVFSQ5VX7EPmTuQy4dAt/HTMs7OeRnY7WfkGe6W0jPobOrojzJh8Tz2TfnY
Fao8Mp1Mj9jX9S8TF+GFHKgMzYZAaNvX+tmmfHBFMBSeGQl23Se4F1lol/WHGPHHyaNzpAXg5/uT
hL05K4fl9gYbICEAvR97u44FEXKBhlp04yxxV+4FHMdqh3UPVaeqq92yltOPhTL5w8X6dKXiEJdQ
e+230mU9yfpePZJ56fDIKvM++E34DT5m/lCV6/jTInz1aBkic4j4zdzZNXdfBc/jk/Zt8DOwsQI9
hZX7PGjbMSJOgruWNc9eQzV9zTuuaXCT3mO4qECTdjNiZxmTQb84eJsOoh6de+R7hGhaV1nqr8am
wLwq0eIboqV9mlBZXngU6KM63q9oCeZnHzkPnhKZBp+eitHNodnw+RsswtEaXteZP5FXik3WZ7Q4
87fMod+Yg3F+G7uYL4+Z8Vbaeo4247iC4tQ1JK9ySRgPu+ODNZgDNdD2D9eZlo88lN6x7GejNrbv
xXlkLnWYYR/u+NHNJZxVfBDdJBA8FvVdXDkso8tq+kjRVOw8NqgH5ghetLGrM10WanqOxmq0LwMu
/2s3DxOnHNCA13V23bcliJgyQX7RaOo9qkgkpvG5Lhg0bBIX1lGFCuNqip5Pw1Yr/1ssTvUVZMk8
7OrOVMQARZLU83mG0a6q7nkuV8SZ7pr0L4hTxE6Xfn60eUWUlOeYZ3yx9jyMy3BqxrX5w7dRPuJv
Evc2WtND5Fj7jkIy2Sxr3i3PgZeTokaAEOipdfZbF30hYz0KfpNlB1Z0YU/oF5kvdd613Qb8WfVT
eL7tmVhkyCVnZ3ws+xB1tGoqn806M6O/TtlGqP7zpTuupezoqQl/fV7JYjqTJS1eZ2LFTzZ0kmvv
1suTiwb7PdR2KbdyVvU3SJH2SuYZD7hTrwdWT+7WekvwyAyKVcFkCWRLOQieh6C+6RXL/sBXi6Ry
ki8UHz/KcgkellgucEWwGCKsteIrcqr5gPlWHrxKpW8ZSawHxNoktvBPFzdCsLxLR46ZzvbV7w5e
5XlgAnjIhkp9FjRE3/wpMnf5iJWV+PJmfSuknJ5IcTdnC/H8F3JNZzcmbXo/zg16YaQIDY6XHJMH
V95E9FIqjmEQzBzAZcrLmq8o1Ob+kPZJ+e5ROO2t7vXrJOL0V+H7HCY8TsU3FUp/52mH4TmHWX4d
ltZeXa3WvzY0cbpx82y9z3twWyO64J07ZfaznQPnWKFn/3QSyGAT8lPsn+XqXByS6o9gRCYWRcJF
h4XFSiE+b6ZHJlwZZczUpQ+tQQmZRta93hSAZ0tLwL+IIcI3NmD2U3kPgTtVFyctok/kj7ht0hXZ
XqozLn93wSIV4ksd9nOwzsdUq+S5S8qSS0yyYO3G4pxMvX8OnL5+nbqZAK+wDe9Yp8a4SxbNBICL
B19YMSA7wKSxj/PGy7ZtkGHtVFHxYWy/vARTzFZxybA8c8g08uI1xPzgju3SFzEE1XNoveaNs1kf
kQsgLJ81mDyPTRvxS16KqJAlhSQWum3dS8ZO6164cXBnMGVe44W1dOawUaYeQmGcDUN6n4X09Mj2
4SHEos0e/UxUd8JUw280HygTknKvrcdavqklrp50jN6LubK/ly4K7jMThteVKhcrWE3DTehxsFID
ZfMJqQU7MV/9RZXNtiQbzd6R4OIT/pOXVFY23zL9bplkJOkLJvbq1puLveyAQuCbVo+6V/HdYhKN
NUaw5cR7G/0gKIId9TywgJpUx1aWkRJAANO/SxVVcIwigkeYnR+bvCqp0JbibqhS76uFdIRYjDhj
1M9xFiOj68erjWL8ahEqgs9mxnbShmRpIG5p922+5Pd1HWenuGbrzvYhuJ+91JyHwpp6E+ZxtU2Z
brP4j5ZK30a59V0thMP7NiIMR+AOlyDsve8LeKJr0HvziyZk6Cw7E76LvvDRE/vdM1ojcUpbrNNH
0bnOO3PagZLDGdcjUitivDg7nmYsaC8qreUBOQlBQTzT+lUUUb5rwwLvWGfwksF2DHPMeVW9y7qQ
vJg5sj+HieBwrexDT4lx5ATLzitqZVIV1yA8IE3wzhzR2fvsudP3kfHim2vS/G3KpvLaMHj9weRX
76eoEWdkzPhyZRf9zRJLURKadygB+7XDvNUyb9l1ZZ2JLYVm/FIaXxwtD+pdUg5MNNHUpA9T5WYb
2NnOQyJ4Hfa5bznijcggUo7jt2oFYkDAlJreGnBOz2WQyd9C+vlP9CUa2c8qM8bE/vqM1VTtJ6S8
D4nfpF9yVVrzfxszo/xSTPRERBqNHzjM6uKJ237Tkm1NgA1iOtJnbmOBqJmWAzJ7+923cfvdbdFh
VoWPkP4W9drT8VTd796JsvtaL+Tu9H3EfoNow+VE5ExEQp5WVzdhnYd8mm1eOxjb7EmJJ38GU+2p
KVmebDO1YHdEzXlax7HfjaAYH1gpThfW8SRKp0jCjoWfeWTkZJiyM/YTAZP3InpL2sReukYkl66/
/USxVvHWW2h3kKnnv5Bb9U/hrQ3cznP0hzDM8LWYM3OaFavBjQRl6OxN3qpn0AnlgwzXeIuggccJ
1sb3Zcl5VYOpid+oq7D94cu5bwoftlmNJvI6jWzZGuszccamYo9zVA8Z9soWkXdASbz3E7an/C3G
/QO9Itlqx2p3E4PWOhDcrK4dW+Cj4zXFXYkgOdo22RpBmQ7WNy8t87OJu+lJgEol4Mxvn3s1AeNI
E4Z7kzupXZD1w9GzmgmvHY2+A+oSn5xiKC/kh8LyiP3WOWW9177Vq4NpkjZt24oqv6YOTkzfOv5X
PJbm2EaB/ig7gXpsgMfRyQwGK6vJFx024oGAGkKhODaXdU8OibrGcp6OmLvGd2itM1d1n+PW8+On
fjTdK26WEjXpoAsUAmLeSYiqT5yL+R+/rQIyrLwKbs7iLx5dyEy+UGJj+iQkEUBWQeo06IqGDUvA
dG964dx7hgXippC+vaDrDu7HyqTHEIzCFsf40mwJGssPYyVoQQPXu63nh+DD8zRxGKFQ5J2Qnorm
KMZFlln5yR62/c7WnwuuCl1oxiFGuDYS6A4p6gTuIjfBuKLiv8i152PSueRktUXzsObeesF07fIt
z0jxK39iJI2F4w01IoYU+lZBNI1NvzqUPmRz3ZSGKUuDdx9/58g6t2e3vIjmrbeEjhOvmn7LWj+m
K62GBQgmyiOOh5tKAAlgxghajGwq8UagcIq8p8W48W9WytjHpIdxXFDpPsACwNo0kZL+VBv2vDk2
vQmJMhE0PEkU3LMavgeqTH7lrL36y7DkPoYpNGUMtfPoJwlM9SWPPf8pKXjIm6G6ITyLJdlJPsXN
msuRbtZsvJa+lIg1wFtXzlzxhQxrfu87QF9pHQXZbjGFNHf5TlZp+QARKvoESVD99NoaZ6wU0Qto
rHw3qbT32XDl4hyYpH5qtXWPkh3Un8RTwaHzKTM2SWM/RlZgKliB14M1DUZu+AWOVuln39I21/fR
SvQOij33oWMyeDDTGj/6wuGpkH0aPi4BWZxLD9JkbV3vG4lB/XFmPw0sZjSvUeW4V/S9M6rzttJb
h+T0+8nvmzs/RoZM4J5fT/JfmTuvHdmxNDu/yqCvxQK9AdQCRDIY3keayBsiLb33fHp9cbqk6app
9UzrSkChgHNOuogkN/f+11rfsuHcwH2SuU7jtVYQ6dDq0fo28DO+kdPH+EzJXYDfs1duvtVQIRtk
yRWYCtkADcZorUm9N6NNPSsk7n/A4jTLNjDCwzTA3oDohB/a1LK3AVorjx72/rbQlNlW5wnvmgzH
HfYD6Q6NK4Z8EA64k2ZL2/JrmWHtWMb7yCGg5+g9MawmWpRsZX6UpTqKnWdFlvLMjIk6mCgQVmyc
b6gQ89XMKxVwTdd4eZ9X+5z17/FQ77y6Zr/I08co170106PNtvJRD9Q7AQaoA1ZuHoVANcixxPXd
0ABDLNRa7u4hc1k7gr7yyrSB42rePq59E2QtWk7+2jX+teiMnnyUNO2zqHi09za0WoaYt1eNLpCo
E3KDGYreTvRpBpIwfxhG8tSISQE+eJRCr9U74Qy4RdgXRVO+9IrUfMdCrn6FyeOHrvqGzFUh+p7I
s2oxEWFzRPILDLsBUU7lNHM4sTajREvlXLBksCt4vG4168vtQ6HiWWClK9JUwl7DKaDaQW7BUZix
gE5yob+hzfj4D0gGDiGnpayvs2WB0ukFo1Ac2kpPl3Hcdfsm69MDAOFudBVI1RTWi8XszWS6GspX
B6RuU6zKU4MEim8pM5sVOxNpw3mcDRdJ6ezaKklwD5OCAU/V9i43VX5Je8P6Mkh3oGpiaN0RnkFA
rEtqRZnKKSP++NTk8yuOXwZq9xGFUF6yx8OskBjVQiyll+DhFNRqmpCgavRbpcjxx+K0GANvZAQl
8TiZ5I00qWyZkoJkPhvkorooWaktyZIQ7W/Y9GlO0/K2SiPxQ69C76ZwEe765HHKYS2UVR6HbjsY
8aqJQSNA5RqpJzNYmGMO6IAPAgDTUgsbb3zAIx7rXOPbEWG2EydXa2vVYY6pRcxLjxF/fVBaQd+1
iA8iWy9lWEDP6Fw2TSniNTYT3TbLCPKcko86vbVjJv2UUZK+wEMh2hIFCfV0NRSnb91Au7UBaFX7
YUzNk9I1keSOYZvNX4Y/T6c+NnS6bOUaT2SFxwAHcTTUha0YOtdSHGnBpTMkZjjyrEXLBtZIzmyw
UJ8BHw/rHCfYw+AMI0PX2/Yl8NEqJRShrSY9etwwDXg8Q0nDlJXVH8qKrJQVqUJvt3Ok9V7O8wNb
GibGl6jHo4EjiVIPJ9Dy1ssrX5Nsq8n1J0VliTj5SPjLTIo1MNtMKxatgs6d4YM9J/QBOJ0+NF/q
3AxbLG+PQGtT0xtmtDSL6no/PI1aJzgcI9WnQdCFL5Ps61JHydvrmURpMRuw9oaDAieomhXH1vCH
e062F3yKKDwc5tl8LiW1P2tCH2zER06H/buZE3uyzJFeXrW/VEERfWcyYfZkpn3alvVZgq0z626d
CMjsETjfd0zSsIgKAwGQHEdBbtMnP0OqfL6GZdNiNYhCrGy5IPxULHAUiFZWvtFGI/GsjDs/S1C9
24kNLWk4ToFyREioEAvhkOBPWAMDKLBpNsjCU6DNb+YYct8ZDPtwOQtsQnOSyjJjWEwekzmvwUn5
V9Sz4t6Be/hmRGm86mofrNo0r7/mTlD3IkbdtzmY1cHWS39piMOrRj+s7vSxUu3yRlPfCrmZLkgC
QMWMLlM2aS2kLwCPuiVYrAQNHe9aFCsSp+6yCZonP65QsvO0Ko649etPVcc+is9Rbo9EOlJX9NmT
2nMfqdCjioIlVDafyeMCMUsMdT8IsrboxQQEwxStkiY4+pgw7CFJ3dwPVxLKRBv6r3IbRV8x5QGe
MZj91cf7tCQ4RLFl0YsMuUqSmYuowYEmlqn5wuw8UFm5MrRD08TtjPOgMF8pZpt/+kEan6Ys7zb6
qJWohHXeLgOr4PLVeKhB4x+6mPpUa37vaHZ/LLH4PC0DZdXB9ZvumZNqnxE3Zm8XHc2RZBiJzkuS
Tw7YsJaxPs7VUsJ9OjkZr2NB0g/kdgBLfsFpD/usIEIEojF3TOFITK25FUhlsLqSpPOqXg3ukBGz
e20E81VmDHOxuNoYTuTBPgotrDeMhpZDKwjLkpNPZ8cSZwJOThxmqgnSUReOYWrPutHdOkOMySIJ
+qZh38i4DFwGbn0MWxNB3Js2s/rR8kiqriyApqv9tEjFRj821dieJwL1jixiaTT6Cnh/ncuIxbRF
pL4ynEEkQNkIZ2E1BKri4Qfi7EMD1SZL8uIwMBV9icW2Yz/cCfmaVigyZYUePpPkV44ZSevaawup
9nRcXo2dToX6jhejWsFFnhaJ2pZ3K1RMF457TcDjV0ovl8iTql1Mq1+QZitp7kmcqT6pyyFKD2Lq
41wMOpzwsqofUILrVdAMEV2ivbrDKVsTIp3E51QTEYPNAE3Xxxbk1Ugn23TMsnNatMQYwiTgLEwb
cSKZRQw/RzA/Uto8fYcmj6ZaQsGOlx3+pW9suea+DTsjdnFpBQSYWePehzDtBy/PY+k1lXrzlteQ
XDZ5gaK8JrFGDYdOGwQWY9HUnyfDGHYZab21FA79TmjUVHBUbFHqa5MPmPerHpKNJ8nFQEdkNvVP
Mzz9PU7F5taLgUCYntEam7hSQefqceeEC3b3Oj0H3KPvJGi7ZyaVMPyiyd/F4CpeYt3X9nWvUuEA
BsenmaeIH/3NGN/oOzSJT05hbJheawrpI4NbtxbpsihdEbVny8xjR2hcizzrNe4ksDCq1PqCqzft
QIGoJR3mbBbeclXBeVK1M4NGvVIHC31NKVasyl3H+j7XL/WYaQOJBpmPwGkoqUt87PBpBK1MboVa
+5KjstJ+tv7UA7XHMR5ycGkKDTQhABbWLwVaUY/ex0pCDjpzRh1eDFRr3zrngMxSbypqpV+xlvlL
ykitYMvHlsP7pEqZ/6ZBu+tXTYP1GseKMHPC5cqyGsojiUqxbKd6XS/07LFaq4OWvUfDrNSHUNDC
cBlas4ynNmzROeZcN6iNNaSmIHIaj99CLRAs4gTXlAvNrDmkqdasWGv8tlHhUOleYZ8tm2Fct5GZ
0RxQsL4YkhGFnknO75KZbFMXfOmiwiFiUL5bm0EtLYtZjr1OREei012QlqLITTILILN0PZvCVYzP
d/TgsNdguHolXTEvzC5FbNWOn4bCUxTJwlFKyFHQQ9EXL7lhxvOWqFB5qcs0/poJuSyJwtanKg5K
pMwgW8aRAocPQxgcvmkwxq0myDUWnSKef7JYKKBHYOBhUtyFJGUUort2GRXsy0S94aCUEpB60oI8
Mxb1OBuijakuYxman4wZ1qNdxaVBCJz8w8oYSHShWEVUJcpjf4uUXHNCsdbXlMPGmtcEPQ0WKZur
SdTYf4dtuzSLttvjs5B3rHPdC54bynplgIAE9Kx4S0aneiEJNa+5b/NDaQThCpRSekZwDTahVTGU
we+u3so0V386Mcvu7dBDRwt0jRiWwkiKCl+rebRHVDIohorkRzrGMcEGuf5uWSUfPe0WdrFJaq6R
JMcLMleZXc4aZPBUa68ZsQcyQZ0q2PA/ums9ddEF1NHkMPYtLnI4SltuK4LsZpjtA73KHIWWpFsK
eAFyVaLvGkWe1qM2I9CNvewkyZx6Yki4pi9L7YeOVu1gBfmE1jEr6G9RgFQRz2b1PIEYgd5dJZte
VGQ4AhPznTapKydK8uG5pXi8taO+iteYlh7QiFx/xzVo4KVLG9p9YRucIqWp9AV3ivDSJj72Zr/q
QrhvQdB7iggAqadRibnHoD4Hbd0lbgM27wiXItyb8oNRJA6BgoCoVwfgEZwgSCkIi9xIYWoRDwto
wVA0NH3RHI8Efrrd1OGbNn51l2eQSmzcbHSoD93sYEUI3YcB+06iG+N0U6T9W+xPlHAj/5gbiS9X
YwnsUpR+TZr0I35SCeqFUElfdS4VLrCr+Yb3t/+9EehfMtL8F4oyl9/F4T37bv774wt/FuVUwx9s
/8cf/9j87c8UMbrv7fsf/rCgDrSdzt03ssB306V86t8Yv4+P/K/+4799//oqt6n8/utfPosux8N2
+Q6i4o/dFA9U8//dQLN//3wv/u3y2//87frbH4w0j0/73UiD80WHNg10WpEU1Xgwi3830vAvGslc
3TBE2ug0hc/Ji7oN//oXjDQyZhlUQ1FhAiiruFF+N9LwT5KoA0CWFEXXdW6jf8VI88sxA8UvKPL1
11//8rvdBdPOn+wuQTKanF+qfmtQye1bh6RQnpBuhuCR6+ZcsmDM9UIZzrBt891DyP27t+n0t2/w
95UWv0ji/+j7/omEjf2uaQGZ99t+8mZox9JVHIpDHjxJobkSK9k5am397qelqwe62xjjyig26L2d
eqnaFcuNA8/H0edvEdYK/cALayLBqh8HgMoDbh3DKpZmcu8Sh63S9kETncaPf/6zy+Y/9Ajxpv0J
c29YXZ/FQdhvk2g9it+x9pFGb2z31CmlrP2uMRorP3PpB8tJ/ynpqzBw5+EkxhO1zwdrOg08gYz0
INyjD/70mF0UM47gnSTv9i2dQdmVUUlisWfJ6KLfYFcfUDYa1KdN8Vb9JEzvHrO6NaOWVb7P3xok
EVv1AM149RK430JzS7dZdIvRnV2y5TtmOXawACXpRo7gxG6yyI+C/YG+azcLP7HDXbyTJ/zRi8J/
0SzVMWRPTm/ycBh5jFZrX7rr5SFNn/Jxg3HXUJ4SXEyDuBjSF2tkFI7v0MxJsxHq7JymP5IwNQOv
J9ucbt4aRrEbQk/aw2dh4yhQHBzQOuOtgv8epUGeT1n7BGFvtJlVVMo5mY7gLwqWPn2V1je+YY/Z
g7Z0qaGJ3vdi7NeEivC2ts9VvkEVVrSVVK50TkjqauxPVXc0A9bApdivlf5LL6giorS+X2XQPB9A
TwJ80yUckB6oSGP8syKmWH6EbvcEXUJLLuG8B6kNFYVpyCKlVv7CgwsuWbnAvts+c3bUG876k6vW
R+uh93rSpgjRdEn7MFOK7oOu2zJFUe/qp/jZsbBzhsKsrIMaQVSGuIbnHb3GkS6jAaoYSBSgt08E
SPNDDdN7vmx4Yxt9LYyr4Rq9jnLrVZb0Mug8RIJD4y+n5oYw5JAtgZRYuT5sm4Rfu7CPOpAFwDt8
fBLvOkOIwKmXqebyPoWL0WDzCqeTPYwbppSqbhFCleeZ/1kL9lMZON51ND13eJGV5KCjG1nPTe9V
nuz1i2atLND5nqyVvNE8y9M8cWG5D56Xukw+8ug/4fRLD5D7f1geVCQn/v7vAO8j09KwNa1uK1zT
k7+pNtIqPCoHba9s8sN4yDf5Xjpl/1lX/QP7/4++25/qADgO0JeR8N3yXfdcHerTeC3ewA8stUV8
qA/Zfbrmi3pvHor/1+/4p4YJONIgGgjNbqWjuPE3+vO8rpbhMdnrO/OobTi87fSV/GIelNs/X7Tg
tzzeu3/0Kh/v9d+9pz1gX2mUtG6rHKvKIQ+PiwI0lPRiHaLNuNY36W1Ec0fEfp420rpa6YvZS1bc
Apva6zb8nVe7yrrZ5DvrE9Lfrj61x9KLtvkpgq2QQkRbhf6eoNQIyR1oC9A+F/FaHTyZ5Ja8oMCN
wVskEiV2HnCNbAENHU2E0Ye8x1nUfUiQRM/R6DJ6gD9XTS6Dh3ghLQiFGwQnnN2h8M7QOTB8dBMU
eUd7LXfyEkN7Ne7a/izWHPm9sl1qUIvxdRysYes3O9zJiG1pZU8/E8NSXvYzXsLpZ8Sbx7iAMesP
PjlGU9kyO4sMheyHy+O9ulQHa3trlqSaOGgT62V2nOzbFQcbwM3da01U9ASc0/ce3iqNtNUmWPMN
jsyumO8tECFMl2Er8FoATSpLCVGkdtUFnikvq2zTVd8Wq29R/lhw+T/T8t4ipeU/AaNRY2XGq/FT
3g9b4Z4IjgaHBMTbEiEX9EcHy/xb/AA7vManBMQ6devP4GO+D4aNpWxkd/0xnsQz1joWre2YvPUd
Exe3VgA3gb1zIbrWqNHpSoSW7kN+W3BBNAiH9vwZHYjhroJV9axUZ0t9PEdwh3KqXDXbaQtOYHhB
97mIZ2rjb8prt0hsYhTckum+WHVOzU3Uul9M713dI9R/tE68+9LA8uhZrRNUTs+1Irslay8BkrXi
pl6yzFccwhezrTqzJ58HJl6OucD/s0gO2L0pL9wBBfGso/gTnraBG9u1E7n8ouyBb0+T4zp9rRaE
8J/1lIvPltxYsdXFsOehtzYWvgcIY8NLLNd41wgDcvG7PLkB271MR+kQvDXJsrXOAQjF6bnhPghu
OUeeIkW8150p/xC/rW11Ke/1nYug4r9kocbLenbrZkX6VmVm52iLOrM5jP6IjDsW0VO61eH0mP2a
ZEV7o+DBCY9kgO3iCbIRn8oX0GlvJBJ5EaerydD7LJ5MhgD5RTM95SKuhXP9Hh+0c/UqnaejuRMW
rNALZScvKofom9vasTvbN90BK3URXnG47R5vpuAgvm/e2rXFR5MIcnI390Iv2WMVse/woLzupnvt
Mlxgp/Luo/M5Lkxv2iVfTD6ie/sendKDf+1esYSh7mt4RE7JhvDr46sRnt/MG55ZLmm5xlbfE2XZ
Rm5MRUDlMq1uhoX0AfQwd8kg67aqb6lWsctJRfjh9nTUme2FrU8XrruRZzD5MJXdnG3Zlpd76BjM
B76IJBSv4gNBuKX4z2Gn6EjQ7XC86F5zLfc6KblpySguc4VlseNOZIBOQHtRhhzBdwD7D8E5Ep6L
N/CyO+ogRyilmTv8DLRjWOuJC18GRr5sFE+kVEHxRssjm6E1TvJGxHaFccmL2S3pa+lFelFWFIyu
Vc02l2mzxil4YLp8qA6kkZ6F7Xwazv2nrNmE55rQqSuXOxKxNuRKRoYkF/oJ5i47yzqzRTBEdh4u
KwDG6ToSHcDwEfBKa2cm2w4tqnOb8awpq7rZzu1JphdAxFXc2JB6jNSVZyCHhxED03KUFsO4KV/y
a7INti3ZyU1RPsvSvTQ+rORNF16M12BO7gjMK0RJPwLKCSa9uQXTD6jLPF7ET+k5Hdtbk6cfiB2L
FkA/vhF8xPwcq3g/xjYb1NAedXOBgMHcA2BB+CW89jewhC99SnVnUVWPCfnOwIVYysQb5Qdyjl98
Ylff2bd5Ny7ySTxNx2we7Y79Hjnfz/Y9uLeX/hy8VqBFhnbJfG4hjxWmJFAp7AnlRVdVq7R1/Ogt
SJdajpbFNr/E7+uQbVXrdZhAEnEjtlD1hfCd017N7/aLyC27ZmaJSb/rDu1RvetXNjnd9KoK+hqi
P4qXDCQdvBJrBISb6T2Kjn2/DPq1JdNU4amX4gvyWY8zGWXnaj6L/UfSfE3SWnjNnttX9SxyxfWa
XVF1wOaWVKH1QSJdQeXn/Xl0HGROGYJqf547yme9qCTwzHvI7pMoqNGPu5KtMEGovdV8KZZDXhUa
djkQoiUKuQ6fyhQqP36f9kV1jT2EyHmyI5ZtFlnNqSgisy6Z5OX+VmlPleSVZOcwm4iLesvuGSFT
30FaOVZX38OYFD5D38d6k2Jd7px8csrJRY1oS7Z6IHvAejIldANwl/2WDibIooO6GBmqZlxhzM/v
PN14af5Oda2z/xl8PTzZAMgoojlN2V1Hhgo7L50cYVr3qge9B6IPu8whWIoKk1BbYYFQbExwHDKw
eEmX2Tpr7ZZkGOscv9P4B4RXcpJ3jNe59spVWL8ryjb1d5n6gcPY5wCorRlncLaT6qeoJn8Ha9Aa
VsmjaNjOiEGOFGu4mrRVCAqmHxIRaF3m8axn8IKdMHnOmKfrI2UTNx6bBhuY1hOO0zNr45mcRsNd
L2yV7qB1h+SsLqJL8q4dy1eleEuh3tnFS3QtjsqTPwe21D6jAhbrxh0v0tuJNWnROuVT5BbVoqw4
aYGuDklpQjJJFmgxlDwT/yR5Bd7FHFq8juB7BsoMXoiMbQNJssW+d8T1xFNvSSzyVD8m/6uJjtuz
fNVIVgM/gQsBce/WXSlqwENjvkh78VadsM+Us4Ooz6ljhLc72eN5+FQmlgmbi66KFn26xm5QO53H
BZl8FouHvOioL8bN9JpTSj/HkrAxmQ3Cccm1fTORbUUPIckqt4Z6q8stnDbMYAiSKLTNKl5lbvWh
kvl9gqBkbrtrfk6/BZB8e65wxNgH+h0z3Ef0E+9gkeBpQR5+CnfJi3+ATCAoDKIcKVihuc5f1YvF
ngw/R/nY2Mgy8HzsV9SU2AzKa0+88Gs2H3qL89+wfINL8pN+G/nxgHl+ssVOWelmfBZeGbg/4TLn
CZBA08V+CILtEDd7gQomf1NzXGqaZ3l0qaUovUHoSSbmVGC4ojgsS8K8qnCXqvcuTRdDl+1TzKEc
py3pFXzcYix+fm2//6XJ2D76hLZZ/LR/HHT9Gl79+xTs8E7096f488f8YVT2/8tsjFjWP5mNFTSx
pNH7H+difMr/notZvxFdlcFa/J/p19/mYqbxm6EqlG8psiQzAdOZTf0+F9MYfqmWZhmSTqn9r+jZ
72MxVfpNo9RXNpmoWYSDVeNfGYshSv6p1YzvLup0pulEcfgpKKr746nJbwW8QqKR7UM1hGpgqHRM
OAB3oNFVYtIM+4bek0cJeFkhaD6PssW1hkE+RApoTFkon2LIbuK3HkqmeSQCDpq/06fhAy09M94T
yy/EFY4XVX9HPx4ku6gUqmVjcrXzhhh72Z0g5SQ5yWK1dhvgfdwgbepj1YvFgRwQhocAU0wtYSZL
FCqtMDHpDbZMIbqljaY4cHaG7NY0EE9OOqmRbCdYanrBMqKLVBfNCMVBnjRnAHvqM2ybWNhMlhYX
WC5iJYOnOHbNim4Bjcl2ImRs+TqwD4pk50OTRXspqOHT6iiUCKsW2KuKwMbI+WTs4uBKfyIqgz3A
bfnSS8IBciwBWQQ2xkgEdbRnqQ8HKrl6KSVok+dtvm/AMXFm6bVCAX+AiQWYA1gifYt6LZLBi4us
fUVJlo0DfTZRuJZrrWhWgVTKzRczyjJYk+Wn10PohvQtmEuE6SQShqNUKOy4zCI0oifg0oWbiRrg
O9kkgKurQ7PstAaQetYClJxjWb0NYmtUHiE8LPhqmq4ZqSO1mIFWgjMgdpDLTuwPAtBQDSTCd4TN
jX1Sruajm9O909pB1oBZo1lAxlyiR6ZmclHgevAeHQ+HoO3w+WXMjJUdPo6Y4PYY0kqyKAnAPcZq
oKBZniM0BB8uQQ2tociB3rnYUrTmTCyj9DcqeWVk30oWVsYYc2YaCvZcXHkc3tOH80M2xkStFmTx
he6a4W2clp1pROzJIV0X9UkzywDDk5apj4ul7UnnuoA8qMDD6JjR6M6P3AztITXpSX+pFNyjjln5
AJVNVZfNlRnqoSWCFOhM8wv2V6LSjEA1ucbJJyknux9okySggepDUiXTDJcoVTuwvpvtbpb6Qb1L
XAnKy4ArE7U2rzPyXv2I3ZoplRRpOWbcRFaecCKJbHLhcOuu5RtsZrU+97M1hq0hPMFJUOhsS5Ja
gHXeZxqJgzyQxjdVwdCKIExx2rXtMh7OE7Xv4A30wA/gb6u4iAdxHo2V5UeIxjjhIRuPmhyx6xZz
MPF498vB6XH949xQ5lqQXmuzIx5KiYvFeVbilU/umEKO5lcup2q8F40a7xK1YYE5ZS5N1kALddzr
AlCYEtNE6KqaOta0/+ag1Sn/SbpGVUBTjiwFdlg0mvVi9aJFhIwETDR9G+FYaB+toQ4ojyCEE1Gy
4zoBumWLVa+1dBYXpfZcmiirsJ8ny0w4TCe6b+xDIhiCCScZXqxXZg+X7SbqHqjdTScYeobQi9yv
XfU5MsflOA218lYqE6cZxcIb5hgAd/WbD76Ko4jUQiduM6tPn3osUvBDc6WJFik2eFBac+tffFFj
L6DKvpqRnhBxK/oKvqOtBd+YM+KkRRwlFcGwTkEBlccZYprwoHSSe20nVcDzEgoZBkgih04DF6Bi
Dqyqt0zITe6ePIrZVEeihtndaCLlVTeLiYVRi+pq2U2Er16pTxAKuPOiyjnGL6dXnRaNaFmNxOhu
VTFNbFGxCg421U7qa1ZAD69GaVyrSWjVWz+hEKcZG/CsCjyaHRVIOM7iirNPHkSBttQL4NOJTcGn
ULFRiPoLDKXitQqC+aAUUW5LRMq2Wqr2x8YqMJw99POjim+T8z+jBSoUIqoNO4mNdVgSrkNqF+7B
LLT3pOEIAD9FsZg81IayGgbd/BIBZ3Ic5nNtEbccm8km3+iDxFyhxJVvSqV/hJmJXQGvYvBsTkbA
di1FeIAaXy2icU7OgzRk3xTNzK++FGG8hS06lR5W2xGD71yjmftcxApGF7nEmBKO2IWmCR2Sc0Ot
7QkRFx+JkIivyYiVjklXhU+YFtrpKmOh2etIjjZJx6lcTzmuAay2Ksx0v+kg+DoA2s2WdFATMoIu
fUHf08DYFUe9jbprIVlyui6GRuRLacplUqrQ82U8nx0YJOYSeQnXeSoyTiwifMiTOKe3JOl4SyYB
B3/QSiai+y+SG+FtepAAaA1OWAsNhc0CbDgdJbV9maoheQ4eIIYFr0F0fAvqtRMEarmvSmm6Z/lU
rQeoxsdANFkXAlxUWSCFl7FNhQ1dAcEOYwLrDxCZLRb62r+qai9sJ4qRQIsIvCGBVsMmJ26Srgdf
kpslCUIOe0muwbqeFOGOb4fpWKdaJ/C6eJDS1twPQzht6gTxP2yoNKHdRn018ehhQ5+qektwduYV
NM1TT47V1utJ2JtQTBx50OStrrbXBscuF5mcwEyYTAnJpcE5Co6MEVRXi1zL6MADNRJfulCuoliA
tNsEybk2mviakEpZgcpnuqEIjOO6mgkQrlvzFeNQepcn5G7RVLl2gG9s/KkM7uKMr8Hu5uEgj+m0
9Ye+JBc7pGs15QEyGEG0MQ3seBEdNshuMtEY0Ui7guAtTXmYE42LTmkMPBe9QmY3Zt1u6g4NyMBE
ZCfqGL+rsamSF4OXa4tZLVgcaDqu0FS0rphvYzKD2DFg+JnbIZ6rVZdPDEbbOXmKhJ6axcxn8GjE
1kEfyBIC3ZDefaxU9gBC+UrhjEipVZ9YrzK4a04sgXQwsMyvgUy2jtrOFHoWinWgg8t8D0g+Jik0
3dJvjTPhQXUJRb7blpmMJGGI1rkWreTiR5yz4UAxxuplQTn2SpEd0qgK6cxIT1WkkqBjq8nJD4g4
MVfOIhI5+i43LJKDYb5lMaYLCXfdEgeB6BFRAdWEZX8bS9Q6IONX5tYqwmg1Gr1xa6SA/gGMabtR
zYyzEPvZi4wfYWNxWbJcMgYv5uSk5sBQSzpGPb1Q1ZdgbonqiwD+KCNCAhBl6VYU82EaVU7SpCpR
3CAP73WLLWlLAiuWSpi/lXrX2v4zBI27DHTF94w0xgwsMaMARAksTgw+W8LxN7PGGh/xWF3FWZyy
3k7yoilJrmE72aRtJO7KFiXBUrLTBLGKHAwnLYLnB0MBkl8JKFKz6ZfLxhiKHam8hwM9fMxyqyqI
TlwTCmJhpFjp0vAlXTkVcVIf1M4PvlXDit+UoisutMpUlO20xarXw2kX+2PJsZynxchiZxJay8hC
feWzVD9XKnFiUVMt3nzxlMPF4RWPzdWUH2REVhoXcrmnm3O4Ah4Nvyxj4pTNgwFD1crelFkZHvQA
vEkgLtX4FFDjRaVBq7bnkj3hjvJ4bVvMHUEr3iIkS6DVWpXWGnzGsDeZEtXWFgPPvM4xOnLE15/Y
98antoFyk/RdGq6UEf6BDZdggkJLKa7c9sUenA/dwTFXLDB3zAZ4UHoFWuHoQzKlKjAojBzAUPgj
CHq7nOHGPCpPJ+3axk0I5rAXhPcOX8HWT5vuUCuwoUArlZ3H85XRLLjLz3BCOFdNMYPIVFdPXNam
U4+mzo4UX0A+SZab4ULlONQgA4+GfGj0mK6PkYF6OwbFvtDYu2lsh5ZFDJlQDjkDRIkVY3GXUQsV
Ti3LEIuPzXmIXSG9FHYQkvOqww5bdRiZ26ZMopceRio7bMv3CDPl+5F7rh5l5mK52qwFuoY9fHcN
AQuFsYw4k0vCdedzAuFgYQuyrr0FfeXjAU+67aSyxox9L98xZvdrscl5duh55uJfz3+gNx/gp03Y
L6d6n+Vp64YG1Y2y2mWeWTXjVpqrY6tK0qXUcGepaWKsM2s2X/WwecpDaD241HB7hSkD6NkUfbcS
8l3B1msdKDkWJdHKl2DOc6JMPmm12QyXFhLyVVKr1y7JyKXL7Oy7piYImnUsOGMecz/WuduEo0LF
ZlZfgiBOVxqdkrgByOqRwG4OFUFc3qTBn9wa5LMz4I+ElUfLjBxY/aYp0aZaSlhfu6F9q6ww3WpJ
pANuynRu8vzeYspmVziLS4uSpdQ2QQ8PLvUDotsqc+nFem/ugKJL2zDCqtVL6M0ApxiMJ1zEcixf
k/9F3Zntxs1k2fpdzj0LHCLI4G0mc5RSUmq2bwhZtjnPM5++P/51cNpKGxaqgb44qIarDZRFMTPG
vdf6lqvKxzxClxcgvnxl+f2a4yXZBVGGetzmbKMZRJBUcGXtVmE1tps3Bti01zkdbuxJFPdTUTrE
GPJZ1xZF09H2kzvDBd7R9Xl2El0oPA4DIDjH8kFgt0WFKqajbIlv0evl/psJ8TO1aATOBu6zaabA
qE+Un7K+ISdGYxt3RgrXnIehtLGArYJKxld5mhJBHFvzfpopqjcTAuKVZWbwwdF13wxDDhMR446/
VfBKjwbAKhpPM2amFPcWwUpOTVZdi0XTGcuTKofkkDf2sLFSt3rglk9EDseMZVgPGVcjmktjOJ2t
uAzOQaG0B/BJYjej6rxqdWjuUAUXSxlrKX7h+qnRQvfN7YbyHBXcE7mhckXGxFas1USIN5L3BLOu
Q4FLb8OH0vETmjVp9wCA7b0RLv4OswQFEgdV0a2KCFKYhDvGhwUq+xbEFtVONxjvIVMDylJWfCDE
In/istt/mdSk3/kQuK4SUVobKuzZbRPa8REX+LhKl0hEVods1+Rjd+PAfqD4Or4I7gUvbhGFX5WJ
l41us7NhatK6ZYvZBHaTHkHtiXNRdI8FhhGjTkgH6+PxytXH6i2x+/nINtPtDb0UX6KOJtpCq70N
+mJ8LpksL2VvuVw5ak51YdgRHFBrzxVJT5tINukJASb5bNyj3+yQA4GaUCsjdzv1juh3xWQHV/Y8
UpvVuWjnKkyOluNgLcrkORtjQQuoJSgvM4nq8lF+NFZhv3JDGU9jb5DdYUE13bWsw8eSFAp0zvXj
7NIzmaXJ2hkAOIlGdO1uG16NRA9ftzjjDl1SUu1Y0pYJ/ei8MrB8z82Nm95o/E3ozE+llVebNg9M
VinKCVHd3rJgDz/m2iZOwwhKZOiBpQ4YT5d0ZCARQkjj4IztnUg7Y+eYon+OIDFujHLZVGx3hJlI
lmCkumrnY8N4LFz7TCKXsQ5zMzgQojOuAFOotaVIcI1KGAV4Q42Tiz1nVQzc6zVd7+5qx4GLFseS
5v4wudk6NGob5WdQ1WTRpCl5LtaNU0DOrAmj2diG/lbpfrAPVAT5mW9iZca9vY/rqN5jGaHLW6HL
QoufH9jPuytU7tN5xo9+9lVSX8FC4O5pWDUHjVAeefn8mDWkj0urrDh4mo94E6yNq3fHyEgc5I56
94i7NqWREGmPuJ+ze13HoAZyGG5oUImvQzLN67yEvxTlPpQEYTYOJWU72lcqCG6blDg1rHHfcYKF
V5gVJxjTpKWZXHd/kAFnLXapBMsmBcJjmtWkqkcc2ryCBIENRUuARszFq8WXw2mzE6+mmsu3dK7o
hSkqjR51m4ZkTru6q+uSLi7XIEiRTrJ03yIR7J0AMwRJE/Y3ncAIuhma3ACSszneYBOzowF9aTXV
/REbl75uQfZ5On6GNVfX/IgtoXvJ4npBlQ72XRNWxi41METqjvSf2ZLJl7bs5C22fCReM06uAv0h
Z/kivkJdCipG9xGHRWheK2VhddI7BBCcgLkwyjy9hvrTX4nBBvADFgadxKwdByM+0cft0V7aPqqn
eVjo0DlhjAFx2nAgdILYfD7fhrgkkNHBQhUItg2Ym01qULFDZ+Bmd9EYGXTzFtpB3GCftS35Voel
ca0Gsq+qseQOXcwWOlaXeRvFVf5Kvul00ssu2Zu1ruHOqdo7iRXkNE05M3XMkXDnU45tA0dag53q
6yTCySWxyqGr1KrpdgQP/0JEH04EslceBRlO5gpSSX1K0fMhCI/ISpmsaccGgmQKhd93Gw6ev2qz
zCIWik4qyTbjfROr775jztfZOA8HM6QssyphUu+cLFDbiLRL7OERcaFc7092TZ8XAEK/1fJs2NiB
pmrqOUOFbcPP1Sa2NO1MzZQ6GJ7gs4yn6CGExr2i6ix3eitmWAi5Ha3jTCfvybbgGhGCdB4AHl9p
pq7uQ8A4125iw/V2kDsPuDNXpdtjdtXIoNm2ObuhGw84U7m3b8eyBxRuF4vqLcYC2YKjaWKcJyZ0
AaIEKoudz7Topdi5kXA/BRJKdb7bJaodngx00mjBLQvTmK86wLZd6J8xe04brQ1nhCzuUuZMiFlh
T8Im8r3QWP+W2i61CQo6SNdRfoceCbz4sruiq9cWPkCvl4tFG8zTA2X4sdo3akQExPQFZR/r6c4M
uNbOZkaMfBwGXI7CemNmXTRvJ6dvvtmZvZyfx85405o2fIT+S2AnO83wFJJqQCmqUDtYXsjSDeSA
uizJjBTo7xcwN8Uff5SkVAJWiRGnTG9DkJo33cB505wEJ0pNjQ+q09NNBpn/R4HN6bseGYJfwzG+
opMlup4K81nYpXsNrEgzuLjjTlB2KJ+Dgps6/E/rVq+cno76GBxsW6M83gkKxoZORg4xltYO9CzO
08auSatsziotnK1gdHJPlUST2SCjbd/8mtmk2JQRhw5iofOXph9RuGOOWmcVgW9tNV/joON+An2D
MiPhAaT17Tna/lBRd63F4ICoGr2ruruBtpzgiXJq4262SoEg0IAslgzzNowTHbnTnHhUnc0jYWR4
khiPK84FiKUmokShXVBaUM9iZEEf2Vw5s5RnERXHMlo2ilQ7mxjQVhxeH3sb7Qna2yDQvjSFxcmJ
WKQvWVx9D2DtUKxQBieQGFi3MLPbyShpCws+cY4R1UpQzKRXb7UPOElpZ7uFSteDn6CKAve81YqW
K6+dcK+ys/JnmxrpyxxHe1OyaNoYNbwQptOhz0Jkr0UUce3PrZquvzTeporlgou53LFsP4yCeoRF
moFHMe00txXnQL0BfErCzTnq8UUk+NIYyfprnQfjcxVarVfrhLpRMA/JV6PSUWtzdFcPYXkdSOmf
bGXZm8oQ99TQnyp6vdtS057khD/BVxWNffhwzKcICuuo7kDIX2GFGm8o2yhGGnfRsetPidOk761g
QeyccgSKTUUB+wjXIIwhhzLgRmpOBNmIceg3LTkW9ypO1FfDgAA8mC4nN8zVhzEZm69Wb6KN9k2T
qzYRVxj18wcrIaVinpLmoNfVsBVc9vb+XGgLucPc0jJx7+zAQMbkZP6KHBXnNpfugsPvm3sd0ynt
+Xi4LwSTcpiVsQpF0D77MeIPrkLpy5Asi6xIoMRkxkB1TWaGhaYDJscq0pjElWk2e30CYQone9jF
JcylVbeglKNQfFUGBdZiQgIxtMRYV0aufWsoCZxBItUwBxjAHTieY6GXzV0gsnnXBFN8Ur4cHgPD
1XaLNwilrBVRRZtsawvq8J/1nKziyo3vBhV2G9w+9R6Yr3ykEVXsSgp2x9Zyon3r2pglGikPmUEx
2C+S68Fugt2oqEiLAo+qoWf+dZ0O87HrOUzmvNaPWTno8TBJQp51CKXHxESBNnChuGrx/ViErGtx
Z2+Bw/lPKL+p1MYVUp8pRO1izPXw6CAORSQFCPWqSa2Wu0TPTMAQhrKqNFiPfSFPfSonnY1uQDJE
HNOEctrAR9f0Nqq3uLQ520GZM2nWnGiCUXQhUuomTaQZbEpcoWgCmy9OawEfwVZt4R1O8V2zq2zE
SBVJ70fK3E3n3OmWYnHAhpAT4enGoIjLEzR+anEA2ISZPPggk+5k4xtXFCR80pywWO0JNIhuqOsS
tll10WNbwgqsIemwiGnw7S1VQQ7oqK6vrDx6jPr2ofPT7LaAloLT1+B81Bg+Z+10hP8WSKqbMBMK
dv2p2PVRR8B6mxanxe+zR2/EDZ4+1Un1WX7ntkq8maFGxZOSx3gfk+oNPFYRG5oP/Z74WuearkvG
CbCzqMy64Tdt6t7ypILLaFph/UxhKg7WrmWHt62NMktCxzqWJVshyU3QV5ICtAAO5ZqFrHS9WTdJ
UTAlug2KvyQhDzFMox7JRsBJaK8q8wxjYnivMnJ7pt7VqJ7Vr67JZWSly4p0xa75RqDucOB6N1GM
5JDkuCn5evR9S1mcTMlpf04cFFdAmEmGteZp3Jgk0yA640EUb+oatDFBq8OMFJuAZ6RCs+WX5Zmm
cnYfVwHnfzcR1iMXe1vA2irslynGwhatq6DPi3XDtmmgLRpltDZNwKPvWdtRUdHMgR6MkrED8sIB
dfmaV11OT3aqRUUYe1pywYLx1GxkF5nveM1dmrSt6fd3AvgRieK+eQ9HzoT9kzkDWILCIJ55lCCD
1m4kW30xwYMsN1NyhYPBtO6btkqLbQP//qmo2eGpVBagnMYpv6MTl2+L0Q6OGm2w4BBVedQitwFA
5ZHYor5iKiPNh946f887AofYewiz4ot+6doAeemsqSPVse7Mkkl9wVAo8jRM7Sh2qvRBm5rw3ZHu
GYqh822iObQxQ/g1da7uagbSysgjlXoNvY77KLNBF/i6P10bxVzSCzca61EzTSJKZjIgD2Vai+5a
pn7xo8jFcNZ7yazvubENB8135LlOAvEahYOlH7q4jAm4b1I0QwRRIHFMFSFps1v0NwLe1XzUKTC5
j4lQNVWdkLXhzRKQRNcDyU7NRrjE8RIIRFuB9ZfrKwRUPsSOClrI1i2S8qYJW42KFG6wB+Dc0ibp
Sej9U+g2tXZIWxGE760mOi5pGqNHwtPgioKGBUSViPe24HOdLbO/7acgAuzC0Wxv9E3+ZWLz2sJ/
Q0yWtRKlXpHjTMmHLgLjH0U9lVMN66KtyS0fGKxcTa/Rh4EmsVPzuxhY0JclUdbEbXDvq/ZKq+SN
5KpwGNuh+8aRl/Qnq166zE3qiSFpPagAyKVkUsOHoVpczIO+B4BCfnJEAEJtimyt99b002UjeMhM
yDTEnrf2k5KOOCccqt91ODOP8zCoF53sNEC0kWPjsKeTS7haeN2ZkCfA4fnvhSxhjQDvZ+XqrGE3
VbRqab1LzP5NWl3bxMhS9aqo/K4UpeaT0w/W976psn1f0ZxKhuZF9B2LqVUdZVHBbW2ypnpsR5KN
cbsThhmmutc0y/FqMM0vRTG+BQTaX0W2QcJ0LFuUjqq/m/yQOk8UcNplhSYSKeSwacYtJeF6sI+6
36tdlTNlh55Tb8YoWkO3L84EAZv7ULOLE1RChrBGnA1ohjb3bAPZgsnJ4BQxKw+ZY7ykY2h+rWzT
+BbbjJ9EK8LHEaLojVujXytdeilVThYQMWxg4eY4eXSSfj7Qm3ng2G0ihifWEfAEOPeE2JATdmW6
WF0/qSuso2rP6HceMODpTzbC1LMqQOkVOWGRqyi3Cq/TSvzVQY+GgYREIJ+xo9+gmrGwQRX9iyqb
5DEgSeSkY4f1kD0UJyicT6xI5mNbAdvqCEpAT9ZyZzWJH6JnaC0xivGSiWq2A4INytOzLQu8Vd1R
HxznQUuJd576+d6v9O9QkYdg1UYUHQyqrcdcnzuuaNKlvRgZG1lMvjdTolgzd3NUIRTiKrpuK93Q
CQM1cgJJHLVvdDs8JJjquXFblb2dWbzWI4vuczL487Z1ivc5MFkyWByDlept856ErGJNsFrxCBTM
AUDTY0vgaLNMuiS9qQrEALYdlrCILKZXYHHYDwZCnKs6DE+1UZkbCkvfyJsH6YU8xlinqh5J2u5p
7k54A3BaN3uml7mnVS0hEHGITxmIZNbN6n5SULkAdJwDYWO9srruOUzT6GdbjAZwM4tcK7cfzVNb
VsW3kSDxh4ElADmfazz2edv/RKcw/qzcwtlnWkwKLi1xYXVQZHV/vNZMphlxQveBadzFTkduvetv
2BWAt5pWekh8F7kj2kZlVigO+R2iXa7V5S2tKMAGEv2JpVnJyh9m8z6OJ9w56fgO7fetJ+lHJ4fK
zfdzmjzaZDJiOWuqO+qWEAdAbUePfmNcBwon90YQNHPljiMqYuLYre1ShV1pDi3WiP1zX5s5Jure
aegGj/QCxnFA+CBAJSVWEV4lQfyqwjAEhp3E7XOC2RbPUyIfGRrIESuRAH617T0xrvi0+opfqZ+d
6w79GEU/aQJcnhHAZ2g6ddAm9arPAB6tKhempMmt/OQK17qrsnin2qb2Jksf3hj1mjdzQnuIiz7Z
tC6Kk5AgKiI9IfLLguOH0bXibaRnsLctYlFpABk4m2mZPwRaEj7QKhoeJTX6Q9T4CO7bnhNCleB4
kSCyMKeBLn8paCUQlOC+6o1vHx3fFVd1AQ5YS4LwB9UP6rEhgRjGmk0op7lSDDL8XogMa4QfZXN+
rXpBMkJSHwqDOXs982HcjlowN9eocOwtXtsp2TZQcGCcRfFao8/qMcpoVzVz9cBo8b8ASSTQN2xD
67bu7JZynjBp3GuwALn5pN0evoBzMBa8aqIJe6/Z5ARBPG2vbTvqoucMzNRRn4Ml6qeWu4SMrU3j
mvjF2rY+5QbJhLuadsvkRZWeG0ciwkJBdFU5BCCTEoHFkoZpTMaxqWvjca5QbmzpkCADt535mgA6
lM4GdKh+2862FX2JdarZuAW1MRp2LTlq7c9MdVj+fAN102qY0io+k0ZstvgEK/noFKjyPBHOncG3
xKVGfxaEF6qz4UDyvtagOXBTp7nbRxs306E0UrYiLeFYBKPUHgcrkurUJaiOrkRmAem1tBS/Qp2E
WfutnUyh3aIlS4MzrdwBWEIlRPs+CbdPkIFF4ERfZ63ycVUYCkAjym7q8nq+6gkYc8I3t9SN5Geo
DZq/oelLHzZN5r3kBHvsZDVDKCgpa5DARcQ6ca03uTnOa12hvI4oLj9Qj5nRQiMtvCKxbLqBKqT2
oWrq8DD5hEF4rYF6ZnTLYGNUYJj9DtV7H+mu1+nCf2gR/+bQPvF0kOtqJNcxrfKf1JLqrw4c6Tep
ydSheGbaiZfH0/iDCsX0fS4H49hit37rDat1jkNWlJDnJi5b25xQaHEci4oxNzUS7mEUauuywJjg
oIyiZeNDjkWqpum7TA7TTzvkujQK4bNcT0S7QQ7pXbkBsYyVY1TS2LaKO1EWdOVespeMm6yoJVth
R7vhvtV986eCN3qoYUPtk5H0A8LA6smnRIEQs1jNBNg6Z0m+Uktynwn5YE1TQk63MiqLwGszggSI
HRuHyHztKkCA8JyMZIy+I/oMqaaZdlx3/aOW2EV6C2RWDxDFWZPTVXclEEgNm1wqUpRcqao656aN
oHQclesm7jYoh4gjtlJtdy/MUrdi5IW6RLOPTiSg5B92Pqq4jRNGxW4KxvTFqc1GeW3ZjY3nAIu6
oaQ9kKTukMOFX8eq27XtE6pLCtCXvCApHsrMEsRruVSRJg+8LI3mTTGJLHhhcUyTl6bh8qXrokn3
RJbByyBGyCf/tndhf3Ktd1pkGmkRsGdqlhW0m14VdX8bk5yZPKIhslqcAqXfa3f/Z1Ei/y/IsW/L
H/lDW//40Z7eyv8fRNk2Qua/iLLf0u9R/+ODJnv5F//WZDugCqSDrFqna2NRfP1/rALH/BeoARuB
NYGa9M9/0WQ7/0KmauHVhUdArc52+Ef/V5St6f8CbSBBxxKwwD+0XdP9T2TZH326jnAcF6a27Srd
dZRyxaLZ/sXJGk3jFNlNq3scNFz7vuA4BskD54CR4iBw6jq6MtzrXz6fP5AKPkaN8ExlWAjAqXYr
Lv+muPD8++4Y5og9aYpXUL8MMjtxBZrt5u9Pcf74GCGlbjgctO3LZBPDLzMLLKTuQchemY61sfx9
w9KEm38im+JLkbwk6b5EGZkeq3lTueuoXOsJLTsSIQ7VEz5TzTna6U2pEey3hpzZYqjCZ8L5StCt
WUOV5b7bkKFJ1RjdKWdFY4NEQF0bNxjRnWIz9FeLarde2dh3Qlyj6/gt+W69QVSQ81ojXtwEHrqN
cYq/T+/VgETboxgrcA7bphfNV457naP8hnw5Dhy7IM9unJ6aief/O7Dn3xCPP3wnv40DvhPWSjAY
wDOENC8czUPNZm70jIPKpBWlk88SDlCN4ri/T4hhXMs5GNfTbJ///iX96TsSjuEiTHSIxLEuHpvm
pZyKgMdCgxy3XBK4/rtN+Yn33fro0/73iHNMkxcD8LF4Dz6O8r4xCUsSNOlC59DXXuV4It+FzWlw
C7xmcOVWJcRNu37L8ucmvTHkbVaA2mGpZ/hPCNjX46oWBwPJK8TYu9p9SbDt5PqtAxTS4dR7G5GS
TTTfYRy+TNaTnVEl678E3c2YfOvzT+bPH19HgfASfHTmMos+vk49hQ4RDLHuBQpw2C1iDxgY8TYM
rodJx9WHtTpejNvpGpOcN5LxJYe7WPJXRjIaRbUjbzbTt2F1lc5vMvqphYe+El7qAMtsuFJep3Wz
KYdDUm3CznPiG1d40gIUVy+9pLPdoU1jE+sOfx8NiwHkv+30//6alO3orIUMQlKSPr4XPg0fhbY9
e0RyclWp5i31fADJamHudj2zpRKfjHtjoaNcPtOlaeZKFmngbRefpSXJtclNSSCXwDkfvaVR4t+E
UiBWLtlCKyRWUdLtC5flsCutcKdmx/v7ay+D/OJXEI6wbVtK2+W9LyKYoPaXTp3bowfNlHKMeW3B
pctIlSQGRd/9589SDsV6PEBM90sahCDtUkfwNHsqQuU0ditdOQ56qwKV1KD3278/7Q/zjl2MrQ97
kcndfZn+v+wuU2kBFoOG5pmtdQ1IGOk1wrBVZkoAAmn9nDjOOk4aWpPqkyn/h4WFJzuEFtmSTVZe
7GvjSIRy1UpekSwK2mBtvJt6O/hkj/nDU9jYXZt5aOgGbqmP74cMjuQY3tELCW9cdXlFNV9Y0yfj
w1h+zMUAIVnBddnLMHHp/+x0v3yMCXi73OpoW2MV2Ch6TMiGwo3VGZi6qciDX77NtQQx5Ei7WWuH
TxbpP+wNEl+WECycguPKBdNjdgfKmgiKPK6oSxf5rWpRxuhTj6K8maZjICOPEfzJU/+wGEiD0wE5
9TpPvTyZUCJDnZYGM8K9MYFtb1DAdtGtw2GhC06N1i9Xfx+tf3wiq6qjm/T7dX1ZKn79mI0qCQbC
jry4oDEiaLNxofOx7M6ZsS41Om0EDAeffLl/mPz/EKvkYo7jP8sv9ctDSz/DhdOPk5cZt7KGdhHY
oH96t/g5KeuT4frHZyHgXeY9k3HhZv36LF8MIbkZPIuOxpZwW21TjICD7Bi+yKQZn0zBPz2NJ+mu
5IzLanPxcfptlAYpA8RLuqd+Mgda0AVNEWi5KAvFJx/jn2aiTXQHOwf/x0L68dUsPRhp9nFlMiN0
riY2JjAqCFj+PkJ+fyVTt8jIwwspANu5Fyt1F8xDoLs8BQOt2Mj0a98n3yZJj9G0ok92pt/WTuhm
UghXKClswe708Y2iyrW6oUE66hL8vMLZM+y7bklVTvTnqSHXpjbmQwOmt7HD499f01jOQx8WHJ5t
UzY0HbjZLNwXq2c44ZWkx7AcMKL3uc6fmhiT5ohq0iNcE7k8UGIU6R1azG1PPpxXz80TCoDPJsdv
M5Lfw9WlY5LpoziZXnyr/oiquBlq0prn9rvJ7NiUuthNfrJLTBR1kUaz5n/w6hxHOQjY3IakuPiK
40rN2diT+G4llNUWac5QuWcbDwgVRgGvNjLPUVcMK1dWisqy+AnOlyLRlHz2myxPuvgSkI5Lbn8u
8HLhXmwuhNkYhuMgYEdgQth41i6GOO2oxxVCTSVvlwIDRQpLbUk9f6TIqm2IZjhKN7zRRB9+cuj8
bRPgwsklkR6ppQvW44tNAOIaLUQjXoL4yEhMwnBZjdcVdMhqqG28KeExK8Off/82xG/T2qUw7JrE
7HA54LZ7MRDNwB4Js1aTpxsFXtmfPReEIHgtyh/MGdAFcoWJwseEHm4ae+vOz5l9I5Ibvfma9s9d
dzC1ryFMpiUxqVydo4UHNewDkLHkwzj5bglPkD9QwQPMEMBt0gc/xFiyKc1DETzH05c+pBZ5HpLT
2Nz+/dWMf9a/j98vJ93l4Idlm8OzvBhps2YbMeYbtpt6L/Sjxu3Tkd8ndZfR3q2bL1WO2teGePlY
pFe+4tb6CNiEpm8WcoWRN/XwbCBMDqqzQLoQta92t2udV1Xuc661xQ7X7uRuq2qH7AJTf+8Rpowb
sNTWwaay74JhU7eHotnCE/XjQ2qRYHHOu7NGDkl66s0rq3wr8hPIqS9jsreoatleZxOIBiLBs17H
L6m57dqXPnxI0xuUMLK7BkZgS6AFMnwdo9d+Rp9PV+5hFgcL1k20BkSFOH/wN9P9oueeV/qAgrhF
RHTX1lcm5PzqqXApxzOuHof3GItJdJ/7myjYJenaB4X8ROZSrt+F8w3HcaxENIWaeeOWHkJRrtnS
ukIPruDw52CDKDMPT47/UHVr5VyTPsPxRVOH5SiKvqByrlAQKrLBv+DsGzFkIIpqIcl5gAaviRKy
u1vd3GYJSIlViYFNO2KDirE3G3ehn2yj9jD337Lw25hvJmeFmoOIK0GCYQboAhyHAS5bWW+6faoO
CcpJzJ/9xh+vYC4aEsTcYVyU05/s8L8vmIwphzlPaUnXufJ+3DQUu1OWA/f2wsKi9WaA8aiDeEPG
/Esfp+QrsK5/sif+aYranH+loqQjlHFxgULuXNT1uJzx+X/WWU+7Q6XYXT6ZLv9UhS6nCyczHXAA
O5OhXywFi6SiwqU4eUN/i/oKO6Vtnokzw5kwv8NFVPrXsn6cuvtRfLfED8i3NEX2CnebqR/CxsNr
kdN7xrHXe53a4N9riY10d8Mi/A7XRuPZ6jXGLp13m75/Dc9Lo+xeu8rIfKOlsQnPXFqEuQKJP8MI
Co4OSamr0N6GV+2plR4+VgIAZ1IMd+gjbqoHEzBVurbhuEQeWQzFmZJC4WL73QU3fXpddnvyXKDN
HqA05eQlvPfto4oeclge009i/fQNTTt4OBhwmfRU3FdTRVeaVFxdvpTzO8Ys6V81YEB6T003ETae
BhPPa13flOHeNBBWe2P/QEVAOauWpte462avH04WoCtigXBJVluhjk3zhcZte/bnlyJ9ysS4Esyy
3viqsE+32XBsCTDpgTHa2huyc1HeWg3lMMSIdXXXZ8ei2zv0Oqfvf//GfztrcWekjk2NgyVy+e+P
Q7kt2tSpsGt5gw2VXUb9u6yhZ2lSXM0+7eP//GmGwR4DHUNx57gYXcQEib5BNuQRkbeOBVW8oYJ8
4yDH8nKMwn9/2u83Okq+1KKUCwWDGetenI3rpFmK89OES0/RZ8/QwgcW4mGkpFh0GHl24oyYpZI1
XdcHRAPyk+1n+fQuZhPHZM6y0gC7jALi46cbO2URdgnvO5IOtU7SCEGa6TafzNo/PYXWCPVlDssc
mS+eUuvNrBJVoUop1PcIFdkKt/tnl/A/DBR+uGXayPGXb+5iHzVTt7cEckWPKOFtOtfO4nTCXWEQ
7+Go2fzku/v9ILQ8i2IRFlRJYePiWBZXhZt1PUDFurBRbmlHV6eMxm0HrhiQ8Rw9tqPC8pOF/fIl
gdUTI2tS9qfqj1DjcmEv/bmSWO6IuB2+lMWALVWdzPlbBTL/kxe8vHjwKB5jcu62OHZjAroYGv2Y
B6jAKWsbLpk9M5YWhCN25T4tLWTTP/ZR7TlWNG3/Piku966lK6B4NXoDFufLfy4lv9yEyTWyTLSr
DZ4bVlpo3vEKSoZNrwwPujN4+qw5nzzyt3moDHZLV3Lb4ZjN1f9igFqhDnCidyisy5IGrVafMDR5
zjChqdeSzYxMgHgJc9d1FXji2fhkfvz+rQLe4cHUdTjdctH7+FFHqYaqPXELz8VZ48QT0v6CY1M9
UWtoZ/f+7x/w5cjlZZmLbNIUqzhLXx4OKC/ZPpFdpaePt82AQ1JHi6rIQMdL4oRboAVf2/zn35/5
25dqcomleGXxfZq0rS7eEE9qO3OQBWCoxhqND+BDB6GrV2FzWNdl9zPJiuiTAfxPaejXxU2ZFkcf
ig5cAuAayYvJgoFNM4rOz7xC3c3RltYtSRTXqn5yKhBvtbbSS06MCJRqtEcuJDfkQNk1f6ErOg9f
k2RL9EhIdKP+Neyf6OLTe95GyBYkgaHFiT+nIt4MLldekk7BDvK/dcu7znjiZ+Aa4QfIJUSn2ZKz
yT/VMvKO/Ou5ePr7h/vb8OE9HUUhggPfUrq+eE+CFuh7qyT3prJ+8IdaW1elwNo2ws+TNhz/vz/u
t4WBGg4jZ2mjuC6VieW7/mWCjkM52SPp3mgQuAYiEeMA4aL6LM1NmqY/Z6Ii140e3fW5uPsfPNng
8RxuraVc9vHJs4GGry2qyCNA8we5BmRaDBKEXx9qO3jvWwIKiA5Dyut+8uDfP2FemYIgFXMOB8K8
WB/IUU8ai2gSupT6btKXHJbI4bI1te66zD7byX5rRig+Wz5XQyy1F2quF7MllTDXZTuP+HcbGlWN
R1iovc+a8SAHeyJ2eNzmbp/f0CgLPDttCg/33Sez55/S+MfZQyeGfijVZn4XmjEfP2yrdOSY1SMZ
baglMkhNuoaU8MnoOY2agL9FtNERRu51I3jsNbqndFijg4BJmKcHBvxcQGvUEwSqmylBeQUji/ij
AGcLyjQmSP4Q0plS7Va379zqwMWeeyj+WxJf0JWgcCFWqHqj+QKqk8nEn0xCAxhFTYEDINWcPg/R
tsUJxomHFFEedu3zo6F3QRT5ZMz/6SuRy7fPOkKTkl7Cx0+jjw0VZLjgKEPfRMaIzFBm7VXKRQRb
kLEecn0FLEF6dSDPRdvg/CHE5ZOv5LeFe2mWIyOgkAo+DbjZx99B92WEIYmrgNGn2mqGajUqGJj9
szM6AT5XGKaBtv37lPt95LMTSyXNf/rCrKMfn5kqVFdtXXXe3M5e18EbxQ4E/UBQFhH66u8Po4nB
j/sw6CxKXRSLkUjwWHapj48b8g4LpDa0nn623ot71hb9GQSKTV5TcMYM4U8b/qq953hFaGfWXkHk
MkUf8s2TtZmsGrHSn+ar4DDmnpF5GRgf+Z0/u/Glc29R6MTVThkQGVsWbEyB1tvitmYIaWtTUmI9
gNPHapjWm9y8L6YvI+TPcFrhNinoiWrrTF9zMeJP1KZYlXDvxmTOV2vSSOPQQ5dVSaoPG2muCWxT
ued0+8UQCIff2mtE4lHKCLc45Cu58+M1fonl1O1jyVjld9btfNfiuiT75dF5Aff7X+y9SXPcSral
+19q7mloHN2kBoFoGcFgK5HiBEZSJPrO0TiAX19fnMx3X4m6dWSnxmWWmZZ5UqboHO7b917rWygQ
EpDEYm9We8DGgdzJ+Gfl4znc0XtezgFXujFk/kFTy3q4ZDe7e9yrRXBunK1SW5WFPXklxqHptr25
qww8+WcIlz3qygBnz45/CJ8BisJi7eb+ABLvgtfU2+yly27s+ArybboCcpucrPP0rD/J3HyxdmSL
f8BbG3NnEzs3AGb0fKrtHlnyNgfqOb/Dt2jy97S8K/GVwja+RaUWm1eI02CYE04V/Eyulz/s0L8d
SpeFc8EGBgZlK1O4XxeOKAhlLKOFhdPNLIOgwYzt0dSxidY2Jzu5WmDxhalnxWsgU+7hDwv3v123
TDdYvJdu+dcmberUE45Vs1+TyripVbbC7r/W87gTuFv5tRxmOSMuQFS+CATGsvyn9wI+vosUgJ6P
J32a9b9+fJMPnLkqZqmJ7qokuQhR6vCAc5quSDX94cV+24eoy2n0OJxNxmU7+rIn+Gni9V6HXS8j
0XjfzdE1HfptgwdwZc/Fa9yzGLK5Hf+wO1iXG9yXzYHXRSzkcy76jAJ+/ZBlnrYKbX6/LjPEp+ZI
JrCsELUCWJQ7du3ymDr2RQNhhugHppu+cKFWj6kZMiNd1iVl2qYukiM5Ad26GqwPpLb+FXWbBbXe
GQlQTQX9xbSPwv4Clf37NfL7t0YJweK8VPjSQGT167vH1kSQdECsxCjao3IGPF2IPTU1I6FaFw9z
/aSzP1zvL7/Er98Yr2lB57pIKZzA/3JqYeH0O4BzLWVaCw7XmXauO1yNrXVkkCPYVss/ya1+Oy9s
NBT0sgPL9CxuqV8+5RihqZYjkigaH/1VId4K4Fi+JqJdz+3jP/1GL7MgZGSXZWgGxpd1mNb12BFz
V68FZ9GuNejGgSRhn4Hp7g3rKg6CK8ri6g9H4u9fKmvPMDmBLd+l1fnlYhykFx9jVeMTtcYWX123
QW5j7Aqi3PHkw3PLSED8+0/6e/lhs2AuPU9G4Ywe/cuj8b/V3JXTmUBqchKmphH4c0+XUY/0NN1l
iA6Vhfy4dwsNCq4kQWWwWshDOglHM//H2ywI2ItKi7tqIK2v9zgMUBAQWrtcGySWTj1eVCKBoSKm
ZRi1JCW0LOHJBZ/sLHd//xX8vrB+feUv3zpWvMEDdcMre2tv8qPNSHYz/kzH28TZH77u3w+TX1/r
y2PT0H/22M5IGG/FC7mncD4GGxkkgW39eelP0srarekwBvz7zyh/e1x5XbZVtgK6ZCg+f/2VyxQv
cDMkNAEhr4bD3GFOFFX8h1r2v/smKeu5YnBQoIr88ojGC8n2IrGqNd7hS3iIizdCA4yLU4yJyZ/E
Bv/N0g0kKiMWru39hfz99UNlqMWDpcZWnU3Fe+rmn/gSMAiZ0bXm5KijdlNTUyeF5x2YPMZ7RqGH
v/9ard9P58tbcNgAbRjHKBt/fQuxYljJ4QhoZHxpkks7vfIS5vZZdcJuDahDjemxBri36qX5KmeB
DZtBACAx4q1R2p8AR/ohL6E2w+AA1c2oOUnTa8JEoNIGwviPT1jeMJwZFhpXL762X9/wYDuZbSKL
XSeZuGlGeKixbLauyok7nLe0qzTRT2Q3/f339NvCkMyXaQkhxqXl7rhfaihfRBiwuixfX2y6WxCG
L0JPYSC9J7vM/f+bF4NFAaSamzw9ml8/Yh35+M26JMesr2JO75yZRm7+GBpodcxt/+knQx8J3ZrL
G8zp36TG6JYMrRIGHoAb31TbVfvGD3Y4aNeVCY7xn7/YRXFGLWpfOvtfPlnUDVhD8Zuu6V/ucTDt
nEiOK8gXZBan7uffv9hvhxGuHY8pAvUY5638WvjNYkLUho12DSOTplMGor8N/NeLv9IsvfFQJtr9
wy5l/uk1vxxGAjKYN6Z0Q/wI7QMoh13dgNHPq8Egxx6A/zIxxiZJITcJNDYTQnITK7jKKd1JcX5a
Fi5n7iTk0Yt8kBa29wfdym+VFt8JYgH6NAyMXOOrUG2a8aTTjoQD0fiCXB67uLH6t7YmwrseiLHM
k1u/0M0fdpnLz/pLrYW4R1768rzs5Q77tTqdXNyCVgFhjgfpUIjlDbv+n/r/f41R//9X8ekG2S6g
pIuZ4LKQv6qpfLRHsWWBvMyLpNkaaY2wN6E9bZT6DvtU84Yv9w4LnLmfBbCuITB/dvnwPMvlmCTA
m4Remgtj55WNtzlo48LaMe2HTmFi+fuV+esh+u93it2bIoF2Hcv8y24CCFjpSCQZXUn32g7Kc99G
QDe6ODs03HED+0eSxqfUneUffn7z11+CV7ZoodNRvxDr8Yd+bacnVSwHxkE8E2m/z7C3k1Q471Vb
/JXXa+0MVNGdg6I4MmOym6dkk0KDrA+Vo9RLrJfvf/9FfJku/PV+3ID+yeVYRzvpfDlwp0xozwAs
vYaN4q7tlhgPn3xpT22CjniQuK53Sx88o7wxViVgyz88r78+rv95eZpGEncHVfJXBWUaDURiZLz8
2KFqwL/8KGByLsK4xZOHfXoU0x9e8dcH8P97RW5pDkNbAsm/PArNBKiPocIFtpihUHMWj5jXcKl9
eHnJbO/bEVgKlv1/r7j/5z36H6bHV/h/9h6dP6Cg/eI8uvz5fzuPfP9fLDwGBLaJj+jfLbX/pEEY
/zJcm4mTdfkPX16abf9Jg7CNf7GHI7KgCmWYyq3jv5xHlvsv7jy24TMts2xsSf8oJZW38uvy/E9O
qkFf9dcCIBPlHPca0ZMH5+OO3MXhJklgz6vAXAi1BuNlWKRgIMYZSxONH8OInaU6sctib8ChJNBQ
GKTERKqM9mky4/K0reGzLFN3nTtz/qZtwin93DOLVYyB5aNIUmdjkMkQ1nqw1l5c623pBewHrkwe
sHJ25wRX8EpSIcJqNe06tAY9XftlhPemqJZNvJjGR67rgM7HrNQK6qO3B1Ce3wVGmV7VozYeFwpK
OPJp5N/npW8e3KD3n0eyOg5cuYs37uDZD3bkCUK6aFswwrYLjKf0jwKZjrGKjZyBbhsRxNfhivKV
qK70RG2MGCM9gDvw7qMyns8Q69qnFr7pglmI/T6U0iQoyOwlwVttW38AdZ/uWtAW4BWGRPzAb8jD
PqqoObfp3F67xggsLi3RXPkeCQ5GfOzS3Dz3pTPt20jP92PWFM9o9ONvad4i6LIyMoLawCDkWSb2
8jLWfX8sS0igJJmX6XME6XvacCL7yLRkfwJg0rxMjqZWBdv3aQ+tOCOpGH7mS2+csi6YuhD6uw9C
IYHLNeQjEYnkSj8RxG4SArfYV/PUxOnKGpKYJFSP/Ih1m0j1FMnY72jY+uZ7087le22V1WHpu+Zn
7jS2scoEl+SF+AcENca87kAbw56UaqPG7sGs/HJn949NjMKmrqGyt3n9NBUm+akU8q6MgWPnETGg
ZIbfAwW7a2RwMJ1HYgXcdeZoj+guXe68HDWPiLF/M+dr40TuE7M/2xcO37KIdUy5dl+ns7mPMm2j
3vkE82buUkBiIbDPFlvmsKmy5c2duz1g1p0wc+bpDr3DkXu+xWVkHOR9V8GYaMti2WOt3SRBvNFp
8KqzzAgz/xbojfOZkdQeejQ5pxXqAeOntlCrVr752TSj/o7Vq9u0vuRpKRi+SP4Nq/DVxhi7D4rk
SQelvulslR+V7xOD8eZaTDGlGsNeBDtPe7h8SXsyrBeHgGuLcPBNlIgDnv2dJ4IKz+pELEV5b8qx
wSVMyu4YrArjcaDarsvkuhl8l3EQFynY8F31FzdovCNkM1nJUt9qm7hG1Q+7GCerRfQ6CBoUa365
Kc3oya2mA3chOtDp4oYVoMRV7xPlaLQ3shXpFTAolHrODz+Nf3pmxlBXuZTazgf4kds8BalQama8
ptfD+J8RfcmJYCMPnsxaF/Ar+/hULkAau9zkQ+tbLwHbgKWLPp6zMhVTFkIG7oEJ3ZWRp761gaAh
3qf5Tg3ZrjPt6OxcEkYAVZQu5J6eZJLJA+dVEAYJh8ZZ9R6Zk9CK6NRIWa37tHwyEMV1dtlu6wGP
PIM+eSBA4sFqq8+h+KZ90um4OHDJJOp+ZfN8WgVFPUALuTGYfl5NOXozMduHwOzJhOGpe/RGy7/V
i8ECmT7cZU6vfC/6RqZNdTtMgo/uT1DBPRTCAqMweyzwo21S4n9MB/uhakVYK/SSXk/2KCS9u1nF
3mfVc/tN5mgDuPHCk8ntsyeXVy9qjIyhQ+lzUW56cjzrAOxRllDaRLDT71ylhteJeIPQnCp1o6UT
7wQJHWfDakDPxQ2gxYZO6XqEvXUFKJycLbEs5rd6NAirY4s9Bgm/r6Ob91kv9quoNerzJKg+7NKw
b2PVSUhFwNWigIFbAdd+XWv93elFt6vdyNk7wvxe1JhXA7PBu5EJUgYdMiHdQKurJW9MLOw42UMS
dlxM5vZRxQwMYXDhuvKNetMN/Qu4j3U/V81aQlE9mqT2XFWN4W2KSUIV67uzb8ekFpejfGzo2dxZ
ciL212tAcY6vQ0bjrbL9Gq2nAZHdI4M4IhbkPaoj770oYcGt7KGS5yDjUc0jMo3I4VN+FZo4cTe+
yOo7+EzZ5eAi/ifqHoUm5GiKzTvyE94XufTbxEnNrZO4FsPXhpyCGgc7jm8yAVsay/AVfAisyeI9
91P70JaGNsGV9tEr3YYmJAmEzNBM76Y4O2X1JbSZ44MtNS5hfy4+Z05gFvsSk8hqKvUOnIm9JpBC
6nU6dQ6JCAlNizBKXAVQqPL2TlGTZz5KyOuFr4HYXvoiHO7ktMpFw8xnGwM2BIAY9IseYNPkrDOl
rs207/mLxoO0CmM7jBhrgowhGripcMzlCY69ex7656JR5VutEDPAljA3RjtFm8monM1FgGh6JJsl
PUNnfoqSwxh4aSa8YiszsedH5KfPL6lulrhREx90ZdjDsjI9Eg8Atb5EZk5YM+4jiJ2TDp6yJEc1
i8GPoyEAcQil1FehCpgy2pWqCTQA+rE0ivFXchs70N78IL6uJGMD8IEYSsWwHnvHCycSPFsXfpWv
nhWcJT3JT9+YvBVv39wkbhfx7YzfdI1zeAAJcJ0Km5Yyj5K/LVyaUCBzGvuvnELXJrXTH1dzmVt0
PZc5VA4Hx3L5W0X5I6+BstfWT3z/46aMg9fJ4326lXOoJbHg06Dfyrw9+TVOuxLQBdE6+mNEytEB
WUQ+n/Z6Y2l2v1EaCFuL0drbAvMlwITQ9Wba6DpEshcOninWsnXDzrXyLbAo2Lk2njfhGFcLmd5J
WhwqJtLGLF4mt63Oi+k59Bjn7DiPjL6Sxf70LCad8VCsK1tf2ULugzy7zgjB7acOt+0ytaQMGu9e
jt8lnRcmtQGTO4f/Ymq73YCo+ZwN9zxNN66jfkB9uZ1kPO9qW7RXowG83yeQ1mvLj550yjb21+xF
aVjHxGoSbXIcemauNLLTHZB1IKi2vh5GJ78DoGzMETG/LbTaLCGwb36McvAsrkkf1m2vO9cen9Nx
2NvTvQnfAbrre9JG1ik2XVS18B2KPl/TEQxl158rkWxHyKFxMW67vnpKqqEnp6b8bjpMmzzjMFu3
/iCvi36GnO8aV1nLRJufhStS8poapX+W0g2B/wE0tJc7BzvunNbnrvBux57s9qSUe1RVEfQMeirI
x7b+1B+cvLv2kcmM+7SPvSs5jpB0Bny9kCwmKoArr0rwNgv5UC3+p1UTrqUeSHMi0LbPn5sLwTVO
ovfAW5YNYqhcT5iei/GNJKM7WyOlbEsWq8g1ApDyBVB0dmpbByuQgejZXO6SyDl7RW4CwrHXlTE9
z6Wf3jQDSWuXrwlyTrF1SZK6llLIc+4+tEX23Ydg7ZAx1bZpcW8P0ye0euAodW2g3RbLQftS/RSp
c6R5YK+GqPoG6uRR00On7wETh6hxiq7y2Q/SjC1AQ7oqfGwFbb6Vea058mBLus5y6wPhhcWGfrin
+bsKRO6Hqix+eAUNcJJ5Y1d2W9PR4IpnnrRVWYlo55TQ0easbTZ5lZ2Z/JzKhqJ2mKr7IXb3DQq2
SfiP2LSoNEw3eRjMHP4lEDZN17tLa57omoi69GfmO7eDbex07K4ThxhTDUQ6a+fgZDbLTsp27ZoD
fNDimAfOdbKQzRuNMaFhaTXum7z363XMepsXqFsxHHOMQDjRhSuIfCTNeoQtuHEmIMXB+J7xVG0d
r4F6M5GO67jDQfmkVkpz/mDjF2V8nKlFoVnNV1ZsUlMt+5LalKykbWcFU4guqXlw5liEXm6430Ru
XyHLck5GQ/AUyDvspvcWf9valMUeOn+y0v4xE8ajouSBk/nWjggQZO/cjB2bKJz50FrMm8ghEGzM
6hNn0smI6u9iQiyPEPQqvsRT+vWuNsiBISAm9LP+xjBvUt86dO58V2UAjcrKjYjLs3hYLbpI3tIc
I088SKMPUIEkL6Irr7PFISINhSExU45I2adV8+h2Gje+oYLqPOrI/QFbbuWAQl63o35jwXIOzyrZ
pVD2RTIg2bP8T8chYZTj8QRF+uK6is9ikhfg+TPF1AVQ5zvrLB0ofAIDLZqqHrzUI5fTgkNFGMD3
0XVYmOgw2ZMylsMCc9WtrUM1zsTOifYQqJ/KjS7xpfzUabI8eJwtYRR9F+Z45bmF3JfFo31B28mC
VFDT4GRxmy6McuCZQHsTODEQJCo8Ge+QoKaXwcXmJK5S0aPbwue8lCRbG7ydvh8xd1r0Q724pQDq
YZglma+3Xq92QV5/E5O71671M0fwyl4Ahc7OJWQpuaua+FvVXcqQoEVi15M7VTtIS4iVWHeqfyi1
nfCI0Qp2Lr6JzHXvqtzGb5H2N3WXvnu9uPPMZT96TrljSkTCYnBlKivetYMRahf0/UpoM9km6RiO
Nl9EOZ4JNXxWLUWabdVYxvsPaOPpuQk6ONNW9YZU/txHVoGqIkIuT8KqCMxnUFNMZWOzu6exN6HU
BYMrGRGv04LsYbbIlxTFM1KeeLwt/XK58xOWlEmCoascSaW4EM1KDm/d9vfwqIlqRX1M8HB1shtX
HcaG3F8BMpcwkZ9Lm7x6Mu/oqBJIZtSkJNuuevbqRj1X2rspIW6vuUc067gP+BhNvnPN4mR4OmMr
ynro2NK/dwLx2AoCarExk4DsEL8UNB8quQBADDUd0UAyWbU78OA0K3cxOdJOM13Z2rjnly83DL1w
ryDIKjpUPfXQ+whgDAfpeVRe9z2tj9zSGEhoEIA999ZuagGnBImNBmBNY4Ooq2mrVWPuhOjzC3r5
2EYlSc3xo6nKZjfRQt11Vmms/cC7W6gEslG+d+mAJOomgzsRD/57nLHFBX32UWXkyVlKbkyLpgBE
pT35ULdloJllUlJ7VF5Ek/BXEXAb199GOK5I8zHCJOmxzf5K9ai4sqG1I2wTUZ1mhm3FwJ70LPtV
nxk8qJa3aTJ0XGCW5iTAjO45iNMMZe4XgWqrhZ1E6b+O3JkEr7FXm1kQlwwEzDw1wv0cPONIfNOI
LiS+kQZRcZ1ewlbTB+ZXXan2SbFLH7SJ1C9xSb+Nm+gHW+1ZBtEDYDxQdxm9o5wDA04khFuV3NSR
9Qy/63YgD23jat2dksiHcGu8pdr/GOq0XC2zmYWDIcotxfmdWZkIxDLEe2Q3yhXn6paIkuGugqtq
jvY3H65i6E79ro0GyBtw66HjgI/Kw74ot8EkH6HJbqyGcAvd9TykyUGk6a20ure+zL8BXA5lVt/S
LRvCOPc7NEAkl87FnbLazyiKLyslmkOoeXBMMkjesRBb4VQnJAafuefWYWyLe1tkt0azsNJLULbO
BZg+XHCPnH1kY0Jei3huF/GGXg8r95wt7MaFQyNHd++dqaN16chtbCXUo04A1EVe1zNWvVhtI5l8
Zma61USwGygavsVq3OWCYrShvYL4ndtJM7ff7dR6Q4GIkKEBGkaeCwnrhnUDAs/bNa1hHIopsmBX
SAHBulgGTKnUD1yc1vG4PPOOQ3ss78uSOJAcVGBbqpsoaaoru0/bp9F2cBp2eBrqPv0x+MvtPNfd
RtnuQx3zJS6kzs4pRYCVON+baeLiQcxhwTgNBH/7kCXFJonS58rNpl2p3EdletfVoq8zEMdLQ+6x
8+2vXJ28rJ5SZR1yMX8wCj91Qt0k+LAGDtEtUOmF+8XQb4SQBObJtSA4bZPyfRD/FDZs9JuCpYib
cFOP9cFyBFnPuDCr1t6UzgUmVJBrBi3sirjcfEW3h/GtZ2RP6rK5uMR9O85TCljQJBRt64nmQADk
qXOXrfLT+5G4wxAS6veckKjSNLLtIPNj245nczC32mzvhni45gpbn2Ei3NT+wo1Do8+VcX6iL8D3
Wh2VLDCc5d66XfTWKILbEWr8irMz9AgLhEOeTSvHqM+khd0ErZVRP+c3kZTpLpvjfYQ+p5A0azmf
ciOBXF89yWkytu5oNmvHg87ZY7qeczMP/cq4i7kj2BnANE/DN28EW88Iuv9h6p4G4IKpvUW1E4CU
jXEh0vuZA6IBdPlOQ2zTZUaPW930brWTz6uFRAgzjnaZFflbIIc3I0v9MNo3wZIdhfRPXlDjMVRX
gHh/Rg36/twE31p0G6MQ35OaFlZXexT189MQXxj5FjVA8+B6ZGF79RNzxu/o4NEHKGYeenowMMaO
irv/EKW7JTXnbWYMWJRN80UY3ZEMs40tInVF97QLa8NdTerCD5bdbR8gzFyS+bHQ881I2CiP1Mkm
nW8cAzi7nv5epaiBZvys+VwfHdDk9UJCg0vgTbQ05h0hQxb3qzl0xv7IQwHnCwWtaX+PuBOspBB7
4J23mVbPWUPVZuJm2FlukKB4iZqjpdpjntDmc+QNErsHg3hJf/BvWiZHysqBqxQf3kCTi3ZkHpr0
yIqWq511uSurl6ZxAZW4tGUtDe9vZ1jz2SEqIJKEblpZuayhlgLXtSjtY0dtvBYXjEGhL0n3CKGH
k2bH3Y8IiFXZdWFCzl6mYfFVklQccKdos9+NRHy3+4o01aav14YdfKQJWmUVsL6Nkb1uzIv5fuiG
dEPEQfNEb9Em/3wNHBzrNNV5Qv5SOzs/AKn8KLgsrQtD56doynq2SRWf/UDtnVxfue2SbVMLUpeq
KbNw6ciys/e1epDo3cy0+MQylXxzDVdtpeMR1LPwoxCNON5Vi0XpkyJPVV2rNm7v611Qcln1s+GI
Eh/Bb5GTcWfuK+855/qxmbsOvTWqmWzYLJLmWQkRbJpQlbpUSqoBwBz9KMrAXNN/WaXGK8lYj8Y4
wQ+NtuVyX1gUjq2zNkb/M6ZSl0wmfM9+sQr1XhnNNlnSzeR0m9wRT47yDogIN4su9v40fl/y5LBU
2c+Z33Z2KFf65EFYd4J7Xi+9o+EWd5ZByGHv2qfBj09RRjCiR6Q9sF5MdyLbBBYRT0AaCfNzx/lo
AKK9TsngCVXCrxDQmJq/Z1ZrhTSsNSdvcEsQ5eOiilvmI5S3PkOBiNaR4nq3HTN8YJOOH11FG9on
DZk6sGC/g3vZSpxZVfLaGzllLGmKQJqAY8tvbkRAmtOZt/kkSAEjdwtkMdlCqUazVsNBJ+1Egnyb
CV7136fmXpGl4tEU1Stvrt45vbkS9nE2cuHQOyL3yAQkm8TxXnttwoHTztYz8g1JsGHgQcpisVii
hA0FgCxMauPcsbI6l+iNtIJLWc383657cvz6QG7mJkipXR1pxSdnLLy1msTLoPLrMaXVLdKflJTf
/QumNm9YMzn120HMJm7iiSSi3DKukvLSA4W6kBKMSOwxXUSTAUEafFg+e5OXZPspSe/caRhCa8Rt
Xgtjb9H9pk2sPnt6HYKTE/h0Wh0rRi7ExazTsoavvxDRzI2/OQYpJRqNaCpczsuVqINmM1pBqLhq
h51puDtmdiAZiKXq/GRbG+K2GcgsqruI/upk7EEyg0Zv+1Cl1os98OAstlgnTXZ0Wqw7k0Gi3crs
efoKq6ZumV1hXI+O0+1LmdHPyRb3sWqDnozfxW9uJ7t2IKD6wQuSmPlaRVX96nQ00djcYkzUQKMH
0vDKnoK0I+Kuyyd/ZRPQRIvoTs86MNYDArGJZv/kPhaNMZLNFZXNtR6ygsEg2O9+W5myPbDv0Dwg
h8xK07dyNjB0Ox2JAXWyNt3s3ZiLU216W8KlkfXky7UpZAfjFDKK7zbnhXbBW9tEFWjlLObxzHxY
0CON+2GmlQZTFDXQGBfZrumRCnG3VK+ZMVY84goOWWiostuSK2yta7Narkrhkasq8okCpHHbHQz5
5KaaB+MhSci7c9vZ2BJjbpY0jO3gZ2NmgtENjWvVX1JQbGQOBRevDYGw7XaykO5QZpibpR/SU47P
9JwgWF43euhpBDvtDLW9UR8zwKlwdlRPtATv8aLvIW5v0UAeuEdc6SLOzxcyyb2XjV4eat9ZDtFS
cfWjsidWJx864gDidOgP4+IOb7HbFgfXy7k0By20W4jCxBZx+ReUlE27sGzKWZ/4RnvgqsqxtiJD
vR5O/Lb7njrHCiNLjSQNwkqeyE9wyV2tCjXtDCcl6QaI9ykSnt+HcWOqzyluk5L7HI9MoL3s2zJ2
ZRrKYaRbZJjCexqIoN50eVPvFZEvdbiQdH8o22A8doraaptFgpPISSrCYpZOmqcWcchWjWVPzRQX
W2vw0xeCK8RPYc40WhI1uFtbmfEhMstm6/ByxG4NQcsh6gevMTCyNd2P5ew0CdhylBOwCPrc+kEU
5HQnl8YiOz1Q255HhJy4KCLrzO2bY0wjCARu+cNv9fJomqLe2QG3DM4r3IRzO5196plbehjzIaun
cmubCi5wgbcD3L48uPaQ3Gu6WDfJMOUbI6cFNRZc4iEh1FLfcNdhLOf3laJ471K1HIBgx3TUefrf
VJJ5524eplunFsG9b3NhD43KFdc2vR3iFdIZS1cWpD/6IFHXMvGLG03i8tHUgfoRBJGar/LOMbI9
qQ7liR57F60MLxXdDy/3+nAZJ6pKAmfKz1g09q6JRTRt44o54B5XGxktSDRHmiLxzPixOhYV6uqk
GLGSlHkPSHnRAyHDjjU5t2wgLj2avPXPFhHVyb4giyZeew3TbD3WrrXF297vFimie6MR5Krn/ATC
Z1uMzKq8QoUzfV/E2D359HI3bWEOhICNUEAbqP7Kr+2d5b+UPu4dtzOTYDX2ZvCQLqiSJ8tuNgs2
/2bj9Gly1+Vjyx5U93hzalXmMGYKRvc6sW/nPnXrHU97FJ/kqLkKaqAWNSp57ZJhAEcICku0HFt8
1rQZB9WCOfPpyGz9rr+13CIKK8Ktrn2ukWplCDFvxrL1QjvKguIn/6yx3zODVh70n1rtFDHcNDmC
uCeRWBcIHAzdP8ZgQG1mstr5PnC5empdT9Pc8GZ9NchhOtFl6w997Rinep6il0F0Di0R+udhXS3z
2k/Q7yoEkJs6p4tPp5oqwsji11IOOQTZuRkv1bd/jINCPrdTHK/GC03BqEDLtF4r9zb5n9u8mqbv
XZs8gGFL7rJ4jLcmclATk1nr/UAwEOutxt3LRLDytpL0EeNWqGUQD7PSHjGZ3g9ZtMbHQK+Y2C7N
pM+RTFCQAnBfI2PBCbVXBod8IkPh1iwq9xF76vKt5FByO7hJ6Ea+Ma8MHsZUGnSbBV3hZr6M+QgD
EunErkBorF7W3YQYInBseT8DVn9K5Sw3uqi7lePjSA3tLBjWpe3OT3zd5UnLgIYeodT5ETa9DIuZ
Nk7ltioc+zw5zRAuMVpLaf8wEj94Whgz7BxZkhRGeyoeSZuv6JZhWSOKGomG4R2ChO8UIOtIMOfU
68cy087ViOJlA8Cau8zgLESwBjJ7JLSZznbLzJa4cG6OCV9qljEe6so+Q3bgkehIDmW5RvHCGY5m
+ob03u4450V011m6e5yTmG5o0ZfXxGUbzPEschbXEPFqekdIY3CamNypckYEmTn65ya3iJmYqhpg
RVMtxhguxRBMq5j1cq2k6tV+ZsYIzcIox9tldmmdRl4jr2dCdah6q1mvSwIbzU3VNNw2sOl3XBYm
eeKe12/itrqjtU1OZ4EWeRUM+PyAZdIJxHpks/cxQfFUq98i7N583mm8gZTtEO/mNjdOPVahqByH
2G1lzv46Bcb+ONYFU3rM8amBdiVuXl29wOm1JbVRTUZmg7CDeG3KiRZqpMF5ZI9pmpKqAy149lWA
5xm9yvWsxvHVyU3rLitM5lY5FMOty4J5zv4ateGsxPpGGOcNVVJU3lhycLs9ASpwxVhiu6VBI2AJ
UF0eJJA1TeLqau61+nQZUK107S23lmN0JznZMYFig9xgiya+7i+x2D/SzT3WJf/6iuGGG/xeN1wb
46T/n7uP+vxafnRf/9Dldf7rT3X/xQpfv/avv/wPMizTfr4bPtR8/9H9L+rOYzlyJUvTr9LWe5RB
C7OpWUCEDmqR5AbG5M2E1hpPPx9Y1V3MaAZjum02s7mLzJvhgMP9+PFzftGl7f/+X//QJV7+z//b
v/y3Xx+/8jCVv/7+7+8s5Xb5NQwP8j/wbws39jxebtsU6a9/u3mr395//YmbW/7dP3BzkiT/DclS
CwEMUOOgN/mbf+DmJEn6G8pwSPEt0Hxg5eCf/4mbk4y/ScR4YN+mAv8D8P5/4uYkDZ1vBB7QP7Gk
RY7a/O/odZ9gsP+JmlNhpf+JmhN8piLx+2YHUOgqTjJH9rNd0mKvUajuPKJrrAg/ONWuRngKck2x
3YLyGCnwKny9swelfM9H3+Gk3XyawZt/QJD/jbP1pojytvn7v2vMxyf887+eaCFffKImjVorF4Mx
Nbu4FHeYDQWITpU02FCg2mMHt+qK2rQB6WGeOrUHrK9MOpINSNe5+4ta6lNlYhwwqvNO6uFeGChD
SNjKu0Yj0zjOjGwl5fBhrdZY0SolHOOS4+gFvScAfKCOKHv4mbhLu+hFVebdPBcPcxZf8UJP09yg
8z/WqIulTbDB2VjzZrNoPZLzgL4MBqumvw2ywo3n4EYsigdwaA8ojlwZGX64YYPv+KDFP5QBw95K
kN6RIHySulGH4S7eT1oRoBrNf7pWv57nxv1+QpUFAPkvqPd/Tqh4AheW2lIX2mrsd1YMAKmvTKeT
eOcgNIE4AuMowWLoi1NGBCzSR4SijF+K3ECqDu9ndQzA+QKEoYkJJa3YZIH+q8ZlLetfad7buTDe
tLEmYOqbBlioDNl2CEpqhjKwPiuWe6+eYF0Pc9+5iTqmzlxNBF5Vf6B6T1fX6G+ryrgAnZe1M6+6
rKlPa4cSt9gD5Ox3kz/c0PLb13kMgEg5MskbmtycyCp+4aHmG8++wvqdjOEFJEns9TMJqtZW9Kyo
x5TBPanNWrPk985s/fXcYARkBOkPpUBOjsWe34ZTcNMFtC2//0ryQnb46istsNZPj55wO5/odla7
GodmTGFwvdhF6Lhb4MpRDlpjw3Fn0prCX5VGZPrS6+KTjsEYFuxuUg8o5WJPniYsX6miXzGwaOHS
SQdLaSgmFHfBONx//6gfiNqvHvUEaRvmZaglRljv4O+DMMI9FD57ghHt1NO75HL1XmssH7N4SJX4
fq4bsu0wEDfkW05dlIeMrWLj8XcBp3/uoy9//mnmdHIGyMVAW0wFT6YIc7SOnXUJg/4hY/PV257Q
b/LQonsl1vUOeNqBUuKBzhiinTrccG0pXfRGjsedqFOGUyHFf+iXhBFIPDm7DzKqy7EYXvsLUKRp
8DxMk7WihXSa0+hFTJN7CX/NIjZ+ff9tvgRBqwhM/DkXRoKU+lQU9W7MgUcFvyxcEBNyUI16L4y4
CyHlhInwr5Ai/zkM7tNNlEVdtZOKYbuU5fQqY36CNcBBW12yprq86uixWdrkfP9mH9ooX32Hk5PK
x789H9O8Ako2Y5sENiABv4R2amo3g/47wUHcradReEyCzommeBPrGrUJAQttsj4WBg4lY0/lMQ3E
H3FF+a+p+58WYEAbH/ragSFzSV3wayw6n+HkDNO1SdD9ySx37dCjeTDJNK+XVp8KTMxUZ9mOqnSt
B9ajLDcg7+YR64fsuZZD6qkBeDqOF28S2x9Zh7J+QJlQIqO10IxVgcaE+n4Yo/cqku+GpUxAziG6
pSR4TSYeL0z219EI1cc/P/BsNtUQqljizRF5cQLUtMkR6VL0B3GWn4ExUGPv1pmaYHOMF1aprxCZ
59IAu9BqjlMaAePSb+GF2LPc3Q0FTdLGeCfQbvwsogkQVJe0PpRzj3oS8/OcdnfmW9UubrDCFDrZ
PMwtEL2ZS8aVNcy6F3DjdMIReCqQsZJrRHJX6KV4rUmBjhINyB5glZSXAqRfM0rcmg/QK/czhXZU
02xSGezrED9RSX/EsO7VkugEDEm6prbxJnJvJxOBjhKNInRqY9qbGWRxXVMflLy7cDp8aPb/18WP
nP+f38PH/NQsVKmkv4GXcR7tdd3fZbr1q9ekTZF3V0n9g8+112ZlxQVpT0Fllaf5JQ23D5LVV+Of
hPzcbOtOZmWCr00xdJunzOkzkh6wbOFNSUph4SHsUvPA3EQcfiaK+l4KVGmjzig4rpR6rXODEs2J
uuxEn9Tq/hozLjiYSXXcrvFzVTOpC5yyRl8zHHGxAtZ7W5aJuhkDx8igOZX1PksxvIfAbKt5OLh5
aGqeZSIdgvbCwSyHZG0JwQbe/NssC7hzImTlVBlQcTTgGpeL8+NsplulAdjOoUQzoBLviloeVn1Y
v2o+HaJKwyp3CmmhF8JVn7ePSWo8h0ry0hPEwcwA1QqUTRkG3jjQkIE88HJhw/1JLf6PiEpm/+cH
NsRmMPVexvRwJKFtguqh6cFvlT31HiBe1HFCmVtjrRSUfFvFTodc9nSCostJnKzg8VUOTek3KIKk
5+Vy9/cDCrT09uphbCnykwh//6zq1xk6etZ/Pis8jaDqla7f0Xe/qvuj0V8poFxUJaXQCb9C7bQd
fXfZHQ0JioTvmhJmCRYUAIuEoQnS9ZjRJQ9nqAb1dTK+4Ap3NAT8ManylGa1KbG5GSLdbgx1U8/K
OlUD3tXf0ZwgxdFd9IO8pHilCIrWqSw5k1HfJbpBYZo2N43IyZc8ekupfiD2UjY5ZP1fo4xtow7C
gT779/NwQgf/1zc7OWz9mTgXDn290wS0dKh9pw9JTt+6lepoK5koRvom5INCxIqtoMrJyhRdYYYo
LGnzWyQgdqLGM7JfWZ56jYh9jFJBVJDknpa0CgGkmcb50sMuR/NXO/jkyBYmk+oJkLhdnCXICRUW
ZkSRHk9HPw99cmXzGjDQ4BbLBgTObDjYD1L4toqDutjpNnmEYm2ohdGNSfvwfshMeqmzWh8RDkMA
OC9ah1IN5I4Sq1m9uZDP6Oei+8mpP4HrWahaxY6Sb+vOKjK5SZvg4tiAK+ytcvaUsGxBWcSg3lSw
mT0+2gBLAMplQXWI5+jOqHwAo9NGk4Arlho5c5nGoQepUHV6RLDsCPE0R8niFr05QN46RDZblmPc
e4xMBP6OfU0jAemwgpu2yAIgRLK6gZqCfDXtRrsSehnRaP6ikqBSAE6eUD6EyVBP8Z3mk/QtWaPf
pIUbJs2mn9IXsw5vIhSCSxzhjuyibeXTEhZyD4NuELNGB9E3UMTcQU6/2fpTkrCPlqxezMd10+vP
bbLg+owi8HpQjY6cpot2namsLiztc6vlJIHBskLvuLyWO1/AoKosuUzgEFdy7mX+uBQdkewKKN0Z
RfdrVGH4tAJCUNLYlJ6Vd4NXKI3mVYX0LDXaLpmV2z5WABiEFbcTRbse5f6g5kBFcnS/v3/kM7cS
NHD/jErFUOaqEZfpLknM57BvX9uRb6CJAzpWcniDfcUzfNrnTA6vR9Bt6xSOihvpAr2YHHRZJUc3
TSa9TXF09z98opPMRCHk4heZU8mopOhamsAaOVEvt/e+ki+Wv3BMZCS+ZKRBvFBSJReO3bBJK2FX
q0VorAkwgHpnakbHwJ8jSEJ+cGFfnan7oDv752zJ/YSjXyuWuyCcMeZSUFzUFCS8lA+No04eUe9S
bEPQr9uAa/NstSICZRpy7ZnUg+Ael+ZPIa6EoZOpJ4gFgRsQ4oWZO3ManuoMSeDLzLIDs5qryRaU
73rAghHngqNBq1tnq5vdvNI008mk8PbCmF+XSRBP/XNGMkCJkpzSr8BJGK9Ufy1mGuJtkbkHfYew
urhuLMutNAOqCWiC2H9sGn8tw32kggIAe1bAg4ft/sLjnDlkzZNDlo+uDZUkjTuj7x+VONUdpe0B
2iXjjR+P3Ooa6ihakv+il7vPiRLIZN6r3PqRmZ41T2lBTOC0+V5EKlCFOn7TTeGCE4u8PMMXZ8mp
ehDrUizxVe12XQg4gxpO8OqTM/+WJsnaYWpNSRpQsI0P8QqH8X1CNSxtmldRKw51RDUAO1Ck1EwI
flQMoh3Z5XDbBnqENGR6p/WKN+vxi2FwoYNuCTStvSBjde7EPjVsQ6YWaeLW7HZS1T9qrWUC4RrR
HRJMu6yzFylpX4eAA4JuDD2oFkBuSgu8pL+gdeFVRpOyiXA7VjtDWQUz651JkEEQRb+CnKz2wqdf
ItZX03ty5umlMGP0qnU7WQLPb4nxUaqQI4zE/C+l6rg9FcE1WRno0hkKjlpgcM9xZ4gmT5bxeETY
h9nkwKp8nEJJzrrBFUq5XX883//rMv8xeq8LjOjb/w/q/PDaP32jpY/wz/7A0qj4+78/vEXD2x+N
gY9/8M8Cvyz/TUTRVTOQlEM5ZRF9/o8Cv/Y3wEn8IQx3A58TBvlngX9hv5uKpaDRpMt40SxdgX9a
csri39DJxFQJqS7kq1FB+28V+JdF89ViOjnJoXvQjh5F0MoH6Rok1022kW8Q29L37eMlcc/l0Phi
jFMFKDWoxTFEI+Sg33ZX4ZM9rIQL96IzlSbE2RjyU3HPsBZr5JmfVg60uw/9M+j9lfgz+K1eCGbS
R23sq6df3urTEMOgGe0sN+KhDvvkpjWgqBpBXHtxV9dea2gAADOrHrF4gfwnNw0Ul8jfDI04Quro
QshdkBqyDhoeVQIJ0XtIopXWgF/1k8iVG8V0rSzTNlNV644WVpJL5EtXIGlMbwBj7c4yWLdukACH
WbG4tkQutwbSqR5NZryAQPe5Hcbma6nWzWdTSrWV3JrBuyS2xe/BSnTHKDUS0qrLXFrMAUltlrnW
REVyinN4NCaY07VuZMc8BNFIMt8iWITQLdACxdLxJe7CTY6gvp0gJbjVRRzQgzFLb8RUfG9NrVCg
r3XxvRxVQDY7y7wPakBCPX19u62G9i+x6EDeQMVfY5IcOEg9Fz+q2FS4DdblWi7a3NMSM7kiBRbc
wsiKdZPIbwnOQuu2NSO4jY107EM9f5hq2uBCEA371KrLQ9IXkU2LSnECrKkYAshBm2UmXL6ucDWV
UkTWV4OD/1iwTUScdyJFq/Yy5uv0sYYJURg/cLIYAECh1KWX+pKyjZXqJZOi/hgvRYJcyqr1p5hw
848V87lz9aGR9NVCOjmyYwECNvds6WBIBwFsorGv5w3wUrxh0WcxqNncDtHWtLYBt5jvxzyTJRgn
V1ALX4CwEDDZyZRhoKXDTaSdktipu6U4w+1k7Xcj5IQQVcH/2YgnlSCQEUbXTWxIXnCjuyiHAWJx
kSL9/ufPHdHGSRpmTPCJpmXD19j3ZrZ+BKs63iy1JqHbWb0b34UYrNuRjfgPkqCBC2YlJIdAwLi/
u/AMZy6dhvxnRLB0EDmWYM0Hs6JFFjRQAzNvRnU3rGKIhpGXZ9YV8ATogqib4Tb5guhJ7OGxXuxq
4Blzto40wx6kZ2AtdlVTexeo2wEJeBmEck9EuTBbZzKFU/UmA65zqubNfEirxs3624HGnAq4n7y1
2Wt/dfLmwoycOUVO3Sl0M1D0UA7mQ9yv6/qhH2zIGvLc2T8MmI6g1OjoJKZXhHts3iH9IX9MHvJo
CDdtt6mz+/KScOSZBX/qq9q0TSHMSFEd1HVhuiQ2uXLQy5+WVNDL3H7/th82DV9sZP3k0IF0aUk4
vE8HxW7dZH/dr4QDFCFXuwJNu4XRbkdOtu3cwhk80aMcaYur0bmqXGtt3Vare4x3tpN3Xzvm1S71
8PbZXzppP6zyvnq0k8PKFLu8ixseTTLXouhZFoZQx6zLnaFxi99UBxddi2GH5rNNO7f6+f2MfMAB
vhr2ZNfTU8p7dB7nA6KO4OWqxm5GNKwp42nNVfEID2ve6+YludlzkfTUn63phKxtupINuA42CD/Y
o51ggCS7yi5YXZrLc6HmVDKwD7ByNCkhHfS1v+6e8m19gCfhlBv/3nrMN/3OXJUO4Oaj7wnb2Lkw
lWfumR+Vrk/pBvAPxBL1dj7gFWrP2lsUX8eKV5urgZwgvBrg8xnaQ0hFKkLKF+PwDrkJhFbkC6v7
o6T81bc8iW66AfjF74v5gGil03bpkwn7XVFU6BgxXFQukKA+rH1dvDao0UB+s/NEXaWasa5gsGEk
nnoR30UbtgifvaU12gYtqqlZsk/yF0r9oOmnFTXPQzm9cg1xSH1dkC2rsO6BPQGDbCB7bIX40BR3
Zv4gG1DK0z2XRacrdkIJx+Wui9lCym2kPS96FcH8NIggE81bmScssGlI0Kr35eBOmq4VaCKCnkCt
ejem1Gl8IMM/OnMNs28vpcVNXARAoOJ9KPirwWg9pVq3s+maIFkU1BbUdjs2qFAAB5SibdAc21zf
jNzlxuGOdAe5pkHH+sIXt1oR8aFUKC/6vT5Kz63VveLoCKhroAjZalfKEL6HUnessHr9fq2c6Xnq
p7qdlhmlbTcTds11tEccVzyme2mT7Ds83m6kTevNb+a7eBgfqQgeh3v50FwI+OfijHZyDEcdN/Ms
ZORAuJGReEe1AuGgeuunnv5UyNiDLmTg3TJTiD+Jyuso337/0mcAQDTK/jx9EdexzDar5wP8geOs
WM4sqp6VcqhhDLquTSB/sba1Bm67/RNiHK4F580yZUcz12r3EDTVj8a6A6ye181rCJYxjmZvNB40
MLFd7K9EqVrFKOTP4mQ3HTrPXgpCBZrSoaFXMao9XMDE6WoRJazeMwNoCEN8JOZSx6PJL5SOlEae
kVzNwQHFmQDhLj95qceDiKti55XKfYjYUlZsJrXy9LA7dDIJq2yXSXLh2D8Xjj96oZ9iSFT5Yd+D
IDpYkt0+jPfGpn8WfukcBsdE4NT5/kucK6kqJ5ECV998KGeGCZ6Kt+EO4YTf48HY6Pfie/EgrBEi
eUIU/tf3oylnqkrKknt8eqkQI1BdKhkN8jUf7zgDhn1Pu30b4kOxAbPkDDd05bYjuNTZrTUbCvhd
T+OQyogtP0nbJH1BCIZYIN74ot1g1QiRETznTdfCybw092cyEOXkQp11vigoqi8dht1Er6SQEbiB
LRP8GDpvUesqlPeuv4m0fFvo+7QDnabcdFt8RzC1LS5VB8/MlbwkhJ/mShqKsYlk5irs1/ggqOOt
nG+0ew22e6eRjV1Hh7HaG6JHvcpJfn7/hc4FhVMJTtEURhO24HzocOqrpH49Sm4oJe7iVoJOgpS9
tMmGDWpb+s6sS9vQBsI1wOXsgmvsEn2+OrpO5t4fsojGLUdLo2sOiOR8OCiScOHLfshif/Hrp7qa
qMtaJZoE8iGqK/EVh/d5UxdR4AEc8+24xhnG6H1thTJS5NTxKO+MUJF2qZRYvO0A+l1F8EdOiZUm
4IMVAElj0/hdbyP4VjtlMHR2VWKV2vQFdjaW3nlDKzV3smKORK4+bd+TfgiHC69zJs/4CK+flgg0
EkD+AXNFnjwhXEiuFs4GCjzvF1bDuQFOUtHRTJGcqonT0264slaFgzmCIzg1x5Lk/Rb+ilbhLr+U
NZ1Z8KdufBO8MXVo0ukQBrRP/VdT1dGTueXK79ecTne5hUZHi8G5rdb7Ir6uL/mRnntL+c+dRoMX
LY2JhLvKUa6wU4h/xSL7dOkK9xFMv1p1J2HPgkiSBrk5HTKvehU98+W92Q7uFj+Yp1W2M/bxKrVp
/3vmJrdvEGhzZPddctq14XY/k58ki399/z0/YsdXD3KyufS+bC3RN6ZDImHP+z4VK6nYoHcWvWZP
zW0frfS1scfLysb1dy3ssn4VPcRHQVzXlL9obMMW/J299MEGdYlw110IdeeaDf/FASKoA6FX4+kQ
4xtlxa+J+YSVUzb36/k3cDdnCNAUr96Vq2pYA1CBtR+Fa5kerI+JmL9t0JprdnOIme4xwl7gkuPl
ucrkBzri0/6qAlGBQ8p3m1fEA+GtW6GU5crPOpeFC1/kzKI/NUvCD2Oes15n0R8arz0Md82xWpPv
5ntsNTfWUf9R3cSb3EPb35bX2ZPmKjaMl5sLwy8b+YsFoS5b4tMbUrcW8xQIwmFKn61w3coj7Sfc
kFHPGikuredcIBVyF/tGw4SD+Z4iO/I0oyCd2urW9O2mulWjF8vAxgowx08TCud06C6kqOfyhVMd
Yk2fw2w0teng+6KnCcf2utWwU5j2dePQM0tBXiieAgoj7FdtvwvWyO1rkx2WazG6UhASCFdmshrz
pxzHW2XX6GixAKzJkYHoj7StB8y8o/amwUygBghdXHJiP7fj1eVzf5pXbAstAduT6VCvRtf0YofQ
5Wo2GHV7dolhbmPrDmptLixpJ9imtr7V3XWyjZzZKXdcSe3WSS8ULc9AFXV1qYF9epieBv2Uwgk9
jBFwaX1cG+ZLNm8FiEL4Ow2okilXNSbB+RB7JTbbU33AHNSOW9nGzyCgebYK4tcZ/+dwIgXJUzvE
QUrTuciiW6HcDoLhiD26Dd8vynONa/UkHieCUcAsW7YduYfDTVOiOhO4WJZeIU8Or1hxqWTjZWc8
BujxWTicXMAZn93xJ5G6FfwUajlJl3LtP5Zu94Yo+kuBX9DVJa1z5UyCo57EYL82BtlKGILmbnAV
PSmr6q50m12+njalW2/nVfaW3kh73W6fhKN+U6yjR/AYT9YObc0rUj13WAVHburb4t68cPZ+2CF+
EQeUk2QT/Bsof52HKsYNZGEguIWPXdqKVgUOp+TW3K6Qxfkt34gr9BqE3o0Ct0Mjc42yYn2Me/TD
fovyzZC4ugqd/Bb5UPDCZblScLOUSNJRq9yAvzdhX75cWCfLw3310Cc1PCWjNN6j3HnoHOx7r6s1
+iMeKimPgffMKboe1+pKXEm7Zn/pAnOunvQxf5+2klEL2EH0DBlv1dQeD8UepNuq3ypuc4xUm/IO
FFjH2AXb6UaCEuhkP79/2XPvehKoEexE5WQZWN9pBwpx7ujFm/loXMi6zy38j9X66cVkUSxQxub3
AU0Ktas71l35BElV8uLjJZfVE7X9/0TTfYT5T4O0uTVZc8og1j0KTcBGuyvdoepX2/oP0S22wU1y
fens+CigfLE6lrbr56hXAtwz4zqQD6J11aGphgKt6VbcMNG2FOw8ItQdQTu10PVZtNdWfRSKm0G3
K9KKJ3m4h/BA38HAZu+pK1fy7QgIEdQXapLVahAEdAJWUYZc6EtV2AHY09hWtBtk5EAsjs1mXPgD
SHPTPvjV+Ug3sS4BAylu1t0ELb2z6+AOJXJTceqL/JIz19aP+P9pek1JFfRsZHp7N/GynbVCt2yd
rtBYds317Oqubod307bdo4l9gNBwbNfiXruZ1q+pVz5+v07PYbU/bl6fHgKA69gDlJMPGtBWZIZ+
TMK2zlbTuvstl44iedTdUBCxq3uMCK2XN0or5nX9yFGD0aFs90+xjeMgMh1cp9CfPKhIQKMZljx8
/3znLrgfvKJPzxfRkDcihUmizI1IMn4uQ/3U2MJx3HSzJ29hULR7boU6unve92N+LLmvluJJNgBt
De1biTHHbh2upqlzMq9vVrGBWBHJf6lCFbP1+9l8RPFNtbXxmXJ46Qy/oDnIm2FbKBzIt4V+LaAq
epVfKhOfy1Lkk8RgaRki1MhzQevfFna4fpJWlGG83gXxwsZE4Mmb7V8SLY/GLT0QNGt0sdzH0cNO
0mm2oX3//Qx9mHV+NUMnR35WQsnuljJUkbndBrCh7sw7lD8KQMWha24L+r625fhPzXNypW7iNbfA
zs7BborXgadMm2xexT+kfdB64/3k6fc4Sf72r3S0ReJnBYOZSyflhyPMV096kiEE6Sgm1hIoQ/9n
aaIFd6RyACnalVEUUHboGqa7VrgPQTTbWBGER2FeW+7303QugH4cS58Wr6iUfj8uJx4oTS+7SnaF
s9VuPdlNvfuLDLtlzr94ww8/mU+DzGlSo5fMIDWLoT90XreeNyiZrkU6Yb5rHesrhON+gNM+hmt9
bTrR6sLrnUmNTl14MqWXTN9kZHOtuLMbbIwVWGBH2bEerhM33+HAdWEqP9b4V295UtpQATnE+ZLp
RVftVt2hCv5QHsxdRnkDz9aH3I7WyDvuOJK2wUPpCHvLvcStOnOWf9RiP02wPIgdSKHlNW8l9wFV
omuoZJdX6JJIfvVmy+x+/vkAQft64OeVVbIRvV/GuvestbC9NHXn8vOP1flpgEEWu7RZFki7QgOE
k6VZ6675EDmoDbgY33HNEVZ/hZei55nyzAdh5tNwgd9An1cZDgz6Wt893KFeSrfwTuU/syutriH3
XgcOMpIu9nveU+D6jnlh8DP344/u5aexY0s2Z6tmbDw+PASB7da7VHo/Q9qFMP7nd2qnJjb15Tu1
K+RA1TViHRR+QKN79RYvgzt0gZxg1XggijbKSrKBK3GS3+h2/YbGzwpJlGvtOO7pS3Npd8ULG+Mj
5f9q+ZzcT1Qlmtv4H1kEmoGr8dA99Xa/Q2DjUG6jDWRHT12jv5p4zRPsXnv8XRxwS15lh9Fr1xvq
L1vULtfyCp1ob9iE22B1KTSdC76nPOeyiuJiWg5v6Xo+DJ6+Vp3yGqs7d7QR/HUDZ9gat9VNeYwv
sOTO9Ueg4P+xmRJhFDJ/GbEMUIc2rmNhN9s3io9kO3AkN2jeJNJLqFJO4oHTdC9usjPJ3KlTKYDb
NJJGUzrM78KP+YHGFtfx+i+yhbceOMJ1mWF8YE9b5X7Yqj+r5wsh+NywJ/cMyRLLtl7et3azu+n3
7JaE/nBZdQh6ugiWuIiSAsmpL03wmZgvnkSrGJG4WjWAU810nX75yn1X3Sb0AVP7FpVW0g7qvnZb
ox3qWg8XXvLcmOqfH1VGjzFOFeZ2urWuyVMRzgr/6ltnRLSNaoetvNak+olxN+nHKLqATD436Emy
NQhK7S9GCChzvErakxVVpLyTfeGVlqDxxa4VTxIooOAJOGCmEUdlTGbkY3BXrpKjei/+qNkgT98P
c251nISscUS4WE918o8J9Tl1RHOqCsUfZSvCQDcDTP18rkhjfGG4c+2aU5Itfl+keDHjVU9GZ0dX
3ZX/VB3j64Rzx+0e6k1zmHfRtraj3wDSN3AnV/QO3PYx5Gbz/SufiQBYRv25WJQoxpunY7EMvzXX
P3LtV37ENxCu5zUY/fK3skME8Ao12bv/4YAnIccatVSPLAYMrqx3y39AWpCBdMUeIHD8kp/l+6hD
iNvR/wp85ONfvh/2TEKEF96f74laUjpHJivour8v7tpljptHhLncbDv/tnbBfb7uWVj7wksgJFOu
qq7Lx2Lz/ehfbw4g0X8O3vqS2vkpemkG3vFDfxdWT12jXdgcZ6o22inzshqsqh0LlpG+lnftNvIK
B3TTcseg+hq+vb2Jm9mbveW4Ki8cox/lvP+6IRdo9x8HB7pRwdTjHHJgLg9hfFDBifp2RsEv2CNw
/VqpNpmlM1yLz0D4d63p5OVTtNXuhmGDVQOIGxQKuQHrTnQcfytPKUrHO/NnqbnDs46I9D68zS4s
8XOTfxKZCqRMRlQtSYX3mpc8RBfOkq/TXIQ0/pwBoessq1s08HTth1+uUuN1bO+CFxGyKIqv0/r7
lXOmp4WO1J/DBEaeYXWzRL736E6+krbI+Wp2vEUF2PfyB0W29QftaF6rdvCouygJLPXM8Kpa6hDt
sVgJNLriS/XjZbN89dVPkqfZEkK1alhpkwd0lvUVOnCpV9oaTxD3l+I01zhHrqoLu+YMeEg7JcQJ
U9SYY8lwKJB6EdezeRWuUPdd6e5NaStO7wGkcPVd7zIVx+DC2j7TltEWBaTPN4x0alRk3/iy3W6p
oMm2LG7Qu0muwt6O9tZdv+/W0l5+kR+EY3SD+8tt/d7sw9fyltyQO7EOsWsl/kCT+Fhfj56/Vy8R
l8/M/ynnTYU42eYYXx00/H9M0nVgPzJwu1gUaVFcMt/Wzw1zEq46q9aCWJSkQ6oDkQsT5MtMiENC
5CXGu6+jNhCbR3HcaiDXW6GC85kjlki1oHip+/tWFjwZiCXeHHrSbdB73lKohNv9E81uO+xT4PyL
Y9RV1Lpt/FhSDonM5lYAzKTgPjKHP1VxlSH3kVPX9Me8W2SIV5DJNjF+XeoL+q9Dbm59UX5L6Yal
PSSATRw8WQaWYjyb9jBOr3WM/PjOR2Imh6UaJro9d32J9NMOUch1nD4n1XUSBo6C4L2vo/On9pT9
tcj5ftuekTug6vbnGir1UJSQfSeVf1dVuyxd4WcAn/a+3S2qE++ij4yzVzxfGO3cBzuJxlmXSki+
z6S1ws+xdlNh9MAb2BNNK7S5x/xGHzfNMUWonYZPte2E1KYwmdLwjuXV98+wrI0vQsMpo05sa0PD
e5FNUyNelXAmrFBw3mDZfWGAE8Pf/yiva6fUt3EosrSZmNJ61buTh6MMGWC76X8Knrp9j++Wgl26
lvfCA/iV71/qTDkV+8Q/PyN+fGGdBx1Z7XrymqtxL+3j+2CH4u1OX7UYbzrTPl9/P9jZcHcSXdMw
HebSgH0xyNODNvlbJRgfphlXgEnDA2yprMdXKDasJbN05knxRj+yJeWvCf0PpUXVYUA2BvBYW7+q
gEMjnR4a9JULT3fmGD2lSKHEj/jLpFArILk4Ki/4fN731zG1XVfJXvXiYFD0RSbpUACt17zuHkiu
tMrg2D/6wM2BVGFkcWHBL+v6i8V2yqmq8jZOOp/PYk5vtfnQIb38/VueOdSNZYN9KohEZlHEo1+S
kaP4K+1qKtJS/tRr28Z61KLCy2rv+4GWs+SrNzgJsVlMGbIdeQPUZe0wRDxSEbzY2LdTuk7DYzP+
/n6cc4HIOAlEcyvosV+wqGhKXRdviA89BrfIeb6ZP+an/jW58EXOiExpxkkIAoHdVJnGzKnr5qo+
pNvQSV3TnR30pTwdQABXit7WbXFfPqLd64rPl87rc5v0lEKEW7MOi5qh6xsFQQRAxhR2glfjLt+M
O/ldeTNb21cv49/PfbuTzA9tjDHWllcdHOGaK6I3u+MmXGEhZ0+rch25L5icOaN3qbF4bryTIGR1
0TT4E+Mp9DEs+6G1q8MlttKZzqh2yotRTaHTUpEfR5vCna4CaBeIpEP5uFTVX7bOFyv9lO8SFr0E
lYsFmKavyvCXdlttB9EN+wt1h3NR85TqEqlFOwRLiO5XWIFu6utsh5KSG69A2u77fesV7nBtbiA3
7VAYH/ZxdeFw+MDLfvVmJ8FC65uhjRUiIl/lR4q3nQ3AffbXCU6p2mYuN4LkLF3zjSDgUXS3SKSg
3fQS4K/Qef+Hs+9YjlRZu30iIvBmii0oyqpUMhNC3a0GEpv45On/VYo70OE04saZ7uhdiCTzy88s
w/aSA1ok7YCLYLkNXzzNTk/SeePYr1zH6iK+wFMJWusjVp0C7O2qFvKlPxCW466gfe2Ni2gPh8Er
7KbbSJpXuubKkvBCm7rRKXyzw+o+h9m7BGdX4AW0w+xFT5h3QsEZxd6x89K3wt14x8e9+K/1X4Qc
hkQ9Ex6PhOX1Jds9vjZUuwIQHv7HoLZkutBMnOBFiifAFQ7+tZfOLwLpBaNUOwvBrN3VO2ZDdy3I
P0oU17yn3TZ7wWsvtwgysE0bR/rIpxTJMapb5UGWqFTMej+RINknGxXdykX6X3joDP6OBkV1mU0i
LPMkKx93P3+dtQ6BushmyMyJHUlRRVW5Td7i2cqukmDBb0h6KxiUQExS2f3gRLOlwMmqeYrlqyFc
kOJrz8N4E3fRvsyP/Qn0xB4WpxfhoVLuxH/bzyRFMmSnkYsZckDQ69hB/5dvnn7+u9cC4hJDLcfQ
VWePaEsdtIjM2CMunMrN0tOv/+MTHnH+W5JREKmuqVE+ukG/o8KWpRqmzLD4rGzIY4A1BozNfZvT
uxJ/lUWUgiRSnunViO8AAqgzvGon1EDXzi/dzIc75T166o6Aw9Uf1ca5XLmulpQfiKNlTOXJo0kA
eUUoNzoKsESfmw3Ex7X3j2O/JPbIsJgRGG4VcPWxpV4SjIrqA28jqJl/Nr7Q2potIguJUrmUOUT2
QbBrHHXitFC0yiFzi4KzRovNCMUnnaL2DnA7u/K5YRmAM7tm41iuPX/RsoIErMxTIcZMUDHHv/kT
hMpya9iaSazcDcoitAgxz5Kacnw4n6ZT9DH48C/Nz+rzeI2DcTQFb4LFV2WS2VJ//bygK2m1sshg
IjWeeD3DE4fegnMKPJiGoPI72Fuct1DWK+WJsgw3UBVIuBpLhnr3V75PZPPnP31lsZbgbR1uH0UE
Af4wGmezG+Bowh0T+Bhk9s+/v9aAX6Kwa96AXfakQ7wBMp7H8gZbFLQ9QuMCeaxQCDivdIoTd4u2
KFErIV9exIO2j6H4kxl8mCsVRPwvVKL2CLte9ZjCWzCyZwC8BJAljxB/Vm4wJ/j5PVe29BKKLYjz
kCqPdcTY/hkH5kA3C+cVMpmyxFFzuiIWE9yRMFKAgdK5ukuY60nMmj+y01b9u5bgLDHPeWMIBOBg
IGN82QExfK+9QmIqEGtIx6LvKkP1cU9PuD91ODvUG7tvJZYusc1Q8Zh7nseqdT4GFtWz4OW7/pe2
9fNrH2URCVg0kIkfkd9oBnpTcMkE40D+1Wsbf/1a8flFT/9207UwDpnUjD0mkawx4R0yjBbU4YA2
Mef5Grk0d3vB7jclp9b29iIIVMpMaQYJk1DjDsIv5QDbYqjkxn5yieCE5KJ9GAKC+b/NFZagYtaV
EF1tcQ89yj9wCTcSp5Vv8oUh+7ZmcENvG4GLEJ1VmNSyOwdBbOUOZyjD2EDDfvER/3GDLmG+VTE0
xphpuF6CGhg4BSydNOhu5VnbA2UcKJfSrk8t8CCVWVs88Pqqm9oJQCLA5N71fev0puZvYVBWpqDK
F4Dk2wtjPKOPBnm024EFKV0+EL0MHb3oVu/7ELMMizmJ2wXJEXa8u37H2cj/bBnALGVjNrgS4pfg
4DSCY4kwooJs2FkFXSDFiI45HM7Ez6Fv5RAvccH1SNqUchVaMKYUckcIqJjcObr+/OMrSgPKkknb
V0OHCwS/PufvaQj5tinytPeB3iPRTtAeB64DNq5b86i1ZsuSUQtZaK4xuAklEZgKs6NfCKnNRvDn
hzKlnSK9zHSbBwvEyu/J1ohzLZB87eRve4TrVD5rH+NGOv76kBp3FN1BdalPaluEssCub16id5T3
P6/pCl9AWTJkVbFT8rrE44juz4aviH/FEq6Wjpw5lWLxFay+UYtB0g++rxBxkQNx3vGZXycmmp9N
HnBAMRUQtQ9TgL+VTELfPahg3SvNkN3TrEy0KVh4PcXO5kIQjEgHq4aPAi1m8HFp/frza6wQzyDF
+J+FRsdpkVRp+FYknAHDmgyzusIKHSjHZj+6k1nfMBRFg049T3/jt+kjPbUQ3rm355+fv9axX2LU
p3jSSAxZqHBy+Xt/749xAHeak2wrThWSAI3j3yqwtuWVt/P/MbldosRVSByq2qMd9MD6Kvsq0Nzs
Uu9TjCjhC/zG77tL50UbXdw1VMFXTPu2L0WNGno94A4Q3PvgoiQ5dDfqkWt6UH5NYeRXYbKrfODo
MfvxYosc/z+guo9L7R9RfAn1NtpRmuH88ChS9J0wYD/BntLXcri4WgmDx7AtUPa/FSRfO+zbewpR
KRpwXObDRLKm1BmeovxtMu7iy887ZeXO+1rebz9f0z7SoM76SLJtjMmYAVWPK8hPbGtwunbJfLWt
vz0B6ktQSGsUfChbfp598RmWd4UXnaWXR5KNRhgQpAzoToCvcS4C8vhY3nuJCmhLAX0lN/nqX377
CzhFpQPpKjkUZTKYYhkfqnbYuNHXmi1L5HQRKURWFLyeDlNqUvvljRddlHayL8Em23AH/TmiZ5Xe
x9KeAQGuHXrVmVXSl4redXjGlcWrTvxJC/qIYjQJo5nBhM0i3FwzFIVKODxEhv3JGw0z5nYiZoha
sa8b9yGLTYeNXbZyUX7FkW9LVEEWHmUc0sUZmq3PUndl0CZJXQn6KGQjtK/VCksQNqQpR0lIUyHk
78lN2nXo5U2o7s38gPRmY4q0Vit8/ffvL9Kqvdb2HWqFXrv0kJIXkmcR43plVxjWxP7KRmZlY+Jg
LvMGH4orvMrMjDu3IvilSgUHgq3s4KvL848g8VV1fvtL+lJXku7RweSzvcJAbePdobrR/krZSY3g
vplMlvYin0TIO6QEImRew2a3Oqq1JwHAkEAGC8rzZf4QqoEYMeype35HToX8WZPchVQfIfhNMIEm
F1qkRcXDJCicORi1mUT2UsgS951t4LVyK5YdVfzkQWoQYAEt5weiof03plAKD8r00NDJ7mOo5gM9
ANaD3oW8/P5zeFlpP3zlMt8WIW9nQ6lrTI55q3lSg0+o8gaDR7yff33lYC/x4kxmENuKGsRh5Tff
vcHD8OffXUlLv3Khb381lARjWsT4dHMBQ8pdleyMisHOdGNwstboXIK/oVArKqWMqnkkvgJv+uch
kALBQeExIT/9+R3WErclCryH2SunDeh1Di7EJ0zY4fnCrvCJC/c9UF7O+caRW2n/fL3kt8VSK7kX
GjnDYknAy+dvWgNZ397/+S3WhptLYLZRxS2PXYQNhCr2JEA1Eip1SKOKXeMDlbTHFADu9WazK+/A
LQfdvfGy2ybqaiUsLkHaot50CeS00cE188JCFiffYSQWpiBUP+YrhgXvdCdxACs23rSNmmitLbUE
aFcZSRA7sKthJ+5GXusNIbml+8LRbcXTXWii6L9ZqP2P+4R/HIJv348xHs2hEkd0DKaTHmQQ9Tfl
M3fNTcHiX4wz2yiXVg7rEo+dNNVACh2bXobLuwTIFFFuP2+StaDPPx757RUmqJFLeoygL/T9IZNa
NIQT4F+ikyZBTUyZHKnVrCp6nnjVoTMm4ZFkK/A4LIoWlXYX1rLkyMPfjb/m0Sr+R+DnFy3kCJqr
ykxQFnY2LH2v/aE4fMIzHhQMfTccko10e21riv/5zllC66oV8dkaIQt5cbDaqXIGOu+LKbMbufDL
dto4hGuFLr9oIo8yLz5QBg/6lByAvxcA92OGnFeBLaJsPOQref7Xsj2S7W8fUaxEwdAeCLvSF53W
ezwkdrKD+CbbQBx6oME2e7Aovfgp98izduZ8mN4ylBTGxl+wEpblJSAbCCDgNR6vCegJKDLUSoGb
AHnY2orJxj93hmw8vuW3V2Q6GfhGQJMsg/8LxMH5XZvZrQtfeb2DHvrGrbhC5pOXgOtmhmKuNmEl
uV1rRl+fDDySAMwaiEAwOztt4abW3mcROmZuzuH6iuDctQ7gJ/AbQIslPTeXLbTRv6sTWOT+54Ip
UVTEGcxYQU5vTWTHl+mwBQxf++lFzOiGrFdIhZ+WtGdJvg+RK2WQYzjVyUbb/d8HVDYWYYBKWq9x
Ex7ABK+/RhC3MNCloKBmW2q0cfeu1PnyEgo9zSXhUF9h8QsHwnp99ZHklo5WbyCVZsaOAgqMFrov
sRmXoB3Tv6JhQw05NaDP4/4c71Z6HXAU/c+PJKIxNo8C/oYMA2XZ6oqTloeAPWrQu4NxLH/X7Yq7
V+lok8nru1ed7VQoPBQH3R2AGkDtUx9gs8Pbf37+g1bClWwsIgmL0rioR/xB89Ngc/vqKDrpxRM8
RTHBp9hoQKwt/RIi3SQql/IjSqaOvSiV37A9X0FiGnqCs/pOdQal/12aVKjvbIIxbCIGlb5j3F6b
bvxHOZpptoWVXKEhyEvYNFdqWiwa6BHAaBPGko2bvqUlg3WjuhsUN5XGA5EOqXRhxFSRVJA7ZNYK
wec7lBKHgoe0wB5OPht7cuVgLZHSfV0lRkTxx3CstPoOdCcRMucaCNWQ4kw2UuhHhPnvy0Jemnyg
Wi0GLUGIq7XdPGNqp1xpgl7PxlXw75xWXmKI+xn+00KNdyh7sJEEOFVDHTdRtgaBjxDwr79+EXtK
OnCd8bhowMH06nA2h710HCwQLh2gddD++PkgrITnJTCYM9BNLXQ8ZnD7DyhLmw96Ah9uzeVWcnN5
CQtGP3WArRx+X4Qy0jl+YlZ+ygLV1l6Lj+FFfNWgwACdnfggWLlhQfMis2NoDG7NuNb2wCLuwDw7
L/vh8XpAt2STD1l2I4H5G9mYMq0EcH0RRnIicWOSPl4P5GB6RDpgwSWj2zgmK0mrvET1tnPMqR2H
NF/PEBzM8V66+hNE0R19NHt7DjpLuzG0MJVLvvt5P6ywXOUleLefk7mqHvWyCBccBIYd/P84M4cC
JuwtMWoSdw2x1RgN0+wM+/rmyDaevAIVBO1ycUeUHZ9WIp48/QbfLm9sAZg0DL2d2JNPuctZ5A7d
ELypcchuGbj5SL2crTRlhckja4s8xUhjA47yjy8ZxO8VvubsylaEAPkU7+A8+5Z57NAfgJG1Qd4p
r9xlbkyoYB/IXnWrXW8BuJh8bnyDx+78x9lfooLjBOYrooTINVowv3WH/XxpXcmqvTbYkvRZ/c6L
+NIIcqYnCiCIxdF4LQespjWEOIr3yKYW5JLDyFUc2Y0AmwSIa+O4rMTMJRZYLOeWJ9MshXoq/uU6
YA91Bqnhuvz988qtHPelsD5Dxz+pVCyccUpAxmzDLcTmWgKzVMLPRghyEhkFWxmKH2iC42S8dL8l
F/2yOhzO9JA+Y4s6qVedq1BsdnAozQPlTQzZxtKtZSxLKLBGoRL8hWtuIN7zAbVg2FaAfdByJlxl
rOlTN5N4qyG/0l+Ql7Bg1s40aRRMTgZggU0C20SQB/7wZw2Gq8GMPtdvKGW3L2MwBupmX/ax9f6x
7ZdY4Unj+Ig9tiSMae8UNA6ko7/hzGlHfufw+8zdpNU+wvO/nrQINUMtCTOdANzorxz0GkzNm3Cz
lgeKMLdRe6+9zCKe9DobhDntMFLWi36ni+NstRltNq7ttTp0CejVqQoJEQH7Mf6AAhjnwDNNMWPr
WdgCn6yFY3URIOD2wpK+p3yoPcVXTJHJbfwr34FIgk1BmoJ6DS6hcGZBeRjtPDeZXR42PXMeDYp/
fZ9HUvStCM5k8v9gXTOKgKBxZ+1UeIZTQoggczXiNDbdOFYrEUNdtEhaYSI5XB+Bt0IzfOZbk6lH
vRdMrtwSdF7JsJYgXo1oTczEBwIgciHa3XA2SyA0CsfDhCutBjpBZKOaXN0Ui2yEwUxo7jSEP218
mlI7aj56TbY0COD38Rv3yk2v6ZbI5Eri81843MhQ4JoKHG4JVzUwTWu/K/70hjtp7tTm9v8UzpcS
w3Ih6AofUSmMhET4UEldWPlEIEvSjElv1oWxaYm2sg2WMNwhEaNYqPs5TCwyAlacETicvOaRDUNZ
o7ChwWxLUHaqqFmVvjzbw/BWNglMg82f33TtOl7CcjVdb3ONDHM4RMFY7XvGm/AZrUuHB1EQ6qtR
A4qkR4N08ovIZ78R9vv4s8jDuuA3ts8X7usfp24J3Y06rTCgyw/d0OYGnqAp1MQe5zdecxIpJJMz
RxDM0+djXx9hZMdohKRBtoTqtUjdiFbWkNPncSotmQdzk5ZWzbQryXcSJHKNKXaanjqFRK0i2qHT
ARVNOCQrngrVV6HYi3XtFORjxCSqFCHZyDtiemu1P6x3N1Z47RMv4lnKSylc7rDC3D4KxL/lDeiK
QLOYmx+bnXCpbmVmPpHnjaetnPqlnnRqjKVQDvD+6K14x0PBaXQw93Xjh44PxAaTD/R6obUMeWFz
47CsCKrJS+BwJUS6AAMq6NWC/S3e2hadpLI8iTEEnvLnVgXVJD7LCjR+5ltJFC9RwU4vMydPy1DV
5hOlN8iSwKgARwDKsCqMzSWgFRKzIBP8hU89s2u5MgehhCPCZGqJI/dH1qkbR+ArdPxr+y1qNV3L
ulmTRngARR3kJjBOmWV3VnYZ0dCJuOlg8LQtziVaNL3IPDH5k3HHumr+QKXZjPPfc/bRV4LH4k89
fykFNLT8UebMRt515IUjpx4yzRDvNZ6izMvQ1U+hZKGQcV/glKsQWW4BAItymwovKgY5vFKe5Mqr
a87k+IuUfELlxKoTSK0lnFmUr1OTHwbOyw2nhVEGw89BEceQyoNm6JbWOCoovGO1MSJdGdThI/3n
hcilGhzaFajS8ugFCDZ3FXaljYbtnfoJcHfcxlBzJaov4dREZWpPFZmFOgD1sEZNzRg2GHEFaja7
GcPbz4djBcAlL0HVKTZUPioQKB7s8QDfFMPN/jYeMKjKTvRw97Ym5oOzoFu9R0LtdRAcOFopmglb
6bE2xTBD89K9cg/rI/gdJ1bfopkJHY3h2EExRN/YkGtJ8BKL3QuCDJF+HCgE5Kz8BU3svXyaHf4h
RZS9albXgQgProwlEHur0FihrclLJLYSqR0fT4RHS7gG3r+9yDOGC6Asqqf0pdbtuD7Nwm2sf/et
y19oZDHdnPRXWZjMtqteRFAswWD73UezLWFqxafuMB4Ys5LcLtD0Uw4kUTcq9rWSZInsJiL40JyE
FFFoAxrPrkGwJhBKg8yC4LTxmwHWPgDfzRtPt1oiazt0EcXnuqunjMcjIQ12zd3YV3fteas8Xavy
loBuwso2Kx80hQEECw/Vt3hUaqywP/ySb2iTQ40cmop7tlduxqX8O1yb3JrPAjSgvWq/NeVa6xov
JaiZKhlV3j4O+0UNyBu8hjxYtPqCnQXDPj8VB3Q+OMhiFn9k/Ck/n0lF/Nph/4i//wUH12XAOjoR
avAFucm8ceHZa81lv8qhv1SS2mlAhSSCKWRAFc3QKBD6V0m4pkocwHTXbtryUNHYFhEFywuLYOPu
Vs1lqJ6IAqvAMrMoxg6wTjQluD7FE2yGIT2aFuxPEvVBF7NjoxQ7vcJ0ntRw/yGwHhFhOJO1SIAa
FJtGZBUUNpRps5+jDl2Y0Ynz2BmheZknjhSB6st3V04wmNkYKuRHKtcQBZtOsg0hd1MX/bII854e
RuOJguwp8T4wbU5X6gmoeychcrpJtzjxA1ee3UWj2+vVR5/6vDJYAl5X0d8IkQHJgfg/b0b9r6KC
HUeevzGjtkrtb9waO31qrWwWqY3rJuvcenrhC5fr0FOv9IZYeQxZhGxITZGdk4f1ryTUx7hIoOvH
RuCc0rF25y5zun4KkCzpjQ+7rEBW1Pcozvfw7XwZSG4bWfmsJBPM3eW3xMitqS1+JdN46qbEFwyv
r6EE2pX8rusME4QHsSVhnTYQUpJxCplISigoyWnZm22lIHBJqlPOENaHxJX4lmVeIQYk/lO1vS1D
AYjXZTMhOqJvaWoDqLryAEZKX/PdhY7qe6tLR6MxiNdovVrAvFslv4dCpL/6ihaQZaGQ6i+NCSsI
NS2YOnFTaccwkPS5GNYKBW01E6vIzKHR8C8HUXWYPMApHMELRH+nNOBvwzWvidrEr0pVvpDivcu7
IVQyxRMmxa6GTN/lMnsXYFe9qySlfU0SaIQbcvl3rqg3jy2Ekx0CT/TkNPbPjXpKktbi4GkAc2go
UdBhB1F3ZPRamZyTxsoiw5FiLxMsEgWsLKDVX8BiUTd6TGj8JoFh6yWjDFSzP5FswtNdAp042ZPY
L8iuq4OpObVIhZMssqS+tiPIPU0mNPMSmKB3NtRasXUTxGHVLjhvgsh7l4ZyH/LM6uULrHVyeYdC
FAJwOncdpjBpAWlRPaWx0MDWHDj5SlaU3fn5ALODYgRKsuHtRjAjju1znh4iiIYUmKNACu2sz8nV
gGEjAyGlqo9j9lRj32qvjIfFGIW/5ZOi92HVfBb0c8KZkxu4O4gf9YRNIg3Xtks8PZNfMK4DQ0xD
ScJNdioTwP34BPrVvYUq3UpwxoX6VsrnObpVo1j5WsmfIDZyyhvh0IiNQ+Hy5bMufukF3Y1V9BPn
ayYcCxDbpvF9zqo9XoONmE1yEO5p7xGdrcHo9oyPgb82glGKDL8rxSeJyVd42ko3PRrbXQErXC6x
OWnK9wpBUwKHty5KOOeUELLC1pAxwGqg9UTMuuItOX+RaGJPjNygvj0yfPME1rRUcyt6HOaZWrrG
+5rkFEPhTBkcLxq3mOaXgYKgDqu3weCQi5pTfOzfcqZiUYvTMMJDl4OeVDKgVZ4CXg6PDi7GIKtz
OGwVJU9dlGcgjcLRZLxNAnEbbbYrRbIqrcVH4qkvULsUHf7B9YLqSxWWXBlDmPvAafaArgoPUW0H
9j3243dkuEJOYQmH+E40PJIqhkv5ttpJCRDthlq/0Vo+1yKLwiJ+GsdTTz870phwHu6Yl9Gbjq+u
pugWdTZ4BzgdhVpZWs9brbRXuV2qPwzR++MMbXI9pSGX5H6BZn/MZ4XVpMYtgrmwPeA2lDj1Sexg
tG5wWYAFHj2aH9B5MmKn78wm1BDZTjxa19p56CDvDOZSkl/4weTydyDzdeMJ1hf88Es1IsXkANd4
zw2PZztYQIBtTFSryy3hF/5POvuks2o4Q+imMFoCoIwYCEjmAE8qNT2OMJKpQn424+JaCecUmlel
06GAiamrC/suunDz36QARa/8LRSQ74B5gwYV9qyPn4cm2XEk99Ukf+4IhdJ6VoleWwQJBh20LTx9
SDRXAgtPMeAAPKlei/uql0SYD2RW2zeTlUGGFrKcCq40BVHwIeW4j6UbInnK4GvDIFn0rmCUECt7
A/WVXI6QoNBqS1F2CT93VlnVeELcdQdaaukv4alJ3UlxohxcP9USH+NZ4C0LT9I0D2QwCNxOmiWo
qYnN48StbHEVECgpeEjxeVREe9ZgGK/DSlE7tHCK0WME0dkv/uYztF1A+7jW8G7LIO7td2pmdRU8
6kg5vsltf5o6qKVDkBytD+aUeQgruUyEXBmc7AanF4JacrjEoRJmxlC16fBc3bCSMe1AscCqfaTZ
sYVSd4ayaAQH81DOvpShlpQ/JR5KA7LNqiPhn4uZMyt0ArpAUx2hxYileYZ0lKe0YSzbcQJeIO0v
SnWsB6eFZJeMRgCMUQv4E3VP82UAwId0V1Axy6iBc17pQKVb15w+hduD/MwY4lE5uSqo563YWx2b
YFht9/y7Tv5ocLLrUMa46WevI0iASVshTgHwAtAsBOIFvzIkSxRdQXCM5tbEz0oVSI9QYarDoSr3
mEbFxVFlTgPdX3SoZbPSrLpGnHvjpqdivlUoWuTeHiJfBKet98puZ8D5Ez2+1zneY/4o43DMyQds
kFxdNEJDpQdkefDtHdHJ14TO6WmBOETYtWaKH+OL1jF/klGF5nXahQS+M2XTYByF8Zwl09kx5ikg
EB9xYr7FFcOyk6qjbyQkDlHVD/09aZy0nLFpiSWp4i5u8z2kqILhsfjo6Opj5vZwCKUzlN4rd0Cg
r/Et0LnppimAbocl0N4u2THHlH6g2rnpLKML8qSzxYl6rB9KizY0VNAHUOGkLUv0RLtQ5J4iKd+3
4geslUsWgZ3fDWcp5c6gnFgUAqFQmbz1GnpKXKBysD+lkJicRsGUJ4vo5DBOVEJ4KlV4dFbNvhe1
yjJmhsxK2Inxa6+hZdTLGpIqvkWyh6QsETWXFVPxax5w4RNNsknhArwMnXij8uRYdRnMxKWutftZ
Mnt0/9G05A9ajfOb+bgENBkk8moOZKa7YomyUlS9hI6naXzFvNikcmvx0A5sitEW4cHIKtlKlNDI
FeCyS7Y3Zgp7YkiK4GJL1ad6bF0QK+EfCTdZ9AIMroB9Mp+8lpHmcdEHj5YBum3mbASGdoHLqWfE
IoxPH5sZRKColE390jSeUkRBbeh/mRRL9kC4c1H6Uc1/CARGQik+tTJQT6xHrBg6888dxk6zpz8B
SK4oumloewC+KbKQuXlnbPKMBjJPw70w3kX+3s13mSGtc+r8MsMOQOhcBiMVSE1HfgLNSqQClqiS
6yhKnwP4XRYPK0DovvVApRUnmtaHajBEUyo5X62xY7lmpw2uWHl8QX7LGnUSo4OE7mOsWM0wj4c5
a1OqzpirxAR7foLhT7ynZTGGo9rC1a3sEj9hUzDAWcUEmfc6VMJB7Viyk/jhrcIdvgP30vCq5kOY
iVMS43Oa4LFaEWtQ70RF+g7IPvrs6RnW7jDlFIpfGUFhMhRwbxuh+DJQu80B32J9gGzWpxG3LwWy
S+rIg83oHfJ9e1nmPDYixRnK9K9kwHomhlmaAlN7TX/nmYYkDdtOhT85oiVQElV5xOW8l4Aubptw
Ju+p8cYrCBVHLTMSM8OBLweYekK0P3NqNJlapXU4ilAyTJDZwbh7384T7J1BxTJTo0/CqdN3TSSd
aq0JFQzd4rrYz5MBChuKgSZy85jYlVBi+Wp+J3cVBuUzC6e4cNM5tRT2wsvqez2hTBPKfSHgQKHj
SpRP0r4lyJC6ooZjPJgADlUUZ+7bk5h2Fi+5ifirxaxXl8onTrjWEE9pxmd4ooaFnJ+nLgbTQMcv
wRj02OMJYstgY5IzJG3SS9tUb0wydlWb3ctkvIvoz0zimfbhVCafcAaBeSOsu2DyNLAI9yLmNwUH
Mp0Z1bcY1o4CduBTB4MhnIXMyeojImxVOWK7zzCEFlxmeEX+ZKAcQK7xOLtyHXSGuBNKmG/h9qcj
dgkcxG9aT32aIuxSxWYckKHCx8jfVGb3BMwhWfgU8/5VGf9gE9qoxxA/rKgonCYhdpRNdkR/qxrs
xqXPanBmjYYMiVw7pqEg8SbXfao6ZwpwpS6fJf1SpHahQYUbre4KMhQTeqlS+SYp5GxEAiw9uMxn
oJNQlSHGYYQ6Vraovs5JHjC9eqYp0ANtsRN5q+AhaA0STa7YmhFoyBOl3yS2EVu77F3WsEhWChoG
wcr1uzp15PQWgV1bviaSrUPAg+dCnd8VvzBgbBQrhm1p+TZKr4ruI0uYJy9r0ckQgnSEt0ebBJrh
KhQ3NcqUvTL153nUDzEEM8A34tvS5jDu7TqktBBMHVRrgJpVl0EzFTlR92ea4QELuwvpNWIegW58
A7p4WsSOSI4y/VBBX9IHAmc/lHaDy6uHDJ1biGDCMKvLXKoFanVE9GxwwwwklMDV5C8ihCUnnJ+6
s3UeRiQw25N129DfY0jqNHDGFn0FM8jogz0nACbQh/5wIbrafJ9A6Wtzq0PTCS4Agl/jQNFjJLlK
dNANGEZZqHRqZHwdZ/fasZMKxKJ93kHtdjaOOrJgOaOOAD0oNIT7JrOFrIeTFEI2suy2iP0YFZdk
ZE6MakHMcKx5zNSurETTt7NrFh8gdOe1HSqKqQu4LnENAZqZ6aORkMImlTpx9xnBFjPNmUuHCjGu
MtPGG2KvUXIoQT43MjR2vEJwtDzCSzR7ksd2RSTkxqmt8tNprDRfiTFvl6U/fAwxqqLZ4Wo/c6Ps
crkbQWFxeo3A32jK3Ge8I6lBVfzVEHqmEmWHI6BdGhFfBLLS1EHbxiTH7+m7JvsDwPUV+2jrswzW
R2livtTB/gsRIDeRfWeDkzOz/ISFkUkr9V60vpgcO+4V7t4eN8KkQodIAMTksPp6Z8OIVDcOQo7M
KNobuGqHCiQ1Ulfok1VK+uchDYlqWdP6S1KN45tC+elNjmiLVqXeywHHVa40Th4pOwf9CWolSeaq
cIeOOlS+IijfpPqr46zFZQNB9lEO8mYKxjj1RAOeSOp8ngURjKnM7djgl/9H0nkst41lYfiJUIUc
tkQkKWZJlLxBUQk5Zzz9fOxZ9VSP3bZI4N5z/ii1P6uuJwdG4FdLjMoAqYlNYtNrr9TXppj+oojF
TSVOIQxjw+/j8lqb+KdC07qKi6VvZj1me1lCaliFSyUvdkcdNT+XIy7Dl5mPsR+F0p9gSm41hD/L
dM2a49rZ9T+l+YYjHLB+sPMMjpLb+bdOwFg6tu4yPAc4o99Xd0Gmp4I0OiLqTP9JtphsZOqhTjD4
uYZAe5kjTZuldKXZ66tHlfC336jSq9pt8tqO1ac9Ycsbq1Zuku9MydO6yA5bj04hIIal+CCfkkGw
RPLr9OJeArGrG8rgt3QeW9a5qLBL/+lf0kl9Vz6FxaPcW/KlwZF0p+68PLkN6WHQOhvmWDv3XNZa
5ABW4GQlFzuO/aw6tvzbnB9vBm3bdPlhSLcl0ZujXaZ+Q+KldVJSX6c8G1FxabgNNUNswdFOYNCp
3nRCpcLr2MjuUGzG7DvRvRDVubRVDwpKxGolbfHLSLNNHkJ5vje41rogVfZFUW9T3acEHqvr1H/F
gyMn2zD9FeJHuL5G/feYrdta8lrSqGqH1a8EJoxaQoI3VKp2jWvVp8pYOU6Rs0VgYNmOQW6tKy81
H9aYHnONTGGdX8broVF0UFP4qpb2nPJoZNvsptQRG+i1SV3ukiV15JIIrDQ+oCb2my5+Uc0X/aTV
L7jITYJ0kM3UjvUtjA1bthsZ7wXIRHnqxq200gifQdUTG9bo7OH7Nt0xJgjY9kV6DjBVWm+Fta21
j1jCgJhPV139NgjoTQGYKKmfOMzKD7WlnFDQXbV5KUonFn86mbjf8stCP1f81eNZg/1X8JZXLkGf
kgbAcZCLT3CmPj6F9bbRbmV2aLWXCvc8EvAC9zziJlFwufSWdivJWwaCtfopQzentzwvHAPQrneJ
Q93IYFXp3D9tiCTCx6PuxH9cSSEdcbP6VnYqx6w3CAAtlOgOB8aRGpfZNzOe09SBRCTbvag25heX
Svde/WqNFzWvub5V8eTTc0/DR4+zg0jjXrHGU1hUFyo4N0rNh0lRvXi1Qp8Gxth842cxqkt5U+P3
aD6RNSysb63CZBMndpqUx7pnj2ep1uMCKdPg6yI/3HoI76WwYpmmvEXbqmTFZTXIzT63ct8oU954
IgItR4rPwk4lQ7okOfylaKp3nVsyZwiTY5bZ/F2rztGyqYpL2PPIH3TWmVLlG0ASKKrEP1McudiR
eV6ym7WujH0HmPWxPSFX2xjGy1KdS+WtCY8aA20FC5Z7SuiMclDk+wSf9aAAHmYeuFVabrtrxTlI
OHMn88iy19zq0jP0f8O6KwQwXr/512XBhPHXeCh0v4lcmtgG53/8XEbsTyI1Z9J3qQaAm5u82mmJ
RwgLNeiW4Q2/vGWC5fZqAAM6MYGs58R4q8vfIX/oTXcBb0eFoHQvdW+rGd/dB3/XMv2clXbTtFCG
xhWxqMXX11liEINF1NVlLj6X5LiSEBJ9dGW0KZRLGvol+3i0Maw3dXaA3axj2oKDKb5SblFn2QYn
1cgiBgiU08Fu3KVmryM7yuL9yCjLOaLbbcfz/pJy7w8667zEmbIKDtAQI0VbbpmAWJYT3kda9XgW
whlH9YZkdlAvCyOb5YXcddFDrb6n/KNrbRVPESE01qmsSpuIXh2sRNp3FTiKfkLEMJa09flGemZ3
KmWuTT3fGMq7yVgR2tVqiyhiu0tDlmTB5fGXaWelOhe5rUd+pPxoVu5o+msW2Xm6jVt/UANIDq7h
0bAn6hzqN3KD05zYMuGwlLeOMuj6OKTnuLtrJQDuvhMmd8QzkOb/ZmuriH9MdI0Q2TpTiswcE++z
FQtb5ggzGhy7aWjF2JQ880wvIvPIJm7N7RSqt76K4E/4+Qhqod9M23Q/UxXwptSxk7a+mQZty/Dy
2lEM10W/ob7Xw92KCDZ2jNwff5qUUY0EJ2z6mhu/zxTJzo7cnfANMwt2LHjyqwXi/qLQ42uyogAu
ibzLCVegr4OSCOm2iXInb98znTrvAsJjnw4MjcZW6B6radh6sivIO6QGXjSCEokzTRsy16lvHLPZ
VeX39VdJ7jKd4ALL7z3EJs+5rJe2WPDtU4zoRKVjcGIVB6QkgvbTAbe+LqoJtr0pCI1vOUdzml17
T8AwSV0njMD8M6tuvyeNfJGQAAEvvnIDGSEJdnIg69/Z/NGeKy6WOEjIbWFMC3/1/D6hBAbKyjlq
VVvpQweNzqgzngM7gn9spm67oJbUjM9IOXQqiTmZN8V8SPObPO15EvIGjNBWsOM1jtUdxR5pJ2Cv
I6v3BPDBOI+zQ/qTwh4pvQvw3SpIstDozjgDiSHGMDZG81uFx4lYaWurfurgOTFjc7CYp4rCyGGj
m+QOvE9C5aB73KzLzxMP/ET2a4gv4nyZkRSx+teVv3RunXriZFeCE3Zu12+JrRaTf+a4zdLSmSeY
MHG4KGO4WQ3TjyJy5rtLOfOGsX5qNBug0jul9TUa3bYOmmnXvjWUspIw/8fuGSKFVO8RakXTDW8D
gvJP42/InFiyK5GE+kC2Nrh8zCkYdz38weDK3NG/SrqTfguV5H7CBKNQdYfon9l/zNJFfVWIIZDH
S/ehLH7F30hx12UFqryWkRQwg1DFabPFh8m/VRFtBckW4QlaaWy5ksFl2Bb4HPzsCdlx9J4i7SEl
nJRuX+wB6y35N46cvPtKch+klYpnc36ThH3XOtkchKLPwqf/qZlht5+p+lMPD0BeOo836T+ZkfqW
lSYPWf3UNCiVX4C858dwbratfoDH3lA4r3LrCgMorFcr4IPzTVMeAwkA5kX8q6orq0SuB2pUbZp5
r1Vc0zN769bIvhvpR9GuT/yfIChONrk4/wcsPR85dZO+JHFAdIxla1UAP4CKSwQYitcvPd2KVBqK
bzlf+cRvXjFIZzfw5g1cqxHexBu8SUfJoT77zfym5beUZyquCRMnqna6qtu+PtaKbyxOOHugJQjC
KAMghLtA3cguw9tFvpHfittG8njejPnfwLUQvfSaa4T2EPlhXTpU9FbTbY2JPNhbzQ2oePoeosau
PlT1xtcudk5OUrnuj60HVD1hefha9X0aUmuggyUMdsNQIzR8a8u7Bj2TvHfC70qBPQ+OscB77J9F
BOpTx2ZbUWErtWtJlTMUP6Q9GJGbntf2rqjgKxI3IdH7H2TFCVnAFF0v7oheSuD6p34eCQBFfe0X
dcKWts81P82CXLItZlcqckzSxXrfNDmjvZzVl1OI3m+hCLLB59XUCw+EW6DFEDgp90TrPX4sPZt6
ATcl22McaMZRQuYnH/omsOTviX+5bkdjW2ebUriH9Vv9KOVwF6ZvMCfPpccaEOm3xHx1H91BBdJv
Z8VW8kur76WRy1zCtvxmhfc5RhRS2XwJzGoSg/aqOSmUGCdxx+Ssw5CPG3F8BiAlTlah7eaf1spE
Vb+qc7Gf6QOVVW/i2cqwoW6EVx2zQ/GrKtJnJeG9zcHyZogM3FWtrHBz7JfS6fX6YPz/eqexoaIB
apkmO6alqaoeKv0HOFf0i9HIHwIAxEbQhieHXRV218Lacw2ZIM9akYES0VYTda+t0uy6Jd7KZWXr
Qx20dfgnpvU/azS/BDnxG6jlTaYnttoFepZ5xaS6hunK+sjFsikjT2WbPSNkQkC6MSWnin/k+EtG
jSDvQ9NnBadFt1W2Ur1/wnCxI+p/UPbFDzXqQaIQuo1nrzo1t6GJ3GH5G0bFQYHScXGBOQcq/2VR
caVVGfy5b2Kb+DZv1NxW8lbTK6FatCH5m/WdDHUym8Nnqbos401nq+Z0yBoymPtxv/S8xAWYmIy9
BpBaTo7V1eo+I0300olYtybzIiO7AAF42fCs75Kv4/hc7AFqZxqN6/Y5J4vE+3MFze3sRg3Ha70e
wNTCdfyUzFuipJcq3Kb8ak0TrqpwI1u0zbgmCLo/x/GBe3NavNVixnrR/qLpd0JpHYEAbBjwiaAw
HEndT0gXFdKyIhK1bI7a59ALM9w/0YcF4Ls/T1FQjrsFJBayCipBiS5WCX8Bz7PVpP2qA7nLbp1x
Cq67agEm2q4rbNyBWzgZbFP31PlWkrfdbkLdrTBohrSY+KPYbavlWP0YaK4yYzwDLoNSjONZGHbC
de1fqLPAQzkan5oZ8ek6uewXRmDVEdqGX52olOok32ZlW2Rk920pudtk9HNz6o2Dx8Kttq+qdUXt
Qpw0cgJBvsk8+szJfEeT6szRPmXKEBkQyGsxiVKDMIoIkio308gvBLzuvnLjc5gCQ94uJBVR1zX/
jGgCCwi808hZrg5Ma4WbQROHM3njShx046lI3y39sEzHDJYVoFfbqT16O8DdxmlhnRsvHxLQ/g+i
cWBPbgx5jCgS+Yxv43JqpFv/Z/3kib4ZElcPv+sZACtJbrM+fErcDAu/eYjvVf3IUYJZ0378r/d3
SjxIUaV3BOxd/WibL80oMUp8ZkyPjJG5B36nzBsrsGiqCk955uflzRpf2tEV8pMItzxke4qLTcW8
Lx8NqOevyK4N7unXP1X4q5l2ZrH0o1XORJvPXdSO6+xofN6zTXKubi8qg6tdvicTbUlS4cbJZ90c
xC+TXzNk7lz8hNX7QKKrmp1ZASEhYY9U9bBWqdOr3J84BjtpF1XdXm3hAEkkgmIsxO06skmAHAP1
ebzLPbPTQc/fsxU6HTnLgDgg7zyVjze/E30zq8u+YY6TdcfqX1bplDf2PBH67BO04an70Hh2d6vu
0nzOIjy/rSq/y1NOgaLGctk+FGQrDcPGc7/JZAYLVCS5XYH4MTKg9LEw+qaf3avEalLbvRLMq6tc
rfPYvjf31LJ5HgBBASukCHJL+MvLf6SS1YVnfZYMmtJHC8wSpYFYWs5SbiIUsoWjGJs6Fh35nJTQ
4c5zdvtcFi8MA5xAovnVUCR+Aj3HYg1TdLK4DiqJD33y1X5XD2w0Ft0f8r4ZvrDkvhhkfqurJ0Bj
rl/hiFqifJ0+hWcSTP8ioNJoawo1ey/h0BC3M6tStRL0d4gUVLHPewZWQa7dcDis0TFbPpvkI4pd
S/wnQtEl6l3PLF97mUV31uEe9zkIvAX9Q3GHmOhvliR+DYWwjxpumpCgx3cTbF+oP/SUY9aJh4dE
CPr4IDI/zhx2jRKVofmyaERc6Xw5CPXV3zncFangi/DXcbgVJz6g9DaMjWcVmd8YcDgQd+upRksX
QYAixB5f6pBzInJ0Xu26+k7jYwIyHUV2i4gkagOzLeyFdjYWhrj90oRXpZgQB01o8rF78oZEBsM7
0scy9tK1ZIYA19a5pRrdNbLJXTT0OHkE8KBkpz6fNrVkHAYYffKdBVuRL0N0o2ISrjuyEEhtmLdH
o2W9z65xTSLAmGstGigQE7kOMp1yG5MtvMi9mF0R5hnEpL+b9cOUfJ5LlnEgRWE6tNUjt3gmEgAX
plMzro6SKduleRE65/lRjxe1PxX8gVH+4L9mpMgYzUuu/oQ1adn3VESeL7GAy68C/fGx5s1rT8wR
yy5zcogqnKOiCKQ/GdDeij2QkWZZkUOGsuqU+l2gb93a1xyF66Oyvrooev6WPc9/iipGj1gTDqrB
3J3Ysnqd5hjlV/HJlW1KwImGvhmRaBdG9q/TgVDzmUybOzgINh0EZBADH2L3UsZ/HTz8wrY7/q1q
5/wnVDmt2nGAWo/Y0RrORNE0PypGoqT9GPNsp5hosuJ0J/MXj0xjTy3mvpil20AmwbQr1dcwO6to
GaPwXeymzlkt6TT0Y+i28nParD7jPPWLvTB/WhL4NUI3e+BHGd4T6yrLozfnu26FpwovZQSipFz6
aFfJMIdXSQg0012t0NHH37ZyY9gV3diqhc20q5XbRHhL5JFJ+1uvvlQgpqTfaip0yyZtaZwsQd4z
EmGLaz/1x7SQr7kKVk19WVzsNGIUi2+1RS7RLyKsM3X25fqYOi7S2LoRY807N7df+py8CRZce71q
XimN8E8oH5W22jYDb3g/aJxrxvfQg5RwA0uTYAZDZj7CeNnR0/caDbtZfjOQFVdYCJLmrgnRpQPU
blkwEkMYDwnsPnCaKdplArGbMbR4miLGXi1rV0OPkpuiIhBqImb6cq22qhXdKoPyHhXhaPUtR5kr
a8pWaFAzFut9FZ8QEEdOJNK6Lh/zGCYXIZQaPpWB7I2q1d4Liyo9wRx36jTiBSBXbaOWcjBYcWg3
qZHZg9iMftyrX1FrRB5MKKqFJT6YIQISVRnpDpWY7stTKHh9HqiShb/NwXcwKdO7wP0eaudlfGX9
bNO9ZeKdaBKnRJFUfmm66hgUIawbrWWdygjTN3HC2G30lwhXhZIillCsMpYyXahogoSTEDZkEh6z
uVeoCWyqa24K+0YSJtsUFFcjl0PmRbUcs78NWuJIZbAoD82E/5L9vOdpkB/tzIpfoKaoS7gSOEvz
SdCRQlwptkGQ0Vo3xzau77ou3SLuzaiXXcTs6i6VtNNI8CYwwcIUawJh0enOGBwkOlyB8qnGZFTG
8bhtu+JlnAYVViuE7SJgODb9phH5MjHM2YZZhHYodOqmbVTJjSM+b8OCJhnkdHEgeA5d2Z4L2bJN
ThFhro9K989KKTknaKQZh4oGJ82ZLXSomlL/aMKLURXbJBrwxg0J+H7hi+FJG72UFhQLW5ZCJfUi
nBSTQFuSAspjqjA420yRhhRQQqFwW8zRAZ9SwtS5FG+LvhNaT7Z2leZH82009yptptgDeNv6ur/w
WEdeT2EHdJa6gtWnAnikggZMQpoluemsgPtLxhtWda75kpCmZP3Xze0OfIVttOrton2tac2I2G5O
0NuCsVfjq665HVETnWMl4EwQvQk3y8Bmka8BG4CFQQpLq2m6A44GxUX+4FUE2A6L4SgRP269jRpz
OyyxN6BAGGQWy+Y9ntxmGIImV7aN2qtwb4xMKZpDRM+cv+/NtQJOHcxvg3Ob4bcfH3lvEVijfNbt
D8BZ2JbHPkqOUhXk8vSyWr+qCdhdsKG08m7ROm/R+RxqYWvGX4pKaYvgYD8jLWqXS11tW6X4EC2f
ykenrZG/WG34aMuGAp00RESCGm+WVEeo9EdiSCuTD8WA3XDvJTGQ0/i2hJkdNiZtd6qthQlKiEpA
hzt2i9+1BnGfczVYP2Nbi+4gLqYjSFHiSlr4K1XoUXmplaGjULLukQ2nIn0LhaZU/B/QB3HNTb4W
IpLOjkYwI7L2SLAVBwaQt6MbCi9L02BorH08zzB5lN+gYpog5Ks5AhurtdmOu8oDaqsqFcnZCHxj
jmW6T+cGXCo+N5jaGuCRISsPAmScMkrBihJxHqrPSbK8xMxOyHOPWZJewqdBUQF3GhjvV3wrBaob
XddFVxzKwdPrp0LsOGt7UU3N64q0s5p0yyufol107vYUE5Mfxlt93KxmEVhI/TUGKpXtJMWbVKFS
UG49r3wDvRQWLSNbL7r6+BjXf2oTyOydCnKyFqVNzHiCR09wIv3aycfZsJh1aodm61DWNnLPX/Gv
q4n+C/WXDAVCy6BcGkzp+iMTGjYYQXfm4l7W2ZtkLvppgeYGS8hZzZ/qbSlTnHw8GfVZj9+FFpR6
J5bV84UrE3InC/2r1nnQlA80Ld6QYUcTURDHSvNXI+XP7NH8SKLIVxLIigYULhNVy156c0ttEM1L
fx2ZMN3MjGPdkHC042ksf7LwKx6BO3mFzeUXkcHEhF2k+PF7UIpFlNxW99bB63BHiOdR9Y3wEkpH
Jezjc4ZzU0GFeNPm9Sepx2mXdu9m7ve5/qsVCTUro68hF6PLz0MpXyknfaI3YMwhVpy+trP+NdFl
Wycf1pjsHDVupvRB/1TekXeNNmS20PyabtLnQAznqjksMYIn1KumXMDyF44et4Eeo8R2ibczFpoc
eLo2E+FSz6G2hJ8QYfaEwMoFzJMfXL7ITpBwtahARLbu+l9Csl8hcbyqbltOx3XaJuFeNk+dltoR
R0w2vo/tFdIJankqIFI9qwR5Q3RqYcu1BUnzRpFrDYYmHrN/oxCfMqZxtd3Pwr9hsjwO7UuiNp4w
vamKSvTqhDdBccpM0C4as16RI2cYO07a/BLpphb07UoGCOO/W4UDvKl04b8/yrGNiIkBmZe2yvqX
hE2sKNZDJJHUDU6hAAL1YwqtupzMXH+qmCS/EIO8eqwLiR+zarerbEvSZx9WO2vO+TlwwWYPw0A7
xW/snnAgPKT0VwwIYOVuY4DJ93g1KiVPHMDwddGxnIJ05OvOor9aXp2ijiFICPIuzGhCV8Damwq/
hamjIEXdiNA+Sf048mryYSoA7CwJxnox2e+2jTmeZ3HB3TJ2SU2oKoR2mUNcqz3rZ0Mgit4tYA6K
N45/cWOYV5QBzWaMy+E8xCD6HPszvFYUS4sjivg8LICq9EUc0sYea/XdQIaCwaPStXNdKn6Cz2XX
4krGuCKUgVlQ5ygweA+LyQu7IqKc5TB2nolOH3VN7u+y3rN1FBBvBFIvllyAoCNt0vtydJhpcqoN
1dw0cnoqBTdHIDJUBMwpCuuiIcAsiCaux7wN5FFA0jqDATKIXQYhukVj7iyzYr708/KYBXBDRRNb
x5RRD1eGdW0kqtOs+QrimrX39rkpd3L0V1mkzCfSWWEQVespsyvLOMsdrHJ+ksNXVOq5m6X/GgpH
5vvQcmnWzS00LwoB1ugJB5EmAfN9zr5Dlq+2ucfTp8ThFpuvvX6fNVBd6U0ENEyfiqB7qkIWK/w5
Do/N0ZrwDoRx07wYCyRTqOVSYCSx/AhxqxYQp9EKJ1eFoWMxXImjpzyXuwHiPFwbCyTV2E5tpj76
tXEnucHQHL7OyRgooeEU2Sy9iuZPOAg214LWJMk7Eil6GXQEGa1SGyiCJ+GrFSMcKOmj64rfaI1B
ye712m2bNHwXgBfE4TWZgWRjHcFNp+VZEBuzzOuDqrcSnYLHb8M5ZGqGhBEgelH1IBe/l5iSQVNB
V6x8F4l5ALwYVlOETmY2wZaD9I1zXKs4MA2/LP+UUodg7IkkmqVhL86xRFjwdzXd9QGfEJi8qlrc
d5nfLUWgg+JFw6MiJX2IX3FiIXdHhTjycXM8TG/DhDRUFUu2ldTRQFTkFXbIUJOgZ4wGQQebmp4/
Tdp6ZXOBls3Z5C3zszPEa1Ra/4q6YIAGv9SXQkBb8Ax3QPToF0X73uuMdwBuqT4eCCROBQ/deNTP
voEhCgWzCiFiOm3LttOmT5k6FRmbWIDegNAuFFQvmo78u0618APglwOs+dXl+mvkm0XHIcVIRwnb
y84EGQOTCFdhOJrU0tgd+4WzNHdyHVGzKJFdTKCcpCUP2LqkgXOSZa6otEvBP6Vsdfux3w4iIpDV
3NNyusFWPEuIWlrTzvvET8KFHmPgGeG+RHxjjXSojRcgyEM7Anyb+lmKqgD5dBFN7cdMj2w5VPiH
UKuR8Gz0/O8S9oNleVl94pm2XcuLpRFtWP9NIUBeNVsfQ9ZCPcds3QIO50JXwWXU2sOcMJNxekTW
3my73DKD1WqAX2P1pUxB+5iFRCeqrOagDCjNTKlFbCzuQplhOO2cNNXY6iKewk4cmUtxonQa2vTY
gi1Uw4s+6QBIhnYUDPNmZI0thcdqaV90JnrFjL3OBCw2bY6xfWYxr0CARd29yRCnTHNQqcqJUkCo
uzd4yAWPhT9Nv3Jj7IvUclWTbxj+iz/vFXS3LaYgGpttwl9L6tDwj2+VNHla+o+DP1iqYp9YRhB2
PstxPBy0txDNTl3T7Y1qpaskOwTbXY3RRoa9i8PPsOV05EFBXBMn60sdaV4Pu63OM1Cs+VYTEVdN
tNLoZx2pN3ZrqGfRbtZfFaVWHw7bpvxn0cVE/MNzcprQxpU/1nAX1Ntg/KADi5NHJEKkoGMbnER4
TOR0q7rFjwqi0VIdkS3OVI+YyFLU43BuQPyZelbSz3A6M55WPRhWzVuM6EIwPLEXbnLVBlaseC3x
8fby5GKUOdqypfuKiQJ+qYJRuE9N5usk2VrJXp7fa8xI8kivmyraZtI9aQ5dyls7HwXAyOdLP3Gw
pwS2DN+WNsWBKofbTDP+xfTbjk3uz4ZKrTiGtxLjTYEgT850VGYIE3RpnzAHqZg3wy46dONtmhK/
XrD+6fVOwUKAKdAlUPHpgx9UPilhhOxEdmWoG3bkEft8BVrGmhRp8y5D7aGB0hXxrdW/hOQm6g7+
IuRrn4v8JdffBry81JDqOnxW5YoHNJ2+l7nCW1+Xn1KVnuuEENtO6c/SbLzFq0h+QbHatbXshXxf
W0TMdbTbmVsJVCxlq3x+DlHMX9PAgtjyPWFoEaP4B1ES9/Ee7Jh3i9OzMjI/qpCfZ1CZh6E+x+GN
ZSauIIX3RfS0TXrNkLq9ln5rAKfTbRHemPeTJjyPGtTVTACAGE2IrcOefQNInv1/12fowLVpuohI
UleUttYyBj3LiWkm+UY2y6PcLM6qFbsl1uQrfVloYpUez2TSz645oMCVpIizO5f8Wlu+ZdP4KuWH
kZ9Xc7DzVkDgIndIsgorOpra/EDBXmWWO4aIyMNZBFWuntNRFRZvUguazwrsRGk/8FyUTyb8me7A
ZDPXC7susRtKCZW1sBPXkRGIpie1lCwmqEvLI305Xi+3tsHbTDa+air7rIBc7s1wN2fKTU1jL9MU
J7JmjBh+nfqSgLIUafugOnLrl+lRMMMrZog++Z4m4xItH1r0g9UXKp8tVNcER46vknZJBeXcgbO3
Rn0UZtHWVdOrdFG/GnOGEio2FI8ljgCnYvKwIv5LJlxXEwlthZmqDyPMSJsdG8pA8+n/47qQIyqV
MtYTsxEgzhqswMPA96TN3hqjOcIwOZd303yg/FuV7xqyQEHyMDqzwAzDgVK/m/r6ys601bl1Sglu
xIrE44gJSui/5jU7Gvl+aWA6ospJyhxrhYFoaAmyefFjMzoKaA2aOT1oab2TIw2PzKx5Qy3LDv4f
N9caUCdx14SgBkkdv7eZ6JLfy0eA7yRBMVx1Xl9Mx6gL7Qh6pVoXdPlr6iim4eTVhIaua6RHvVp6
DLRCxKtw74zWHixO1IAGB4DrrYy4baINQMet5uQRIO1JmT45eAfpbi5bNeRLs7FZMuxf15j4FlTr
VwbsOrrxfKjWBT232W0tVubQfK1LHTbmtureXL30TBJSA2ig9v5khjfer1IkTk/4rRDJK3Nmt+rA
W5LXCBOtGqlUWguOpJi9nUQdH7BUFru8m8iiA+RNU6dlc48Sp4GvaaZpZ9T6lfKt2um06tJ1tyX2
FcVRE2VfgxBLylvfVIzQEYuAW+WhsmkaLGmVJ8K6KuZs58/0JbYVpTyl84Bx/I6lbWuJpR9Jmeyv
0vo969eJ2axez5bwU8x36HBW9KcjlFIcgnk1c7XDKvWga/NFQ7dp7hqUD2YXiLH0NXY1IuNiNwPE
yOXOHH8iZUV+nnwbcg4WLnD3WeSCvfdVcpgJAaeQzvyKV5a1UFn3Kgz+yiwxzCf8LqAoi7twkS8n
gRd7FDWsCNImGeYPLEO99ZMof5IerF13LrQTTCY08YLfWGiOcVs6Co78VGsP+Xpu1dz/H2dnths3
km7rV9moe/YhIzhudPdFzspUarAGW74hJFniPM98+v3RXfscmeVUHhRQKMCWlUwOEYz4/7W+Rebr
uqR3JJPbMn2ywseh5D2I19w+xB1a9hK5uLwqYVNFpU2RcupXbDIL61SwiicVIv1Zg0UrKrRqtI6l
8i5B5sb4hs0SG8wkUmqCHG++vcZB5MOlq+odOUPLJPDXtHgHEhMFjtsN4mdh2kuvbVfZeKWbKf+Y
jpxLQyTg3aoUlBYRomJJTOPdkF8m4lKwvlG39biHGUthfzHCQbJ6DK3j49T48tZZfoFDN6AqaVxQ
MNL1bd1eF80yoczl3eneukhZZKPO1t+KKRuLwogdPSioO9BJoFTyLxGTLyL5YrN/ppuAvkppabyW
OHSVq8ZHikL8bYQYz2FTLiT3iO5AcE1HUzF4vaKsKNxkGVTpphu6y7yiuXEMmkM1PA36KjSNpYgO
dXhb9UcTwagIrnNV4dH0o6c80S8s2+bqvTr5Tamke9Oiy1s6qDKxRiovLDsu2JZT7sOoTR1pXcX+
aqztfeY4xAJi3GKLm9X0tXvjUdXfjSRF12XuA298CItnR2sSfCtYHYpOW+FOXQ2iRv4QbZUQgax9
8KYzal7YpnPn0UtRncb61+juOq3zB7VtLgPaMY0FOLo8KK2HTUxZ+6V374XTUxHcGk6wL7jSwtU2
dF2Wsmwuanm01cGAiMoSNvQq0v6inVpXV5iNWdzd2172DaMGAgAaAhti2NahuHAjQMmtgahkGNPV
0L4YhqRc1FAe8PItXCzqqSU7/66BVG4thTNcaOowrIpOB8mZXmZhDJnFZxWWtjXVFbP1+o1r12St
FWx7i77ZjiSEyajE3Unlqemrh6DMGO2Vp5JwZ8BY0WshbjxFMx8mbp+6Mtnfr7zWaC4cjcKB51BL
0B10m3aPTBQLFJYUZfhajNdIOyPtW1Rmy7GCVIAevqD3/GTxau+9u4ImkIFxwik3blg+6/VNaWKW
GPCDdX3yllaYnYfKZY3aoOzXikeLyOEyaVh+dfWrL8VlWWh7e2JB5MlNDrvIzOxgl7W3JYVjemqj
Fi08imA2jWNL47WIZaY3jE1h/iDcCM5R2F+43ZuHRdnx2cD57q3TskxK7SG/TktEavjrW3ae5M8a
ePs67dqddo85rRCpPsWa8Q30kZI1F0kcPkkPP26aDF8ssgTuqJruWHrWOjWv9qaLET5puBrWFWOt
bL7Y4HqQ7Qf+61BfiEBZq2JtW80F3ZVtDugpj5M7H14W66YRqRpsQZboJDOg7hv07150nSQrD3k2
qtBgQN0w3ARQzRess+EHIP31FesmGcel7NxlWK39qnoVdb5lLK3ayj807JxkpCwNuo9WTOu6cLeC
ypDf3+kDCzPzzqbquqrcYVxaScwSGzqWkrTvyfTABRtiy7bSvESwU7h3nU4oo11s82l5QdWtyL9j
+W26jR3gZiOfyqRGzrliPSjEBhGRndGlhmeUWdcqGr6Q/YUWAXM28R+7Zd+zlMDyhn/RD+LVmKa8
x8fqyuqUyRN5S3UnC++LYoPxFi/+TUAzdGD39oBeFH6Ayln3nsA3RpFh4yX3drN2hy8aTBblgmGJ
pTV3NqXyvasR1oSbxlj25Xd03x75vuqXyt373f2gXbTuLvKUVR/cuOFljPbUWfXiLi42Q/cjTdZO
+hzQlTe/BwbNqceaLmrw5DNXdI9qvLYIoeqOggKnkoKnSdnPjhX7++SmT6iY29ok8gwuPYuFzXXE
pOG0t6axSvsr0T6m+p3dmteKZ3zPeXfG9hVr4JXaXtGarNTmofD3jfNVsljOqYPHrZutK8d0r+2m
W4qKmxbg8WgEJjA2K0T+6V1jXTsFsMMKlX0WW/pBTqbaorBBftIWX5YwzhOtYiVaXTkG0p4xZIoa
E2qMibyuS9RYMht2jWLTicqqvWtlTAvNILYtAqxlge1KS74W6mscDtsCL8mQk9JbjiMAnDbgHxmH
QboXWlhelHmxixXcUrGy1TAB2BBhkkt/yoPp1/74w7eXthteq1ntUGI297mmsvPQUE9T1bxwaPpX
lPXy7smPCLJPBQsYk96GtpWOdddmrOKRAx9KgwXRgB2vSL7Dnbv0VTbRGZ7g0L9trZTpd9jaMHL6
ZFub11JcC3lhUxKiA6lalzFb9Wo42oa2MIqi3OuW765C3/hGbwLgCG3u0gchRWPR5463mv7qCXsX
4vGKRjraEQp8uhx+KxnicmEKPFkAstTwJbFRvfq0Zgahbynf5jqLWnvclzI6JrK6C3Qkv0r8oHjB
wUWbYSjelVEFcmHnmNDqcOfY/k6MGCIgrPXZsAK10dIATG9h/yxk+ZiH+Bm6daZcug3I6CExlvlk
P4roEt82PKotk6ucnMpmxERXFCbqblNKzrP+QnWb1ny2cNkt+qLHLBBUyaIp1G9K4T4pIW1hOlOm
Ce3AN36YvKzLeK0hzHeqiz7YmAHLFX9498LwkDoo2DEqsIIyMop0w6TsTLeN06wtZGy+lq5d89b3
gmONNsdQqVJM6/MYB25qOnutBOp0LywwchZaoIjCLp21uliFeOLJMDdwF1bKoyfKlUNnoI59BBu3
Ht8IWXdoFKtxpLebDj8KBxmIQksG6Es7YIiyk0uLqmGJwLQJkBShClxI+oFJnK4rvfjiZum1Gfs3
xD9f9Il9kzfHsAOq1DRvCGlCZWcr115krEBufNNc/+AmprqMfMwJrPJpQzoLaljHyEXjFPYIij/H
UWkn8Pf6DHgXeemYWE6H3WahLl/GrxieFxMy8bZb4Bk8g0w8gaOeZwTnUdgaqjBQ8OkbX7nP6y+1
+3jmBE4wvOdBwYXuq0MshXZQ1S6fBKKiPA7CD5EiGnSHtCEvnpqowxprlAYrep+e61vj2bSV9NFH
fXDme5zAXsoZ6jiqRVq2Duqcsb+a8LkxfnZagJtxhb4Ln5JYF/GSvHR6nq5yDKk3qGcObZ26BNNX
+kDxLWtpjqbFm6HXAevC7jI9V8WQ16+p5aGWvouI56R3g702aeJDKy867cJsnvsa0EHFA6YU29rB
q4gbJKi/FbFYh4rzg7dY5e8YvxTmUq6muSioPejVrTCGpRhYqTmcVPHFH76mTMPVsyy0XYD+Q3Uw
mYee+ex3D7xDMT9hyVzaOMzcvCd6otmFhrKP9Qp5PeT3sWFFi3GeB1vixU8WpndPIolVQjgrGNnP
aoutMt0VTbnTonqf+gpaJJ2QVlaFP2L2B6LYC/6uj3HeSbq4n9/Sn7fuN6C2eSJym0dxlqTqSBCj
f3m9SvbuTbYNFi+rx2oX1Qt1i7REXXxVlljr0Mou9t3irlnZC4rTS2/77i1f8SAdVbTQ68+/kfb7
O0358dc7nZqdazS6lhyHW+ZjLITmW5JvBLPT1C5cUtJhRfz5sX4/ZgGS/nooy/XzJlU4VBb62oWd
llg9oWP0U4n88yP8Ht0qzdnUUytl6llBwBV619fKlYkSOj+iujyD7p5IhX+9e9KYDvthVOjISzyN
utBxQB4Sjy9xdW7K+f2cKee4ZNepMjOusvhoiEV2xZudBRZW34b35ftwr/NGN1buV+9MvMqJy2TM
JhYlA98VDJxHxNrhsbxXvlCCncCE2ZkDCPPU3DVdwg+XyrcVUSmWJy890e4gn6koh5TiG8EF30pL
LHJHUvT21hSEp9YqWmm0yEHY4XuT7PaAgtITi2vW/PuGJmjLhmZXEKPwElZfA3Z8CZxc46bwbxwt
3ln4BxoPlv9A77IDi6sa4grx9E33quYPsXHo341hOoAFBm7cJemXUD4qsDfzNRop71r1YaFNopMr
0dnY5r62qD5Tc4+LWm/WiGhvyTFfW3f0Okb/YTA2KtCVCAjtUWGZ3KwsNhboGpio9t5TreEzQGSG
5XU96jj5N2lHI2UL9vLLZNKl+v/eWSioMLQuyQtSj/IVsGF+0zXPkrc9KyKmnCQ6xLQRx/yaTn6f
Q49Q9sh8S7tfdKDx2oULYSylqkatsnu0viIKMOSlZHHELqRpdzTEsFFW3YUJjaqJrib2WyLvexDN
iBPFjypnaqWy4iJSIc1uRIXTvRg6Kne/2QTJeIXxlXWL74uFqppMn95NXHo4zfTHWOg3QXj0MpRW
znWCqBXMRUjhsVrXw0UldNTBd7a4atw3IpLq/lr2xdooXsb0gFEN/cNjibPPJC4mZ9oHz4XXSqM+
Ku4iJmqtuCv1oIHnbt+JvL0pm/RFRNbKYSetsZBMUioH0A8hjgyHyHCW7E+Dct3Dn6CEwb5gYYcv
wk3BeuQbn849Ceq5t0vc50q9StmeUQzKdRsiMkA1ASMHsdwuinmXyStWRiM9H4mgO+VbRd0WzTJi
zzGEjpOz9ZBE78mvAxYTfIBh9VAO+yY9CHQrJQp6lJlFCEwgCHkrG827DQrQVTHR6t2SoHNzpMZE
/CLOGKu/afRjktzCFtK8C8cEvBSs2YB01qGocDdG+C29p0oE32zff4zSXaounfwhqm/zVKy01vui
sJtI2hYjPQFzqb30G/xKlfS3fRYtkNTnCGubJLv7fF79GV/y15kPk9Cvw5lHpLWdIUcoDOMH8xM8
UKV9Dip2T2hgW+TRJn1kn23AGGu3in6daLAE4JGiruj8coF0qpf4WSMqabF77ArrXdFRzSf1ZPF5
zimcqhQr2B22QPz9W+TsYDcOPjJ5HDtRgyzWLJeogwuLNTLDI7rQqoom4LFT9nV8VOx9m+wdU0O0
cx/Tx42RXMXVbT7shrC6aSkzxg4NoLyptzHtgIXh+7dG4LxmrrHM7B+Ve3ARkamYRpL6jk7DOq/7
26jvXqTb7vR+WEqoDH0MhFp4V/r4vU8vZH20xvHvvbmM2YKrt8su1UGBHBFFjUgIr8wncY9Uf3w2
zqCbT6zLpTG9lj9MyVGhaLYMOYT33L+mr9G7/l7dKl/YaNXa1n6tj9q5I01rh78+LdKYTf7ce0tI
BPDH7p3QOGZ/OpzIqr8IHWL5stz7b80ZjvGpN/L0Pv1wTqGimqrtqtFRSZmsrbUjlTM3RDv10dPJ
ffhov3PFEFtjdPQVpHiZBzKuMhp8hFUMFbFSaSIHQDLSZDTWHUX8lVJbJD2aVXNVV5m+zeI622vp
6J5Zqf1+9aTL2ak2cHVjMrnEpRsxWgKFtygTN9qsDFzj58Pc/v056z/59B/OOVUd9Pux0l/SqMMv
BoqxBNGHOBlgsOGFC7vS8YnHG/RGxxQVTR5dKsGrC59ecUcEff0qaa9GtOLKW1TQiQiiC6+i/Vcq
Gzvd+xHTrEZ/IMeFUFH3TdqVkTgriXw6mPweRbp1aQKzE4e0GFX2Fz9+1bQ7P2xXVE6XvFRL7VgB
jJMV5fIoeGrSqwwRP0QVJ+adoX0vSUpt+o2jPOb+qxapt+VI8zdMVq2PSlODx+2ENG2UhjTDx0K/
bclcr5MrJDd9ThRG/z0PgNeTitHQQBucveKg9mLPc9mlr/34IEoad35yVfbYmKgF0CsPaVsGcW4t
P78FJ9bjupwtYdWakoxhVjSZ6q2vgDjElf1N0b0H3cPKtHcTiMPgENozO5LfLwV1Mf39xzuept2A
uEY91F5u3lllVF3TqcRQkmSZA4c/TYHIxNYK+V0EQM+2jJszJ3pihSgmTPiHI6vKqDJHDPKgVCVd
3tFNN9Fg3ikN65YU1WBq9R5WymtDramRviWFum6VCr1vR1mloQqeUVx11MA+8/CLU19otiru/KRq
Pb+QB7+rFFy6ce1K0gZS5SnIVGhfAV3hH51Aya+3Fi1AU6joYAwmA72Ogb9Yev9aRvEkrIrzCxMi
P/zUtEoPdYdlsohEedtbrFxE5lb3nWOGqKM7DX3FNOjARASINeMR9k9jV+6ZWeznY/PXqVj/ebIf
rnKjiTBUIdMezcaE1mhRkcs2GdBNbHTLxrVoz9LEU/PvCtpnw87Y2sB4Gq49GUzdOlQ9VfCWNsld
Hg9bHcF6gjTSJ4vUJlHSQ3Vcls2uK2nm4VPuypzWDWhPK1gnnrn//Emxp0f/d+cwe3H1uuOqInIy
0GAdTUwUV0v12X2GRx7SJAKSY0u8ofbOkJQVV4hmc5T8b8Zdfhu0z92Dwh6Cbu9Ld8WwAue0HQ8K
YjZOH+cBJ0QoDRilF7MEyrKzwmeq2eCHxcL5Wr9H8SX2A57Dtzi7Mim7sUv6WhLywvbylTWngh5n
YMuM4Eyp1tG+AjGB9520wi0egzoFobcovmN5L9VFcgPF1NbXUXULxmb0PRSkB5ot6ZmkiZ8JX7+7
TtOs/uFei0ErshHs1yU4/43cRXsaWJdobhc+OePK4t4mJE5fmnvSdpf+xkEuu1BIqcs3JoFdJlWG
aOUuWJHuqMBOv7VKlthjV4B0ljo1vGe5xv64jZf4UK8xvFzFWxbJl3CxkVFvaRtfxNtm1xz8tb3B
dPd3n+DZe8+0Pbc0M86KvO0lcIat2Kq3mJYhg5ML360AbK3NCy7zol/oK6i2y7enB28VbdjbHuAB
FGeWGto0D/zu8s4WBMHYRD2zviDaj/70Cp/RcrpE5oJCyRIExCLY+A+fP/La9Jm/O9ZsvV0yPUTR
dCz3qNylFwRY3AyvoNiX6fpvVlDF7EXj1EiGSjFYl66DnaCIrmyBbjPtI3Hmzp2YT39mJHx4HGu1
Lew+6qxLTZlMsg2ZSEWYQdJXNk5cnA0HOjE7/Ixl+nCYVDolYP6Rkhp98bxrVvrwwP4AgYq16Uzy
LaqDTanGObdIOvHG/Pl4fDhek3Vt4cbYI9qGsAEYpkqxTyjRgx8Es9OtckE2TXrmQTix6PuZb/Lh
YJIevB7H9FZ5cWxH9VlCBDDPXboTqz1tNq96upkPkS6JVfKs27bAvAlG8/MH+FSh8+eq+sMXt6zE
zky/oXZdZrCtohLtReQ7Zr3EaQMQvTdZNqsWxuocHda11qMJCAxwZMQ8+OvE8FlzkvwLDl1Cl2iK
mopH5niLflQblOQCfMyAbJZUIyD6qhIczEqoF7Htq4cGtsiqrzE6tXj+wZKl9pMuoHmSyewiRwxG
x7q0Ew0SrOsCS4tV50cDjngZ5z0mj1jPIFwALfz8SpwaBbPpiz55OaJEJRGkApYEhZ05ZAlvYiGM
M/P+iY2d/nMS+XCtg9IwsWBxCF9GwbZESwm33TfWrYU00dAsdd31VnUUbe5eB37Z7OMEDyII3hDz
Wz6uQia2M+/qU8/rbN7yhwRhgmX23LeCnXewt5G8DUFxZnV86mLO5izFlGao9t5wqRRH8i5Ev7Ed
2D7nglR+P+mqs7Vw1bp61kuiG4K4pKcArbc6tkJd/60HQZ2vd+sgiQtUy5emDeNHV53vFQBbUXUv
cRueedhOxQiqszUsZmB/FKPKQQZKGU2Ipj/J2n2Y6Kzo/IPtjNejHKwFTPqV0JELfX5uJ2YSdbpf
H57AAvZPUbiix5v40CRPWXimjjxdm9+8BtXZDGVb9MbLgs/1tH2UTpBDNPMaHlh/bY5n1v2nvvv0
9x++uxnUTZFm03dXUA7YmyBKz7wAT33ybOiXkEKsMuGTJ4pdHd116pmsrxPDQJ2tRBrSXRNX0fjg
eAUAetBW6L5hGn5+M0+MYXU2hsuq8zxF8OmG5S8II3EF2P7t55996obOBjCSqd4Lp2/u4MBV8XFN
zID0i60vkbR+fojfXxzpzEaxn7je2MYIjXSBDV/S1DcBYbxSO/z883///pfObBwHaTd6AImzo4lw
31NHd6FZlrjQW2CHJBXaPKjMvU6M1iETUFk/P+rvF5/oQ359Sv0YGdyop9mxCZqXLJIGFXGZbKMY
2EUWNThQIBx/fqgTk4h0ZqPZbJoMH9QYHnFFRVfqw5hgFF8qt/2DXJxrpZ26S7ORnQeBnZMJGx5r
mbFIT4sAom9hv4QWytwclsG5POTfP3HSmQ3vuA8cTboVUFwsBrie4uDR6g/KgEWw+tb6+Zk6yu/H
unRmY71IlFjXUd8eW9UOHgpu/MF1Mnf3+S35/ZCUzmzA+17oOV5ehkfd27TBfdheq/mZEXnqo2ej
nb5+rbh6HB4ViKmJ1UMvXhflmTfqqbEyG+6dxYpOa7kqySPM+hR/G9w5DcDjcgSbe26ePXEUezbi
DRm2iGWna097q92WP+h9hGRnuIse5Mnb57fg1KiwZ+N+sLW6HWKOEkIcK1dhS0AFLIsFvsRG2bsY
OYozM9ip85mN9SioI0KiORIya3wKFCzxMtvVGgJ/SWDGmRM6cePt2Sh3yAB2owzK5uB8beOnOK6A
kbx+frFOffb09x/eqXViOG4fJAkgiZsW7zGUcr8OzlyeEyP6Z/H6w4djh6ukQOR/1I8g8xvsflSa
b9RirWdnZsATg9meDWa9btq2TTlCUz9ChcMteearn7ous/EwpLmd+52CgWTs4Ry/Vvhn6zMz0Imn
xpqNglQpuxD1UXQMxQoeiAqhA7TeZNtYFfAGz8Udn7g21mwY6HE+pPbUFsng1yniWsYXnz8zJ94I
1uypR2anl2bQRHguEx4XSnWWTvUdMa2RisfPj3FiqySt2UMvNWoedhhEx84LwaqbaTtca0raoINm
OtJ86nmjNyGtnSxco0rs1s6Yyh0rlpeotpWd5rXdmbnx1IWcjRHHcP0mNfP4WPXXin5J3tOZh+xE
C0Fa0xE/DJDKH2K7iJP4mIPUcGiF4pIAJLBoXt1vFX5iQtrOyYdOncRspOSj1vh2UsTHEAF+YT3W
1ZkZ5NTTIH49h4bG2eibTnS0R2Wrg8spKfsHBB5Y596p03P1172F/Cl9+3CVmlgvlTzlCI1CekIN
h+bGVd7rEvKsDFefP2+nzmI+3r2ACr+BHinEit7od5GLVACVQzaei6g/cQN+1oI/nEVkZoOp9T4d
cJE8xlWNmlp5+vzLn7hA5myk+6FUnHKM4uP42t5rL/m7+w1r8OeffeprzwZ7Les2xu8eH+vBNODh
ia+lrpypQZz63rMxXoPL+Y8IrEEERjzmo7nxbz//2qc+ejZmexVJZhF6jCziPegPIv4UOtSeMTSJ
v4ME7cbO37xC05X7cGOtPDEbr+YK4UQivKwBnvH5OZx4fZqzIZsW5NJBBOSJqRHSHNKNeuOkh/z5
3Hvo1OfPRq7TVEZqezzz5Jtq9/T9p8DxEvf1AgXH56dwqjdvzhatbZ4Fvjrp/BpjkVxVz/mN8oUX
hvwul96TvVu6a+TSnx/rxOkYs0PpZpXVMteiY0GOLPKob96DMWmXFvgMPj/CqZWlMZslKrXDuU6Y
4TF9xeuN2C22F/FX8Wrdut9YJ39+lBMjbp4P7hSZpRKpEB8tn9ojxdCsLM+cwKmPnk8Uudqheef7
q9RqE4tI09A9861PLJj02TyhJnIo8f/wMI2oO1IFZ79s8x5SZFesPr8wpw4xmy4y1QIPMbbRsYXm
hU8epIdJYfjc5uTUx8+mjKRJB/J0eRknCV2WwxBsO/9MJeLEbKTPpohElTWRknx0dwuym0CdctU/
J3efX5ZTqwhd/joB9UVgKHaH0IPMxv6+vUFxMaVBX9ffq+v2e/Vy5jDTQ/6b17Aufj1MXATgLyJO
gnw3smOGKTtiAcZM2wb0VAhtlmee0hMDWZ8N5D5wHTdANnlEWwCDy6iBDW47dxG85ufeaqdG8tz6
MIVX69DueGX6xNsSuILjh/lvbZUbWvow/u1zXagTY27ufyiapCJ2mctW1BCmlF3DTPj5HTnxwM7d
D6Gq9aNbUAVvFVBuxCorTxmgrM8//NTXno1n2SnN6OCAvqwhv6m8Flzty89P/j+v/X97b9nNfx6Z
6t//5M+vGVi1wPPr2R//fZ8l/PfP6Xf+77/59Tf+fQxey6zK3uv5v/rll/jgPw+8eq6ff/kD7tmg
Hm6bt3L48lY1cf3zAHzF6V/+//7wv95+fsr9kL/964/XrEmxp31584Is/ePPH138+Ncf+JE/XN3p
8//84dVzwu/dE3CGwzSo6ue//trbc1X/6w/T/IdpO6awTVVTLV1MvdjubfqJIf6hG6qlWY4w8ctI
h2GRZmXt/+sPXfzDchzTtJCjU+bUp29RZc30I2n8QxOOajuoCHUT0c8f/3v2v9yg/3fD/guJyE0W
pHXFl/ll5PPp0rKl7khNB0tGMW72+mhdT6axAe9C5GW16XQIlb7maBN63th2hd+cqZr/+uz953i2
oXJmpgbfYr6uFWblpA6U03USFRRWCBgbV7biuef63rNZ4M8D2ZrtqBL4pDXvXoiwsDPFFjYdxh5I
U1g0Vbwt9IBAOw/SIoUkBVGxCfUwA09kuto+jhyZo32nEXVmwP06mvkuumbSFeXy6rbBpZ5VB3Q9
sIVuELVJfHG0swvNuzdDm5zJYWRi//D4/XmDP97QX2fYn8eyuZEWxloLc9S8RNCDuyiAnTnrpu8V
pvNCvakNgLh16yRftbr0D6k/BjeKaM/tFmf7+v8cmidW5Qwl1C599rYNVT8yNLN1YKZp3SXuUf+W
d2R5NLuMdwnMXLoktmaCe3fb6trnOm9jLJz3VW8gElRz04UTnyUPn1+QmYzjz69lqximpNRUMe+G
a3katopuOGsjK/KNHfnWLpUD7tFBgCAB8YLviFAjWQLLUKB7w0pQ0gNhWeZq0F2ylD7/Pn8Zcbpm
Q0LQuU62w7Mwe7WnZMF2Rj3598eBZWwYFSYKzLBETdolXXeRed4YnznmX0bddEzGOsFbDHjVnt2Z
OkkGU4wkVGU9QcNxjPHHTCFZfX5mf3n0TFuq1jTVqZaweAZ/XU0AE65sJSCJ2/LzUl41Wlv74Myi
JsUGqySvvZJEzkUrUivfZVFCkObnx2fNPJvNmFQciA08fo4uLTkXVYQKvvGSGNFN3qumJF8vgt29
kJZQBXkNVfPcClv93o+0/wvSPB70SNXKS2dwCgIkqjx7RhIZv8XeZPCI/cQg3EgNmnFDIpcGvymo
QA65JuUMPDCKL65TYcbXXQgDA7KnPtzHXqIWD4Ndm7cC7D0pnron3vXU6etrpUoaFVMstquHEO96
TpBeX1A5tdNmMGBFDCVbHKuOcckoflSVwDiEjaW5aKkb6aUm8iU4bucyoEZXr5UmgkNnGiPALlET
HhFGQcAlHqDyF6ZBXFIqVNltM1H50NaUrIA6XhWGaV4X1BEfZWYFYP76yanbV0nhvCQwFGHhknFD
eOeyzBUL+amfEoiXqRH+iqoCkLjKNQFHEv+epr+j/daHu7YEO7Eb1SqubvxCG9+TIRcZbI/Efy1U
r1c20jd0lYywmH6j3QWoe0myq7UFo5K+RzfU4nunW6w+U9cfvweirhSMMQ15XEwkaJvLLq+fIt1x
amaNhC1U36vhUzcqvb7KdHWi+QpLogDSJsOygPxoE3qGSnzR5YVXE+nFZLhIChk4BzWQZU08ihOi
HVMcQC7hKMD8jIpa6asKzGqyNd1WV3a5IRSo4aIZjrXV6aT/VUS7536OnQrxpoFR3M3jXWxJk1Ug
BCqcFlUN4V3KguBIggBA6Q9ZRe3Mzcz2vcwcH2wA06K5VxMj6y3kIjGgIisq5ZOQxBtx1mbn3/iG
mhFKGpcJOUWaGyJ18ltffRmd0mGT2pVZejfkgasdDKvSnGNmCSewttyePgQBiD32a8PV67eeUcf4
N9WusuGlZswN5MgHBSWHsSN9QAP1xiREc0PqRr6mgtXqzJJJ3S2L3uWpq/WaDYEdWhhdMqOjydJE
ukuYohJE+yjuoeTAzpyYA7ztycJQHKxyfdWifLBskXPi4+AAPXQQwq6zKq/97WjEJtrBKibxtOol
Ub+gtWGklHoY3GvWZM0ZhqxbNY5uRKvCkB7o0cAxwefaZrh1i54kGvDbNU4zhPIlSUN9FK+0Oi6u
AHXR3QpSv7lgKlU4F90pgKEUsV6DeRrj50BW5rAlVboMN2MPZg1Ru4+KSWghkdImTMiFqdbDW8j/
niNX4rdliaCJbzyuZn05+GmqHWrCDzN8MQ6hFWNnjTGppnHVfg9kKnjAW6vzXvrUI1HdCHuXBG0N
VNi2JTb+ybG0KF6zCuqVrdOPfkitJDfJVNTzCn+2l5HyMMpO7VGwQhuZ5jGSHvBbu0SGSTmu1KSj
E9VbXi926J0B9xkxIZGRlRJrHDZ1bkK/n/DSaWERUlQh30c32uCUXscuV3aZRsCaIHUAPDdbO7AW
RdwRjQVeg6isOFDtb6MXBFexaND253lAME4Mt6hdgZ91MQYBZvwRu7q46AIaHry+dO0yG/3yux9G
Um7j0Sb0xZC18q5krYf5txzIZym80KkXlVJ6ALg8DRtfF8r2Mo5YH2BusAp1NxaEyq6CxDPMkF6x
Z2DxHgJ4ZEtuGjRKYRTRXWp6ynOVmPY1oFfCUJRRA2scZZkALR44Yb0qMz14tLWRwHBX2NNE5kZ5
dheDh0KT6rsukLHRrqETalo4kN0R13iXoFrfjwRGGJdilFOkRK207gqOC5aZPMixqEk3z+NNhQSu
39pp6zSXrW7Y/VYh2bdZOBGshHWVxvHXtI3FsEqGsmXn4XXWNh6k8sa07IBJdz0F3Zwv5A8nYnm8
ZKlM4UMLapJKPVW2RJY6BYC4VJfpmmlYqw9BCqVzV/YjRHxECJW8GK3Ez/aYAkqDJpBgullYo69H
204xSgtrZEpUimiEIkh3ytORgI9M+pcyJ4sbyk2afxklsviJl2DdlqaD+SIFs9VcmlVhHnO7s2Eo
6C4K5ZL/3YGUaMgDAk1fQ+hMw3fFyHGHQjMkGsXKDfvA7r60j2qgW6MCn6ooNaAJbVznh56ka6Li
gr6FNpND8kvqHMNx1Q6AWNURKXgTN1CxAmY/1MOxCykztKFKtl0eSDJisOEtQjPlFCM3dC7SUYWS
UiMZusxYbwBRqLJAJRnXr4b/Ye9MmivHrXX7X974sS5BEgA5Pb2O+iZLqZwwlEolwb4D21//1knb
YVf5Xjs8fBF3UDWoVJZOQxLA3t9e617rpnGvl7iV6at1iq6+aQOiAXf1mhvYhEXkdLuJbMgKOwBB
feXdM20zXbToPCcZcktFmeOG96cIk1dnsxGNim/gy9ky6EBMxDMDCHyaSaZDRintIL6yUtgRE0Kk
1TU1vYa0RuEWdj53U2qGr770JCP2+ehbKiqzFx7zXJRXgEc75CxTa5ePRfe6uhcqIcpuG4ewfKDb
eiLbP1QuMDTRpMN9kxVuvJu4bF+7hnVv205+BfVfpwXOnDmbnrtuTZYv1shqvh3zNnYeKi/tHzQU
J4YjW8FEQV068tbp4gJhMOVbbMmmTJPnyHESYNBr2d50tcLQ7c0dg4Hr2BTZmeG/pP+IvanFr1zM
pv/aNQyIwGoMqulBtUH/EGt092+DSOPXNHCK7FRAiu13MY09ydSQYm7TN9zyrzU4DEA1uZukhxBc
HFvDVD1ZMfM5zwMA5IObiwRKGO6/+6WLsK70a5Pw+GqihIJ/a6Ewi24pvpomxh0jRc8zJY5j6IsS
LQYocPZEzMyqMMYcvbrM0ddjBMls0U30EaTZ+GXOx0rteycKH7jzve+wVgwCI6c3GJnV8oOp1/Ux
ajJUVU7sd89ZawgzrOna3mWx0s11Mmdz8RmMdfJkI7UmmD8Kpp+n4SJPcEcWJBrWxvkOsoI935Dr
gl0I71y8TZVV5IfT0nbPvTTubaZCRhutE9AIEJ3XWQBdFlKe8QoMo4Wfx2woXFM+pu54gSlIzdnc
JPrVhQfvgGYMMdhpP5eoxoNIMmURul17JRfW9v24aKgVWRkBsOxSngUkpTtyvWQDcH/oxMWki5/G
CXcjj7oJrSmPGUzjiINx3cRpccozmMW7hEoErjuPUAHPet/8XuQV3y7JnunFGXx0acyj5j9FmAhE
RkvJkM4Yrl+zQUEjlix5sBSsIYnFN8QLStzM/aJS3b3X9eIzim498RXcM4pgbVbznaNaY2+Tld3Z
iMVp0t1jJGt4VGMV5wje2lnZV66HPvyRB+QT31y39YYr9o6gOvZdPCZsVDOoTtmu7INMXqk5jiZE
AjqSyyktpKnf2RrVd1VGB4yBOR92ZRkUfvQMT06Zax+7hWD0fYlcZn3LKo6Pa0g2lQda4cmOiDT7
7Ig1skrcT+k1YQE5Ssd81LZwPWSlxKbNME7fnDVPmeaehuGLk7ZTeRexXQXY6nVQ8ksf3Z5ZZrDC
nbPkX3Clzj6jSD4OFH8JinAr2b/We0UJw+y1KBSjsYtFl+IK+FoqBt5+kHCFW368bJjec4IZrnPT
xZ+upEeGZLOPbhY+wAjm3+wOm05qEENuFZenReZZfgRqA9duKEsfvU8q9W7tAv9b0vXOG4tNYMFr
xgWcKMMxZJs36fhNB9nI9I+8IKTDPo2Wy1A4JK4ymVlN/KAyzK0XurMHrZbe7Ko60wO+BVxuSeuQ
OEzqCyo5Ak/wWFliT8elyBhqrP1lxPgTF6zKOSpOwTx6ZJNd47b6w+U6gSzccJeDirU0mryomFmg
khXZkcdq9kOmdXQTxDqKt1UnfaRi9Tqwr2xSD7hT0+tHGPd5c1oiG0KM08K++kui9aGeLkhhmada
bf2Sq6me0nHdJ0MtPm1d0fCuKxfjSo3FPDt5IPsXAo12dc/WcYI3qn1+cIq5j++MNfqn9DLeAfDd
BTZgFomHQTYXWluecn2sQaNuhrDJL7zUJDNXC/GHn6K/WPF6hL/82qSN0qMfzN6rjfQ84bFxBmQl
y0UCsJapvllrgSETL08JNj3yB07xk5jUbWoN6PXShjNfQB70HqQYt2fkO+TxMO7HoG04M9l1RKEy
mYuxzSXTP0ceTMqV2GQAvlU7eDn45UehhZMePJChzj7lYOxuEhzJr5RCTLh3ZskhtqgTrqi2S8dg
F1OffvczcSF6r8ACjrYaxrcxy/H8VtO4fq/mbIx2XKowV5clg3LQ9t4aXvBrxj8u1qUC6HfV0J+8
ymuLH6VUSfXhFuFcXCnZufJkgAI5J5MpDzFxwu76UEnY3Pc8n9S4lfwHMKo2H/+KSvmPqtn/Y6n6
D+Xt++azerbd56e9fW/+fyhqX3p5//W3svE/FbW/rN8/838uaV/+0l9K2tr/jTqaVpqqpXspQlMK
+mtJW/4WIXKSLpUm149c5f29pC1/k/wHCkMUrV0hNH/0t5K2/k2EQkahAiHmuxSR/pOa9qXO9Pdu
lopCzYbL5VddqtsU9v5UYbM9cgDjI7wq45QTimPb4+y00zHRS76ves974fA7PPzDJ/Tf1F0vNdw/
/lLFm6aWz65fBODS/1j8IlMR6SzQoFGGknh8CzsKuphVPDJqkWPTLaCl3Oa+l7C1KEyPqM0Us/iP
SnCXt66k5yuqfCLw8Cv9+VVM89TWhZud2NtdpQDVYo/pqGT1Lu7f8lvprS8Rqtx//daF+pWB/eO7
ByqgPYq/oSuk+HO1Pe0WZ3FkXx8dhDJfBtnfLOhPlqeRKW2gL7E/Pyo7cPaKVSd/pHVDraXl4bvV
AmHTJs/m5aOz8xR8Q2XkvbLDxoCXZquvvsymyoh0w4FqdkLJqjsZmXnFs8zV4N2we8RE04I89Zuy
uhujbkiPLOccZp1BPVAdvmv7HBdtLNzZ29WerKfrOM3t1lkG/7Vi+nYrcZXQBCiodPHdtdlVVUZ+
sc3mKUSWkvDkvixll9XAtQnomMLLv6Duqz5zeqeAAJwAUba6WtG6ICWYks9IuTEYTx8V6gQCjkGo
6Oit+UMTDQ/RZF7zxSI/K6zziCAkvrij7TMVwfZqoch3T48AFqCq3J+FUzIIP1bPACrUcxIUzilu
LgBaV1xsSPySTGceMb0qP+p2+XU8vVftCqnMoMYWbfedQ/VXp/ChJJTKO0aN77LtS9ikLhe5Iad0
Tv+2QOjnQPkbvRKOiYIWIP1CfbdLeE5KcJYthK6tWkX12YRKfoRj08B6nUf3aUyC11Jn3R7l7/Us
myE7TI6K1D5tZ573Fbvi01BwVrkdhqq+DzSe6qUc26NoneVzbRvbXzFuGcygb0aBnTVqkuJhmJ0+
xxdrvXvggPJnXUhYmKpocyxyKpjuJ99KXAVmsXwpiwq+zmaBXWTCIdPnSA+TvjfU46KtzXNUyU1d
sVx3s2AyESlB2T556Tp1z5Ivaj4V+Zh8HyKnH2/bVvcs8VXknRWlTUZvI2i4e8uNFmItWYjCrfME
EYhUpL51ZqwPW0lHdbhOcI69EDofnkyelVDzHSoQgBkGbHw1OPq98dyoQz6TlobXmXnVUZuUgXS4
C/rJy43yTxqUZXU1j0gtDjnE2o9o1sOXYq0QEyalw5gzROBQMGc5Shcb9VCw0a8zRDIMlwt1H0zh
gjHUD1LORWFpVrkLghwUMNfxRAZVdKzkm4rTxCH2ctuBT6Cmt19M3TzlNmjkzlNZ9U3zaL0YhprC
QWbWZOIYpAazjCKsflXUlWheRgukD8zNwvpbFjmeJVqXeEXbEb7lVnf0IrZj70CkyUKjqsNsszrZ
i4E8D/7I3DCB71QRZyeHvWVZ8lDZFYFKGOTI0gvijsoHehqC98vBp5WAXUO19dbY4oIxLYtwOEOD
xFbrMgvC+2Kq9V5jfoFUykkJclPph/E+dDPP7qn4I0LpQhUsb9lgVH8zjXX0ZVa5Xzzj64kKnKhe
+NJW8QRZXPnPkXRnjnvVMBdQy9ucz9ik0ttNVZfmb9zQwMCT3JOgqvwWx3q6OCbb9J0Jo1OZ+9Ut
mBd46UnmLVhITdar56FxWvWRe+6CzqxcZn1mdfS7fUCZrbyO3KCnLaLZ1Sa6wk87LKtXkCOOxIjW
2Fs+KJk35hqLC9VfAp/VuqHn6aGbWGw3kZyN1kNWTNO131fmSc7lJEH2hFh9Airc5sAcV/WxUmxb
dpXLsZZPMoXrSz98+LJksqMbm3nDc1/lIcwBitruFQUhnL98kll1zU3rx/hmqaTtqWiuT8FsJxhE
reRsa6s5qu+8ubwwnSJvOrcC88su8JbuM6LMjQgb2yRKKynHoxMUct0tPIA+3DEY8uOYquZl6QJR
/mg8qe5kPrb4QwrbIadS/qT3OtDjuzejiTl3WWU5yoG/bhFA457IdXnxA0xwqXaioJG2RbVZfmi/
iB5rofueYi7y3m1DFxRmv57fUTU1drNAAd87RP0RTdHK2mgdOi9SrN6DU7kzZrzAoGIJy9IAw6eQ
AIRwAYCOskjhvpvA1Y991HDuoYN/HvtcdscuAYr/iE5irm9Fk0/rbRfHNTT1JjEpfZcUsZin+vRe
L1NVHJ1WY7yvFuro2175WU6iLQuCu7wDkrSREEkfclk0946tGcmpm4akNz0UYOVIHHIcujMXzg5W
Bh+1U3vAYhlNotFg5dyizvWxZpvM7TBO113yYJcUODaOPgZUeSHfeG4m916BeWjjpEVxlqVr8FHa
/mtQrzgWSuLQdcL6BdTcVl+xo8xMckW2vVZjB9RMjmn9kiV+A86emdBDPfTeW6Wj9r0dKH9xCBSt
2K+6X7sjSPTwyQ5Qwi/us4fCd288T3R38KGb8TXKPGRQHs0mcwCYPXzJISA/UPUeQK8mVj0MU5xj
7DYmdI9TUJpq16reDTD1LkTtPWdZCo7AA/26VC7DHevpZeMzKk9f5zQr40PbLjQCpgQB9DHI566H
gxuvl9m64ocsWCmQraxldZQ8YQAyBKQnrzqCHN21G1a9Oc9IQ/hDNN9TmHu73C2c8K4Vy/xEZSnt
rsOwy81hGknVHoI8AI1dB7Y+1gvU+W2GZ7u7raFSryDhujC+jtgF9lc9EjL2BUFQ/xhmd7wJM2eZ
TwPkgXG3ilbesmJPEar7Qb83uTUNjuq1x/ZQiBVlhk3jTxAibnk9pDUmRLwVeChVh60VZ2OUTDwe
xPSZITSASO2C/D2NiPaGnTewgd0shlg0C09SXPqKDLHlavqsxrbcjP0wflgt700jnOt6CLs9LKnw
G2VYCKHi1Qb+PpKOPbsN8aHUG5BPRZz3KTNDuBfYIWnPnYTtBXDvlraComjobjmKsiS6TgUupDBN
drMWffgeDpdYFsfYn56J4nM+meqKaG9wooAEFdRSoarbqdk4jsVEWOX2U+kSVDEEgC9OVORvCWED
ZGoUN68bBmD1VrtjfkMWUvywpmzPjk/WoIlaVuoUQ6gXZek36tXul0w2T1MXevRnc9qTZcweYRLj
0xoBDxdDdWib4ib2/W/1pU5blJc7zmloyOa2B/AbeadsAcGXBT29xdQmRyr+57Yf3dOQJHq3KJft
/miXk3Fteq2tyPaOcsqtjpxsn0J0vyvC8p5tUL2zF+tX4IZPnc3ZAfSTOKL63YZedNtSBMB3mp+l
qI65SZrDgh5lFxbVaSipkAfyOhhw+QzB9DX0A5xS6WRRr0MEZIgm3QRln+39uYtu6RkNBxol44nH
w88hqvMj1aBvPU4im2TxydXR725bRhu1ZPtZjPV9HjMwT7T9zM/E5wXBBeTq/Gud8HQmaeQd84WB
ZkkPyvSHPiof2SDDJHTcxxi2C60OeUrKHqSFwpQExTk70wgk+mppxCcNJXy5MJDPi9girVXnuAYo
m5bIiQRjr8bWzi3fIA5iJbIns/pMBbeeNDyuJpgcjH2S4JgwaRYgiRyiTbhYBbW2pnlg4z6jrR+n
cis8O7D3c+S7FWa69tpKvTC7pN6xjZs7iuTf5DrKB98UlsKMG++bWhdnxGAPno/jvZfxi5BI3eMR
XiKnu6276K+awm3XIRjlFGTfGxFUV7JUR1MytV7LWp59R9PFmqBejPl6bE2BtMS8eYMSuynDYN15
R8c6F8NK89VWxIARckXoktbm2HS5j1zC3q5zdiXMnNJLMggAkCsRu8XwwNwhIa78NnJ/hPRFekFY
tnTMqRHDS9MpFjr+X+ceZtpWB+WdUrA0+1C8snNZnE3B7NO+Kmf11Xb692zCvjXjmZJQfI84y+b9
AOqdZSiBKsxlvthrpkOhc3p4Svyi9J+CsqyvvTB4XFb9RE8fA93qqTs1VeF3OdEnmdDn4WVqr7lG
hxfV5TeEYG6aKq5uDMzvZcpuKz8AiZ83tCzJF29oCYCttLm6ksCf9j5wxQJ5yMC0H0bC6eBG4mKq
zeERwi6ZzkHUHYMgeHK85ZinY3XqceJAY6dQuCyl+RpOI24NHyik30TF16XS3h2CwKLZQ9oK7owZ
YuRAHQ6HUonH4mJod2J0ogMGGUI4KVhj0VdHZ138H7GPorBM2UvRsQhvhoqOoBO5+SGG+lmMJZjC
qGnOJDDOtZtxhfrx8Njg2DhPZn1xIwzgLqmLt1lQWVcdJYBG1+SoR20PtGLPAVQqwBpOeq5yzz81
lAX3mhTFtp5iWOf1Ysr3tXGfl3YKXgaf5W4KKR7EPP1hzKuXTovkacxI0ZZ5wabX08Uudi3aID+t
d0se/5553XVLVP+wlBmezLqaMIUpmoEU4qx6SzwV3648wK99iBw52uICYU2U3pZDlx6o7h8nvpqt
O9Xo64zv7rUadrXAgpIbp2NRpnG++pW4J+XEo762GXgtJz6mUU7nbAhSWmYC2IbASHIWC930DUCv
8V1HiX3MkgZRbMr4IOtlvAkAf14HS9YeMEtfc+BMd3KZnZd4zaocmVklv2s9P0apjd7JKqyGwyXU
7+xuMk3YXuQxEO6HdrgSyj3X3DxsyKGBzZHrbumKyFfN13wLOgybmrYVXMFmgLCkQ5SsflIexOIM
R7TeuGhkYl+qrIA6BzyRbMEFY5oHBB3YDaxrnD91g0I0U2ITqNuQhhxli81I5eDe90d1Kl3KtYvk
SFDi6Lg2hmZkO6PlHdg+eDTUkBfECAeMnW78mh5I3qY9Ajv1MVDgxLgERdsGQEf949pkhxkdNbjs
sYv2cbQ2Zyjo3rmouFx7uP4EAqq2nCkm+JSep5GA1bOR49w3AHYpvD/AuAv9HltIbOh/zy75h6fU
jkmELZT8QQAtV/F0uKBQO4VcpOs9mvZg/iBWbtJW9ji/Y5pLyXYiQ4bgaI1Tts/7qfDMJcwDjv17
GMXDiB7AKWSQ7ObZou8NnFU14cH1KSCymPdIOvxDZhPK+R9iEkn0EPTtFztViG5TL5WUhbOVnwpv
J9cdiG26cuwGWnEEojdFETFXxzkprUf9lRacV3bv+ZBVsjrNje6VvSAIu5ANUtpVKboLAlD+fFxX
KUhOjMovQxQ+A32Glcp2z4DMmW5f72cIaNbRhUvDKXH2nYP51cnO6HeqQy2K+lvSNzC22sAjxEQr
YBMWXXigYYVpGXb3tg+SftvE3TEqvQ8WXbuNiGM8dy1T0Sj7fLEPUgdVbDBP1NtLfMtR/bNuxuYA
jwRmvG6/0MHYryG9sUnV9x3TzFkLFyeD6YiTgzbMuGZQ6mrcOy3PgA15Rf+NDEy3b2cuzZYOMOGN
djh1RN/pEopRXOBq0+U05n4tZV+euRW7Q2Jo9qd+6dzCy+TMONCprScGB2HFhRtbu6SaJum0u8iq
a6g5KZGu1uV+IqOKdIyVxCr7mA69z9vp5+Y1XLManZftEh/dNPaauGk5O83Cye6jasnfhBNnuPxU
fmgDXbf7rgUhAyiMfMLO9QTXa0I8pdg5VCxBniUBFYmlNZx/V7oR84aCI3sJETVkTUxkjjL1knHX
LNp/NSmpqB0REXP2+Gp3NN+gkyBF5QA9FV9cGk+b1HTzTdtPCq7fcjf3QX5lh+6zRQGc4V3eym48
BCXBIFoNezMv7ZVf9VibiVsRW6rXx2Cd4lPdd8l9FXf2i2PcrdMV7DWK1dzlglPHhu3qT0HkLt/0
k9ffdHYUN44D1jUlCuOISO56HkMHlOK3U1g6h074u0641bkwRXGMRra2jAJBeEyHixgWNrh+cuUk
6dkxwZDARXpu/Vm906LH0q2Q2PcjPstgSsSxUs5w7lPvtfGj5krgt6R/vHxR2KKx0isomivKQDdr
H/2pZ5kfVv/GXcef9GdwZdqkvrIaXT2kz/4qCJZTVon5sZ4Qkabc6vcmbdVVmkfesYFURd6wrtV8
0r7v3A49/tbdRCHjIZ60JWnIVfFKiSbeE8BtT05ZlVsTuHrnkJSgMajjF/aK2RVmeS56z6kf2tF7
UgG21ELk5WMdeZoNTzyfMZkJ8oJ1imtBlc3OSVR5SP002WpcYSTRLmkdB5FWQoXT6FuFxD5lr73G
Zw+y9LEIcF/sg4t16CJ9vUny3oGGmMEjxFo0bN0+4/2NXYe7qZ4sMY/xzZW6+X3N+Ssyi6Dc6F/h
ITkxZe1A3CwH9sNdNLbPZEC7zbQAVItSA+LOCNFteB7A66SdfgwMIzrZJMShROTSqPbQRdZ+H9xg
2UwUa0/ZUHM4cMp1J+d4onkatD8yjhgYUBLY2K40RwsE9i4QaE4GGxcHJ1p5+OfL8MqJ/RKIMn+J
Ry2/slICwKV7IlFChiqdwZeTIWz2sW56xOKXXCuv/4XaxryXnPC/WUVRciuT+XdZ5dC88gGFndMW
ULrmmbXQmHbvWJRugkr0OInuHJMmibcRmavfF7da+XQ1BqECyxzs5eCIZB5lagwq3zI38MX2HH6B
YIkf3tr9THo2yVSLK4lUvByfydg8LW7SbWGsLrsF7ultXK+oK6xzSfiwlagmbJ/JkhzSwC/2WRZ8
peGAeWNt1aZb2OQLygLs41iBwxQHZluP3k3Z2/UUzziOvcqS1Fmr+qoj8n8oCWjez4mvNn6I+pNC
XfT7ckm26U5+DnNcPfgpZj+tBNsQ9tofDUmeQ+E73d1YzPg33R5mfYXggmxQcvLohjxOsf1KJQoB
lkM+kV2dDJNzcLH6ubT8d3HVUXroqicJpfiKoSBCdwJ6N/HniZwpx56Yg0/D7V2Ftn2yiDlhu+hq
P6eYaPu8JAG12rfS62YMkaG5oUYa7orG+Fe07JsHd4hxt7UR6lBM6fnBKQmeLRpHuASYvJly3dCY
Hzr/u/Kkcyw7kZhNXftAyZly6H9Qilo/8lyqM7k4Fu+SZUEsxIp706O+Usq5ZypivHIKB/IM5StM
F5M1L5QBqoNHp2G7mgaKfzfclKIsr6kzEhEtgxOJw/AuNdNtRz57G+LH1cZZrmzbzw9ZnJpTtcTJ
a/gr79jVYWG2zK6jsZyZJngkr1WxIS14nNYLDqi57a9KnqPt7D1Ttq62KN++wLjSB1Px6UzefLcM
7nDKh/bYVRU9iEA+EpPkijZyxVNACaq/NYDxv7cesw5k4ATBF7KZfX5QOsoO/HX3GxUEIpvLr/gm
m5DmRI1fX7Vu7HRbJyqb7cJuHQsNFeGzqrMquZK/gqAYmncr2RrKn03yg43F8j7IiDXLvXSZIumV
2MTUHg3l65iVnMQBRemix+3uKdD2WXNT+7LYhzIgeNJLNsKLX1OS/BVGxYTgJAcdGYKvQnPE8Vqx
hYfLkLPnfveStDoAjNSfi1/2rMX1vKOoWd2RsvZeYhKzZz3EnJ4yP80IfTnyMe5RbuYVhvGWSttm
HseaLRx7Acbjxu4qD7kxZWMumeVsea4ar+GyWcVjLWe777XDApzWkHgJyhS8yMBmT4Ezh8UuSSdO
rTazJ/CPZG6iiZbWLKiSFm5QP8xOUb8K1reNRzX5kr0GYpQOxt9fOL97K5gzosRsXqi/DAcIzv12
cvz4Ol04gvXEG1+xYetbGkrReSk872mpXPl0qRg9Ut+RZy/r2/PyK0qMLGLAUu9HDJNEwePIqvYC
5JfAcwmb8sR2tcH9RPsDU+f85EXet15V+RsDO+STp19ZZRFePpayW8S39VeQ2aQVywqviMOKlcs3
O3brq8hDxRRLgyCuXLvyY1EpvbcxDLk+OJ6GBNapvvX+iTN2SIW6ToPz4CfOjWiK9pyJYLzJM7Sp
8VwMQAgrd0fK+2LihKD5YgddH6MMCQ5JIO4fSjLbpJzIYOYQ0CkP/yWoXSqSK+8EXiCAhFvHWQhg
Vb8C3aSXqDFhASDbxl3vB42l3lkP6zH9FQh3f4XDS6qB8bbjqPxzmC2Hmy27aWpvoRva69kNg/FQ
+k2+bNrVc8Q1oDOkhoi9sEf8ip7TT1NIF5K0rPaD6JrnZejXUxENJFQJ+R+SztfZQVFIuVsm3N9+
w4TEhvWXJ9Pst959mxNjnzo97lRY+4do7rw77Q1s/wnTUGL/lYVHLmx+n5yOxgC9F4/ccCa6XeHq
8YzJ62jj2nH3tpntZ1hdMvXEZCnrgl586XKPbWx2qa17hOimwD1Gdfs8uqndFIoZhMXcZRf90Bg9
NQNtS0KlO7NWL2mnv0Xd+8oI2K2d2lPI0ARmJ67wnZ2Da56NWyrb+dkCPpbzSEthpQJMn/cYUg+l
spedJx2rTVLEN0tG91klkjPvcM0b3kiiYzvFOFTntcshc5f6oNbJbocaQxoKw42ug02UVQ/Sqehh
IDtYrLlLmvowzOhG5mH2T+PgPc3YLIjd4D9jkhOtXIccpM/eygi+aq5YKlKJioRQoqBWcQqp+Sel
QTvaDAdyr/w5/0QNZW5ayVcecbDAYdLXMAE3Oe1lpiWe9j7zUc+aU+A+M/O964BVCDF5YGHEIJeT
dZ2au9Qd7sZYIy4Z+p8RlPKVkwRGQZM9kovaduNw5cnsthhluLvwJ6fQbNtmzk/d4uoHFN/XohjG
Xew1ZKiK734Y3svFo0Kp7vChtfDm9U8/I7gwXPT2OZnwx3Jxb5ty/iiSbto2PEkpkihE3/pYNshl
2pDMbkjyH7ymuLhfMKrFFSdeYvvpdXoZM+HkTnCoMJps3GBuk8hgdGt9WhjV1Oz8uC0OJWW/ZCUH
XfJ429rEB1xH6T13bvMqeyx9qi9dxw42ph+9SdnQb5PELbdejb2uLPtXPp/TMhrSnP6rH5nGbIOg
1dcdj5AjO76YNYXuUzbP6W04ddMrNwIUdVExVdSPXKFrMNPfsGqaMWXJCzlGzNyKRZhwKy/+PedX
ZoKzYKHrQ5mWWZfm19yLzoV7F7CxoeYr0J+XdUaaomI8QQzxu9OU3v5Sn9jQ4v42BIP/8/L82g5u
mX/EdGC6c94wucFbZx/2YDKyz7cxjbGZwuKkkLQEEwe7qfVUcK+LBZsgk8HmmeGpaGFzN6iSuaWI
h9e5r+o0uaFHlJbbRI7uz4Hn6eb/2tKd0xCUwMkwGVS8eV41HmLZ2ubrv06ieH8criP/EkaSmqKk
8knvzf0zqY9huqirXZOcfBuZxyIo7NMkWg5PLseJeTeHlavxwY984ukwUINuSQBAQ7RR/FYNNYlw
vwocJMpFgZUgkHJ6IqnYMJ4yUcfYMDqKs7MDU5rtR8KVaB+jKh1IIsztjY/X/K1aAupKgz+SDoGd
LfYN3/5fRwj/N5j2fy5Ax/85l3bsPj/S93+czr78/F8iaV70mwqk4ArwmOZjtpgZyL9E0kT0G7OA
FLo8yWAiP8L049+mrMVvOgi5aCLPd39dOX+PpAW/XaJM/JGSwLd94f0nkbQ/jyN7IiT9I8OQI4sk
dPRnVNBUjGnlKOlg2VnqcwyB+T5y2fU7c2T3nJcG7t9pfGwS3znStkhP6VjL0z98WP9NRO0y5fn3
kJb+9Ro4z8hICuFrcmJ/jKjNKp388vL8WoZAnGpCoHS7nO66WYLw3+TQ+LD/6VfxufJuycIx/f6n
UdC5dHpufyZeyNKWO5VXE8pEgljZvxts/dPEJ0PVhEMCRA18WRzV/jy/nts4nEKX91QzabUf1no+
hUHYkgGzrCYTAYGAREObobOv0tDSwymVc9XqYfmQcsluu2WSL3FSIZr2Vde0bONU9JIvYhanaaxI
GbWTRUmSUFMmksDgMmuuHnOmz5w2oug50SVAHq+atzn1JDJ1XaX0VYTfIzG20w9dKb3vZ2QeG0Kx
PSmWUKdIw5dZLtT92K9vRKKa647nDJOOTgm+ZZiMNvuOuiQ7+vQynPCvL4R/+nZIRzIoK7Xg3y5L
xJ8uBB8NlHbcZGuS+YNMfXKIRyf/NwSoX8O2/3i5cR9yN+K+RQUo2TpeXsU/QJQYupy81Mkp3SS9
ODn/j7Iz641TWbvwL0JiruIW6LbbcxwPSW5QnIF5hmL49d+Dj/Qpbltu7YuzdaTsHRooanjftZ4V
2xPenNkOqE3IR08hfzE0Z0GppNXk1caGcUuNjJjbDk0dOzpKs5ZhBINsDArbDKYTQ+ftUiFMVAak
pyEQpc8LluE4T7BDAQXcnZ+39qYMm95lo9ZoukIx0FGjLzLt4fOn/gr1f/tADNtlqG4PhKXjGDWE
rMLB50QnzqzxHmM2wtsGEaA8j+ui/YWBeDNi2ap8FmZC9Kkl1UhtXXdTPBapowJB++bCZKkq9yov
XScoEARh+IQK+JPNnpmcNWZOKLfe97RH9KZp5X9/ZjYyV0GZzyZuxjr6rMe1yoZ8rRg4evm40mDB
RYBrfhzs68b0fn/+vI6nK16QZ0OnQNSJXoyv/O340SjlF+vmWLVzK7qObCpOZVUstxXOnFNUio0/
c/RqsK17WIhtywRbjDT537Ga4C7R3FED5KxSvd6VBYlze8UHvnNyCrzndIYQuEeesYWu0eX4szqd
dwcMXQpS8RqDim0Ro76YXS2TlDKT/LFHvXfnZmIz3eQtfR59UIhBdcwmScjOqbhBwSZHJDupR8tc
lCnH0VSpuxq5Fg0lC7Ac6jUTLP8S9fpCA0bRk6njyrwjLD7ybvlD98u0Ls7L7MhNyzFozUVNHD1m
kbhnohrces2COE30m55BkpwrAnKns89fk/nRsxNQlm0XQY317j3l0mvN1e14T0kdtbTdG5zQ0pyp
KshZOY8VQONvMQYi7Mb94BKgaDTJDse2R1l1yX7PBdAytmNW94JFGkpiWbl3yHDdO+EqmyJbNuUm
1dbBe+pqlLsoS2TOLuH/9xEfLI1HuSKvswErvSm2zQArlntMSCi6XBUOWpgaJUO5d3BnXFoahtfY
69NArxIBgczFwDewbQ1725j9wtG6XUfVO1gV/UK/jRXGblOOj5bbWOGkseyE5ZAbyYmvcBv4x4OV
Rr6HjJ75yzkWW0eyY57ZJlYMWSTEZORNOr3Idp8/EnZSR1cxEenjXETSzrp6jHlr0hk8cVvHgYHb
LmDfPF8ZbUqVuWzqjpzyqeT4FVv8kXS7E2L6d9slZmc2X+zXmGf4JI9DUvtuUcjjmzgYymR5wURI
OzhplhvbSeLHOh7pfI0sDyy/mNADzdLmNDR155So//0awS+gFMeMLVw8dNuf/7OEiTZyaJ6xjdGS
ddwnfdZebRAR314qJCl6ZZwCxH10QZcpFm8FkBB2pW8vOK+VUpbe0yRZkiGEXuaeD/hp/XrGrD8P
ojyxJr0fSqbOjRHsuqEzKH69vd7AsCEnZKC7W7T01gwcQui/Ty21H16FbaBDs5dTmXm0bBSz53XF
xF0lnWef95NOGrtuiBPb2w+v4gpjs30YjNxtnvrnZU2Sbj4WL1LmvHYJHC1vQ03nUp9/Fh9dRZiO
w3cnMavIo3vBUgKe2KYhlbca1uGWiEGoGcWJj+/Dq+BjYQY30HVy+HhzL05cogmbmI5EM6LtcAa8
BNMwzvef38z7b9ziMxMseSbsFud1av/nkenmTAx4yYuZ8mna19Zs7Rv+1TP8ge6Bz3p58jIqtUZe
WSdu8PUO3k5iFocQi7WdXRiWmSMmEqIJq0VQzGGE8v+O5L36YWi3WnCykDWxYi6s82GDxiPHG+1f
feE9sAmKAuy+/y0Se5v7LRBblAy2Y6MwzKO535nNPk3skSyrZmx+xsAafYAYzblnL/MJRM3rUH97
2xxWOInyrA02UO6RQcdN427W7ZJMS5JwnvjaPagnmByAXDTCxmVREcaIlE3XL5wOYyKCgyy6Ki2K
8JwTxuSpwbkf3Zb8LfczpYaN3MCxktJVAgVj7MaVSXFNB8hGVk/nyVZ4K30NBxKu+3FGhWt0uqL0
aNc8xyLz3LNe76xzW6rpFGdue25H98qgwoekb7Yg+xiFPHfgtpfIpCmv2FZXMVnTWjyM57h6yhNf
5ft5k+2D5TI2XSrjvM+33wunBTyhBjoirWz0P1O9DEQ4xnk4mN7fuq2GE3ue93fmeDYkN5Ozg8fY
ORoxnoNrlgJuhI4KmECmNTNC+CGDaNNjCj2x3B9BILfxyU1xXmcNNinEvy6W/3ylpRKRnfdZ5Bdm
t2IJF9XFIPvmYm2KCDFapSMwsMQTvgjzfkTOddCtXA9zw8kP/3W6cA3Qc4DM2BGYsOnePmULXghe
UgavUEvzbEI4OUvnDu8U3R10XqMVrQeYKs7OSEvnxBb9/SPf5vVXqhNn/ndn1nyxaTnSFAeSkGMr
QRTj9ylNpUSbTz3w48mXhGV4Thw7bHoE2AePpvgRDTOygWwMymz8BRldCyNhxieG0OtS/u/XwUHD
4RRob4dQ6pXvWFU5Qq6yxn7WrKWioo99+QyNHCUitczIhQAnOJT9i0VPD5pbTex4rEpbwlnNhhPG
mQRfZyO16oOZ1z0GeDzaq3bIMSaQ0qnEFyYDZwwrp8AsBLImJWjglViDrrK+i8c2b/ZFXdLn+nyQ
HL8o7osjLrYMjJwen+TRIDGE2xjtqNogwwt/Q01Z7Zc50a6U5dQnnuH7F4WeBMsoh3csh6Y8WvHR
zzdxuWpb/GM5nM+a5oW1Mk7B094dcBjstqBkgqUV5Ygpjr72JaGGA44eKgAi+e9zkZDnTtlJQ5zn
OtOtypxSBrqnxq8DBXDmc0W/yk8weX5DnjBufiY8475Jv5AgSlVvHeYkHYqgtafSCbWqrEiuGyMa
MpNlEfspqhhVzbiCnAg+fznvNtbcC4UHigY6E4nDq3r7CXtTOqxtBjFoKLIHw0NH10+jy4Y2FRd2
b7P0zg6NpqZMH6JEtVeuiUzz89/w/q3xgbHMSoMCgsPB8e1PGMtCqCICtThFqtinEZoVg3jXEyvC
B1dhG8gd8tq2Cx19xLEasmyqqyEwWs4sjWk6B7CDp/LEXotYb79im62gpOmgs4X2nKPRjlQ9TccK
HA7pLfA6YjlhIBzoYn61lT1/FzSYbzs59/eNSGeoE/n82MwYm846xMM5ih1TplTA2AghQdSnc/rR
DbSLotH/tmrtrqOVuMN9TjRtvO8yVf5AX4/PJynMdPGR2YOXIQFJPFK/VkO4oOW+0Tevi6+6NrpO
E2N4rosqppmN4aXHpzqTnpx3Nioo3HsoECfiR7I+nYeDM+vIgKKqVS9lY62/inomj9kYbfqNnfKq
xyLOK3SipTjFx3y3wsEedT1hY3QT/NMwj4ZEvioOPsbcBWzFpudWlN7fMRXFedpG8mFMQch0Zl8T
O5x6yUtUUkCpWCJa3xvX8VS2xjHG0rTZlQkPPhlLLi/1OOArMUoPzY4zB5Z5T/g4giXEiajPg+XE
TPnBx0gljQI5NnWHY+axWxspoypjjegq4dXOeLXaDpY7t3KozGInFHkwJRvQrBN2tewac3QhoGD9
MFECIfj4/Kt8f9vMoyZoSDal3LR7vMuYNzbWIkzcWFNUTUGEyativEwetpA4Hf/2wunnMxaoognJ
uzIvaV8YVLxsqiIsQXpKypC0rVeI0Ym1//344LdZlAO3fZAJzO5o1iqNli6elteoFewZKwt+tt2c
yfEvuoK6OCCA2ADWuV6TWYIPwAHCJodxZxuRdtngLz61xv1vh/f2uxdMLDwrhq2D0/7o+DKWo7FZ
UItgRYpCBwf+H8VDr1gNFNuTk+LBs+UXyF30oG0Wi+/ZUKHwzHOhfS/TRX8c6DY+25WbfS3zpdvN
XlU8wtlai9CD+vFs6P38QJ0qeogcQC0QMhbj2iwSq8bSv93QjGL+wY56Lb6r+xyn6VRqLgge28rk
hTPNzrXJJuoHcjztb2l1RUvemzMWO09G0dOw1OBiSAYSh94YvF/sniUtbGYsi3zP1ZZ+XNYWeDIv
EYQesV+i6+GV2QtbGnkR0RxZ/MWsDXaCVMH+pNBCvq7ZYIP+14EN0Ct2apBpzCrfJm+KV/LEk+oH
anJQPHqDG8cfdYJVWRJRguyNdnF+gasrmMCkTMcwo5zoAvlYIOrkNWFJRL3KzUfmlIjm8Z0X6UGW
i/MD3RsZzo6bVE82HQzmqdjV1YUXYwbFzT5NSAvVgL/FVHiugQB7OFZnleMML03qBWHkCO+xrzBi
nqVZ1tyPVt09RqjNcn+lP4e8M1nYUNDkzm/yOR2eLBaRJlSyz/805jT8kMmSXSE3SibkuqMkyrlc
oZfMxFWb5VIuBzuGos1EVbt92GWEe6Eb9OaAmFTtTztoLeEqabU+aZnGEMb/opmH3sG5FOZVoSLf
7AuZ7gdVr/C67Em81KQXfVmmyPsCD2pCrwwzQFEhHkdsTowfvzayNQ6soSt+AjDFopll63pdwVtd
z9SoDzcUlKpvyeRmz22zpdfFS4eqADuE1u/x1kDSM1ytTvzKoqxM2mOLiltYUXldd6VHD302sYHo
HqwlfwEfdOOVbS93JPWwe9ALnFw3I+l4S1iQj8dOZ4myKnTEMIPikG07AOTrN826u3rGzqzbRA83
v3cFsGkUf+rV0aiG1yYGrrrKyTaP3BHLaWRTfL8VxGfSooMnIM6UrFzXnxd8vL7TdhAdFroDIYwA
g0adclLDFzrCVKhyuaX2ZmGYh3L2uu3hVbhhh41mmjn6Knyd3PU8hK3XX2qgiluUlbmY93MZDQ9N
qik6NmWWfEPmMYhgWlf1o4zQ/QaumNtkP7oiup6wCxIYvWbJozKHpHsalb5ogWM1U4bfyR77oC1z
bD1WAu91V4gmmwiK5fwdJLlBtUPNLkYcat3NY5rCUcHfj/XSx2HVfClEwvGdPdryZ1YSZ2sDifQM
q7h6yMuq2/BIbPX5OWX1HQk6orFhFv1VLMEN8feU2sFIHfG9iJPx26stxN/2YKiMnIwANdcY4ACJ
1csfRh2YwmW+uMOG5pLVFRg+lPdFzl4UexRzLxpAe6Fp0esmnhGUSd9rJ1kWIq7UcpfOtv5Klh/t
C2iJpn5h6kU5XOpx7NBzzUac/LPEzparvLpPTRnVh6nRZpw0cGatS9DgAiGdLgHMRh3n77DtB+9s
0NAY+iUurmnfu5t6Dq+Y6kLaCPX1Usx0SOYp8xZO32NpYOePUH0ZsYFiNGumJZBySX7PcbvGO9Bm
Pdb4Vly4laddmRYFw2DR0IpythJcFV3BXRGrBjWRy9wd4AI3f8WJbQO4ajRwaRWAESQkdGeup8KV
uyVXM2EDTAPezmqSaqbTWWXRfpRQkA96MkSGP0hVNue6XqaPw2DaCRHVJS0eEVkY/pjCke5buKuh
BcAEpadcpjg5FhxXJpiNvGr32N5QQkcmBNvd3Iz979TTMaCa5mQBtSzdQT+fEZq1u9Zyqnuxtsuf
ogIOuBfDYH2zhyUhASm2WDwmuF0Z1iHTK3e5m0Nyq7tVhQCia3Khlajw+6ypwlXa5/Z6V8kueRlF
Iacrx2PROx+k3sNcGiZ6PCnkSBwnnJIxpI06SFSdZReSR7r+XWt3+jqb8BV9M3ZiQI0uHSrMJGGs
yTOFpvDrqgMDAxh8TSXK2UJxL0UHc7Yt9ZtyTndgSl60RryUSJmrmI5RFs1gNTVsEu68a8iiLfPx
oUrF3TxUD3KDEtOf9NfqNm2b7wV2D06NuynP/+hptjd1++AoHXufcVsDGohcnbYl8AdplGHJWMaB
M/ru7IHlcMH+lc89izvKn8sFq8nXOktvpkVdOm5BSiayn66+Xo3v9fiQx+VOWr+MYfBLQxxs/oZ+
SfewzHZpae1ZWcVepHCcU7szeKrk8KwWSq1k4Db8uIpgriWsXFVD5bqJ9NtRK/QSy2wy3keVYO9N
iWI+p9dwSSWVf9eC9qk7RuwXvV7exREmYb1tz1LRP4yqxKvIhzGSkBpNBdNuwlsS4osNTAvS4Mod
loCsumf2Gw+9llNfHJLph16J7hx7K7b19YdLgmrbe9ex6Vzy/u8ts3x0tPrcSdXiw2S5l038JXPF
wckfZXxtOZiyR5hBCGjT+JJRNuya6W/exheC3XtUgqEt4+HRaOJrOzEb9G/TematCS54S9KdnL6W
vXE2KfKcGltgvrceiQz9aXS4mwaEk4S5nlWTuY9o8vgcZoBCW99mzbwzEmpvCd0ZdLRfzXQIPS+q
gkY61K+1UHCbSN5W82yok68W1Ogkk1aIdwSpb4JkUCtifsadWzrflDE9a+03azKCWMt+YSf63Uc0
uOa+ujYzEpCzfAe4h/1QeRsV5HcXmnHIYsP6IVNe/LxUgaVN84UBnyCOlstp5YiGSG8y9d81A2jX
Fuvv1Pox0aOfnOV2ip1nRLOlP7ppuLr6eTw6LUo1KRUFLRcTSmROO13Wv20jP19mdUNJ4MxpW8e3
4oxiwdB9N7W+DumH3hVpd147jIosxuu4ji98+Le1XIpDvVT1bhRMcW0934/dBOXcGn7lY65GP9Uy
eqlGCanUnzFiq7q6noZGv+p0UJwszPI5YejYB31yrpFRnMsF8AXq5HPZdFe5osks5BUyRTwANfmS
WCdukDKvGyCdNmo6n0fsY86SPv/NsTeBYNf9wbj3gO/4u+igcvT9T6VcrfH7phH6YYpnTlvOYOtg
/Oo6uspLZ34C/ar9MFGH/C7NIl4CE1n86INyQgKKvx11QIGZ8IsnG8KuHI6K7CHZYGFs75f2fkbk
6eEvTsw60HVMJ4hmTaMPXOJJcGD2BYzZ3BzgVa6lgTwzWfCmqQi+ZNAlKr8REgf6bmkpnhXWtrag
i635ecJ2/3gIUGVoZfWkgk10eIZz2qZh0WhGaPdGeottMrWh26CV9Mll10Qwyk2C5DEbvMz0tF90
/MFkmFr9au9kCQAeB1jWsd1Edzn7S5UYWjCZVqs4WcAzWHQZLTt97UCnU/admCNljpmXuzZ+lrpd
fWmhjt7b7qSyfR4nFP4HNLA4jYo8ipCFrJOExiLl72TMkh+DrSLGrlW3X4Ti4wrbIpdp0Ml8Yvoa
NCeYGnISfEVd6ALMS9szetaqwIKXsW3Mk6HL/FRAhWZ/nEOL7ouCEojdtS2OQRaXe0la68o6mAS6
5vU7iJgTgdO5pTVYdV2F9GcanTQw7JltiDMb3S+4YDP/Cqjve89pqxICueuCC2c5mf1mqXPA4ijw
F0KEGly3gKCNv0tkWyWfWqccP24LKECoWcUYWpPlAF4QOJl4inm5MOcWmbpsxYocbDGUdW8BvK5v
WiZYbM7s0cSOtlR86WVdaoQW2HSQGNro/M2qltdXE7X+bCu5iaxFkbwYRNA1OzcfuicQFeqqXvp4
UyeMYLadaIT/oa+9DvbaJAFZyJKl3c0GnNN5DK85AB611gEIJphYjUC9Hqxe09+tNDHbXTob62OR
IYgK0V1ET6LtqxcHfKjpa05l/DSjBPmvNurNrU1Z/Bp58AYWVmvJtgx4lxOk7dbYS6oRxwubTRVf
1CAellCOsTcyQuH0+BRw9StqIYM833zWXRC7Xnqfk+96iTGsfhZ5o25A+nHzizbwlOlDals1eZqk
39c6nHdpaptIbqU15dQVu/Mxj8wfTN6mh/t7ZWWXBLquvu2MnheANiXcq42a+JCVKsXLW1kKm2Aq
VCBLFyndDHzhRbfj+k7vMosPm7AC3zWz8onYPFwaWbF1d9HaOCgwIr5GSKCV/JZ5CHX8dZFlFRRV
Mx16C/suOyQgKengpkSXUcgyQgc/0hct7kfMAdFC3zZ1x+w2cidvJUhwgcLlrJ266TD2YCToqumF
c0aKnsVah2HfqBy8j2iT1sdJm7w0/AffIEkJ4ktaabZhS6udUnxZS/YQvVb7gqc93BlRUeEtwMbs
q1Ezf9ZuVF8jQxqNABMo9TSNjfcvTeB4To1y5WQgSkOebQjbgvOSpDLGtrMZwygzE57oxFFsP6wj
MJfO1gtrjzsTfrCHtKbfNatywG80yBfvLLvpmlBM6/iL4ow+hLIEdevGU3XHX6u+FwZ+fqCr3vI1
8djmhuDRxo3u2g5/DZBY922d9d8HfF0x6WDb3JRRNOAQ1NgJ9FWOoeo6wyN2jqMyAYWrL3GzA8HO
jtaNctoaHo593CtLjwtngg8N3ttcAWgRjZI+408rniMP+SvQ65k/W5q8o4/llrcdCuyJr5/oddAr
cdP6FaUCQLdI1xffGsrpKu2IydipRZrAxgaO7IEVz3wvim3AQcYcajhKNBW6KHinvyehpyJUjt49
141db5aNQuiB6464+vOoQm2vTYMMRcYA8GPSE4wwN0F7YCS8zAjICFSnsAZP6HgvdU6p9DcceV3o
gJf4cI3xVzqrClspshbCQyp2jr2uOZlfjNoYM+QzPvDOwl/HnWTzL1ktzP0S0yM7WxwJT+xotX5n
2BG7rHjdPCZe4iR3y1JBtIAS/0h+QsIChivI3lGxYEy02cDC7c3UO8JBW+BKJK5rW8FkzN6BMbcB
eEoARvgP86WHT+IkxplTS/3CGFCGktQgjCnI3ET24bR68V0iyKsIzGzBuKWGfCFBRTmcRUjkVRJ7
gjZcInuwbJg4HEbCJlHiWrczDbabAekCwgqR2Sih9Z8L85m5V02nfx/dbv1jLqp5ieII0tk6Q+QZ
JjcRvjXF0ZclSXEZF0s3fAV3NbRB0acMsagDKgQjCfrYGYforcJl6dkfnCMGgyFp0yWceqpPvoXu
5wVkNp435qwlDe0ZkG7Yx+Nmex7G4cwqVKcHwLLGfifdcV12lFEb8s80l7iOGqPIF8oBtn6xsHR1
fMrx2p9hRVrDHIP/7UDNu95BiGFzk8TKgt5CyR+zRcv6FdYwf+6cDg7+tdtTE/VzD8NykC3raPqj
tq7wSzqjIEFidH4bOosM69NIXOBoNazgGmXs2YQwfmavbv0jy73S2olZlcFSaGsL6mfJf1F/dK+t
OR9u6t5lTMH7aFwKjd30E8R2e73xHNgP6fJVD2Br5X+U1rDE0DISuo1YaOtBHzXazIwIi4jk5sDr
q2zzfc7XHI5PaCPedWy4CAxRaZs0KwTd17d9IfwsdJErTqccPdNdV/Cg8rJOTvSw38mSbb4AG7Qx
jQY8AfJYWmOC9O8o9TRBB4LkejFcwUrQ28/VTCXKBB512cAGv8UvKmnqmNVOK8oHHGrUCdgdX7TI
xKBx9Rz1bDZVnxfh3/VOX3+bC17M48BkHFeV56qWVcl2GH4I5Suz6mD31dF9JbN59/mVjGPpz/YY
HNSI0gR9SADLkRAFhURGVBJ0fW+eAICCeBJ/vdpm54J7CPGIqkNn2+CBXhywzVqwNMc8/r4aRKTE
KKYdX4lBv+pjayFqLK8u5KBT78ooOtSdGT2e+LlbPf1NvZ2fy7EWJbmFrJwm7NvBMdMLL4wCm6Vm
JyVkWPjVQnj9HqCbeRjTpNsnkHRArXb6hcuP37GZGC9SPXr2wPSFOduXe0pUUMBqS7+WfWxawA3t
BMG+JPB1NtoTndYPRjOqckaPi4aRPsFR05hdYaUZCzocEIztH5JBvJekgSz/+XP54Cqma0mgybxC
BMxHjTPd6somS2EGDUOUXlHYHUIsCmr/+VXed8Bp41Nu24wrdMVcfRtM/yhQOHh4xEXVVQACD/Mk
dDI8u0v32ylNTOHg266ruRLB2iVMqk3tXrfzVnsvzdLOfbSy2t6dVYzxzqjPFn0ACrFG2npJ0Q/D
XiF6UALS+Wq7y7SL2byGn//8918Vv97BeINUB/fP8VBPicDC99VWrN3sHXhfBLE0qAN7p/+vAvnt
q+LwJxmriJ7049zWZiqMaZhweTRrDV8+jeMA6z3fs+n+qkc9PfUVbxPv0WdhY3ezcRahFvWco1E2
6hqHeWOuA9eJ1A32N9YmPIc7dAXdAWmOs2/HVb+fBC5/SmV1aAnVgXVayhOK3WMBFjeOPAJHCflv
iPWPNTO6ARtXUKsmlWMc/mhZH2Fumaq9S42NsnvlnpB+vH+nNlpSGpUUe2ieHquT8cg6SbdwfvLG
rrp17b76VrpKXE02jOD/OnwQ5PJSWTa2V3usMpHkW42I8qggkM9kQz3UhyCPqIODN/a8E5/a+w+a
Ay2PkZAS2xXc3NsvjVPSjBWfaTntMEvJrrTDpGQZ+PyWXtWVR+MGZxsjlCXAQzZ3NG/U+ZRJKAEo
Z+YBjFHlOdGzRGYW7UxVrRipcssYAyT/c39nrGM6+4aDMMQv6MIWocC1zx6wUe2NuVIr9zvsKLfm
It0H1WeEtxFQsY4+3Yf4CbwS+Yaf//wPXj62L5JH+Njw0RyrpLUmTSleJA3SBxjHJkGXN2llVFeR
MbpPn1/q/bjmr5fo3dgx4A0wt/f1z8zXKjyciwSB1EyYe5MuXw+aUTYHsDx6kFswKv/79V53W0zr
W0rq0YvJIvCNI2dAiHQLAaxjTHAD3dCdDhDkNl0xDZ3YcrxfWB2WDbrrbLoQBh2HdqrBwMbas04V
aLM5BZjRV3DI7bXoDHGW9zlltTEevi4GvCfwbXlxqrf/XgjnItRBCuxs+xGCko42lzYn8AExbBm4
Q1X+TjLDu8xqyCdBDMHCDuMlnzRksJACsGrn+u/Oi+3+qmxkPPuEpZB06MTxvOxKrZHPACNJGRVR
t6E5S7HFK+o1cUBNuRhU1TObFkHUFckvkZLviISwsptdLW347bQ7dZKhljb/DhNSE76d5st8DbWF
MjXdepsSK+zAOQDXLrmGl0E4GrFOp2jB5+E6GURr71Q+ia/GuCLgQgXnlvxEghgv2ftuB1QUS44/
mDo1QsQO8dMGE/0LZ4qCepbYz33apgrqQNb/7au1fym5yHiOLAQgTUVgWBuUXen+wbkJYNWz5NxC
eE5y71l1Q40q0hwcEXh6Da16rsaIPEF3Sr8PZtV+p/ox3MUcCvWQVX54SsaBouxSZw1SYUp+5p6k
wnS4Wgl9h+MXQzOibkgzEayNM3hBgZn6GwBsZKh154iM2hZH7vOJ6rKGXS8ZtSBd1XDoG+n9tkVX
38cLErBdY1Trd/JTdMSx0HmMvb5MFERN0YOL6meVUjDnNOkvkta3v2DBfNYNe3o07VppNILBKvut
cglTEEgZ1JZiyHG6mzVZ+YXWF7wO8CY3dlGhCVmgMsQhkvEiC9SYVF9z6mHU/ShSXnF32d+0UdQB
h6VU2q6HUPhXgwZ/QFgPiHOI52SjGq+Gn0NavExV0fuQKl9z0GwaLoPX2p0/VqJ4MXoBL3Jw1MPn
n//76d81iYR1DB3NL77jo/Uc5k3qlWmCoceZiWVEKbVzJ7xjn1/ldXp/O/2zV2Qbh0iKC7lym/X+
mdViT5WoOejpQu3uwl5z858Lz6cDAeHpB47j6W5YgWbOwDGDqk27UCH8RWHZAHnNO3GZyX6+Hthq
BQ2N1NQ3+li/wgKHNKLzmnAou+GCg3oTtgSPErNEueTzW/hgXuYUx5TFxofM4OPtdRNVjc1XVgZl
Wjk31pTFIekx3QVccFowFkPn8+u98yuwB8BvxRUZqVzWOFoIphisgLTZyhmhdr+eO9/ARZxF5+vf
4gLq7lKeeEUfrNBcjwGAO4cQQP7f21cEcUiN5lg1QfjjcP/n/nA483fB+eSHXyb/xAbn/aB7e6mj
PQfds1LvFJea++cZJjiVwFN388HrenM3R08PQl4a6dvdXO4f9tzK2dnZ36+XX07cyAfjersTtK2Y
+SWr2pEqCwpJjOCWy7S7/hH6X7DcwTy+LPZzgJwk6MP5DLXJgUY/waV32t77/vkoeb8x4dr4yzmL
8RPeeeYozXSYuxuE2RQi/TlS8sC31Oy7YZUn7vX9S/vfJSwGCKezY+N7E42gytohxT9jxs89Ymw2
/d5/NTqwGdX5H8d5QjskB/C3o9CELWpJaB/sE9PioY0r536xM/qZOWDjz5/dezUk15KWznjHwEFF
4eiQubrTbC9OmwLxd8eLGbVM0CnaGS0SFGKXLT3+UZTaFGY4QfZZZSZjSMCXe/35z/joFWKNt/ny
2H/br3WTf6ZG2nf0DHiRFNyNYUezcSKUonryukQ/cYT56A3SDmCUUFRzODe9fbaYxrLaTVlJMy2d
DsiU1wNIVuvUxLVVRo7meoMxSR0CtjwOkqOJBKGPNJUgT4W1UI1nYo3tTVziDWh5LG3c1ZpnPNRD
TrKNzEv9e9ro8mtZNsnXJLbNK/o9K+UFR/QolYpNmOLQVxv8Jpq8PUkMw38vacCMwL8nmPYoQh9j
A/qM9hk6pK0M2FNX3vydom7aEw//o6eCMlUQO8VcQYHm7cMf4SwaC20l2vSqvIrcSnxJLNXvoExk
jx3j00LqMPcnBtcHrxx7Iq+D0wsnl2OLomwF2DmLEqeTjM7BawV0IRGVJ+7toy9pK9Z4OEmpqEIy
e3tzqVHQoLPiPMgqG2ofjfWMPBK7zTiTlW4Pntgkg3YXAT7GVVYTZhhA1lSXXrPo/YnP+oPvycRE
jFaJYPbNY/f2txBw0RuvWmYOy1kItpw8VFhzZ9LskvA/f7oUB7ESsq+kqPmqIv7n07UQmc5GYqSQ
qAj3qzoUhyijLun2/XflNq4TMBUOVR7cmY5xtIHCoqsc9vvMVdbKYX1VCLOwSRPYQc3nS6bs+EAM
aPcl71b3gM6cPiMwx5vP7/f18Hn0aW+FPw7BzFXUQ45+RePOKG4k548ZgjpJUUhqrx2SJ5CPRz3w
VJn87eCCkiyY62eaOaVf+LTs37MkNQDVicE/Wi/s6xLrb13Yhw6c+5mB9KQ9i5TFCoYmZFZYk2gt
Z0WR7pS+6fvKNnuaF6M6MVI++CQt8E1Yap1tCRdHdxMZLZ5gY2F81NbyRJ9DfqVnqXyL8vfO0Cfv
EQBCcuIZfjA8cSUb5CNIFrh3DtiiJuRKTiw6gDfQbYxGdtWPLUI6megnTrocqt9PxTRRaD1I2COs
qkerKa3nPCmTTPPnFn2N7wBInHyY9DzojFijQFfAMf3e1hG3IfrOH9J89XZ6bLVfqqT3EAhYJGSN
2hXZwCmb97QkFbgy1uxhdTdVokPaO+TYTdW7a7Op6M+w/Rp2oEe15VzEhid+mnlt/Gzc1XqpcemU
AF8X80ahctc4MTqErjoRHUfMZH0J18OodZRq0GEfSeIu2dY0NUBV/MTaHaGuUxYYo1fc4Gd1v2l5
JS7rvHFQTv8fZefVHDd2puG/4pp7eJHD1toX6EA2s5gUblCSSCED5yADv34f0N5dNbqrezWuGtcU
JR4AJ33hDYE63KVyAq/fuVK7Ax4eNmuz07GYdBop3lu7xXdzyPUSgPXo1BXwXkVkvmgT+7ltLO1z
Fw7iiwFcXM68WDE+Ko5bBFud46xdO7lUrppe0JKkY5BceV40kq3T8H1E3nDWR8aNDJXDqK86VL9x
mb4vU0RENqHZ6KnfWdgPCZg7V3TngGHKcJS3ETUluQaJIwLEad2a3YRplgfxX+Wp58KLCxUGcwfc
QnKwfV4OcmrFtQt0z/YKWjaWHibq7JQ7BkiCOPG9G1oIAtdjreS+V/fjXWuPqbEdFawn/Cy1Zex7
WZi8VkEeoqMmzOq7XeaoZlQc3cnGySCJ+XZW8Fu9Ypj0NbT06gbAFDrn2VSpCFwGuKSsWqXRkevP
TDJbVpeA6GuKbli5OH42FxM2OojqAAIv1xrdgqvey4NxLYTbvaC/AthKoU8m1/2QiF1mBU5+kw8d
ElU5fWG0U836jRoB/jUSOw98ZRs7uu3w7Cg3oPnb20x6o35RA80CAjeogKKBpLrvEZWWWRs5yG8c
oeoCp6vWY60OaW0BXOw6QJODVDN/6JUSKIMpBnMzqqn7RqVoSK8q7KP0lZUBw8H3b1TWYMkHa+Mq
/fRVDGGL05Ha9fE6pi0EeKAgZPQjhDCxiR/AawIycKli9JYX3qvNaLCIzQC9XlbECNhGp4uJQ6qd
/eREocImy7RQ/KmfP3Vpa11zocRhgwFKqg8Cu9Z+kJtW1FJeBlDKXJDYNUKddJnltM3t3kSosCiR
/p9gZVGuqTVhsPLRH4ehZeQ019B1vZ46BbFxqabjt6rSgu7K0kXTrpTUzpxN+9EbKoJMCH9COhAi
syxwxXOqzLNWMgrxEhm7obIhhGqluHPbAsykB646uUzzAPVF0MkO9kRV7BS7SXTAe3FeKsdNUrn9
U4g7mnnJLWWii17F/U0Jpv4zEo7iO2YhyHmkXJIAsXJPqmsAoULboLzdGvdeizsBJF89hDwRh29x
oxbPfZkShju1ZpU3Zt1zUFZqy2JJbMo8G7czscx1sb/6YWIz8Vo7qe4CWemdd0ncAdsNx6x+U4BN
vem1uFS/di6tV19Tae3BKAi8rwAZAxA9XfJgAbB5UYxBf4zynoxbxX5tRpMWxUpxswmghdVoV0mb
V8YmVe3wbYRM/wIuonw9fdd+5Pd7d+0cs6lkQrD2NZxK59Dut+CiJkz0REfAmLMbfIc9j/2Dnu+k
DRRqwO0Ab4eku6BRYKwMF8QxNsx48SH0vNY8KDHzgTrDDrrH0w92EFLyXJgZUBP7V69xEcg2jjLB
IDdp2arCvS+LbHiq67NiWYfsMIZxTYhqZLXwnT70c357/aCKdUzCEDRWcAxM+mkbmB6ESvXZCq2t
U1iveaLcJIgN5yOEsRGmCueqel/l3ZkQ+uDCJmCHfE8ZBqoRLnmLrAl1IbfpdWiPASZnPzwAJZhz
TvW1tMFG/umnJVJHuw5EAvIQhjMHLL+9c2/KPnNg0YN6EM4FFmzBL8yk/xj2AOScXw5j2qTNwOra
H8X0RnIrwFOwbpp025uh+RzHdXimXHDks6HDMOd/jkvouhTko5FD10FQvsIjPQXnU01boNFzxdT5
9sdfDdIq7UgakzYrb1HOrwy3LvAz50J02RRIWIzbQCA8f3qUw3ocMwKlhnYBlQnKpYtYqrUQLU9i
uN8e5xdISxT8EEdX08ndtEGBqWoph1ZyqINp8JVkhFZq2H25Gqw+mZvUWMW0xqytcvq5DrcjfE4D
hQTKhRQJD4SLIpmZMHQ5nqrCpsTcuxsExJzt6VE+8ov900ijgsu6IfWg1LVcNLpwnFjHjYu2VAwc
YojSJ+6kZlU3Qm4LtbLuUoD3n7QBKyBoRiUitUj7g1sR1gN28skL3wbkdVq43jNuiZgRFxhJnn7I
I5+CpjDCwChVzbXmxUIIcLFCgFvIFYZ0EMbUBvqmB8jvz0chW5iBQ6i3ULnZ3z4opNcQewghnUwD
ju61/Z2aZdqZ5XZk+wCUAZHJP9Tnl21Zq03trk80MYPlqtkgHrB5HsvLLDCLc3N70NPnnplVNoD/
mPTmDjAEQVlGOqYoq5mj9RCBOntN0MN5aWMrutThgz+0rZZ+CoMwBv6i20CSU+tZds45lusHqGZ/
lfEkCP2RH83Ir+UMRoKOYYDU98omL4mvxmBSv0TYRvww3Q+F36hNa7+X+H9dk1EYr1ovk+iqs2NM
GXO3MZ8CxetftBRPP7fA+cjP9LLdjY0zRJuMSt9PirnSXOlT3Vxn3ihqrIx79S1teihVs5Uefhoi
z3+5QV/h3RyWEZ5EwOReTi+hw8klHaNaQtdFgwe0BFE0iT0ILRhB3BF3r7naTXoeif5FQ9bmzFAH
OS6ZH8KJKJbyf+A1FreXpQrDmCy6raNhxPpVperoxwhMQO5cQ7jDJXKIwkEhC6rHmRV8ZGRnFsch
SQAmAlpof5/YlRwRqwGYOEBbfUWvblgBzKm3hiONb3qUDlszkOmZqMnml+4voFl1F3ExUBM2sryL
u41WWs0KopjqTjWEjaC3rM9kA9ZtHcQToUSannnLwxR7LlNTO6REi+4B07r/mmmlo9BsgkPBFkU+
5e4EwVKbciDSMnRbjDRCI6zAeBvKY6R7QB/cVGRPjle0wJmbLHqI+0CAehMKGYHWCvmU0hJcGxCR
EFqpqELvNOoDP8u6qHAm7PEtyTEm/AraE3NWdLOGhxoBBjgihat2QGmVFvcyJck2IizT9GYI0On3
oZJIhz6voO0oXQViiW1OmrJWY8v8pThjXVwmcElNX5M19WdZQXKK8U35UikV9oICZZD2cggJExAM
daF+/uGGoF7HtgcyZc/I0mWwV1kQmiA/gGue6vqG4ml7WYMn35qteq5mdwBD9DhXKQuC4wGNwuG6
P1+IbaEoGXe4QcAyvE31NoHzGjYV9h6pvGxwtlj3WPTeBWVKZeH0ax5cUIzNaU70oJnQ+JeHemBL
JYy7qZ1J884VBXCoxbpn7P5wFGRB5ialhdIPiBt70daw0Oix8omeEPxed4Wbi36XK2r6dnoU4+Bl
qCxRBLQAErDN9eXCxxWZ7d0wDEKhm2ndrMUquzV2iAiujTWOprfenXahPKaXw2W0RVJ0612U22yj
bcqttYGa7he346W7Af18psJ2BHC7/2SLKa6E02I8zpOlvuNn63fElDfvoOD9p3Qbr5ECODOtR9Qi
9gecz/vf4vYSqFIfzwPm/o9Hf/d1tfn06fTXPrgxFh97Pvd+GyEeQ9hGAyMoTuPr8iZEElcmZwKB
YzMKCIwgGkAYlaTFa2iN0YAyo84nAC9uHIlpHKWB9kxV8sir0GWhQk9v2wMnuXiVpIZgE6EmukqV
rNpZjaVu7WTIH2pRluvTX22+3PZuA9vhop2xsCoXEMHa/ldL8YLiGaoMyl0JKSGsQMSIzi5/9MFk
X+XdAA0dWbX6WSpV2F+SQCvnlsZ8yy0fwUPdhcaIhcrvxy76beJgKIGwqzEv77oqUR/RMcHpp241
rYSpYgWIBShh9NADUf+qRIZ9pXSId114Zihxh4WVSlQyxec2yJGJBlfoOASwfB0UWPa/Sxnh2TQg
Rk1wWZsvmJ4UEDT4htd2WUgqiLlp/uzbTBhwSToKvHaoZZ6vxz0UkFY18u9WpI5fTDs2xtU4RsX3
09N2BKCFav4MRaB3NfcrFycYykajo+FrhQ6klRQ3oKVgddW1hu5EMcKwhHsX40kVuIHDdTbWzRv+
Zm62KfDeJSWp6/S7zN34oevqaWaN6mNBsbkRKExpE65iemrkK9TSkLtwpFTkheJF6c52A1f6kZCQ
0WUrRX1mNX7cYou1APIdDCHVHBooS0n+YprCFpUVBG9STPBo96XGbRHU3Ru+M/0DBXkRrLpc91oa
VqP4WZBbxWiSC/NJiQa7gRtiDBuj91xlZ2lp+xjhg1H4rkRJfFVArTY3p+fhSFuPCI58AAQKHAxn
merQc5ft4IENzGa8PULg05Nr5FxfTpE+1V07QsZTtZ9TOsXfIppsW7QJ9PzMqXTsKWbJTo/+lwHW
2Vqkda1AuDOcTS6SoveUa8r+ECX6bopfM4Oq7Sr1svHb0JSp7cdiGvpNTvf2ez0V6Y8z3+MgdrBp
pBCl0Pki06Z7s79vugwl8BSo4MqqGpT8RVP6Os4K16FuDlcJgfROc6W6wf5qfGhws3kBrA+nX0uV
e6cIgnVP73QD8BOfbjKZracF9gVwWPO2AeN7ZrXNx+hisc1K5mTrHLSory32uIqMMN129hBY4nDb
yiBft5VibBEPw09mrOozH+fImUJgg/4ZpYhZR3kxS13bJw6+5tnKBlB2B9VPXMoGj/kzUzCzRBav
5Tlzs94ihgNONj/Gb+fpJMPcS7BTXcVxBlQsGGpEzbTQUmC8URTFlJPtUFAubVCgyNSuGH0L8O7X
cFLtM8fo4Rcm6Gc5UGhAXI4EevEoTjaMBHyI1bRe+yXWSndTZ834ak2WcQW9K345/e5HSBEc2NBR
NLqWc9q4YNB4bQEI0QBEV1RuHWxpioFrbFJF/ZW4/RRt8sqzf1J0K3RaTk31YPUwie00r9CCsFvw
pY5RmrdIxfUULwID4cAJjhknaznLNgD5l9/DrAo/mdPo/Jj9Z3DoRh/oLO7mMALgPRBQnKWZUbxc
bmgZVKVRFQBEnM5T3rMaBTauae2TTOguYmBu3hJ0SvjRZrduEivZBa7Tr40MZRxfwc7yYdKy8RJ5
V5rKU+CcqfceOW+4eui1M60sZAqx+/M6JpWnhxH10TotIbYZQaR0t2MZDg03jmP8ikelfqTQFr5W
ABmgzlaKfuuNFabVpyf8yHciZwdHQ27ESbGc71rHPHQYdcAwg2ddNug0IN/QmNdgds7xwI7cTXB6
KBPgoAKt44DXoRvxCG0dYfcaT6atOrh4KE929mQ5afykIUeJ8yOc3Atug9ZPXa3GuMgKr2vNxsiw
qLod9ZziLvUaz09jWe4UJZkuNTo25xLuwzOY1jmdEYBbKkHCEknaROCaG4TzKWj06ldjqBsUSNTm
ukyQ4HVqJUKOpxM7uG7mOX+Rg4oGNBvytrl5r1vgxhZhSasGRjUZlDaFU3UjBzmamtsUphiFhiEr
wZ668XCPeWd8HSRTA3LXkd6PLun6F0/tanXTwcN00cEo6psijopiPdW5Y+Mmi9E1QVaFWe/pFXR4
KEOMcQBsACGz6Mosjiin7qYp4qRcGamb3dD/DNe2Vo1nsvdjUzI3aWxwJfRIlpg9T9LcazsUDdyw
7J7S3EG1h4vpbSBqeWhqiTeqGtSNXxCOn5H2PGwTQVshlqJRxlrgkFiUX2yospnSu3RnwJddWkiI
Xtd20q0aFBx+QUpKNoNXBsMWIaPxPvOg0fhJYMgXyM/2RZxj7yjTCXPe09/92GNRjDeoRiMODSBq
8eFD3avA9ZXZSmgNbto5wgFPJVUh30k9A9KnnvwwKzw99VznEKsK7blN1RTf3Nx1doHMBToeYX2O
VXvkQKF8j5A8iuBQGpdxvzLAykpxwF5NSTs95XRuNyAMLFw5Qeid/gJHhiKJnEvkEGdINZbzMmoG
oo5BvSo95OsqxN7WehzjcNzb55DSznwg78cEMznHRmZ2PhAgJ+4f2Bgn1oGMzGY1iMwc7xEYyTce
IMRkF2mhuENHqkU9PxJIPihlA1q8sgOkZ2rP+JwmOLquynyKniXUI82P1TZ6MNwyhJjh8MO16Siz
bkgyySvHScbPk05Xy/eIdSwY/bnq3LldY9jbBlD7N5hw2mf0GevPGcIur5qi/dQ9ob4i1qF+q+z6
Cmxgtp06mXabyetiZA+LCZnBIJW9r/RYf1/gJF6r2yBujE+1V6sWRBAVFkIjeXW/MWL6GSgXINCI
aa6HE4XowPR1Sh5h2yi84F3rkVa5SDNv0LYR6P4WxzjauX5Z5B7GmD1ifXTksxBMnpNa75joBa9x
UOkSRYRw+NHbfD1MpYdmgG3WTZ+tcUA/TcsRd/BLNVYIFxpbQhLqjeFXpnOcXJiA4UckaezsGcdC
+1wWf3jsgq+jETwbIMzny6JggE4Wwg4mMAo+Z7AjdzbXZuX12Btb+iWKhyFiKEN95kw7bHjZ3IMq
0LBZ73kGNe4vqrQf2qmuCEO8ER0OC+LIjYW+1sOUqDZdsMGx11iwV9B3lO6yBxW3BgXZXmRGrn+q
VG/aQjcxdyHqDqRzqvRuCowXzkSgHyTHxcqfPd7oUM/oYULDxUOKXtXjaGbpWEmpzc7NXbF2Werv
bS8EubE0rQavedV4HCHRP49uGetQuzwctV11sHAXH6wBLXB2geeXnkSkyPSmORqs1b7wW/zNCMQQ
+bg1tC6hgiwqRVlrFiJ4ONG4xJRoesXDxpRt7F0iaxE+OklavKEeM8YrN/aMt3giV/OnNE3uq9EO
ftb4wbfb0LPHe7Qf5RU3YWSSRxnKe9PAhD93a8+7f/GN5hLlrBE+hw3LcM6wglyhyFuvHITONo7q
pWuAHsmmABL+LQ6d7m5A6RsyF5AuWiXGfUmMeZN19nAx5Xq0SrUS4NXp0/HIkqagB3F1Vpel1rsI
MaFChS7V4HplTkq7piTdvFEG0tZVHgZ+AkwPPFx0jul3cCQDHUAlHfYNItgkEouMMKhjWOwoGK6q
TMl3gZPUVyh8EM0I51zkehhOMparo/atgnem1LFYmNywALIsDZhvgQLtJhgU+QbkSXuOgyj5ppgt
8aQVYikFOrN/gm+HQx3laus20iftrdK1X3ZF+y4fjenZks74juw8ztWVO30+PROHMBsQ2VAoLINT
EKn4jzf5LaEkCWicWkixMhT6aBdT2Mh+1fa49G1NTY7xrZZARV8LTRRooVVT0COVNvQAJN02olSK
CPy0KsEGjX6b4JB9n3fCOJOSLFxGcbriIcH90hD1bIoxSzp8wcZg9gzkkkYz/T5Qrvo1WjnMPi/X
g8+ONWHn4Qz2+DMUSfLaTSpSqYhAEewU8G7NVagh+EF7N5OQ6bQ+D3dqJ+hZ9S2S6zsU7InkvY8U
soFHfsH7oXoYmgK+IdqUmPCioOqKjW5mQM9cBd7ThWeUk3kmXD0spDv4aVKrncWp6QAv5ShMpylw
lweAX3e5uesSDcSWIc2tGzkd9RbchJES7zYthaJV1FK79BDgQbkDmOqZZXEQU8xPMuvwe6hkzyCW
/ZO14RI1MhRzGCb/6gKj9OnHXdAmvwrjULvQu2ELyn3njCjpyykHkJedO7k+Tu+9k+vjGag5Ydpg
Qs5e5PsBx2dZO/Mz6HV/14dwjbBU0e2vdmi6gV+HOV7tVHn90FGBqoWIS/aqhrcieOmHGZi+rnGw
3/VFQIc3jNRbzwTBGNBTu6l6q93GRSCR4xyGi0wa2CQGlPaA4qkIgKXZxi7NasvuDjd4qSPHVTdy
6xYoqZUqEDOldPVrt6qa19Mf/vCQ0iFTIXpK0jsjehaBc5IgbV97FoFN7QXPkzp0m6ZsnS2uFPLx
z4fiw3IlYN+CovT8KL/tfDQw06qJ6cG1Zg9UNbOHrWhQkIL8Wp4pW33wLPankgQM4hRbGAs1ZnN/
LEBzYyhlwl1aTDhqyH4kZoP8nlGHWGtphI9E6RXU2xFq9TvynDXSTwO2npR1em2WGlYwZlYdqdLa
Vu1vqsja3VRmiE/1pfysG7CEY5fpdEPNfMijXLmn+K09hJ6Da2MSi0tTduF2SPM2Q8StUHeGPcpd
gQ/hjRxLcabH86FwsXhf/LDoLdDxQAZj2fzXRjEC7KPKnjqj/a5GRVas0W1VHtIAJPqWu7pTLrKh
btEqoogWX5IgI3gfgixFfHYIwzcCE5AafFPtcmjaMMJi3MIbe+hN9VJoLvxk2TtRTuM8s171Rhg/
T6+Ogyua1pGlwVIn9qQK5C2uaELCaoqmFEnQpIvvsLUe7kXr9DuglSksLY8iyRSfO3aODkrtlA0w
M9OXViY4+DWxiSUrjLS+eSCNKxAiR34Y1XD7y5QO07PZuOIMUu8Q2carEueCMkWdAQzdoq4Rlyim
U+dDrsRIy0uM07RLURHT+2DdvasgNcvVxL9IMBQUzMdZCbNXIxBJrVZBe06UcyX/g7IFD8TqoKAE
XZggaXEIGCbS9X2GM4AVM5YEJHwx083ObMojQQpowY/X5qY5dPixwlgUngnaaMAS7Akzgjzx1SBx
7XVCv+tqjHrAzvlQj902KqcIB4suAmZqtnJ4IaCoiw1KmW20UVoBtH4K3THwKSdio0A2ChY7igQF
l9PL8thkzRxkspM5rDpAO1JrSFM6l7BLx8q9qeM8fBl1CZgTUbxd49XWOkhz865EkvlhNKFboUA5
3NhVV28RqR2/nn6cI8c1ZR/K/hQp53bD4gxtp7jvkYDOV1rcJl/tJMdSKLSDb2roEVKdHuuwMEsF
i9uQmaJ/RhdgjvR/O7BHRMjYGxwqoRcMmyi2r1Dl2FKt7lG7qwtqw/FXliWisC7ac3l2cWb8OWhd
HGo60Ap0WcgjONOWR0KWQixDtnIlxyR/SiwZbUz0KyGNcisCkek/jzS37/GObDdaLcyLKS4q5HVz
/RmA1XgmKDyyScgdQGDwL7bJssKiVJ3UCiMqSFDA84e2Yl1a+DKd2yTzR12+9Fy/0YhAoJ85i0je
MadIjzqPXjEpL1apbv2oj3r1RfNCmo+a0uTOVm0UzfEpHTjooqt15NdGmvHHTC6ztFDDhIJynsnN
6fk48gG4t2eoND1iYvjFdEStq8LAYzpCi+Jig23DtZ1Ka3d6lCMrnDH4vkiXwStc6gzB7B8dM8b+
c3TRjJ26GBPtLIHGiZzamb197IUA7ZCZmTiOwSvcX99u6dEh9jj2cFjzrsnAIcSBbZ6eTr/RsWFc
UEgepQ1kWJbfDec69J4blAzKCYadW5veNZqW51x6j3w3ip8Uylk0M8luEUCXUam7TUyJM9HCAu1o
td4YiplLyH2TdmYrHCJ+ABmS4XNXMBBAj0WkXFlIhUb0z0E79aQHim2jDa4V90WOAUJWamiKT8a0
dovSudUNXNjTslBWQWh693QUlXWrdoTDldd8GqCMnKtAHPkUcGN5QLrYtO6W15kmwCyg8FDgIlAF
rU/PSn3Xp9D+MSM03NsxIGbcJYge3YnEMMtNkxXdI7+J/qbDgguQflXz2nedAc1FQ+fG8iuoi+ew
KkfWBWizmcsK9mK2I9pffmUYUzOEsLSiZlHtWh0Vr8k4d7UfVsZpMFGj5fw2Kdnzq/ZHwQXSg1zW
Vhj8VpiCdQOWGmJq1zre4j5KRPHaQQT4Linr6K7EZSNb444UfcVk4zOARWMN5EecO+PmjbU447Cl
N2YOAfhDe2kNWnRlBQ/ORHG1dPpPwmxm8WqZ/sL9Zdqa/dheAiLaKEn+jq1atzEHT1z0lIXOHGiH
Ehywlsl+51UyEzSWab7aBApsMnUG2aMJQzPpl9fL8gKuBhQY9BMfKqrDj0U4Nfh54GqQdOMIm7Z/
S139k96j7ulWnfmrUiXqhGBjNrYsp93QRIgsAuA/cx/OM7X/1QxUI825scT/2OL7M4lJhmeJgklU
FAh0TV26tzgxeNeZMeCgiirFhZL17pmGz5FBsexip0O4xp3RXCzSSRRdbbVottbBxKGPgO4tOp7N
hRzKcSUDpViXdAhXp0/Mw2Iw8FQWCMaYbF8oEIsIuYvsVDfbWgLIzeuvEYvoqQQk98UVvXmHTjyC
ymhHe99tO8KagmqLrq0KC8lcdI2C7NWOmuhHjTbkHSgCfcacOePXVi/sz2ee88jXmdEpoG7A6xAk
zT//LUKSwCBkYgm5MjtYkxz0GIJnmjl9cfUqzLmz9PyHMJPxQVPC4fOIhPUsWmXm7joQjbWJIfnq
l2WZ58mmInq9qoIkfUfLPUcZNRmwhDn9vPNnW6wgVjuIHkJH6lvLx3XKUYq+4HHjzKjWiYqUUoYQ
xFaJcuOlL2rjm9PE+NBEINFOj3x4JKPkZ2saSB6iBEDq+x8qA3s7y6nMPQUVmPEURndggGfBfATA
/nwoRCDnRhiJMDIf+0PhC0Rd0KCK0yGQtUGC3fOFm3T+iDPGmbc6Mv1cMogzEqXOSJFFzyLCIj1U
VHoWTomxALTX0v0xGXp4pXjqiIcIHjqwSI1KPeend+Rzsi1m7QwCF2qoi8+JGHCGVLqK5KNWyU1Y
d966MIvU98wuPBOPHYIDHUBggFGA0QHsJFTa/55ukYDwwfZnVQSwiVaQGKL3okLiw8ewCW+MdDBI
oHWUTbzt4ARWv3E4m6ZLkdl4cSkKEvo+EV2Ey5z0FJwxcrqUdu5G4Qo97UrfhZiiY9QTtnLjhboM
1nBKgm/CTorK7yDlevirEX2fOWOOzB2tYmrzHhgSYrPFawnpgaLIYbGlgxW9EpG217N0zY2Fjfkj
6BJg/1OSfDq9Ng+vfMIlsL4k/eQ0YGUX3zKksofTI+KPsgw2goqobyS9+ufhGcPQEQBSjHwEKIr9
YQat7RHl8NB7ikcd8vNof7KHCV0raO50I2nS7pDlR5/EFPJKqJZkwSbxBiMpE+wPYqOC0Mof4zq4
0HqdEvTprzBvi/1jCCg+0A6+OpKAsD33H8/NTNIXoSIKgDPaNzuLoDIjaroebRwh/Cazo4vTAx6J
VxHg+aCQkRMx44sCh4J334g/WrXSI0gbeMrY3ho3OMtD7FObvFUS9VCTo7ywVd8MDWfbwgGZUOGW
WYY3QQBPqagz51uk5ul9HNQtUvdtdqYUeyRUY5nNQPCZgIYC2eK7cOyHXaOU4SovpbFBn9re6irY
igStwm9Ey1GCKE/lbrTElFdWNvTbqsa8HXuq8BGgq31Na/ocCO5QRpp+GTPFLBHpzYql+5OVK4WG
c4mO5Ce2oALlFdf5mYoo+RpZYnovUxrCW48STbBJBfT1TVe27ROFq7zcBoGL91pGKwXdORTvPytV
Y7wBea/NtVtPmroaJrDEGg2In2cm/DDCJK6kbsA6w+kZqML+U/cSkJtaqQoUnA6fwq7OaDKN1rDT
YZFugPuaCKJEw1ar7P5Oek5jrTuoW2+Yqdjb089yeFbP5yZ4so8IgQbd/qMIzDyIwZGxh2HzHXkg
7dprjZ/9IJszdcXDw4WB4KGA9mfrw+jbH0iJnDh3TGaqrvpgpWlpQteXvsXp1zk2CggnVikkybkH
vj9KrQdJJBuSobSGrGd3hbsZSpxjTo9y+NEg7dAsQLGEtcdNvj+K3pWoydlauoqjslrNgMktGvrh
Va1bb6dHOnwf+gO2weFAZ8IhKtofSZI3z6ZVITTjoriGsElNHw+1zelRjpxAAKpN6ohzFERYuzj5
G4xsDU0GsPP61LuNxdC/hwBF1lWN4GvP0vwcZk3io+bjwJSaulWmtd0a3wa5CouKjie6nNdZGOMo
lbbOmTv+8GsD6tKIZFE/RCty2QSir6AFQZYhW2PKtyDNdKTza+MxcdPmDHf8SMcR9bxZN5tGH9jl
5cY00A3lCEkVH1Hzhu03aamfaHp9Bfgz2fTJ4Pmqwp22Ag2rrwM7qp9bYDqvhM76H+uz0emDvgjo
BJo1jgGLoy0pSAx7GkVcdzEO2eo07Gw9TM9lu/PU7l93RIceaTjQfhM9uMVaDpV2BG+EhHuhV+mL
54bSj136M5i2AGIx1YQKBWZbadO1bwbZ5RoBve7H6fV3OMMgoyHf0Amjrw2zfH+VI4CEUgpXFnwH
O95GI8kixY0Wdy957qseucZ4RzIibjJoFwy6Pxbe35y5Oe7nblRiJGqV2Vytj7NGu+5Kq8DmI7Ks
X1k5wWeeg5jbceR6XgWqCXjKrBH+A/jU0Q6ZajdxzoR9x56OzzBHzR9I/eWkF6MR9Fqd51RdWsKv
Di33Cx3VoOcGtOUzhlDVVaJ2arwKDdhLsKLDCxx+Ht3ChUIykkjsQgO5szOPdXgKgQEGY0+DgZCI
nbH/zbCsyyKlSXOMG9sMbJuZ72yMfP70KgJjDawZJDv/nhfE/ijakDQq7a1iRV9K+SGyuLymlT7R
7rfUM0W4gxdiqJkTOR/ilMyXL4RyrikKF0CK12Pm3SVGeEHW/scVXJoT4GDtWYAOrfhlO6QIFEzO
e2ygYCiISxBXuP5UrrM+vXnmzbG3gYnXZ01IFg07+KDwHWfONAS4ZqwytxheZBobLwZqxq+OUas7
cNC2H9pqdTlg7LSycMT681kzDRscHmfHR7a5P2tx0HllYZNjAVaZi61ecSHcFmvJEgvY0296kBQB
BiGTZdrwviaCWGxdKgZ5pNQo+Ol6ieRt7he6hrntVUSkbDTnvBQAJh1+WZIviIn8Q4i0BAO5PYe8
K3ETJDfHca5vketeUU1TgaAUeu+trHTAfW7IjfAeaR3sr0fQ3d+zigqZ75aG+RaHgAIvIivsv0+N
MV7TQ24vJMR8fZXDWAc7nxdcMaGwRmTD6H9PQHS8qeEwzgB1TqHWPgJ9sBsYJFK1njCja00f8gFA
Leqi+PZG2lg9R4HeWCsz7JGrC5oejWyn6sf8ynR0cJoFB94KHSd0nNVQqSbqZJ2GAlJjpvE6QkXo
rla8IEFFsKuvW5RWMc8qIvc9j8bu0hZDpmCTmkzYaIErRWaps6s7WjFugh56j1W7V7VGtKKTr3xP
nLi/9iK8NJHQig3WQxjaUI16R/lWoq/+OXQCnSZ2NX5pndp4C5NS+SagnReIgVpR6bd66nicu61y
J8JcMTaq2cOH94hI5E0362SuRdfgDUA8g5h3qk4IgIJ1SZTdpEbxxWAi3XmRh3Y0+VIXqMe7pUAm
DPdpda3Uuvctx6mMF4Qs9kXUBYYKaqtig6uMsLjum8jkUNBQWAeMlw8YqrbZaNub1pK41GbJhAMM
nhdM06BbVrKlmyq+dnmZ69gl1RMCv00yPDeZ1M21gxzZCw5uebFuvQarQ9C3leOXYNHlGtILLQdL
G5E9raFtC78fRfs6YYz+jI8S3eVEyKbYZqySECCgGMqNh/t6eTUJRE/x9yhy+gEtzhS4m1FcX3d4
9nQ+q8y21jiy0J3CfxR/3KEQSFKTPOrD2p7pauvUmbK3ZKoHNhGOWLofDq721dCAnPihZ+FPCoSq
fW29fFJRJe+I6ij9pi4WyH35BjyiHZ48tZWvqWmZYPqAQbFCyPpuKNCr2qrRalDVMQFLBCLK6B7U
BrH2VRE51SyzhVwDSL5IoDGWp8jPsZ8iPwx65wVtwKRcGZHn3omp6m4Mvia/zglnO2qjM6fNBMfR
8IWceqDk2WxvxkJ0ZqxdihVyWVqDT12WI+/0wXN4xHIxaag5kPtSulveTCYggKnNCHY1CSFmRR83
2iLKxAvHsflpGqzxpc8EEof4lPs5lZV/RcD/8XP4z/C9fPjXaV7/87/4758lxjVxGDWL//znbfwT
V9DyV/Nf81/73z+2/5f+eS/ei6emen9vbr+L5Z/c+4v8/n+Pv/7efN/7D7Z+3Iyf2vdqfHyv26z5
GIQnnf/k//eHf3v/+C3Po3j/x1+YyxTN/NtCXHr++vePdm//+IuwfuYi/sfvI/z7x3ffc/7mri6z
739DAr9qxZG/+P69bvgtpvt3SHBzOEZqiSAqJ3n//q+f2H+nu4SGNOuSsv2s6lyww6N//GVafyeU
oaJB6QWsJ/HvX3+ry/bjR+bf4VihPWHQqEM+iJTjfx5wb7L+b/L+VrT5QxkXTf2Pv9C03L9IPvqQ
PAAKE7OK2QHxRoy4pJdKZr9UlvZWdKQy3Mh4vCbRf5N3prtxW+mfvpX/DTDgvnxlkcVibaqSZFnW
F0KyIu77zqufh066Y2uiCN3AADMYoJFG7EgkDw/f8y6/BQrEYsmurCdvEX6HcC+MM2KP6JtF+ZF0
SKEfNpz6aFZfRxX9a2Q4GL5PnXwdccC7tm1Wn/PZnHxjarpb7BkLT1Uy7UZMcu0mw5fNVpf82A7I
REJQbJ2ln0M3tKz50C/B90xUrjjBR05e1I95JKVb2eiIXCJCdlJMB1QITDAs1R2wer9NzG+Yll6r
So13st5W7lhgE5cbSMhouXJFT/qlL7OnAN4nqSjCAeJo3jekAbYkCYWtZR3+v/QXyZ9RzrPm5MlC
W0iuwy9ylD+VoQWXoTJ9OReeo9XKus/e+gCd0kRUz/GCdZagNL5C/GTq2X7FqgEbh6aSHvM6fYkl
876d1R3Wq/gxy1x8anHZVoW92BsC3SpmBkkRHYCJlo5Are0ExB1HSkycSqWl8MQOfYM+4u4SCQD0
NIkPQbgK/OXBfa9nOtgGqrBCYbHqInsLZICRnSU+iHkzI43YthtpXgW7Q/4xqsmrIbSobIo8t1jH
1U0gh/omMDDAbbTi0i4TDcwO/UkRh7nXkDmgPcUF2o1DGzyNlRY8hokRbddB9CUbkIUZsgorklJY
kceg3KZsdCwkITcUn+re6pYGNWc13rR1WrmrZNeGAha/EJq5L7pWSo89TB/McsMFjHlWbeulaR1d
jF+R7bwivrqXRh7aiGIE9srorRCit1gJsasY5c2gwLmfJ9NJK5YoNNQWxkgf+OI0C7t4EMAlCnQO
OivER3qsbg06FXZbSdpuXhrcgZuEPuZCT3CeeHy+BWQ9h+HUZTHOGEWhOqVMfRnK8wOalao3gJ62
B/j+ftLN6R7nrHRbtLECh0ZubRw7n7BxbL1FHB8CIZs3RjtgaC8Z11aFvBoGmuKFkHuFdtDOcaXW
3wuhqJmxoMcZVuo1Qp7fRQ3mSkH/SkH/kKATuEurcjlVozB9yfs6sbuOXRT2sMkxHL7X9UF2e+zd
dobOb6ni8lI0yhVi49RCfOEtqkrXOkw3MrsIg/ugTl6Epboret4+hsro8lSIXv9Yc3w5B5sAdhWk
AnFYk6ZKUkeHMa0u4jicBj07SnCHYbLiIhBgOW8bJZjNtGCzt4ybbW3SPFUuScNKtq4msR8FYQyP
+PP4ViGyucviUitGfIW5eZZ5m3YzV4/CJIP0hMVgK6W2K7vyTix4fdNSPnGkPYQG/pazKD8EuLLY
81j0HM5m58RdccyaQt1SjcdeFQNvttREt6sWer0Um+19KwLoR3EquK+g3ThJDcaMDN7NhMYFvKjY
aHOeQuiGS8X9GrN138rVpRzYT8jVnOuFZxJHrh5FqxTGKMITDTvkPeVu2JRa8iaQvuGr2TpMrvJN
PaH6ADFYsLsG4elcr4OnH/GvbHOaJAXYpzmM9Q3NVWz1guVB0Gd5wygdvVhe0kavV9smiXdcZxN+
wIizb/Qsfmll9YpdKhNaUy8BiuDHSncYa/s1NY1NPDdFMCu2UmfVJhd4I2VDvWqDhpeBwAcsSSnx
92HZZf7S4Q0DTAF6X908MgN7FHKsQI2ekI+3sukgb3Rn4DRjK5Pa3qbri8w1fatRbrhCzPiVmPqA
ThOpe4uD/cApIHIzNszaR1gGb+ROz6oeveXa2Phl1ibEzaFzf/zuQoFCiD+sP/TGPdptoduQ3zrp
kr7MA+Y7bYmlQQsz0x6zusLHuoA0PiqgCuaHAIcaGfNT3PFEaW8N46mWBCyiQz7ZrMApu4wy8MHp
sc75eU7PM7rCJyUAfrc0HEummjwVavPY9Lm878xIolm2PFStHqOzwkYEHTRvlLHHmbpAaaLZFpaQ
1NvEEIp50yZLc0Lvlb0mzqI9DjLdyME8K5VyHUa+OzGs7qy8eKqF5EtSg5wJI/ZCWluhY/Rrvh7U
qMmPhCINfCqKvfpZCsNsly1Fd6ekleHKXcKIQOBdyhwHU98+ZvWY7iHBvVZSpqDV3MlUeQISRtT0
+0wb4l0oq5ML4ky6RwwUo99R0Tbdol4Bx1qeBunOx1nBDYeixeC14t0G+n2ZieTd+JPZo8B+wf/9
bRmKu0UtL5OWPk3cFlpv/MeJFr+gXNxuQrk4JvUMdU0/D2Vde4k8GDv6cMiPq7zQLmwe8yWzEFJm
JTpT+J1ZZAobw/ALK3tiHzxikM4+UI17K7e+B0L0SmNxcmWZ6WUZj6KtzEtwG0zFJUvnhzCrHgOQ
rBBWkuakFFi8a63CoazDwK+I8GmJN5EodNs6X3Hoef4kCcF+rhCwGKMQetK69CU23xoUIjsu6OuP
U/s4rcVaHHKPEss8zIHlIyf2MJVjsE9NbDHLKU+uQhpylErhQRcj4X6cmXk0qFbampa+ZlP4Nk/h
tuvCVzS4CDVl1O9Q5y53cwXJUom4O3PkrMPGyVrlxyaP3qjs1poh8H3yYjmwsBanGHbycmSRhOTN
ivna0LvAU2rkDIx1vhmpj18w093ndL42Vi7c9xqhvO8tnIa1dUF0gnOfsPfRckoBo4/wJYkGxQz1
UtSbGn/udQUjrErxf0aAWBaxwd6otAtPzSCpD1LEaoQdQVcbq2h2QDu9aAonbydkl6pQVFQpJUyZ
eXQrofhShOkhjVEN1VKuj3AD4SgN7iNVvIKda/HXbiqX5ma8WWpD8ajSKnAKUku9FkXQmYtpv0bK
Td9OD3FhBs/NoPMwWfu45neAg9tNnI6Fh51u6orkVvCxSGoqmZAjx7W1xWMTfxqYJLQ78UkXSARd
OcuObS49l3OqOclQUkDH/Za82QNuI7tDgSpz2rL9CFdgkQlVghG6dUjmCOe33CGh3JzE0kB5vG5k
N1Kt1hMUImQy8A8ZziK7dsLYWyV2CwPm52NddUhWiFcxMbZKKEvH2OCrgQ1IX4JWLGTGyzByf7OY
MRbVSyTf44HDoCVGxhHLLSrxC0ZlcJxyDt6pY7xVzvykyfwS9hNeBZkR3Q2C3G9nGIxuqmJ3La/n
i66Er2WVPoUjvZVhTbEBEuonmLbVhpCVOniGxuiM5KMTBea9GSmk0zom3wyw/bCpmo02eMsLDFrm
uMosvIQih5lagXRsIfpvEOyc/B/BMFYj0w0DeZ9H2ltXDKOLDOO8Iel5GKqg242T3HpWoKRujKeb
Y2mZtYVarG0Agc+HsOB8WwNLSLvYrqdwJqE27peWfHlaotquY13Fn2YqnbrhJEqSiWVMdWUvRtGf
Lj3/B8rTD4vY/xtLU7omNLo/K01f4/859MVzG8XNL/XpHz/9r/pU/02DPmwhjYcmLZOlv+pT7Tdk
XengIokJrnqlAv2rPlV/I22lfWHw9yvWnaL2X/Wp8hujTVqgMNvoYFuy/J/Up1TB7+pTVAXXIndV
0oCCSgHN3/8MFCtNXRakpPmiDclt2gkqB78uuNgQvZRdX/HRxtSIiGC9dElnbdFcKnEeVPWTLlfV
cyq2s9vVxbLlwNLOs0CE/ZF0F8qkn1TqUbA1y4OKjLrbpEW/7RvEGYSoIdHBesADIRDv0G8VXMQ6
1cNsjeVRmqfYywrO2EUuqXxa9Tq3i76F/fSsGMXs5y0KnsXCb8sHTvVcryKn7FRs+hC73OUGVcPS
jvjKNxzDKeUT3Pi0gt1KGFjK6EAKDNUK3o4xr8VoSF7RktRYSxyfzRT3WsPEZm9WrjhiH+Mmec2X
+CU2SGjXP7AC8UGNCNJCm2/NcvnWZsTnNq3vMKQ4CiKMAyVZYg9ci2gPQvkUmdTdQ9nRodOqajtS
c7kLxDrHqMg5AjN9k81gj5FAsDc6YdnFWvoSzb21aaMS+fzhNAE1wv+REjoeKJTpJ6xxPnkx1oMz
CufYY57FodGIyX1NNuPH+PjdmFgwgFkpl/kQaN3s6fNANkwe8qOQDWXEKNLJML3c4iU1aiAdp0o/
I31JTatPl6p+Ejuu1mbFU7Y6tKnjevaNrML6R6WePY1zc1fM4QH8JYzQgv9Y08D5jwAPN9jgff9R
zcBYR6tNwqNyJpQ1eWS4eahmthnht1FQheqcvG2TPeHbXG2NbJ72bdbEvPsJA5C5k1Js7qfOhfBB
ohjUxLhY5FTh9cgWqdEkRhxjzQD5Ik3e1qo/ndd77LMny0ojx0Kxzs7F8vKj3IiTqN9mWLA/wS+n
GJJITWvm30cFWMhuBPN3xo2QXq7SnpiLCbZVDj3KqX1/NOBaglnHRxJGrZHLtxmZ1Audw/oaL/1j
NWoeXV54qZayK+v4pZI4gLWpvIv0bjpXU/HUBs1doCJkryTFXcvdJjWHp5hfMEFlpjhO0bZthNRN
wGYaffo6J33pqGgkMotdjaOVdtoXmOVs1bWlYUWcWQxF9lFDcjyzFZDSjZyuSF/lUiNlla5kI4XH
eCjFDpqsJ0052No5jc/Y7rXU3mjn6HmqPfQx2npJYDC6CVKOyWTOLnKD0NAkhI4SFnfNzHcGdv1N
m6XrkGFBiigg2y4u3rQKUVlGhKibyTmbEGidFwsqyus5RRqyRZDs8/GUxNHTotM4EUISgyxhaSdk
OEDCg8jaWR28y4CB91FftG47BJruduFyGjX2DOIEZBYxWURmBCFr0UnHakJfJ8ZMw1sQ+XNQc0Fg
RcO0q7Qw70A2V9uM8Dw3Ysov0JQaai7CHWg8U20WUf3YTQSEftZDp0KQxqvLMHqFN/JdiWlWMLt7
C0zV+5HfSkbv5BjFUu/VCJgTFhUUUH29wB6Ztn/hWRBu7N7MWkcOuSLoPXI7ah9WUncZ954ymli7
0kxFB+0K+h6avNhQY16HeDwxXHozp2x4yBJSHAD91DI16VMM3c1prSjfjElXMOeVafNlSUT7q3lM
zfClkcVnAGOZIyi4ZBT6mv8FKMlJdKlsNaXTAE9P3pgzKYupDUTagk5GGZvgG0wyvWoGW9eLWLym
NMhuEFNZduYU1I89hZ5rmlVxzMFAvuCo3ttDTHkVDP3px77ROupoPrbILkxCnNUsMlYizbwTJTYZ
6Ui8E0zKODWOKZPU/g8M4f/nGccq0MfR+88Zx+//c34u2uj552Tjzx/8M9mQ9N+APwFjWdENf/S1
/2yGS9JvgK9gxsDfYoS6DlD/TDb4G3hjoJ+pOIBfQzv4d7Kh/6agWcTv+UHBxo1a+U+SjXe0PUGW
1oE7VPp12PpTjoEbkjLMKuAgpdm3WvE9kHUHuYIvhYQucFNu8HbaW+MNaIZP5uO/TnH/uuA7OEFe
0miXW76ZRVScerA8uRdr20QoMp6rTwAs73Abf11kBRr89FRiKI0Rpk+zn/bwY5CiKTpn1HQnDDnu
p5fAjPhw5EOjoHkSQ3DhNFYD/ZMnfMcC/evq73AZmZ5Lc6ymgi8mo1cyMM4Cgc7Ugh9uTmZxEVWa
MkuMKmCEg2Z+LD6TkHoHmPrryvKvz61YQmwVtdD6AjHSLL2uiX1tkOwwZLIgDpexNg5GqjsN0jIB
jbKfdv2fE5afJyofbqJ3iWrKCKTWTATlZpoyN/05u+m+RnSTHhiyRZ9c5Fc6wl+P9g4LJ0iR3LVL
GfjFoDiVapEljt7c3DCfcPrSciKaS588zq/5978v9R73hMieaNXjNPmjbnrLTJ/cpOETyIihxJdM
I9cMFo8YTAFyD8OYdLlxP7n0umJ/oUf+uvT69D9tXH0RpmiBJeyrmeQN4qUbDU9rwl1MpxIwGx1e
VlQ91NCfI136ZGl/naf+ddF3kDbTmoRSNJbOBy1nV6PlKOLkCYPqQZdz1CnwApyK4lH1/suHfBdz
6CHMZt2Zpl89Vnfx76iCjtOGWU7wtTkFuY2j/H95oXexJg2axFRSpfYtNJBK5T7HnVCZrR/bBxIn
jtCbWui3UqJ8gQv96fb5IMS9lz/VRtKlESiB3211YxM/SI/FqYxO0V1cm9voUvjyfuwh6yybwRm+
B/qePu65OA3tbjpAJPweJAcpculBDMf0rPWb9iG5aMLzcERZ0yZWhsqpfi7P5W3Wu4qTurWnaSfB
pSrZNvwxpvF+dzIr6StI9M30lY6f/d0Ed+EkExDqXafsW3UDhdXGBP52uG1hZ7nSpjyaAKG81k/c
eaf5wiGY/Wk7OepGCbaz1+zhPIpbAPd+sWuKbdB+j07Nud3F+b7bNWfrVuc3ZlVhA5W4Fbb9TX3B
zaCIr2rwknxVjqFnDl69Cw/lLgE44C5uUr9mV9RRRYzEX1SVgHEW9oifTF7jFZ6RHDAY+AxX+dGH
9S4mI6djoUE4yz5pn210lkOvcmd0AWagGIoZa9UZKFiSrwghAJbip96g6177uy9a/vWLFpSxrtNJ
lP1+/XxFGRSNxbRRRqDoKQpiuxwCxoVPsSTZAWFl6KpLHsvezNQMfcZPvoR3Knx/feLvI7Q+ETzl
IfBN9SAqJQNOixzbdEYr2bdLsNg4TIZt9jUbxQPKNIpbauF+iTQUXlpHU/HOY3Qoui0wy2kYgfzK
dkRWHa8T0nkUyIIHy6/j+jaJnSa0Upu0eNiPphRvydDd1SueMxEVLTm7EfA5oAVPM16mXMjBb9GI
xUC4HYC4gLDJwq/GjNW8OH9JQsmfYjPa0nbBPK+fv8VFdNNOEQ25DNJwqCKho53mQnOwqq23Chw4
s16cmT6mYeTnVWkNRqhD0X1XRu0uxHkEQYx8JxppvZ0Ttad60c5FKd9YQKa66iU0n6TuEzrkR2mI
/O7MShDtztS6Cvwgxijv0bLCF1MQnSnuL0bFCi5up1e3s3kyl9lueOPE4U+i0Acx/T1bto9CcdBS
oAtSUL9EiuQUpuIA/bqMgeEgqHYo2Ypdo3wW0z84M9+TL9XGnGJdzAO/BmjISRlQ+bPJ11PTLsvb
aJjtNr6N6pnwHu4M4zO45Ue5x3s04EL7Kp9CIfD1tX+S9nZRMWLMFCdikmMl1UFdDoN2LcrbTw6V
j5703emlKvnQKlqT7Au/sqx91jZfMNHarS81KUM8E09Dk100iZNalw/QD6w/YEe/oI5+TrM+yIDe
M31mocBYCYbbfjCtQ63KTEHRUbUEMoH5UPHvaxr0yUP+CkP/d7z4Icj2Ux5SimNmAgWQ/XJezabE
vandrxPmPmy/mHpBZhTbVbfQ18g+S33WgPg3gfLHR/TTJWH1NAXAHwn/wO4A6QxfoFvTmp08St1O
kg4x0TCYjZsf5T+3ks4gzP75ceUf9Pm/u/h6Uz9dXG1xlMxiUr5pOKSjtcNyc4tSE+P8LrelyYLe
X9JbzAhRadodiyg95Jl1kzd48TTnYpkOSzb6KLd9q5TyqMg0CFNPsWK7VpKN0AHM2Zpouyj7ut2W
5WFeCEVe2mzRaYykrdAFSJjBNkUqk5JEJjPA09SeRORp2l3Emw0CZuzY4ejRenBjT86YC7mEw1i9
qAytSBIjbxi8xvILcwdyYjJ2S7Mzpi3y4CV9V1ug60lCJwAjCA5z+qjI5zE/BOqjpt728r01fa3U
t059yIs7afBSxRuMt6HbGa0/tL6obUXJy9OdmHvStN50G22byZOGHbqaUeiHmo8LmVBt6Y/ZSQ7j
jM6eUMnHwZwpRAaMxo1C2CWKcpM2/X0iN0elTHishWFwisN47WOUtEPtyqWdslHiYZv2OEmGDtJ3
52lO/SVR7vSm8/rZF8XlrJpfFf0LRtRePM+7LOQM5XPvKvWQZNo2smIvMqdXCdCkYc53VsbopVXM
N3hpt8i/fFG7s1SCWsr0ewCrp0LJv3dWdDDi6VZSx7UF5M+t7kZZ44S5CggiBUctuNLcfh8Fc2uR
5UAMdKqkeF5EC+XZOLrGJt1ZdMOsRP2SZ4m31MVqsJvTjIa+kJjiUYzS+6Q2/BmbuOz3KEbNtS3t
tqb7+BaHu4b2p+WgM53j9TtC0zfdRGs8sdQWF+t2G1XeXR1S1IGQgP3qaKm5HxWosELl5vJymWtx
Y9JdGqqRKfzsafq+jrODWZlXKWp2RTe5da84Vo0pebRZQo6bSN4NbXmXTcVNMgwoKqmkJ6IfWOVo
G14w1evS3FBT3nfpVyWdaYWC8mOwz4xgnUnk4/eqYHZXiFtrqXxD7X2Yeyc9E905SZApNabzHJu/
q/J011enWh039Kkau0ybcWMwwRvmnSzG+zFUb9NJPdH2uxtD48VcJsRIMdMQ5R26CttZ046QhvX5
UqcCeaN2HcTxKJupjf65P4q9B07UU3JpJwSlr6n07g1zp0eXfBZd4IYHs6sPSZ+6kfxNqAK+3+ka
hWpok24HCQAhMNfPjEC3IQDlpcWcS3wkstqpAbEqvkh6/Nk5+VGUe5eISbPV0Pzre7+efbC+O7MG
wLyCciLTgZTrLW95EmzQmPB6fdmjqPbPEU79KB94l4oYIPxUoN2Dv+q9AdU6hR0feD5sYYSflR77
XLhGatvhE35utRJlprtgRCWBhE/U7+qZrWWYGyOsHSjaG7ESN2KH53ZB9z/HjTvYJWjWhdJk50i4
ZGaCplwK8Oe+Lb6JItnOazzKLs5qjIpUzkhMn0zBC5BpH0jRwHy4vTzbo3UNB0bwt6mBkj2KucZ9
Pn7mEfpOp/PfZxro0V9i/BINCwi3MPXRY7Ll4hBk+0y+L8RvnDDoCYJJn3rm+IKNzThqYxcUDjcW
OatIE1kElzv5YgETL7ELveLwix2chI5kbue81t1rlH6mImZ9UD++VxihQxgtqpY2PsqqfsQhbAid
A3LCA2jUqbeidW4WfBmYfafIGDOIZ/blp0V3lINum4/GBoY07/ESy6cBEBubTD5kYr3HLQdL6WaT
pZsevkKTPSod2+2FCeKmzgIPizo7rQ1nSnTQ73AIU9yMg2Ib8YmvcL5FAyRaAxkX3FbDhByc9xox
6vI+D90YI/pcaRnyf8/yt7UEQI5sE2OK3iI6n4aGLc2p3am5bTbiBkMdlvBZGJ+kcNyM8rHSGKEL
8xU6BpbJIhDSa9r5WeTLyY0KSE6H6CC17EJh2khFfCy/TlW3Rb5oa4I0QjN3U8P8mJN2W/DrG1mz
pyBzw1zfWN23okOl1rhXOb3V6cUg6PbLZ2rBP3Qw/iZ1eO/hIhirx0UrUTcfzUTySrTCPSS3L3NX
eiFOmG3qa91dnzyEYwkk4FsdXbV82KxAmFnv3aXH/q1r79U+3JrZIWG2kMZgkH8UWfvRmO+0ekKM
MtqEDZigIHV7iJCG0jP0CbwkbW7goB6TGIghpJdcl/1cC8DLrTzQ2VFm2gd0O8cO96EUAMiwIDKZ
4imlgUDJ96ll7DBLRfaRc1Ur3KUu3SQOXanAhABbcJl05J8j0A/Js79bp/d5c9BIFY4ouIll34JW
BiKmnzi8DyLC02rY7RhdnevYusq9+loJ8X0vepEhnmReXBpmZ6VBA1evr1Ljq2zzZBZuFr1kPJp+
aSP1q5y3vh52LlgxgMQlRJR0oxVrEY24RV1809vmOIbTwRTKnSJDL8meewuiGWfpEqZg/wTPTEQ3
YjfOhXAjZPVNNeo+/oYOglCbuu930vykAnjMFxQm4H0wOjxVBsalcbWLu8DLcxBs/H8twmdvdE+M
eid5qMfExSTWZtgYJJU9NCtYzdaN2MWV2Es1oGmNSeX/WfB4p4bzV5R71/MqQ9T5LCZN+7jWHdNq
yNPba08D0wyGw9zdTAJ/nJleFWpO3Vpf8kAB5TvZmdRd6tnyPm8rKh+0PkT1XcCdh4DJtCT4ZgK6
CHDuQZxv2rmUaGcy7EuX/kUBxpQZaJ7riq8sd50fpuYBZDTxlwFv3V0bG823zYJEJCZmX+fsywL8
K4KOmo/5S94jnEuaI1v2JsjIQc3udinLZK8AupOt3aj5XfqJnPtHxbz4roNkVBDdELzUfSTj6Y1F
j7ATzUp3OmmDDMWQ6IeiCx8YQB7K6aArgrN0YMb++eP58OJrOvFTfZIuNbDeZmBMQ0N4lmTQ7uah
rKznXO0PUS0DfxsOCmCG9TVaSXbAk9QWVO2z639QD4rv0pasAHiCOpHhJ7lx01TBQanRsOzTS5DQ
4y/pVq69q1G7LGXy8M/P/EHGIr7LWJoUPRxpmjUfBpRTMCwyzcta16+dk4zUZIxwDtb+u7eLwtqv
CyzGYrdy3BU/0esvOrFZC7Jtpb3KkXXQzPs8RlJZMxw1ai6CNh+MaDlo1EH//Kh/X9kjvfbrxYe6
wIQxkzVfB4o/5rq39OcZwljCY7Zp4Mn1p7339dv736MwCnK/XkoeljnC9YZm3XwjjYqTmPkXkWdc
V1boBa95a2tzM0kJR2WLRWiscw6QmiafiTt9MKOC4P7rHRQwkjpFWUwftTgvh5GXzAoegvTKWU/g
ok7XId2d4R5H6pFyW/+8xh9e911gzLJBakZ1Nn1ocCT2yILpTh08tLJBgrMcJJZeLwRnqtJLXX66
3h+92ncx0Iph1yMnaflT35cb+oBt8bBO/qHPyLagGbYuAbkg5URbpg/3halep/BxDLqnXkkuIf1o
pQFoFXw23Pr7rwqE2a+rj4Z43Gugaf0qk5+DIXRbVTvEouatpjtlLh7A8hykQPus3vn7wIFw2q/X
q5WcKfJQWf6Im47J6DHXmz0+Kmu8MpXIxSMSVe2vMcXwf/me34WqVgtDTTDZ4RpfDkoJjowitTI+
BqHpRHJ7GWeaxdVjbXiiEP5XsQpLkl+fMo96zGXhOJGxDwdEaw4J07KeL3gNi2ZhHESGlRKn7ifP
+MGqvpcm6jXgv02qCn5I628NGCXfKY5jnN7zQYbPGWAmo7aSo2nBH9f8jzAe92XO/97zGH/hP/6/
BCmFofjTuq9syl+4jne/Ny/x88/Ajh8/8AesQ1Z+A9EhwyawIHAhN8yH9iesA/KjhOrGCjC1dIw2
/o3qUPXfUKcBV4qHy3qmGISif0FI5d/kVcUXTRXmQMaKLv0PKI7A1n6N86BGUX2E9L2yJldl+x/R
8KfEIY7b2DLw1N3AkRr2cUT7ZMhKbQ8avHxWSqn/KjcjJKMEoDxOkE+KVQpYGXTNDbl6cIzHWH0J
6mrZoPVlUo/N0dcoWZat1i/qsaPHk9sRWpCPUIRbr8oCyHwavukXC9v041i28Ru9HfEqZDHKYUsn
nLUgbW6FdqzPnDEjPnRjfxEltTtNel89tItAfTlGqLpovebIE4DMFHlBF7s/4UvS1Ugw4d3md9KM
ncMYN9gjilN9NWHq36lNtXiKkAKPNcx+5c2NPidNsYOX311xC1kOU6drSNVH8nHBZdYt2yXfanqU
HksoM7ImXkK0C8LJuM0kGCuLLN0FomJugBArAB7pwFqJEjxbZhTbYim5oA8DwFQz7bRKfg3GnHsP
YzdGDb7KjH2TG8xmOdoSCTSrokd7Wclu9PDLOJe3gpY19E618YLUS77N0XdHxiYcx69ozM1HnOJD
7r7vfjdHVKrR7st30iKvrA8SIHEe5xdYZuIdnqu1L8zqfbkU47c0sBSI96rgjRIe6ZFyThAP8Rap
Ka5BXsqnpTQrVBvF2TX0Xt8ZpTDc4xhPy1Gvwh6uRDbuo3rUN13a9g+dMsEvAkszuSAsrRurj773
dY6YWE6taaInnQU5LH1ToSvCNPU7ViWRx/ywuypKBQ8kCwWvQk7LgZ56owkcY3LZXYy2exQGOtxR
rWzGGQKPOKk+OsDOBFR41KL+jKftQ1jplj1PIo2I/sVQ4lstVWJ3StOTCNFzb87MkTtcwbaKmsBh
0ZYDSrWHWgBVk2OoUDUvkYxrXNiHqVvkw5dBNqMGRa0+Ogp1K1R2V1fcRCs1KNsWWGIZqembtQHJ
Hn8kZvDmeAhMVgeGyWK3Oo2ueM6VrYhSjRMmiGHGhTvWr3JtorBkLSMQwBAwIDBFFEE2Yau0LpKn
JFX66ID5ZXmjINiXqNFPxZCe8MfqN7FlJo7empSfCtq6oWB+l0ZB3Za1yuysjQzTGSSpv8wjUhR6
6OlmsbqCzR4zasHG4wniHZAUqaH6VIdtRgNT6WSMGBbV7uty2tVwSPbyYP3eNJIvTGa/MZLuIGkJ
dFoFwUkagdMpGqbKbbRwO2Ac4A5jchjkHqWLHqXNSokGyLPpQaliaT9kdYTHgLjVGqnddEqh+HGl
KOe2pHE4rOmLkNGqNervrdB8MXC+uAHteS1o89LnwAd2HnLsydA7dQ1DeJ6qJj1CRUtugUj3Nrmg
6BjU7/C7IJplK8XX0GdzRUfjg1WpDYodqn5oIgBO6SwaMFKETdoF4U2HxoMNa/obGh2iN2TS+NAD
ntv2Zd3f9bJ2gp/FWkWCU1TF3mjHTVYob0ke+40axSc9nNSHtFhkGpw3uJug6DXH60Bajcgexu/F
zLA+rEXlQZvy2umb/0XeeSxXjmTZ9lfqAxplUA4xvVpS6wmMKqCFO+BQX//Wjcyuysh6XWk1bOtZ
GjNIXkK4Hz9n77WD9BhKY0Nk4Uhby3ihr27SfMrnlamSh2hWK69L4QJP5c63eJtWxHr5pzRNmydC
f6tlVqvPIsluyT/XN2nLlCF0z4Zj7dOpe6p9BikpHI6V3zX3UZJ+VZP/7mt5JRDNX/nEcQHLgDNY
0npNijQ7iKZzedQ9tTeKvH+SRlmeyec0Fgk+voWNNWlD/mX+6fShOqVxiZeP4JIfKqvzVeUUw7ou
vPiYp367xd/FcteaiCCyim50YyHd7lCvb9AMj4AQC94n2QzIiqt5q6bAXCRDJjZjwpzMDaOExlbi
b8tpGpZYHb21WTof8+ASook9ftmgp9/GmL2PE/Edx7A3krsJA8RbWtP1XPlJZ131Xqmu2yg9uHF+
i9+nqdZFEaab2J3POOUIkgwwwHEqTb5Iqfd2Vh9mL7FIpytfteo7zEvxPXLbDvkc3hKKhm80GMYP
kRnB+9TkuM5EdOQPmS/ZSfYqlvE+YCtaIyS29iqIi/vST784iXDkqyVHo85CzdbN/R22rOKpnUrG
dN68TxRahhif4K1R91ZKAzK020U2e1h7Rb+ownLdNePb5FePUenWqyGbDQegZHRFvOAnR1iEFWmH
gdbwi5WZFHHCuy3t9yZJW1TQht0+IX/wIElaEedd3N/OZswLIFh2JeUd0w+SGkmuhzPdToa7pz1q
vDp9AxsVQvfFHF7R98R1K3ADNvrVNwx7F86Y3TtD93tk+PXJrjGwt26GDstOS0Q8Ttwzn8taemEW
lqlHQrWGG/SSLANpqfsPbQYDPauqj3ZWLht6HpfpsFV3NKSbhHhnXAheuOvqyHgnck7f9bat7i/u
sju7SVrmeFmwsIfKQ/SF+KO95KlFlnNBCrBo1aEYr2HKzudetvqQ5EWzFdGcP9au9YR6n0dMlzUz
w9E5pLMa37keiA1nMNrfExgWsuYT/eOSRT6tirR1Hn2Mi9i+YpsVEmZWylrp3OTVtibeBB4BGHdb
i7UMBL7y0Ew5bIX3GezflskILPg7QtvZietoqWH4bHCSPHpTwcTuQn0kvXvXttO2EF9BgNbE9Lcd
gch5On+YNmJ5H2takrpMjcNouk6LOjoFue7IYxn2xOu8Bxj1y0XJQrG0UwMqAOXi0al1eEOyaHcx
jUUtKBfGIZGu3yWBV6sp1s3l8T0LqbchM/AMrOjKDrt+S7S2eHQtPawoI5yzWbAcE1gabyrCAglO
mNeW6be3RHbBvOB1Kln8R3mfkRCwDjI3vEniqn0HIwB9QbPNRIUt13rG7llmWbBPhIep1KH6i7tG
bbpw8L49v/2YYF09FlIPXJxSbRuTDq6YRLKm9mrZQVW51IoirZUWvb2ZvOI89zcpqIeVGr3tUENf
8hPrw8/Mp9BhrKRQIl9hF3B3cSZZ1cmGfS04O5uT3Nq8l8KoTjHyVhirrJIYLBeXBuFTyj1WnCzt
+MgmVH332USVMg+K/93EWzNKB3ATRRZ/yTaHqhmoa7u01lkzipPj5NUd/HWGVq6d3FggAF+l6vtj
ZfT1YwyY6HrAzrzziqlatd5ogX8f3a2Ev/jZV2G07lu7Y2bpwMSOC8anuHeDH05ZOLyqQnpbu6Gc
resYNRWMb8bjuddfT/HBzHGSVOVWDP7AruftyshL15mRFDdxrZLDXNtQwlo4WmGbxddm0OtynUJg
W/u2JuUxjvQadrfYV3Z6qwkFfxageq6GGRStFPUEX6K36kc/8Np6ictcIyQlzalhGU/xdrkkBGXM
fQQqAyPDN5TvHANghhUxNT+lwSxpD48eb0U3y63OmOUvLqkH+4x+yo/cbdtdU14m5053UHHqHIsG
VKFU6bTLk6ncK9WQgaV9+1kGFtM+CuF0QeguvnRygxj0lBJEHmrodK19BTiCs1G76AsRnWKNEYfy
PotD2gQR7CoXFdvanV1wPn7v57ylrkFxZk9krv18ztN6at7UmBrrRnRbsk/ql6ErXJ6PKR1KmrQU
xabZMbsKKgsRmUH8Gk6V6FjyojEzy5VrcvJInLUaq3ZY28MQlgvph8ZDSGNkxjbtx+BBpipYYFJy
dti/ugGG99gsXAISngfF1F8GDsQO11OTwBumzYcqzm2bX5TS+p+zAjUWOruIC2cGT1bXMpZOarmO
GsenER6b4xJqR343Zk65NYLI35A/W6/MycVhNXnQtygOAIA0gbNsplQ2ZMPn00Mx+IAUnKy8Zv2P
N1lMIdd2yiQJpUyvI0OmuHaFerfx/XgLI8vrH7bRzu85Uj94Ut6wAcn6gBxAoccNmc/Durjy3Y5q
zga2ubQj6VwZyU7Mk3cCjEDKRa7KK1dp4IdVUzzYHANYmDjUsYEQjezwAQYkem9cHebdCc2fpGd4
XLcGubCNL04wkdHLmIKBMUEFy1CnxONY/bzXJY6nBajN6nrSqb0bE90tnIY83I7J2Lp2jP5gsTkf
ZOfNW5IyzVUAyuc4GEG8NAZv3ug2QMnIzrcuI+XsK/izu0y4xjrJJIgvBjflSzs1Yp81wbzSAYbk
2bOmVeOX044vsaGaikPLth1y69kjHTUHS5PdmYSFlzy/CxuNISyGCSoJ00+jQ2qL7ZIZaCw5FpHm
ytLTEXScINddJvUAXCg3jGPvrZr2fk6cu0G5h6DNBBpA64YDw5sOv5wxZuDZbns9hBerIDWulRJ3
PNzVnPiw0A/hAd6Yz3DTTfc8HznehaF74YO+Rn0FX6arn40hJd9dZt27l7vfQ5Yce9q4SwRKJATP
G4I/zqMcMRtFTYldLvnhCN4Iw2y8pattDgxhL9Z+Vj6PQeOfRlc/ha1hr3PdxERZRmdV+HrJ8b64
Uo5bsQIVwW6GRBOtOBeLM6Y/H7BLtKpyMT52E9bnKADMSUIyDzGwd6pDMA9V1aCMcReQu5yTqxHy
VFZ1RB+6dFS+Qd8i7tVcGhummvNWWuK1j5LghYUwJ8g3f3O9CgJgbVzwJVlqGU+AU+Z1g71uy63H
sWa3mOSi/GHoOSGytNFgzMKOswIH+oVNhXRXRxE5zRZhocyqbb/YAjQjclaa5HTGZh2hCPayLd8o
iYEe79Ns/pyCuFvB3IT7XWWM97CEI3IWnHek/+SkVVgvfBFliIwz/ZH1wKqF1YliwauzdhrSKBEk
Lnp7NK58vw/v7PDCDFVRcJYcjALdndO8LK4FXRsGLKm3kZP2Nl7nomFhSjj4kmw9wmeWTjud0cLh
kBUUmLK7CmX4menAo/gBYFMWLfQf++ikiL5zT4YrBPePWhj3ygCFYEuiGxOrfe06b9hxqOR5FdwO
GYbFQvZev5NuHPAXsiEN8VVEQsOhF9N8bY3F2+xiGvUdOBhdzwGUw4u51GVL5ZzCtVExet32Aj7h
3BmkyHLoK8FCBPAhTJtghXKLjm8FWJGCB88TBQi/nRDE97RTiHEn+43IrmBdDekymx0kVr2OliF9
pTV3z6EiLtxF0JcdPjiZL+pivrV0dS8tuZcNSxKzGewLGTE+0rWajRW7J/bbRWRE97n9YdhDvyUr
Zdq0o0o/xpguEW2uQ9H7bwCLjh3lurSsYjsoNuM6t+7ZK9prXejmAMicNgVymFgPzP8ie977UYWw
L4qXCKQ3vWJ+WoXrCRBWCaZgp/OePuwA8M+yWHDiqton9PuWsoNFYJmFuFWei5uaSLtNODTTysva
5yEU+roljgvhfPASuqwqVZ3RnNfzMsujM5YGe9dEhVpOc8xsoGwfhzLbOCo7EYD81ZDyvkYwxkmV
v2uLW3s+VK18caxK3QJieOhAkiI+q6ljBwJZ4HT0VwX9guUsjJ12ZbvniK5Q59TTKnJVvCwIT0Mj
5HULEwbCGoTMLTNln7XUsD44vn2QBZdTzJc2EwXkH3Y7r3JJNE9MC8aljF6XecP7FJOB5vQIGlOJ
0iMZkZcYbM8MPsw9CYoIjhIzPdplfJ031sIJY7Rmiol6nqbxKnM989zA/MIvmj2OkXNltogcA4WK
JZe0eMJecaT3pnE192XymZr42Rcq68R77KQhsfLVfWOP71AY5aIsQ0XgWck1ihGVQNWWCxwg+1R1
ai+9UYH4iEI6FMad7clDLHHmRp6bL2sn3sUFHT0zt9NV1lC9TqPceXU9LWJhvlpsPNfEtJxNCuuw
n1ZZR25pbubHoaqetbKyHY7qdOMJlZ6soOSx0euBFeXKjjykNTwn1c4ZecqTMgq3UxfcUniYa0+H
E0u/XpYg0JDvhYdxclhGag6YmhcUupb+kVCUfQdT8umktbfoIewvhjhQC5aomaU3mK6ldHYy4OWk
nkq3UjPrSsLuTvRqCUYRBhJW9LuSRHlyQpCHZnI/2xCPywT5iLJOptHcepW3VY7h/Qgi6uQ02ubN
/KoGyglCFyniStdZzjQsEEymamt47ksn7Bizdx8TkhUtHbs4NX3y6bMpLrTDdfMpyV6skgvftwBd
C7Gcrb6/rcfsiN1r4zaFQuGBB6YbAYiBl2mSsVjFflU9uHmZABYdj23cBmwc07CZJ+dd5t6hjLqT
Fb3hYa6BOaXfBXCUpXF5At2eZiWWeEs11Oh44ruj0J6/UviEwMB6t2PP7QoHtY7ahNKpLLdRN8/r
xG/YavMs5shZre1ok3rlQ+qFewvwOcsQ574Cn3CzGLuJM70dTs6jlzg/BNbSUzJdVFKJcMjM8dSJ
QaBxCto3U/Yvhtthg8+clVDyy5dVv2laINias+DannEuJEMT4hoeqg/2WfBYIl8OjqN2eTW+jrPf
rJJurFZKfivXBjE3XtGEXvh58anb8cXOhIeLJIzJYUicXabi7JwOyXyypC0e5pjF3XDBWefuM+nr
7xDf8HvDNSxnvZNN/JnX5bxGVjqehqnFZpeNxYb+N2UL1Bu/h4lmHgfNZkL85nLKYe/McApKdJ2J
ngCj5jNXD61pONjzxhae+ZoyawiAtK51E7U7ZyJE1fhua/RkJtqoG6IuSNJVWzv/Mc1P2nzta3uV
sjfOOezz0sm/J1FtgqaggOyq7Mab2wLkhdkuvK7saWElzy3BF0hiPSwt88lnNX8wDRd+r2MUX4m+
uFsrxzz4tppvaWcyADc64m1NVdDCN6oD5Wh0GnizUgMaWBZddYY3bHtbpufCjyFVtOPjQOZbJ6AW
YiddCs3YOhgNhYImesEmvtNz1q7r2UiObp4VZy4/kmktdpF2+aB1Uj2okGRcLpV+0caLCPuNjXGS
sspDPYc0zCujbDW5lrp3S5ppQ2AfYmve57yJW0qST89I11EeH0389Fr3X1VUX7kWDyXHoy/SqLd2
DQOjKMwjuSDbIkRYRvAlGmHy00NvbRT2BZ8Pv8BM5gOu/oC5dOFsZt/c6jGyjsko9Lq2Gvd5olBa
yGDoeQLLAVF7i3Z3NudzHNXBjqypZsNxqqDQRmRkEzK7T5kYoGsuKrq3HrJ2MiG+W2AGcHyX1jh+
kkETb9DSjK85LzsHEADHw/0Ui52X8hDWJLlsdZrvLaJlOnZcgQQ29V+bvFuwHW187elDPCTTeWZS
tGl6C/0pskLoaOZER4W2uE39y/Oub/QFbhRm90pn80pVcfnWdukxiwx6X8Od7ghtAOvOrqzax4qq
KZ2om5WSPdg33z+MPWOLKlC0+1P/cyxc4gUoJSazNbaZL8VReexUNMHU0Z2qdTzoaeHVNBCkz4sA
9/Eoacw67HppjeHKnz2TnRG08RLW5CBQNNqTXugewPml/decx1mpY44cjr7JwKLS051bRHF7pkH6
gyQzMtwiycJrUfmtZxSH112P1gzAg7GYXLZJ3N3xjgRMtaJYe/C14ew6o5Q70pTIJGws6h7XCobV
mAzdwlN1eG4l0bjQtELe60okrKwZtAZpZf6jP7JPDzoMlzXl1L73M68EcOUlCRw8XZ0jZDnJgj0o
XpuYObfZxNHZkvkE+NAKbzJ67x+GKWuqu6A1lmZNZJiPGo5oxdp8d2t9MkpvFYG62oetkzzbAuUe
DBWcB6PUm96V2d7GeIFPmV8xWf19x778zc2V0K0CZLh+0McLWMXms1G05ldCbdOgpCuS71omKadJ
OmKB1s1y5kJ+itY1T0nhm+8qnb2tR3jxS+2PoL3oPS+L2qk3Xd4Uh8SjuS+h1dEOTZ1Xm7iRMy0h
sc0UhaZmIbyOwvSxnLvoNOZhdZu0tvfRm61UYGowI4uQoNkJ9vZTl9UiJ5Otn68qWebnouugQIwA
izNLpOdp0A287Tk8DEYZbehOtVS1Rbdy2sg+V6NSaA2r91iqGxeW1yox6SW1Qhr7pM38Kx4IrKsh
8wRumAk5shbNUaeleLXrCdxHAt78aQyz7KBL16LPFLnXwKxrNL7hYB7CenaPIrfme1hz6ckrrJG6
o+omtlo7vvYL6uGijr1tVwQBzDEVPA/uqL56QZBRGQX1po68aT0oc970c+YuLEezLQ7zqiTy/s7N
g3pv2w0UFVtMJ2JO62OdztGXsmmd0AOqYsujj6hcnuqy+hp8GtkuJBEyetvHzrBMlhuQRV86rbFQ
pFa0pVV60dY9ZW1uvPtjF3Ey8rDWlKa+bRHzr3ANMJOr0mI75oS/em2ojm3UjmxhFBd5O1xeHkCJ
8MdGBM3URdR40o5uoOUPOxNGwtGKtb+cRpSwlvKLz4YLcJgrRq+0GDpMLH19AQnk+Z3ihL/+L5cX
WZUB3ds56/1F2YfIymfindUI4tGJkZwURpywxLjq5qcG4T/SYfxbrPT/WjkGMgqQW+go/j1x4/1v
ML7ukzSvu/df4NX/+P5/Ur7Cy1kSSQUvK0Em/1BoIMQQgUB+5fuWG/xCoXb+HgShSy6SZYl/oXz5
pk0SRuASFsV3+/+JROPPljO0uMJl/TBD5vBE1AAz/1U7RFAYr1mVzo+GtJ5dgm1VUt1mykJGX5Sw
KJ2jFbDxMReAOuiv26L+hlVzzxv4pB1xti4sn6zFamWc0zm5i+b+0p5fEgEACDN9gorPmROg5MaL
sh0ksfGStoVXvI7xXE33k8pvw6F6AinA5Hp6C2pxBFL4wPATk5NnQLCbnRUAdkq+uv7uc2jXpKAV
C9GFD05m3ZeGXKeeses5ci4Ig7UAW3k/kNNd6845jba/RyfwUPvGA0KZ66ikrxekO6mLnQ6MnRrL
V5IsPyow96Qe1tEisVFelHn9rcDkLho2fEioGHXdCn6lSH1J/DsG+r5gilJPb3XFRCgZ81cDLTFn
vrJZgbn5iK3xHl0Kgz5L9EuBlHHoaV3HTv0UDJDtGx1cu3y1FRbgY7tDkoI/zWo3Q+k/tdYYLxO2
8DUOqY3rRruw4Ue1qnUWgzvcx8x3wE3Zh3CKftgDRnzik+H4FkTLh1zbEQ8X5ZaWS3g+GBSoiEyF
bjnPWftlZ/TbPitvgXqLhZSUwJN84nsxGgb+bvJ8fmwNUYnmIBeZLxOrdQVFrFxHKXL1IJNyWQby
Oyv46KFBi6BPSqi2LmTXMbaBCSjuxNzKJ3IsnwcnWk+mcY0n61hkWASqWd4Zg/kparBGAYKLhWVb
AqaturO092CG+spgnDdM31jqbtI4fSULgziEtvqOpaTlFGxofU809crvuVQ01AO3XqBo7yg5CZ6z
iwbgU5uFuzGbntHLnKZsfBM6BtTuXxGJGy6EY/zQSbslzuc+dnEbtVPbgGyirqV/s3ONKlo0skB2
GkGfy+SdtAxGvOYz4oOn3ELo7ddPhdndRrM+T3Z1Z9UBMpW6fIrm6d4Oi5giZL5PydCG/eus5pQz
VTERwEFLKVx6CV633hYvfaCKhR1FOxNZlEjcU2gjnyClvlnJTH3nFndY2UcjyW97Rjx4Gel8JTtw
GAct1Xcf5Ls8sBidlWcrvdyCKLgdXbI9gl6t/TZaG0EvFhm2xZ62gSc5CnZDT80eXTtI4pe8Y69G
1m35eAvSCn7YFq1f29iZsPLMxl5CBnuNGvONQmEdYJLRQ3ELgg/Y6wAX19Dhgxzcz7CxcC+KfdOV
Pz/agF65Mo0feeIe/MLfNwYXxx2skxsmH5MpHizHOqLCiFfM5A+Fme9Cp7lr8/HelMZOZCU1JE+F
4SYfidHcmfb4Vg/Bjx5bxCCdg2nbx2ya37La2+diehuq8nts7OMgEN3/YVG/+U2O/Een858IOr+v
jULY0PnZEf4l6gX0UUoVM86P1YXRhQ7tJbNgBhIvuio5nw4jzhff2zC7OcVd+5KV/QqX5OYvPsWv
Tu/fPgV5AySrWb6wUNT9ukKXwGCkVMrkUzB2c2Iw100udrI3cKsWp7Co77OmfCtB5zYT+h7l3Npx
Cj309+zp/2jP/x+Flf9r93vfDNDhsCv/z/v9+b14z96No1ZpwWg2e//bVmXvX7+IMv/xY/657bN/
C5stmpQs81e4J4JIKJJgBhz3p/zyv+GeF4KnSbM/FL8FVnCr/1uZ6fzd8Ux+IpnroQg4t/4n2/6v
8msyZEOybtGF+p7tIRr9s7lhCnNV2JWpHr0IhaA0jyVZMSC5V7V5meV7m7xstlk9/RWJ4k8Gkt9+
8UWqyitFYGhg/8lqQG6iLbvO6R4hH68VsoDOdR/TMKcrwHZjWuXaGFrGjHN/BurEobgHQYk4kqY2
4D7KgO1Q5ahF2oM7kjRKQkQ2T+sED1Rl93cZ48aCwUhsNvtBNjdD/WGVYkvQxtKLxW1Z5A9180FA
4caT5cmt53Vbeg/Z1J9DUrCZZszrfKwh+GGrmcetk3mvfgfqWbjhg9mh9nKkqWiqZx+J22zNtrgi
dv5y+H1ntKn3vQoe4hLbn2peMeI8kjK2d2SHDCT9SthT8iS+9dR413sa5zCq9GWmgquh8B9SNd1d
fiQD030PJRMs8LDPVXA9hH1EoFWUbFx6RxcB49hxsfJ2c5F3j9o4ILBcdcSWrLEonioz+pwaUhKI
YNpVRvaVJDrb5DlycH9oXsKIAF9nfhsntn6iMJONORobe+7Xtuc8Xgigo0ssgu8oY4nM7UpLJsZo
yhhFIYwCjkD7HPt10R4a3AuVW9JHBgiLjRYR6ho1zV+YJcJfrVs/Hxfb9EHWCYoM71/sArKVpR4t
hHywUxneiWMi2k0oJ4gu4naKNEk/3nBtZ+lDj3osCYu1q6olAqWrlD0WGuF90/mMsUa23rR9iYvx
qSDKpKubbWKIHYbVVTZH68TqVyJ1dz7jhblrtimE8kk6KGNqyEievEEB8lS2FHoJtz3zTgA4XqxI
o8yLFhpbn6wq5r5wDy93h6SWNS6wFeRR+EdkdZni8oAHzjqNAxK3E4IyCxwPCXQrgit8Gtw0o06y
ZW/ujfKNkeGy1AxKLACTempeC6EOc59f+bbYaSe+Db3yprT9U1aM17EzXjdS3odxtCIN8yhz9zFJ
MRmG9mNPx8qi9EDfe+PzmoyJe5XbauO747mPPwHyrbyyvIkbPivd6QKQtbR4Qqxu4xTlPqj0gQf0
lMzRXwTtWT/dav/0//x2Yy3noj3H7Uj41J98IH2uVFkNXvuozPABne1DZsKWLILNpNWLMoHKDhYY
z1Gsmy47dwOOZ1XfRf22JlsqQqGVocVRMkMiEjJxohWXMRNv7HPDuJO4+BsvMh7cSa/Swj81M3wH
x1uZBQMXwxqPSsq9uERmgNAtx2o/UaN3/rBum+45YiVsIzQyjruteN8yfzqmOUR3r94y+DrArVsx
7/qISD0Yeg8rZ5JhhxueFELaRjt8IpgXabn2aFTkXbehmt46TLFsinrCNDb09SjCiVQZL5ceaHlf
7Sahz03YL8fG4x3O1z6rUN1VEIHac+z016XDtBfPcumP+CtmzgUtou7hXIb2lhCQmXQtRHwKqpPO
8LOEV4l8chH4REOzq/Mv4sQhDHNEGP2FGXwqmz/BBoer1EG3zQ7D/U124QRzcto3Dis/Tco/7Jf/
n1LqJ8jxX244mCTr4lHwSYr+tYihTCo9kTbtI9f6rDuWlFhs40ksW7faSdxg4SB2QRTfQnK9afxw
bWTNFpHgyhi5jDwcgB5eIeSuQzdlwAP4vwH8TD29Ua67Y0CGDDG/Ckq9Gmv93AZQztBCEV77eXlL
bN5bzocb5fXLaAr3Xh1cqTD8i3qRmuEPprbfHmqHwzyUTdcm1vhPZisXuZrv5XP3mNCgJZOg2Q62
Xk1MqBBMZH+xNv7k7fz5ijquELDABd5P58+vkMEorBnYSt26O4Dy3fgLf+Vw9PbjYyfFI7lClNni
pMBojlW8MDVdOQsZA+eEav3vb+8Fgf7Ln04X4fIHBxYkUYJy/+wIcgQOe2foh8eBM8/M8M4IsUle
NlVZeWBYPBjbVBmFu1W+u+ubZjeQTdgIsSl5nxChrbzau8o656qD3s96fUi0f6rh8aLUuMmq+ChZ
Uckt3NehPhO1fCPs8CYV6tmd4yOyWTgZ9mNp9HeXSQwiPP1c6uzKITtBFc5JSZp9CO/KUm57nMfB
pJEnipWTp98tu7btjdfI246SEqgMqntA0eTwxJNaIIdFARlNTxb/ZiGj5jUm1crlHyyMgnXeNh5a
0zuNTnJkQjz8xU2+PDF/vMd0ZGw3IOiZBhKNoJ8u6z/YZxoLnU2ScFmRXe0Uu7hTRL/duv/rRT0W
Wi7bH57if/FVPaSEOv7tWqVE0r0X3380WJF7/Nt3/17L2/7fCYPj6BWIgDjsywnsd5OV7f7ddGHO
/ATnmt5lWfu9ljcCCLksdaR22r4pTP+S//Z7MW+EF66ucEzSyC/Rhv9hNc/P++U58QKad7x/trBB
//MhPX7VH/3Z2eA1wp3N5kiKNak5SBLDzRQTZTYacOWzhqZQ2hBw0RCPvY6gw+9nxJ3PZjQj5mL6
Hm6qOjAJaokSEuXAQYS5Hf3ojSmHyONhh7KaqqgWTVL07DXkfd50mYoOqcfJlN6STeBQWM3nSmMu
IeSoTW5q3wf1UPnep5dF5ZU2NOGmrkuOPVKnja3VcugSvShcV90Kpxix4BB1OGhA40KT/1KFTv0u
Bj5FVCcEaDCHBj8uHUI1FxCw+Qr2/kitYZTM18M0e18p5/jvn5+lRfccATESZGlAEiPmNDHn20nw
X+PYp7e1L40H2Y7mngot56cG2nHXUawxPagyrkEbpfPZ7/z6NPv+SDSX6knO0RZ/XM1IeFmiWXxx
GkD9JjsJHmkDuR2eHjSvtLfOWZ8xcnKzfNpkI0KT2bdR0IMzu5tz5Z1QVpcPHePQ11TU0as1WiOZ
KwQMjWgAEZ7d2FEznwOXdJwwQ/k4uzEK7lJUes3EF0B3zE3EHRIuvKYeD1mqQRr1VSWfLRuZOHmm
0UM3+iWjAnzluwnfPE22noNAZMocxcWQI0Ere/cpQq1yM+Q4VhaEsqHrpjJsn5syEG9ZY/q7tuFO
J2PfPlhWZDz3TH13/tyG+7yPqzUmCGdvIsk7+O2IQJPuXYMe8k3gX/9Kp4w42yl12uvRg99Fjvur
Cdj1akQAQJXnDtd+xWQHI58Bpiwob1yT0Lsgn3Dcm4P96ppWfjOOOnoddO7ohTchE4o5e6w4OhN1
Ev2ELvUbKJHJ1ZhmwXmu+vpljDvzRSbJ9IjJxLsxe5wqKuCfuLmbP/UzTUcdIcsM/EsnjLbouh4s
g4IKSSvpKcHWLSbkIGS6LifDy9fhqPpH9qDrNGva1USxtk7r0XlPLjk1RRJ1oJxbCOlty/tQhR65
RzI3O5wLZfNKmhWHWrifZ9FY8Q1xwfHbDFoNgRcZQXbHu4kqHr7crPIzlX1+dgg4uC0QBR6mlIAv
a+7SrZuAmOmEQ3XuaXGMiV/btiXY1CJMQAMRCb8aCn5eP/jVvRfVzWayNdg87aubxBZIUFMivi4R
XOGF+U5W5HR27Kn8cckGuvK6KTlHVDVfCL/JgsgJvWmzzNylecrMcMopHSbHfSqmFNvHbHjFZii6
OFvGhWI6n8RKy1VpqhozYQtC5ZINZkU9jMx8QB9VIKxxUNDnTMkDOzqjlvGJknDZ9C0oYynN0IMx
WgHJYDq/jyK3PtoCeR4d8jF/MBO7foknP7lPdGLfduXQMvcG2YaDKT7Atm7+H3tnshw3tmXZX0nL
OWS46C4wyBp439DZi6Q4gVEShb7v8fW1QIYUpItBll5ZlqVVptkbxAsGCQccuDj3nL3X/pyVbgjf
zO3qXVOOzTYPpHKIdLU6oGNsblovFidFX+P5rkpjJGNOK86bMW5Ocjmml0XUYoDHcbRBUuBvEyLO
Vn0OQM9UC+vBJN1hZ/meS3Z2LuaeaWBWypNu8+K980Zx/ETk/fs1/7R888JxhGrZEsvucXFMglUl
UoI29wYqm5sM9SPoJ3O0EKs0xH7Vwt1beKvmraWTTJGK9i6H4rCWQ93cmWHQEavAsNnFU38LDPs0
71Qw/IqlXSWhDO/UCjehTg3NkD0ftwgkmBLKnD2Ok2TOB55ww5oGRn+fDInf0qIqpVFJ28ugGDyu
gjWsL62eMwxmDnFrpwarZkAKwY9+HJt7f7qGZVVgO7Geru50nYfpiqfTtfenbyEvK2sTwJghpU3B
tBMTtGH0oC+iPlTPe15Lh1Ynr2M2MHkmZcFEVVZMX7s2AMRRyInYGUMbxbN8ukHG6VapppummW6f
YLqR/OmWAumd3WH0jK7p4XHH0V3J9s10G3oDNyQLWLOrRI0xNxpDwta4cfPAVw6D6lL81bAUglqe
0x8OyTVmefnuFBoLs5azIMLBWaS9UBd4Vpp5kQwHa6xVNPbkcICz6iocDFW6KpmCmRiteKJxBm0b
VZ459F/Sfcq6z3RnkVrx3lfvI4Qj44NiggDnvYImJrwM9bsSik2d/8Aiq/T3Hm9TC/EeATPz5JD4
l2n5MCW/6+myT7Zadhb2XwltnenxKRLeWW5QJN8JyPONI3BX7INbp2UHyFaFl2o+i/OTFA0Mhq4H
Gm2lFzGIw3Mjry3EaXVwhmAK3irvTgxZEDIDFxtosI2SFSqOVNtLWV16X3PS6thyg3vEgJowp/+i
xLeoTgwVA5Q5y0HBJivX+WZrm+Gr5JbpgrPGWdnDYRAx9MJkFiPJcSfrANc41p0l4xDbvyUCFzOF
N6/ibm6C77BTb5iR07YNjJwiXdUmQc1p0mIW7MxdW+h71q7lRNPz0mhupQLG5aXp08+pehQXAjxj
KR0DhquCd9WINGVRd52KEN+vAT26+ZKgXy6dLU6UNmHeqcBrojgRlAPpk3y7m2kEzQ2jcZqUI0oO
B27bgLvVTfs7x2xPmnhcVNRateeROsaNbgfGwYG9GZo4wIOp3fbF0tlUBJr+Y+y6O6S+3+JBXVD1
fNdGJyDN4zrBJNuU6WeiYzd9Ue0RPyDyz3Zd3pg20Ms70Wz6NDuNjZLVLlDPdBXGIMvNVWE0G6nh
RE+uiMwd071hfB0bINhDtyM/FyNcOBdQ0Bso1HCBUai6fTmcmGOXQsTWfLDR2lCiRwxM1nKaWGYB
3tNOAiTGob5EkF6dqrZ7XuKTcO3hVM36deh5J+HofI3IgepSxoQN0aKdwJsOG1lbeqm8ipEV2+C5
k10vH6qMr8WYD/ZXfCgwuTVa0LZ+knWrNvyW6XRuGNFKEk8HLBhpeNC0GRmObGb95YCFBBvfWVqR
IW7A/kO6kkCyEZA2sGfcjohQ02JY1E1KaspFnuEUW6l5sNXKLwy2XbISU+PWrE3k/irelNNK/eKh
CCxIN3eSvXSvTB2wOO3GSFsk1S4AoFLLqYtRtC3hFOWswHCdgxX0IPh4e4Q7/nBeEi5x62v23AOc
FHsouYKthzqzmUB0DU8JT0pI86O+HZ1lb+HLVOpZLc7sPlw2hTWX5Xecf0Z80D8P4pxol1mJeAiu
WPgd9/H4SEeM6HH0Mvk8bU8qHD7aeayNh7w45Qk0q3qTOYQp77Xg7EmJ2iFFS6HJio0WXtpJdKKr
qBf7bh7ifbQKgNDEN5bdIfLz5YiGJLgwgCKaagMQtVzpHdjkpTv0Wx3FYisJzNLQt4lVSfU5FtVS
6rd5fGqYyVptftRjxg/BxWf3Hh38kTlthlS4w9dDlAifF61RfQGAYtFym3iKnAVIs+xiZ3unFOoY
ruKvvndtludIsfeIdMsSGaqOwj75kcfj3I+pe1FoxemybhuCcaMb1ODE7C0RVC9E7F80wFxxnhff
PcTjHtFeUyyX2KTOqQH1PMYUxU4l35TeVK6ImW/ntyptVPQBdUDblpIctixWnpkuT2T/heyMGaLz
7aDaG3ogS+HhA+nQJf4wIgHRfZWr2zotlpr/UIT3aj2pBz9osrA5/P3Vyj7PkBo6esuivH69zUMr
kHu6yOJ9n7ncSCHojIVh29xIgVMwRCdmfcgZF9TpWWkMeKxzqbb30M8d6pmenYeeHGpVGXZ5HVBc
ZG5MyGUnuHjAGZw1KkCKAuJ/0j3RwhgMcNms1MoK92qCkW/AlcQcX2RndROUmzqtjJ3fqd1Ch1dA
dRVC6UeDOcNc1+6R8Q+LyAsvWKNv8iTgHpmqYoRxZVevAglCumH84w+7Qb3M431QBVs7cNmCJFit
okeZfc1ynFbLqC0+Z7jaM5nKRcNLAjFqPxGQIRzgAHbVhLjlqt3oyQA9wN/Euc/se6zXiZXiu9Wa
sTtVcYqtxvxaomT36JmrByVpDhYQPQQn+l1YXiidvU2gMxiYjJhPL4R9qJNLb0j2bG4fNdqO+k2s
eUzq6TObebOM2CU6KK3964aBUbGPOnkKoYxMccSqVbto8GFYI/ZcJR63Fqb0VZviRuL8SK9a1sPO
dhk1VN/HgNexcj4YD4lfbzPTvUjlZ3Y8/twSSLBBXrcWbL9yk6gOwsB6P9rySiAEiUcyTX2Ux+F1
hhWlHd17P8v3Ogjh4oc13sihmkcOuW6Skt+x1Q96nUezcco8ZDN0NXQhHURNv40QR9Us49Is2n0o
O0qHEa9RHtNsbO6phcZDhDV7PaZ9sOwqD3eiyrBBy0p15eUUgE/1839CC+v/M3KQ4LqDU6TC/ufZ
9f6BhzGIXra3/v615/6WtD9JW/JtTmpSBGrT/uO5v8VPDERhBg0s0vhMw2KQ/Fd/SwcVRBSmdJhx
a85T2uTP9pYuPrE+MaVmaKca07D6T2bVx8sedT6TKKlKk4/1sqvlSm6trBrctRd3h4oCeqYS4D7H
xfmV7MY1qMl1SxIEIuJ5EMhtQLxKYyW7LLoqFF4VnrjoPDxiYWvhp1DdB0+D/Shj3DPoOfD2moKQ
uBjTEPahfR/T2OEflnqV3kWWtnKci7olRde3TySegIie0Wg0n0UEJKCIz8e6wL1nh/5cRmcdWdVL
v/PnNmGtun2pmf73HnbtzMSraBvV5yhMvxGCvvUcESKADkk7MbVTS1RAjOgRJHY5QVCxKZZ+sfJ0
CS0ac+CIsHCBk5bN8sjBHEAk4KiXTj1NiL3qUSnzSyfucDngYQYrMc/yYN919W3rjWfuAK/b/y7Z
8isp5jdVlVdT1EYd3rn+j6ZKeDztu86nTSP74DYQZ4Vu5kujadn3QpVUs8+YOr5jqO3nTPEuhIoZ
g/0CCv/wOkps7VCakbpDOISPHPxLhe987qRsLOyhvhdBq26DGkjRoHU3SW6ejgwIdpZl5ndyoNVF
5HO7rpOyvG/DYN5qPa+LuizlkrjhKofuazHo8yw6X72Nc88tfbz3uOroiVT2+diJ4rSxMB9zDa+T
qEMQEBISjlRm38DgfASXkjMP0ILPVjaGG5GpJzGT9kXWDu2yLd1nkc7/syVoOtC3LB/KwPPr6n89
sc28x2xqWr/6P8u0DurhonlEEPBIUmX9E881/Zf/pz/8Cy92PeSP//Hv37IG5CF/zaM6eGOVeFcY
c/4AOUv55gcPBLE0b//2X2uM8wmtySQ5YQI4CT9oUf+1xjifWMZsDSvScyuc5eznGoPohcmSdKRu
6fzKtDD91UJn+UEnw8tHClvlTST/bI2xpq7E312L5zXGRtA1ddZfTFgcbcjDHKXEJstwQ7oWQ9hU
CaDwamN571BhzHoNo4GpdKS2ZAFoSOC2lMFYjwYt1vJt1hDaGNl28CDbMtuVau/dmAaIM2+M78Ku
uu+boqIlI5U9EajXVtnyOMGkmE3cELgHyYAEMMclYCs59VEYr+PI2flYBS59vVfEInOYVGeVfaa4
TXcSO3V0gwLcuGOADtGlHQJSGPnwhyKN7+lhQwsbMUJWbu6iGVEgiermlTAfaPKW8A+Gcg7bxUXM
ZsxTjTxTUVXhgRFUdkhdf9hkOe4iUQ4FNMaUTznwX29M5CjfzCB1r3yUwRDKyarHk2VZ9x5vk50X
jXKZF7JAPkTFMoCnOanjDIYzZJ+AIZubPeqhQfASQdqbDDE/QrU0/TaifVyVo+Vd4/GVN7IWFhGx
KsSKKCp3iiMo12E6XBTZoC8rCxNXHEcgWQSVoJADS7yj8o8RJhUc1JaYWzJ1wLvYYzdza5rxGiXq
jNmNd9pNG/9UGO3WNd0U3UbefKuYDmIG4N6KKf9JAdTUstsVXEw6izhbTIwha4PsPpo/fRweMG3n
B5rC6Tk22HTjBlMyfByRSuVbUbPWyyw9GLWFQTZUw1PLLtvbJmhzXOKuvLRC3zlDO6mcpF7Wfh6y
ON6VGc5CH74zu1V818BjolOnh0nGODs7gb8F/zwXLfiTGkdr7dnhrMt8/9DkrOl12OqTQLpeoJsh
aRwm48ywR8E6X4wYV/2QoE21xPLVBvXc7nVWQ+YllWMPN12rh1890mHpkbYXqAqVWVLy+mNfa5/J
khFxFYKSdmu+Ll2DPesO1aOZuNFpYyAUkb72Vwv0f9bPiXD7z8XZ1UPqvbFq8ju/Vk384DgEDJBX
qm1Opd6vygwxKDweG8Er/uPpJz9XTfHJsC0yO1WGi7rJdPLvVVN8QkGIQwEsJHUWa/EfVWYWg883
Vk2iyl+vmp3rGQl4MXcttP6uDRrBNr6mUV26xMp4tNNCtp9L0wpSDKs0LnK1T2dZyg6w8bDmcjYQ
Cr0Jvk1A2aIYwmKhJBhtUj29Z2wrZq2hjrvCzpOH0nPbbYBJZyXMsV72FKsMdGgQQ4bwsOuavT6r
KzqaYWTyrg++FbEsV1C18lMWC7I1Iqd+CJyOmQcmMMw1brDKC6DzMwkX7+vQ1equSUH5kZip7tLC
yeZlQx52R9W7y63WWNoFtCHKcGyLdmKQVKZmIU+mqQoYZrZ14YChmfUys26KQMMmjRGKjolazyA+
wtZpOt4XgKzmuYOf2SKsh0rV1GZtm98qUAVIBjMm20Ex3AROT0BV4A+PiO2alVNKJEM2yWCpCrhE
qyZFWhQSZJHB2rDi/IeiihrhP2WQyjZt1lmNFLNMIvA3kFMNKkkLpshWPkOCay8e7EkizhxBgIWZ
s1u9jA0wSb6eHrqxcTiJQuAf9bp4A227J7pg9L4DzUvugRbJSzt1mQ9l3XgwtaGFSVayDw+qbhWB
cVzZdlvtmC9tUku7s/vIX4rKHyaTeTXPazWfOa5BkophZDuwYTAk8fnLVdOP9prO47VfhGu7pwFK
JjXJyUZ5eJpEET7pz2O3VQjZ6Qlr6+21LlExMQe9HhFaWV3obgcIozPRgCHEfQhUKo8Rb7T0Y1O7
9zYFor7EYoKYBB3uZ1KwEWEiPqGiAcBfx859pdM3z9Bu7bw+h+81ZkhUXDW/aRFNXrXElCx8jFlo
62zQIfAKXIpQGppx13eEGgblTdNUzVqOOOgMxUo2TqLFt0/rwn/nBVJXkUC/uzoGaf1vh4eHsn58
VZn+9YvPS6RigcAVkwJKIIVCVjt1Kp7XyOlHQp+WO7xXSDEmnO3PRVLYn1SYBMynVM1++rVfi+T0
IySZGsIO/vC0G/5ZZP81y6M+p1ynPP/r/7/yEEyb1L8LS9O0LVM6jsMWVmc0Jmw+wssCs84y3sTw
kGlHg24qhdWiMy5uYGQYWX5TezSN3Swl8H7oCHTy6F7H9B/zJmnmihXe1kED6NDyh8WLK/nG53ry
dR19LltAx9Al3i/+6ehzdXHRq6k5hdlGXccKigrRLNV9Ew9ffbikSzV275W6pjMaj+d5zvAthYlk
xNnNMOJ1hlcjY1NZlLn9WQgGEV3OzCH2Dg517wmUKnWGIRNfT8JmDYrcQnYyXpp08+ZlqYerhRcR
Q+zYIx0x8sjnhCqutQoLsx3ht8xRqxqGus9Hxkn/WQ/SWftY1k35yC2YV/+2atLvD4Dw0mPu9H/d
rRvi+n8uPU4e8tp/iN+oPvi150fLVj8hKdIIDEepNG2xXu7ZHJ0i46cgasJO/6w+VKyLOB0dNOcU
3RQZvx4sXf2Ec91iMDxV4xpkrT96sp5UTX/fwr/6Qk8mgxd7topZOvdRoaw1wfxDrwA09Ha0S6Ng
m+bczHnvf0lZkI1BfOmRTs0Y/KIByLdmS2fBjQDpQv/4IjDMVEn/xcq8uyFbyiba2YSiDpWxDpsL
rUQ104rkh5uM14o23Pljd12LMJ23zrgY1YrM7hpmlVcF1bzS/dPMBT6k0FUvQ3/l1M5pQ+cTTkW0
JpUWP7TEuJAPOPyU4cHwSRFJM/Yu6IHGHGqgmIzi8Q8nNLGMBSduO9zHtdjkZDERenatVZYz15Hh
zy1b3Vi8vqj/GfG2l54o7/zK+tbXxpdBDR4bguTQfxRMErVbvN+bBhlYU9tf44KOkj650NxeMqOR
Z6EdLyp4A1nuX/UUObMKglPVEvGrhd0iY9efxeLa8zqxGMzysdK7SwiS4sDFSuliMJC70Pq0Wdgj
zfgsyQ6D0wJE9Gvy31I56zQfQmXRnqrMLSidxDiDpvM9J26efvC48A2xLvIAJ5nCDhqgAptSZaYB
fNP5GyyVlyav47kZd2hsrPrCHjPAYtapo0Ria5ERCO7S/xwR/OQEzhfySztCi8WM8u80DVR7SZSC
sxjRsC2HYWAYhlnbGyI6T2p9Lce6W6GRb2vq0ExfF8ia1kET9Cc+NLINgMa12iImHpymPRu90vze
24U3C/Vvfl/YGyobzFc97X0sFQSbttB8c/XcqTBO5FoNgId539weCrhRMo52GQzZDZ50dvx1ZP3w
o2wJHdJ5Tg/571wjiHcLhNmDXz4Gr2qD6ReeVy+ThUjThJQoNh0MR86v1YufoJLE+TStRKaFF+vX
6qVZdJxohjt0lSDnU078Wr00k9ULraaKH9XAj8dydFQHvFsXvN46SR3rlyH0qXdOVUBZwP7tZV1g
KrCkZDwUC8u3m9UglYJpcKxjhLDlyVgoMRwxHLxR2Btr13fGe83HzqEOLlnwemdsX6z9b5QDk9/t
RZny/HG0yZaGQ9yeRMdHHydPO0XpA/ZhcCTpp4cNqD/G+f0yzpqWqVngPihGAWepqvGnjHkMZjMH
/oDlKDwglfHvUWIY52yWvloBualkL+lX7oDmZx7lnXEjyEKcK6Dhv+glwz5IJ9gd56RIUCn0+Jtv
NJi580q2ynqQdUDeUqCUziyEMDzJJlwHjY0ur4bRBNfjwoarrCggRQ5lLtzyMDuYxOACN4Fs9xjb
eQ0RQjVorWtWN/ygSiRvMo0SNoutM1j3Q1k7s0RRw4/mYk8Otr9fSs8XUtfQQBkmB2Af/vpCwlmP
4XpC5ypksxTME7QOHWQP2q6jeV4r7qFNvotcgAhvmTXcUyBBn70sWixhqrfK5JWLQwc+bY7iJuy3
RQylpUEsw78OqmruRsHCFgieDHtjZMrhg/vgjduABwDRMlSAqVH7+tOPRVRnXki2KMK4CbpKUruI
gnT9/lGmv3J8jSx6FjqmWlMAMnh9FCHZ4yaMDxdySDG5m3ylqXvRJGRxJfejhHYfF0At3j+oxlP9
+qjcClgzVOpxTJbWsWHC08sqzC3wNLBxk2VuJOpJlwyTgDNQ+wdTC3W23TDjZo7wsgsDgKiJoV/1
wXAkyQlw7+wk1g3tvDFURuuIoJUTNdTC27AQ0Wd/ICqowOqx7q3BJOve9owPRq7a1FV5ddk4AVYz
fJO2Ri/8ePzPQjKagxeVC2TY/aLUu3pOQQ17Gs8akFQrW5XYnOYj3OeVpTbxKhh0njkVAF4m7H5r
Vj56KdC+qE3AYtbgUTaMqKNFgmd7PWBuMq0Kl2QNgmiyWySaKQ8iU7qzDpfy2srVy3oc0jM4ZOmi
MXlHv/8NsVS/Pj9TVQVrNQYaev4sjK9vC7NVsMA2HZOw1ig3WokON7CJKtSMH7gvFrYcP0oD/G3V
44ga0CGCgfBA2cdRl3GkZGigOWJeltdDgeBsaDqYlQod4Epfvn96R9FPLA0cbXKSswsE+8Fb5PX5
ZVGklpXBpM9UYY/X5iQagRyVGoHC8E+3MSqSa5GdU+DZkbEI+h/vf4CnRfzVDURPimWJs1W5jbTj
talxlRLltVcsPKhg4A8S/PewbrcAtAEdVaa78IcJuZ2WcobwFPaSXrDSmDKH8xojGozG6kRtHQc1
BsY2vb7GlshOjd72XKERvtB8iKxWlPqgIZEFpbbf8dcsUn8rbDRsCk1EbBeGDd68RnZ9nqSw8H3s
n8uudbzLCj7+detDY41RSgKBZQAx0kxZmj0wZ1C3dvaZexLiZ4lSqWcYCDgs3Pd8tpvAL5qdyHI8
w5Kvro8IxX66fP8J5dW7YJz/kvtFqpN/3ipe1byRvwVPxJv1w/jwes/Irz4XXLrxiWKK/cdz4fQ0
rXtuxPATTVCASZZ6GqWWzQvh53ZRfKKrTT+ajSETQKZ8vwouZAQavifirMCdW7RE9T8puHQ+18vV
ZSr30BUawppKOwz/R6tLWtWWdAmZmcODq1dtQ3LqaTvNkFjpXJqKO8XV03juERZWkULgdfwrCSxz
U1IAoSnzC4i/VaTph6rVor1ZOMqwEh1uM+ytYzVr+j48q/SBVdhPvXLZ9S7EYR6ZZJE1vaKcVSpZ
rG6skEc7pIEZrtMKDbObW2jJaq3x0DKmtL7jYayy1f/cuvWw/f4f/y4mT9w/37pbRM6vbtfpP3++
XWkOTv3CqRpATzcNV372DQ1MXTrxWPjOsXNaT8SNn7erg1SGloGjmY761G78dbuyP6BryLCNxtTz
r/3J7Xr8LjQluptp5M0qTfribzGFI77jsNA0+LWwKnfg/YO9H1bC3fR2qzv3ZpahrtZSDz3fB6/h
1x1LqU+HhqSArQ0nJzuhowo2LaDhR4arIgUJwoWShsN1Z7TVvGlVkqtffBvnz++el+3R49PkbU+X
1YLwQ5eWTtP00L5o5bRJJUyM8AOg0aRbVZVOUHfZr8bYs25FUeenvhd2J//CMQXHwjFHE+q4+jSV
CHVnIocFYh0d2EFfPLJ18G6VPFJOoyK/ZIJsfHBM7rKXiw+tX4s3P6Rq6moaZ1O/7OV5mk0t1cpg
W4TAkLhvtw71s2jQ0TAraU/aCzLUi/fP8q0jGhpb3GnNk0I7+hYBBY5l7MNRNrsC+4dahHtLItlV
C727QUfVfFDTv3G8qbyeJF/crvaTRfHFN1nFYcX0GZF1qUNiaKO5jfXqFLNOsCXMovugmH/jvgGH
g+pQA19mmseFW1k5VRD02oB1mETwrCdNVIkPQdLAuU/NjW77V+9fzqk2e1k68QU63KOTPo7pqTFF
9r38AlEseTZmqGERaNbnqg2dHUEEyQfX8K2DWKqc6G7YZ5zjHEdN6R3DqhDOju6UgF11GWaJMbPt
7fsn8/vVk9wTiPqmehDM3NHJFFFeMBwhbsDrSpSyVpm0wZluZZq3ahQsrUv20368BySb9Obiz47N
sjo1jgWGdRywbKheX0gtCZO08Mtx0cJvn7deXn8Wfquu3EoUMyIzxgl4iEL+/aMeX9npqBCUWJt5
/fP1He9ro9GVvuePFNWpmywMy7UQwtjCG1d/eCBWMhZQZk2Ce8U+duKC6y0zX5rjopao+TofmB6E
yOIDkM5vpzOtlyaOe50OO3f/9DC+eNgkHsJYMX0Vs7oY7iNgXsDKPF9Yf/iYMVMDKjI163mipwO9
Pk5bkMoXZu64MBsr+m6wpi5VUyRnKoDbfcqbZM4+t/Y++LKe3jAvHzZUxXTGAL9MmgcVTeDrw9qN
G3uY1lqkLWtctjP8rlhM15ambyqwLV3o4KRq1iqmkPe/veMHQxoW7ulpaGewDeUZeX1goxkqBbjO
QPNGR+EU6RgvbTjhuZ0iBPCMLIAqM4j6/P3DHr9xMf1hFRc0D0yHEfIxgxHVUtsxywAxZpeDBcNG
H13C6Nyh6EmJy5TgT7s8HI+JqcYum/knS83r08QX36mFq6gLrywIgwEhv3GdKPzgUTh+I4ClwKnA
ZpdqiMBRQJWvb9JW8EzDdFnkwWDu+0BiiRlIbFNUpV/6ZAN88Mb77SpyPOSCtC8hBgHcPLpZldLI
YLX59oIAomo5Qrn2COHssB4ENa+LD26V3x5BjkZpqNIFolBDifP67BqjT+qA/taikmq0LWsbxJDf
l897zn8cH791ThaTaJ5CmmXEfL4+So7L0VSQ/C/YushvqZpl3wyMg9Us1j6M/377WDS4eeaAmGhH
3xeW8R56DjT6VnXjZdFVwYHpeLAb23744IZ/8+LRCaHJaAuK6aPT8iSOSmvk4mlemO9pdlSA+5Pq
T1fJ6SvioRLUXrzlpgjcl6skESwkXIbE0CWyza7bNA93iRemH3xFb93mL49ydC5WQo9kQg0QLa0p
ey/kYg164y9G39PpJPnx5/cXi2OG2oR74bTYemrTRsO0j76nUjFcuENcvNKqu895HgZXHTMswhMH
+M4hSCJ+qq3sqFJ3MGLA57QNEEqNXDY0UivVa6MPeE7TEV+t19Mnog4D5TTdOscpvz4RG3JIuHNI
MUlWCnqAE0RcclV1qT8v1ea72pXazfuXYXqafzumCUOKHZeNiGO6m1+8ApuEUKqeSAoSaTR9pnbm
uHZIYlqTDqTcwFm9hBDQHeq4l5v3D/zmY2JCZYHrMUnvjpYZv4R/TsArrJ2CvAKBG20ZNGAx4kCV
H+wapnX493P8+1BH67SdklbWjZxj43dMJn1xqQGnZ3IMaVzoycau1PGqwCm9gh+effClvvmMkhs9
2dMthk5HB89Qv/adMoVTkPC37sDwrofKSRf/ytX8dRT7aBmFsWP5XSvlYtQJz8UrTpIvNuW5mRvl
B8XMmyc0LdmsCDScJsTzyzsmHjuloHLiiyP4aJ1Kmd1LeCVX75/Qm/elZU6eKPBm9HpfH0VpAs/0
Qi5bj4Nh5+ij3LVu5932jjQeMmGmO/bz5touDO2DS/n2kW2T15LFGnE8HvDtVMW/wpFjMsOGmV/g
diHwRSEsO/N3fWEQCWsF46or2+jb+yf91qWl5KVI5JHA+HP0LY6BSpKx0nJoPcBlgjB9F8A7+2Dl
e+vJe3mUo0s7yKpT9YrMVCUXwEwUsgwKUTEW653meZT+j+/dj07o6NVRY/uFy8eTl8q22pIC6a6q
GpzF+5ftrVeHpANBJ8KhcXqswZKpWmW5xgkhFHAWQiMehuRf3IeyJft3tLPqg1vkzSv44oBHrw5V
L1XkDZqEJBLH31I046jnoXRXXaP/C08b7Su0QBPVAhTS6+egYP7V9A6vxRa91zdJpvi27Pr6g1f8
WydEN0XSjeMtb8jp5y/eAkVl+IVn8kxHhoOvQoWUoaGzZYxq+8v3v6w3D6Xpgm61Q8H31F9+cajS
Vz0/z0J7UaRgFIIEY76E0rhpXL/+oJJ96+6jXY6x0qCW/e2+iI1wLNkUyEUNlmqu5kW+TBSyid8/
obePgv0DRgdicPXoHredCNNNSUYAgANzJXQ7Pxmyrtn+3x1Ff/0NDVHFPkbhGxrKkFXeg1ocQHH6
l47CCI92Iq7EY6tg4dpq0LesfVkxylk19ESQR/Ar/vxcHEbHjF7Za7Ipfn0uUeuOxphwLuyUjZmj
eQlru/5Rd+aNG42mK29dxnTTQOXoKJVmNk3Y5WJBeIZD1i4I0R7HkVmuTNclg/L9c/r9aFMTCPst
W262npNf4eUTNMJjaSLXFPREyEhfAZqzCqrITlW2RHpU6Qclze83HbBcmvYMiQTGhuMNjdACZOlg
fRZKmYgVpVQJQNXWP1hY3zgpzBFTOYprdWqgvz6pym5gydJ2XGQEYw5E4uR6OUNLDoK/wPoZ/fF9
gUdWp09BMw3G5XGzvk0KSopIw6sVqOZ3GlxAKIa07z5qxzx97tcFoTVBU9EzA1Cmj3VUe+ZIkwgN
tc3F2A5R99VNC6uQSyEVFLmRM9TYtuzK0KNbY8BSi4RN7zB9JRpz1FBz2UuwF+AnlzS9tWCVsTkv
Vo6IVGeiejjhnJ+JFCQLwjqNCLJ2BO7filJf/+k9N834cfTaKi++3/bOXkn6a13q7Bdwt0vULsT4
IMk0AL30UZpdvn+047esjX8YZh9NiEnTwsDn9c3ANzay72G4nUItIpcuUaIvTeFnU5Ab08pFZkPn
/MOnimOiqp6omGLSwh53sJoKt2WcGg6D79Gx93mnAxWobV0JF1GTJh+NUY6fKrz400QTl+TEiYQg
9foUTSfoCyfqXBo6vqQRoVrGl9JqtQ9W2d+vJF5LyhVuPoe23BMT4MUrULHJwMhq310o5BCGCxwo
8nFIQkIpTTe/N6NG/CEAE6IO7vHpf7zj6UkcS0LoBHf0ijWXB7kriTtOw23ekdj8/h0yPT5coZdP
Fts5/jyQR+Iw6Kk+oTdenFpVdlXKFChbdjBFoodYtZQCwg3Fy2WgjZhcPHLoiK8AOn2HSbNbEOYW
ncWk75x5rd43M8UfyUeSg0OwoZf59VVBYOYDCX7ko5QKthRWw+xuJDfN8QT0ETwmuBZce2aErk6u
R+K4pyKhMrespDun0I2RvdF5ufHHol7mwRheabZaXSqaU6RIglED7gmsn6BJJpKgntrK3wwwt8A+
CDGcprI0kUxYQXJt1k231t3A2Koxy98ykKGJRdwpkVkUw6miFY+5pgRodJuRHEjXF9+TsBhmnajC
ezE41T6vZHzegU5mXgU48lon6GkldbS/Lp8EP5abLwxz+BoBmg1mjTHUVyjeMvJB2iHVFn2YCnfW
EjNGmHpnhMFi8GwPJG/UEdKsjgmBIfnYmsoM5V5Hu84YN1aXEKtIgBhaWl3Gc1+ZrP5mPZ4mVRYu
pQlCUkHPrc2GsiBTl90PFq+2gTsDZpIUmAjh9kxH5RUujSq2SdRzq8MAvTWcOyScfpFA6m5Cg45I
pGnmPDKrycQQ4rtSfF9/NLRWA8isQAac+Q2olzLLsdt6Wr0JferdmzqXCmnPwpyuVOp5hKSEHQgA
s1NGAN4enciVa5FcP7MD35S3uh4Tu5Y5hXrTZYbEed+BZM5IK0sWuS2yhzhMEclEVer9QPqd7iu+
4uZaEXGGVrGEtpAx6coYMZKniAEOk5zf5N1jMhJef155/OJCLzXrTA7CcXf82Yrm5Aj2kHwasqFX
zK8Yj4UkkotDoTdau0TylW9cD17UkiR50Ep6BkhLS1xh7T0Vgz6CGr/NzwoWHXMtEzNQv5P/HuSr
1CnkbaT7yq7U6pHwdNtLbrU+vBT+kC2GrKnutEGTBDwrHbaRJAtzfUmGO56Pvs2cb6Ooo/P/zd55
9EhurFn7v8yeF7RBcvMtyDRls3y7DdGuaILeBYO/fh5S0qCle2eEC3ybAQbataTqrExmxGvOeQ5x
YIR3TWVmxbYF/FAZdrJEqH7c2DVLbPA9aF34pERDqwNDTwTYXZ2n6RLXqmoIQcy1ToEZCeWhtC8E
efMzaBlrZzC6ur0mEz2rTnUelpe0QaQeyWYZVKy6ob2MYDKXGFwxSKuO/JbyUAh7JGaVe1ffF20u
neq5oY1h1rKkiVzeHFD0fI9U2wxxQSqZiMEJ6+yZCxK2pm2rldxqEpaLZ+GtRJRFCpxsiorSLecG
rlthVJd0JGVmItMOlXi8eCmM8HUMWi8KJTaYCOXV8KFTQRfE/hAa6Rdg4LVz5eNeRtJXpAbCtGAc
HgwBXOkACUENYeSm2sxYebZVEudmzs5kBoAzH8LGb7botHHmB9uJTk4+mT7+UQRQMQ5o8EK+apK4
7SjHZHpy+a5OIEProjnVOmgfg5lv0onA0/UxDdegPiSC5LuDt2haLadLxQ+yzQcnNnBgQbXjGLNO
QGyQtwSdQqbcEoRUHx0Ufe0hMA07OGaDXD8YqUHkjuGQUQrroUixLZZL9pC3RU1oZl+3X11p2g/e
kqj8MJEJow+NNbgEGSMvususNXcOgVLyGqqqb9wEuZX+SHtuP7CC9hocVvJ+IDzxWKMeJkQ6POBo
Xr+pQpoE1tfB/Hlebemf3QKCP8fZkH4VCCPdQ9WkJuvWDJ0DgD2IouQCyOyj6I0OM1OnlHFkxW/k
J3TOy1l5vpHFAFYdNxqXRoCOXUkihADW6Vs9rnMdY11tJxwguFWOrTkgzQTfVNkLHAcYX4dcLIV/
7StLCVI6HWa0PAMVUXmINeXJrHL/Tupch5gUjQkdXehjN3TdBagYqcD5eXTyZUXKmRQCEtqs303E
Etn1DAlkOc1ZKu5CmXNlzV4L/sMJFuvR7lqdx1a/DjAZx8x/nywZXiidHPcqyyfvsxDjat44Y7+y
9FqKsLhy22Fu4qmpOUeawrV+tionI9KtPIIJqppE6VbppolcnaJaXnxrw5mNIOIC0H/t1cjV8STb
3OaCaDCZxv1aOkTfJj7ZiiN9213C3uaHIRviRytLKTcquhG+UQq7vT1bWP+HuJw2jnCYjYTscQ9b
R2vFXBq1jiY9GL314EbN6JbFOZsJv8maovBOWUdmXtypZvlBGANnUCD0kB0m7CHjCVc/1P46XZQf
t5XvEis1IFqPTRuKfBS4BfUoEc/TF4efaKMvSCANohFzxiNxncZns3edL6rMmQLPVQVByq0k+K1x
kPJssWAGqe/34Fvx2PFEVchnIxNk553lFSmwrrZPfnaGuxB07SkiKsPeJcWWcEsyhyWDDhtjfz49
BBYEdbKwDWYZTO7IqXW1WxKXymQ2iOsMA8phwN/yNuYrhNeegFrJrazIr/RctXxbEw7ri7Cz6S1Z
ZY6hWGbqi+sTFCLH0oR0mLc8HyPZpD+NibMRo+6YhU+NUGsRB0TQAsPSA8lSUzWqLfZ9yQLohRn3
22x0fIBhFSoHKq70jXNDzASK9rro6rNu1hzIHm82kHep+RWVlbZmRIKvueLs8cR3DySBc9v5Deyw
tt6wMbUTrJAvTI2MX6oyaGK+Ynkel4sxBUTwcs7G5ezAvMIX7UCDl1ZzyYAS4yVmwhBSQuRpSDdB
PNhVr4k+a/qmsmKfPOXpk51w0l/PrQTAowfl2V+TSRcgEF17kJemXlnYk46btfqY17OqsfyWTve0
dt4qJ4T62Di/+XaeNz/GxRDkZRqYqMuzq8RMYiQ9Zbk2F+WPkyFP9WSuKZ6mLnWL+mlQ5KmS0O5t
9vgjYEXV0tUbVs/kBfayB3WM96+Zjma7dgInlTAEucIk0Mz5j7zMbPnJt6AFmrg0PcVRRMHm8k2D
N3FqK6H1ibjbPjl4oxymCOzx2D4kdlncOLwAsR3xxZYq5pY/Oa/H9Oh3fYv9PstWL1oqxlBYIrrG
jnqymX9CwU/wsNlL92LC63ZOrrd655pNQ3nKWHACPpz4E6LRfPu+Yq3DpTrzgUYOB18a1y2F0D3c
oAIAeZX2n11+NrTlrDXOTjfO6mxU49gcgp6iNCLlRAbHpFrUU1mMrrhdlDQ+QRfZsrdTn4zgcq1X
dVSV7K3w1BXe0rNPSvHMO1UxQVyqCh1XRjDNp3IlHdtMO6u+npqWzK6+B4924M5og49lYxC11jZ+
/nVGC7hiahi5/Va4ZeFJws92YjUxHY3VqoOXpYTkR5BcgZE/gw+bnNIF/nDs2LjnMafVVgHmdQ6f
0053F7sVhXdr5AYotCYjJICdY/ZZS8f5XBR1k73Cl4GFhpGveMgg1fEbdPl402ulpgi8FuhxIywL
SkaWXZ/9crGr2GZekZ56y2oK3u/ArU94WYLHWg/luyUr7ccVPB4TDOPqUTo7eEwObuEvz6Xf1t84
Ee3XqrY0/gA76dPz6hQF6RCOJVi4rgKeQD2CgEJl4Z4raU8/tDE0gC+zgPFm0ur2ShdjmxzRwWFJ
JGh1JgehhzjYy3F+XDYjW+Q1VvKzsEHOUjULSvdOr/LnEnCdHclt6NGJ4xWIJ8PmZm7GEuYM3sH+
pq4zykKY2X57IoCPalsyLzo4VuGA1wyd1oVdsm64ZlJXPjWr95FQvTY2yxQcvAPApNp+cVeMQ3gg
4OV97LB/qkTxk5NyfiCjPn/og+lHOwJNZdhU3C9pzS+Qk/OQSi6eZnjM+K6/tmrJ34G42NN1JqYa
e8HUnQgq73vOo8AiMmrEE6iZ/59YqhinQm7hhk63Vt+mcu4+Fob7stAIZRh7qI6iFimnH+lauud5
7upDYQ7rwexzIKKZgJ7KnIsIZupxepk5FwiKi+S5UoGpuVfJ5gsS43otAgK39WK9uia8A3DxgJxH
HdwHmd+doPqHH0IWkLchNQJeqRpcxGQq47XNa+Nz5cr6BbCNccrt3n3tbTU/zUFlFxGJwV9qHDc0
oauhumgp6F63j60n7jZYIepYHqFHJF1xYPkfSUpRLxUA6jghG+rielUZ111PUWUA5xFe9bou9ZU1
tRWClXG9s2diVVTPNxt2rF7j2YR5TOkzxXNQuB/zrswBcFXFJ8BEy9GAjhu7qqtjL1mCe2EwKuHZ
tDGLGwm/ViP1y+BzHyLod2+UzsfrjAk20UrmHeaqW792zyMIsQiN6hgR0dNwFTLqCwVOKQlgNkK5
YH80abGv/GaR56ZZ7M8rynQmgGXxoa5BnEcihbW8Zut86pfgdtFJ/bahfXjt+KukFj2h4uGNwTbm
Xc9Dd63m/FNYudnFMY0qbolSj9u8VNGCCf4j0cjdnSZX+zXw3PFZG6MWREgnJR2rss0rmPLj0eRR
dNbZOTnS/zzTbkarNq9ZMzUf+4mx7lrWxdEejSDSM3BfmlBw7Co0w895V/gEgEEuibMhFJFb9cHV
mhbpQauG/GoU97flUK3vQUBMiOxKSmoJ5S6kjV6V+UW0wngm3Sm5stPRuC3yLL/KW8YRUWbkgH+X
9LEZveHRLa38Nc8FKaHzJO+zZTGumUssV9pvOctm/RNw+3CqksWKvIL4eOZRGKkmwtGTYJDfiQdY
bxrWjnel13ytqb3oLIAeF63rHgZIVbeqqkGJpVXziuzXvqmNfjh2yQYc0kLwHgcQad22m08FJWUZ
J65B0KTH1OlU0NQTWQbtAynWE4Ti8Nadkb3CRqhhixKbcM5rqexjJmai7FjM3ph1bUBwsW7mUiXX
rmgggEvvg5s4xuMaWEsEHaq99czM5Hlcl+ajyFr/4gv7mQPD/1kVLneDSJ1H0iTeR3f4OPE7fKX9
aPq48srmywKAf4MuFbCiZDG82Gs13pQrbFTHVI9lPTl8bzhU4ZQT/4M3wnlEjkHZ5Y7qcz7nebSs
dMBkHORQAx06Ee4lx8riqkUJHdHok0cr3Qqws6MBhyNiD6xYE9lEeIA9ijCqXWuFeNpxZeeLBN7d
5P3Sn6E+QRmjfpuecZkTaZME1vOcNuZy5OV7PZg+pgqHKZnAertdaYCuZvbwvCiPqpVUUvtWNAxu
I4ybzqeWcCHyZlNhf0ORDeHbDYfkBLTBN+J1EsVlScN6ihgPEUCLS1qlh45Pq4hbjog6dsot7cpV
bfDd4oiVfPUEmXzhZIM6m5cEkRYBdXSXA7kJjFqwC0W5WzOSVRnTniw0qhA6cEsmqCQ41j25Vcag
2OsLS0ZV2Rct2SbOZF1LYtmnePV48yLCNHC7K1IayBs3s7k5iLb0H40kF0EMH8v3YLY5mvhTW2dx
UYiEuCIjdT42Rmo1pIBYglSKwh7HKDA9dd+4HcTjwqrCH31jDN/EOI6PJdaxIUoMN00PM6f2d8hx
gTxwt1XOaexDItlXtHYpmbm+PRxz0bhvdWtwtKGpzOVBGTDCSHlnCXw/MUbRsRyVbE8zLVF4GHTZ
FcdiEMMLwRa5iEL0GH7E7TvyKLC3+1ramuDzvOp9EEhqJOQuzUePgZiq4cd6FjECT6N2k/txsHCa
1CydwNnlhbqE5FEYnOkpcB4JRfHNHzVz43odko+uJyFKm73O0wN5BOP71EuvwN8/t18buAvV9YJr
B523Smz/HtAmLQ6O3WCN6yZpUBO70HZBr2lKyonSHxN90nWf2zngd6g0U9NwZnIUcdLy7tkpiIMo
aOxKx/bStt0BN2VwP9dl8Lx2M8z5qkikYLrT6+XgL/TiBx/DnHndzdTYCA56RcqKZFOBp7coTtY0
c0TmNbL+A2IPUAdhHYj+xi57szo35mBc6cT77HiVnR29Mi3kUTGGHdEj48aONclPMBOqdByPJef2
B9E5yc+04OaJtejq5yDPh+zOpqjDNrRtapj5lMGPltXkfEz9EVz2mmbJM8bCwI8N28a02KD9JNky
d5I1dmm33so5YZLNA1jQ9gWpyI4ovZoWEsJYdZFKJeh6d3R7vp22duQpSML5nsgeGrJwHhggtUEF
niI3a6SUNgOkIB5aMhLJ7fQn+7UJjCl9Lwopx+NUVvZwbTF0u6912k4vJnij9mw0fKVoQ7rNfEeS
o52BpDdVy4SEqOcDDlouENOZPe+Qr63YIsSAw8VOogzg/uy+CxY4KvZX8o8jq99CSDTykEsn6+Kr
tYRwMjpAVg9wPTkAJ3ydWJ1WQmqOieuNlwkcRn7InNLgicwq63We/NQ/j5Oe3QOSPrCfZYtCN3ZT
qITR3NOS3XS1xQd/6DLVjiIiG2vi9hnbxX0b2QDJp74batJ3EPYQB5fZZblSvpVbigE5je+dJrbk
iJ2wySPCWUwRpVU7ldtAe9JvwVga5bHmrGNeK3xJn8Pm+rGZSmgVhFwvTtSFNk7RMZ1cdQyFKpP7
TnvwthiLkkedwY4cCOOTA+J1pPQ2yqx2UIA4OkWKC9T6KWwe/ZFzNHJnbw3iaiWe4lFLq7fuTV3j
KQ7nsaErqfrJZDbuABUUiK9pRVXH+5Q4aeVfLzOMVUQVVAofNeNBUNOK6vDkNajQanD8nW1+WLCg
k622LCwEbkPtF8sNg8x5fBwGxLhHjnx7fvEGIPD9cbIdIGzMMvNCnJs86bvXovTciifHUOop0Y6Z
vveNWRk3GaKw9iZYcO6fOFi6/oV8UhtlWosD9FuTOa3IYniJzlTFVu4a3tljM1RfD1S5GOBrS7R1
xDcv7y45Mz+Ab2GbzVYTm2Swg+5Y2kk1Zgw8vtVWTOKreMeBvnyTHp0aARPtwpjO1IMo3Zu5LZfy
mvHMGL6V+AeRkMrKWIFo1mEiiI6lFzQYlZeDNYi3cJEEZa6D4YfPeWkz/LHyfKYiAmgIvTZikUcf
oENPeseFRrr6xPy8VOQCuYNRRZ1VACeLCrJF5IUkQ5PRFOtKZz1bntXLq8ZmWhSnRmfQQnpqJh+A
lJ1FUOfVbJsihtfDMuDvI0383GaNr4+m3xv+jUoSwyBZQjsthANKwLT6UHWLms5+t8xU2wZXufGs
bIJHJHlDjbG8ITwusu5gFtVYGXGvw0adh8RrwseqGLW+TZowT28FTX4epdMMbtthU5Afunbuicrp
mdlIsOT92D6znUrsk1dLb76Uwm5YxIdT1wY3MkFQu0bTUAf1QzuSmPW1tlh2vejS7CqP625LFvtt
Lfx/Btv/YC//y0byn6LocCl2f3Ipbv/5by5FN4Cbi4xhc8giw8T7/4dL0YHazcYXnSGMJSvYpE9/
mBSJq2OzjqDs93+J/OF3bK4NbBd9ACBefFPCZ6X675gUhfmXjTAQAmTIKPyJnLMRRf0195Fxlwed
z6w5lI18Be0FmDGtvcaJyea4zpK8vEqahFY9hd0sGCn3Krvy6F2yN8Zy3HLmQn7Xk291FWlPFCgj
6/i6Z/DLu0LeF6WRF5nDgBOwGs2wOPlcYunZVMOSnkJuGHGDGrbyb8QKg0lEcuid7svUVa5+TpqW
OZcHY5GwiFoa7gdXl8PAOYRnhaG9qKzgnLF9+mwusE1pPBnbUbcZXA3Jfr5P+1nf7+d+2m93ABcG
98G0XQ1BP5RgTPKuhhix3x5pu90k2X6rJKQdiYh0NG4bcnq4ecLtEgJn4nRHqFlTc55NPXJRzTN2
rHtv8l35RH3NbWbvN5vuSMoWXCU5bfcBl59SN95+G1b7zVjYnCagQbYbU+23Z0jizGu+36nzfr/C
0Z0uxm+37iS5gZ39Nu63i3ko9VspvYa9ynZlB+3C8GRr8iBWStJO5H6/B9tV726Xfjm4RUC60FYL
WHtdkOw1QrfXC1yZkG57L7ey07DXFCneBQoMa6820syFSUtt2725nVVC5t3qkXkvTeReprR7yVLu
5cu4lzLOXtboqUyWI/lwlDvJXvrMnU8Z5G8VkUodV568vVBa9qIpTScKKBlW/NVunTrZsRx6s4uX
dGiLa2+rvfp0MVZgnFtJljpbedb+VqoZQ/Kc7QUcMmGKuWCr6xLpb8uTvdwbGmfM7joqnudsLwj9
rTZcAq0/VJrR6rGbjHG9KsKQQrKvFgujGYQJoJB7sdlNAakypnFFyBulaLKXpeFeotISUVrYe+mq
5wUrTi0DKs5qq27ZE2Fcq/0lta6DvQB2CAhcDpO1ljxie5GstnpZK+HfO3sRHe4FtbMX14y5mymq
1cDKxK6y8qHM9LYy2qryiTN9Olh7sY4SbNMJeVU3npe9oE/drbgf9kJf70U/MqG+um63XoCtEW2B
s3UIQT4xjPD2xqHaegixtxNM+InfyjyajGRvOMp5VJei6MMkaq1SwhLauhOaDBoVJtg0LUa2NTBt
ADKRrnkThlV7kyPp5L6GVoqvItnbIHIYaSfk1h2Z3GXFUe1NU/lbA7U3U8XeWCkwbDOL363hqn5r
vrY+LNxbMidgPBoPe6s27W0b2x1auGnr5hKbhdoh6z3alG5xx8c6n8ZvcusBaUZpB01zVvcdjwJj
KCVpGNu9efTYL36Ue0uZyq29HPxWfxZ5R9OZGlsDqjMhHsu9LVUi8dldryGbb3NvXWVZ0MayL6el
rff2Vuytrre3vdRktMDF3g6HbktrvGxdMpRI5Fv53jwbeyPthOlSHzw7M8jvc7F4XrHfXFiUYU/+
7u49ebf353kyl0gi9r69aYeKN37v54EcSKKkti6/RCeanHID0UfKLPNbt08Eum044O9zgmCd7Fu9
Tw/WbZDgJj4zhXmfL3gFVJODg6K6iVlEYmmvt3EEMQyCdO5gfIaLwLQidXB+n+nkmGJAft+WENtw
Y0oKlmca4coc41xi/uGtKAYO5TYW8fYJSb1PS+x9cuLuUxQy3nnmHJYJ13awOnQiW8R9kT3U3FS5
TfSclWT5hpl7Yx/qALMkyHC1iwvqdZKU/DYl6cB8kl6qHjK/gFXZsj0oU/m8CPe2LLqOOKYaeu6Q
P+gKkXhg3DZ99pIgt+FGsG8JenlMFATyfDDcWATzo6Nps8zuRkhkiHR4rVnFnP/NVUXVTLstrINq
u+6JOu7G7c3rLF0Z4A1VnkbO8IE7TvICkmcyM4s3qdWHFiLX0eRFCJOkxX6afqTmcoY39QHX73WS
Z6hgMZqrNBEPVpKcZeh9Yw/1SgMiYsTYfCKJ3V7NYm1ZPMj7dZO4y8E4IzT61gj5NvgbgXQabzp7
cH+21nLSdOr3Iw6Km8UZxvUwoRD55Kb5EhHiqGPCMtJrobLXjp9gISlNGXAGWRonBWImBkw87+ST
T91V1jsXRnVW1LMSr0wXmU/LKdfYLFNT+wG4cHBy8kqA2dUyPdItpYfEXoKnELbwFVlPgnslM9BP
mF+JmQWn4TfEeQwN0Rl5eZuo5mZkLRs7M5DVQT+UefVUjpLsNj0aZFB58sfUe/fSqIrbNQVI49fc
KKJb5IEfhM5puRRTPr1WM7MzuGXGlauLN9Xn9T0f+xwFNJh3iRxsQuIXdSZ9jlyqjkJZmu5TRp98
nj0gUOdQ9me7Nvwrw5VvXVWWDAy4eVnpMWIuplvbTZjSV+FV58r7BD7yy8DmgHVBZT1ZE8FhynOe
lr6DVBao+otnMy0Kqi54TAxmF6swNc0WVzX6zssYhH1J4A/TpIPHeudlVm397vlAq9yggco9Z5rY
VVPcj8bSPAAi+mEXpJV1Rn1oNO1JpA3JptezhzCGcfiTOLaHwYZvxXTAJftAp82LaBU87QXsfTXU
dcQML38s0mVO+VKV86XpMv/QZpXkdh0JUgpy9SjbkP4jy177hbzhdjSeLErVGFdXf8zz9mMyzXNU
qvR7WY5fGKNT0mw62xcjNZtXASTvlHTS+eFbyVthVutbiXozwuxN/bIystNqjpSbz5DWkOawa4y7
rJRXaet8wQhmk9nm/mAjGwsfTYcN1D8PU+PFR74zHeZSHDzNRs8qkrvWxsW5jJrX71Oz5s2d7JR3
Yf/INs5Z7gdEE6AtvbA4+6z2rkc3vDYkkcrk4zw1db1eawN9WDmwRUZCeAosv3ycREqAilM+J2r9
pO3sPZ+M+ckwlH61mRh/gZmOBuUaPDeD7NwDvMEvX7f2uWvcob4uGhPrzpED1cYbP2R18i0xdWs+
Qgeb5b3NqCtguDjKxXvvEDiRqWnDxAM1nHQjn9HkDsNzP0IYubGrXs1O7GYkHr+D2bRRF5JioEam
V429toelIUi2vnR9kGGfKJU/o8eQkr3g9zmgVcyPDcbnpULNlDq1vLBImhym011ekbjTMmeg1bYr
1HBRELCvfSoyZ+xekKgYy2evqlJ/W+NSRzk3Qq/YW85ZlSFme+0rw7IRG4nKXOQd7FPG9o8wCstg
eJwJsJLF16Tr0646DMmcvJth5oPXRNrESxoQhn1xsVxGXTYQ/2YvwmLqN7tiOU9OK54LuO8R4bSy
PIkW0RBxWTOi5EtvFIbzVmDk+OQ4dmseazuzzI/Ee7pG/Zs4/P+62v8AnvI/dbWvjfxZfp1+bWz3
/+O3xtYASvIPC32vg7wXO/ovdGH+1ZbugnJ/QzXgr97Mnb/3tsSqEzbkbLJxet+9Jf6v5pZYdcfb
4g2APDFQ2gy//wahM/izqBpSsU3/DC6QFw0nFGzLn0XVuD9DDanefLGtJ6d7AMiRkKD7pO3bxr5V
KViT5za907UDUDeuxKWtjkNxWm9c1JofQxmvGWktZAucGzLrxIDyI0rfG/IjY++1P6mGSXc8F4/+
ckmB66BGdx+qLF6s21E8ztN9qM6pPi7OXRe6ke1ei9WKgiJmY2NsbIC3rP9sEvXaxt1500LOwash
2sPYoe8qbrz6Mc+/GNZnUT8s5n1IQHX3UNoPNeoZU6L0FfeW/IAykdn0Sn14pdO7Mn2hIc/4p3sY
uhuCJf5WZv0nkfXv76gN5WtjGGIX/IstQ5n22ARZZb4MufcJzX9+WFLXv3VW/4uPhBpNBv4d46Q+
Gsvo3fvIuw7Uwu3fvYx//mB9zMpwqC2XMYm9TU5+tbzU9RC0zuCuLzKzP1iTFTx7qZnfYqH28uKT
CpqvonXfOI+M2A64wpFukYBV6pemMHBeWG+/fCsefxOZ/8pA+rP0nHfFwXoDOmfzMfN6/sojaprA
TrUTqJfeJh9vavPwNKzup9HR56oQNxiRjGuE8tZx/2v/rXPpfx2obtPl//e0r9tJfc3HXw8cDolf
JmmuQx5KgDL393nZb3Q6V8Ctc0gYIkslhB7oMHz7Y5Jm/mOLUBGwvnYQ2GbI+WOSxkG0GYwC4B08
zwIvzr9x2Fg7ffRXAwKnlsezgN1vi7sKtjyXXx9KLf2JvT4ySYvZFvg5BiToJ0xqoT42KeuaHgU6
cF5aaZxFZJQItQDKN7uOQPve5ChZ0ryK61Q2mpqgScAA5FlyY8MQyglcTTrCR0izT8jByFq8klNm
LTGdZZrck38uGT8wpa6v+JuW731aEKtMGO5mXsDW4RyAgi43m/SPEnQOrCeQXim7MOT6TK1R0MU0
ozP63WkKKMsQLrZR21rYBUywl0gn5xY5pN/V17RIixFZbU8IZxKI4KoeyuyuzyuX5YVr03G7i5s/
Vjbx7NcKc2xGAzH080HVTQCzq07GoySM/sFcx8s6yuBC6UL0d8hWmV+wd4snDIf5Z6Y8Hr0DMqv5
ykBesjDjzx+zJUw+OHhWUZ/Qc3+oR9ZRMUtN5oVrsgjWMZ0Bt1iQpPUjnArDO5ZpXfpMGZXh3SDT
V+mpFD3HOVVMcuh0k6NE8ZMtaDnTfXtJDd2Q0z0HNu2B2djWZZoztj0C1UM8cyhdoWiz1jPjOCd7
qrNwovFPnRHUez4mj2PfOdNROSgJnNQP6qvCIdVz6bra/SYQVKMesEb7vWZkEpWozR/pzQUtHO8y
guJcvBClVd4RxkpsVL+smj+de4C6beDUCPiW9nsmxzUiXtp3P3mpra5KNj4iIgft4jmQ6QWJWmyg
WMA5o4cE071Jyr786EvmvDG6jjWmbSgjBkOmd5wKm6it3C1HFPtWfrT08kCiCmXxpFYxHxKzq9M4
JMZxJu8Mie25aP6WkbJTef781WFJuU2hBY5JptB/cT+5TRbyiKzToU3z/LSNWDiz8cZFoTArxaJf
zCjdGz6iznFn1kwDhre6rsWVp5z2FsG7/9T6jYvjus3uk9pCC7S9c8xulsMv59G/OOvd7W75p9fq
g/hhbo6Z6q9YNnfUiSkJJjqkKNvzqCicRD4m+RAEfNKFJLGc1SIqTpos/E728IU5srncOq0tw6PT
kSwre4xl6JXdtY8WTCTvYhTpOyFxqNuJyL4yyCN6sTNZMsurejSzflE0t5ldi0Od1e+iCO4d5TeX
hi/iCVVY2yCYmuQhBaH+M9Re8dS26/ilYo1OJNpcA15FuOf48ZBZyYfKM4yfOk2ap44opEslcBmQ
0O4gdDcHfkRc9hn7tAWn6nmqJFL6zCjRf/zPb6P15zuTOEAsdQLUCD7cLZ7irxCOwlr8WWX2BNEk
956bqp8/TZ14k1lOlHxajteemRL41mf62DE+Q2Q4+pi6puHRNxTpAWSivSXMEA6ynDWR8kZ28rtR
nrRhz3/zkf+LlyoCFxoqJzt4Iucv1UY41xn6K6xSa29PHxknMass2vXUTKaNNgG3LZ4+jFF8lf4O
ef2vvhlsgaDLc+MJfIjba/vF1RaGpJdWGpNJCo3iupboxizGr2iLdfsaGLN1cSobGGo+VCewo6gF
mmaO17A5IflZj6YMfyZVaty5mghkpm/2zYKf6G9oVDsK4M/fCQj9eAxYWgVANf+awRgU9VI1IpsO
ZUDuBNjC4TClQ/KCgpC7Y9VDEQ+sXzPmSZMNriqZjsnsrHHny09hOqirORfuJxt0Hv2obVz6xBiO
VjBXVwIB6NXil9M5ranirSzJfoeV/f8ro2BOfKcB3pM9/999/r1vhuZ9/N+QIrMRUv77Yusu//a1
bv5cbPE//M4CFqwtedJ/5/96exkFF48ncQN9ckL/UWG5/9hObRBXbPS8EAjwf1VYDsFOHh0eXx4K
N4Gz/9+qsLyNNPDLYwbIZiutaD1wyTobDPDPX4aeFqlJK2nFi8jH/ljMknSzkN14jAhT3kMlY61U
jPJz5TeaMHSABYdJS+OLH/QiOJKB1vyYitxSMdqD8i0fVfKNAQXB1jiTrMckwcGFstoAl1dh8f2S
bno2ZEdLQ8tlyDuINLI+pX21MrIbrIm+y1iXnhj3OUB42hYJ9GFh4ZYyw0S9l13ovdVlWLwWcy1f
k3pmflojXXtpfLWZcWa3vauqSb0Csc8vxjzpEXJ6nt5NvTWKE7d2kh3YNCYHy1jMPpo93dNVMA2O
R/STW4TdlF6yYQXv7QtEEtMMN/zQG3W9nNd2wlpqoc87hu6ia4R5ZYM1xptaCgut5Oc0b3+UqpfF
VgQd+QyZ6HVsJ8porkzmUm4XcgTbKQJUd9XOvS+QWDqZdSm9mtQ5A/9VHctE6lNAgDxTruk/qTuT
7LqRLNtOJScAX4bCUDQTeAVLsaYodrAoioShLgz1zH77T+xvyD1/SvRIKb2RjWxENMLDifceADO7
956zT58cLFX3O8PvWytEPct2KCxM2yHe0tGN9CzEGeFuFRpaBlnPshDJFFas4AEHT5PeLh5B2wht
5Rd2ZCZV1u/4X5EuOEZbRwlqLTdSZjHdjZmffdJaiitb0Ariyy10QIs6yPLI6XmZAaGbIj5CnJG3
qa6WZ9+Py+BoQpOfwxgpf48cqJr2ZVEjZZu1O19lQ+cWEeDLmKMTphGSV51i+OzELrR8a5rsL/E8
BUsENLI2otor25OBLu9rUY+EzXAYbQ8LXvz30vLdb6liynC2MmI2o7wy3Dd+LlpggjgbtJRNTkQY
xK1TjrUGyvNgKL92i24MsP9MaPfOzAiSUIyEVl6XEjaEtxHvT4TYrbtJNeapsI8RgnII8eN7Ya/t
OwApp4qQ1PYGVthc3+OdLO8K5FPFDpFkaYau3bRn3Sr9p5lJj3PEuyi6k+8ryD9aTP/LJfKnhfR/
XeW6Ydr+68X0+q37v//np7V0+///1Slz0YBsChCQFj45d98L1D8XVsM3/7DhDEAGhNS1Zd+x5v5H
p0z8gSwe8iK5EAhF4FMI/uFf1atByJ29hR+QyEzkQgAR658srltx+p9LK/Q7sG+cL9B/bBkHvvvh
BK5knBhQHZJ9K1Z8eTUwNpcR0G8OCj+fpP66CpsH6A7fgYPxoUTumsmq2zxhONc1t0bmH8nBfVGz
d7lVADvsIteGXb//cBv+xYF9g0N8/GbgXIFqfW8bfES+0CGuOEVqg546EzxhxMZtAp/0Qur1ZR5H
+3KuKPR+fc3tRPjxmj5ACNenK0G37MNGNfV5stTIvnaNkX42sT2eFRo7GUDY4vDrK/2rX5SyCXqJ
5YM1+gigMmuZeonfG7sFX/QjAa34ghNREJdMmbRUsbkp2XucXFVx+usr/+07cj046jRR2Y0DBjY/
b8bBmtkydwibYCkexa52evOO5FQpAFJZavjNL/q355N3R5IiYMLMhfn+Xcb0wzlYaiYI2sTmTgMG
R2Kqx0NpeurP1eu/CQ3j+dyuwn/o4VAPuR/PsWgelqJAqIxyco4v/YoxtaGsZv/rX+7jd6FLxJmC
kww1L3z27/DcH76LXW29S2Sae1xqyzX6S+NgmThXfn2Vj/dnuwptefYaoLQsPB+Ibo2J8LGCwrsf
+tUOsVFOeO5i96xhYvWn7O+//bNtbS8uY5J0DBYGiNzPj0Juy14aZUVHZQncKIDdCA1j9H7T9f0X
P5vPAdPiBnOP0C//fBXU48Xgp43eNxNYN0MMfTgta/LPbw59XI6z8MFsU24r7o8FV9HpOreaVu/R
9pOlV2YIWAa//odXYWFgrWcJxNoDbkh8WCCo0Z227DJ0US0O7SxuZpOwbgNX6K8fAs7ePy1E1I4Q
3bfFgfM5gxUaoz9+G25CNw4AK/aewLhFQ1yfWIbg6Of4MQbv3Kmuf33B76TQH5c+uqDbmZ+UJp5Z
MOgfN5KyrhgI+2Kf6qwOi9Ymu9DEUQubKjtz3OaF4OnguPbK3C9KakboRXrhTcnym29Ol3d7IH78
KB5BORQJfAy55W9/lDZqfNKjR/bvfkoAKUdUdWNH1vLqVadNhr4s36FpCuydk2aOdZjyLigfY0Qi
/k0fDwkFBFPtt0XAHsF70M76ElkvY2BpsdZdo23xy7NAkxRWhzb4f7S20+SlUTZZ3S0RITBSrM6d
Ejp7NHpO0AQ119rMp/FQTQ3mSkT65DXbavbhkDX5PaA4pvTK1Z51TJOelu+8pJgJR6i0/T7rB9ho
As8vfqsxDcydnqblm467bN2PPVizp8Rs9YwMxi3Tc6TTTn47SUMv5zpP5vMhkxMWdq8viWOq1LSd
j5t1+WTma50b55ad9/6F5yw5R8rEGC7QLK7AXHBetBGn7PoBxg8xmanQzT6oJAV8BgXmPKu2GitP
8vx+Sr0t3j5Olgti50XzrfLL0uNYv72yJL15Gd5v+tw4jsxaH2QBSyKs6SxZ0BdcA4neNHiftdc5
zQ5vVOfvDXcWyJ1MZfu0frW8xnmJdhHZtXPusNP5ob0OVC8QEZ0Dnh6UKggGLbUr0UIhU08tifbN
MWq5q0xrxWehZ+9WlF7Vh3re/orIZ7/bG3zvd2PtYGAIJyX3ctSxfs16ZP9RWqoh2UsxJ8/K1MGt
byNMMNTk4ZnIFpQPuHlwLWbOJKajgCAGWDAzp/lGN830RSfN/L46FTszqU00uJzuJRWijndEWcd2
FNebf0fTtn5ysgWnU4tqW2FO1N6F2wVBHlqGb1yJwGtecxrw6iSDuY7E1UWRGtWoSFtUUZk+gxqV
kAfmuTyMcc1jjSVL6QNZNinNcWvDdSQeU3NaaY+6osWF1MJNqEa7tBHRnMXBcWwUOndhNXG7i9kp
CKzDvo4Zqlfl0cgz77mnYHwyysX9TNN1Lkr4IvQi65tAxHq9HAKzHoZ971kVTtR0MqNUWcEtt8zC
ECInI93nHIso94I5eHQJRaH4MiCUhek0W9m5b/Rjcew8d60OJIsPWIB6H4+plUuAmvEmZI+mRHpX
Tk4Yc1h0eIhgVizWepGAzTAvMbHnffwF2WV3BWKGHuzsgDhZraK5b/pZIlZc+1mEfoD0HeNdOz4b
0yANPCOmd7PU2YrPtvNSB5nqVN2pqW4LTCFxc1XXFiFzTW+KJGS+UeG4JPHg3huyTS3mZ8E9WIZC
nmImzj+proQCGpeO3R6KompzmrW+88VYxxY5VD+b4jww1JxFRodCeh8bfeZGYJtYiFSl5KVVluab
l2Lr3Q2OF59NZKCQs6wwzB6wKlDdTUFNmLyRM8NILtvMxAgGqoNuhBmb3nTABADfK7XSgCSNaizC
nuaoBnQi7XMPnHWz17RZ2n2gDGK+COxaJAqLCsXrAEDrfXJmP41IfU2zPfnSwXgG+2i8GMeuXc6I
fKOHYE1GBwcK9OQ3LEPt1O3NTjiXsmnU15qtbAnho6g5XOQs3wZnLB/tztHJsRssIm59Rz3nUqSP
IITsL8U6t94xThqJMTIp3Qz9TjLfFcFoTvj3jOJUkKZkHvGBc7YQG5RtT4aeIbGsec6XYrKXr9PS
1re+yrNsZ4u4b0FU0V0OSYuQaUTHvXD2dm1tdXKQWhe1ESwj9IQcESu/sHhFqtOSmYaZiA2Lt4KB
SCJBbwHscN8p0ApJH3psERU5Cx2cUiKFJ4l4sE/GApUN3RLVft50Qyr0vKmcI3R29VuHVOh8zQvf
xBwSmF/k6q1PZZfPQZRxwmjwQlpFHg1Jiss2A74y4qHOHXXqN6Nz5FnGO4Ucan5Z0cqbUWH1QOPl
Moz6fLDFcusjMH4Pqha7fYYxlb69SkngTcai+YpHXn4zMsQ/8LMM98Zqe5lE9JxodSRBYGQh4rJu
j0BfD/u0HtU1NriO8d3sMZOo8zoLQtRG6uuw0Y5oeKT4YWI0ivhpssDs9swT8ruYZz7Br2QZ4zHt
iqQJCWUeyvPGdPKrfLRSeezJJNnUssVQ7GPVte+mSu2RvkpSH7zeS9EfEVlqXQvPlze2bKZPRSXK
134em+vM6Hz4Ks3iL/SNu+5lqjDjb3AG456YgOUJpEPfR21s8eiXVmN/S9iDltNCLKJCX1E2EIyW
cpHwxBqmKJUtMLmaQ896ic/Z6UKvV9n1CC1ORMAozBtgbKpBwBUY7YFpfz9F/BLNbT2rFp+jUNKJ
YsJ+3oMWbxC+pK3honxjudCDPXoHRAD1jdWPeRFacQBVTU2ICE9cRzWf/XTGGDZ3ZonUyejTx6Ku
LGau0FO8SC328u5gfJC7oRrq7sKpytg6MdwiSGCiSDvYuZ1I8bzXXt6eayqXW5KIebWXzvXOTHAm
hLArgh2BcpFRWi5lcQOPSCLO7AvbvWwBsBm490QWR3NvjuflEBg990XFNzNbXM9aO4jLDjK8E7Z5
rB9Yc3I7ZGMPPkESJYRSeKP71pIDdCyaTr+5Ng5u1HtFthwxOQ93UMDgtqqiV/mlF4DJCOsOH1O4
6Ml47pxyfRqEh1R1Qdh7G9upc+Ug15R7+qfsLL4qThnHsk9V+FQM3jGze17cRQw7d3b6mB+0dz7j
b7JeVxHXJ0PhDBVgGst6RPvoptHapcZVUy9MELzUVm940DXErkR8BaZptWHJ38Y9YfE47JrYEV8B
UpnXTdq3b5ztHKhPiewfjLgtKqbxQl9ia9XdvqdruO7asV+xkK2OfWP2sXFvlGZpnmIqaejUeqj8
B3zKX4HgYQEYrImXTGP3PkXD52c7hPgc/HKQRGHfB2iji9YcTqtktGJ22zi/pcDEwuAiCL8ziplU
mzhe63U/dSLn+OQayxribZPVrmlG9J2BbbVT6KIWP9UgjUlQ1PQ3QnhUPK/4YP3rwmOFizhluQ1w
nCC/z0zJh8xNp/haWiaQh5lcj2uFvJlW4WoDOlNMmB3ESUCzQstG6btbcRs89G3pw4LBVntsDTzq
QKMI+bkf1tiCoFaKeDgxODeke26Vxupakmuw23S1KKpGo1AcZJtqRv8blNgxla9ECOUuLXey1gEI
KscY5B4hBOA6CWgFb2zfOS0HDxrI0az0/JjYXtMz+ndRPyCTtnLS+uoA6GC42pX80vu9uMJtGOjQ
nzIOYsvQ8QLw6xtfhWhaJzTmqXzAJBEgIDaBh87wZfQOUdF47ZWJGe8lbacxpEFP7N8yrN2+w/OE
fUNhbzyIfE0AxpC3ZFBx5iaAwWCsLyEBzBYANrN7bTvk36FrtSUzLrkY7KgTKV3s7gF4AB+U9bfW
GweYGjAUvtUp9JaobelChLXPMWqv3cnzQvAkIwSu2crNg9PbA15chnkUFqRrLIe8bb1bznODiGL4
eQ8j1UG7r31tnzo1MAc82FuDv1rz6rXTY3dhSBHUu0x6MHOkW6s3pCbV1Vh3+knY3YxXVpRvbdq0
GLSyeMVp46nmK0yx7jYhD92NYmKPPLI5q+C5rmnahXrpNPnLix18ovoRPfrfuoJ0kmYwFv1l9qAO
EqiiMXf0wtzQKdXDOC7lvfDou4WBaL3HuPSLb3NslW441El7Gow+i3COSqE4TeTismwWE98jZW26
tIZOyNBRuXfXtAQnYM1o7TGURlqskZ3G1bPZORP28WFum8jpkCKG2iyCr9i7bOTJxWhRO2TD/MD7
JXLOOdX8TuwuR18C5/WLC8wRNzTVG0tsPhbpoW2n7MLuvJKVMt+GlYuRLS8N5lwUyms2fFlbv3vy
VJfn4Cqs5VsyI4eOFKiZywoE77lhW8u9zBoIaAI4Rn3e9wa0vmpM/G9+3pZntrOumt3IGp4HuVSS
VS2JL3B7FFfJIu17J2iwK7ju4Eaml7XXCg97H9mWgaCkpw49UfiQ3tE/z3ojZ8KWkF09f8bUG0Nc
qFYHxqVdqSFsIBi8DjwJVCMpKoYQC1Tykia5cWXUxfitUxwC4BKRV83pJeOG6SSTe/JwSs5uUzfd
L9Xg3Y/Z9maWWJHffcrVOzjWhTrTCyYejuIThl0d+D0s0L4urd1iloA8KmOpbjICluM9YJQ5wbg1
TVlUTnVwWrVx9TX3l3GTL7qtiVWpxmudiwWfvNnUJjafKq4WUKFe9QqNllGfRZYfJya3F0g0oayk
oSRf7SX2YMSFhp8ET7aRdsybq3Vx9hBTYROxLzjcxLQJzpaJyWCYpel67qL8xzISx/4r1m/GaWBW
Oup1sxBnsukIv/XipX6SxaSW86whsiRklxysfT4iAQi7kYF06DY9bsEGG8tDg3nrJquzpeB76C7f
1Z1tfGm8Sb8FSIA4DOJHvGJHmRsCRUV5BVNp+bLqoHzw7BpRhlVu/KKu7Zr9OFf9q933yduAeYwp
eIX7ElSekeZoYKb2HU6EgLgwuh6JpLHLltlZzt1kUtZEXVUD0Sw37ojvLeMz+lr1eRDg9MIEHZh/
1FUAoRNrJly62g9iIOGD9lDDZoF90VcOXQuX47YZGUsLNlADGZ/O+sZEZIb9w2N7SLesaKQOtCy6
HvrA3mVzX/Y5tCVKMZimFAUw/rodErTZ2zHKGu/oc2YDxmuD7XmaTYo4u200NENyinmReRjyk84v
k+ngzXgBHnMjSfRuRUbOFHXKvZ4Kw/fe4BRzMvPS+Q2fdQZKUM5TGhY57Eye+UQQnF0480oGeNkW
UTu6ThbJbs2e41Z4L2QttYBY3MHsQm0BetkJDv52lOCAK/aM/loVDVQwfCyvL8qdnRFo0lykZKdc
umUTPwD3nSr7vjfb2LUevKQXK2ZNsBZ4s4fZV/792su0u6EHoUhJzjDPo8jvhs9eu2ICyhVoEUN0
7VfmiTNEeAuRzcUm12BzKItWRmmR9ieinpp5NyPoU9GIo6EPm6525jMna9x077q9gUMtUeCrSm/O
Xl0rKwo2YNdfIuw+FXgVVfHfweihPIQljTSvXtpHQ7Qwv6xmqR/FvDp3xAH6MsI3y4sKDDn9POeq
C+gL1svFmHXzuxUY1rce2K9AT1ZQAzn+rMFpaUr9UGVZkXOekUOFQHDKYNhkLUDI0s2n695W171h
Opy5S9VdF4tN7FsyDIE6EnHnPM2DIfO9QMqBzaCmW4w1GGcedTy0wD3LQLCB2YaiOk08oIlPZjb4
4iJYK4lxwSkXVkCyyIL94pncqdBCQ+V22/66fmdsgPE80DWZWFoK18hsasLYzy7KrIrHbrf65eif
jviXuiGUfhk7R39QwBXYsicYTzE04/eKabuCz2vXjIYz5Z9NzRR093OqhvpTVtk15FSIBXQ1hZHo
/ixemaXfd2qaYSLM9pyVsMHoADLNxb12U83BGp83s6f6C7Kvxw4aB44W+SkAdKepUZvRjWP4CU5j
PHa9t+obu2+q6RkysAvutpn6MT7AHbQhnSrkN7tFJBbjc082MCnmKk98gzdABZDJ3KJa05tG9744
mkXvBYcB0TKFZQ9xjDlUH0MQBiXrIDctL8xmHTvcjy6exXFntYGuF3wVfUBnA69YXuCVGxYPCYAU
9BVe56ELEnFg1ARYKBRq0vbBd1bsbFR8xOKEMjc6dQgKTwACE0XxZsy+BgGT6Mqk4kJ4+aqszIHm
QZBNup/BzORsCTbNSJk6HhU3XwBNQZi2Kb69aIT6JR9YAzMPQPMKjTo/9ugtMcB0DQsoCkA7l+U3
H6iXR7NzqegQInYs30qYMqwi9M4qeW5WkF3OhdVm0Lt1UjMvyrDzNa+pp007qsSYmrCtWVvaixku
6XQvx1q6Ay00+v7XQ0XqAo0yCI9xVJtmYqPfR0E+4MoznCq9Y7PS+WOfsq5GZOCuaudUss3gkAVW
fYzt1m/P807K9HYmVIxfwp3tgIp8iP3zuV5WgBTFMGjsVktM739XEQ9nLSEre03i+sAZropDTOSm
d2LDlLRPc0YrKNlxYlpPoCDjW0Y8tW3tZ20HRXpMQCrl8+li6tlc9/3oEnl6TDddxZhA4wO5ue5z
uxtieshUSTC5baF70cIbQqoHzKppiu5i8jqbnXgEc+Tm+4THX6971wOo9Fdyxf+EWGB86/qhe/u3
y5dG/9thqL699Gld/S/QYGGC+WGC8jdwxL93L1/JZb97Gb6l/cuP+oHv/+Kf+gEp/0B15TIq8mnJ
ONuo/z90Wc4fpKIyr0RCScgnWoH/rx6wrT+2xHUPSR45Z/QImP38pR0w3T+IoJA064jHFkzj/4ly
4M+Ymf+cs3hEP/skGxG1zbR7y9b+MGRKFi+B0cKJi8q2NujlQaNNYVP7u6rz5NkszW0Uggo2sgxL
TKFp98vjui7U0GMGhZaFqCzeIXYtdwmCF/tgOX12ggw9O1pqZUpgCBWHKYVEQm2QtAitE4qtjK5f
aGU0IWVFNeFrgxWD7a3zRXWO6ZN1xLbj7nOatcQUVqnxLeZMdwtf0zxMkgYsP/QXkA5ZtMJjwQY4
TMWJaitbnzZdnrzMVuF+WZK84/jjFbe+uXDyi/s85zV0WD1lcMHnpvIMTOoYFiZLvid9BSan6MZp
17J8XEv48ZFtaCdqYnu6ofGeUcUOCScuO67Ho3ZoI4ZjoByi2XoqVzX30DZN+g3kJLTl6pzHDC3s
M+i0sGR81WV3KeeA8WhP89LsPB3n/aWiiXasbW1dZkRg01CvPPkkaK/ND4xAuup0jTOwi6nWb7Fy
Qd6qAhs15TjatcJqiwdK3VRzgA+UfVdmCU7yE0BPcf6at3VOJ5VUAyhUj4izlgBN+BSXbnv0/RX7
67j6SwJNtmGurKj0x6Ed3yc1Mx7k5CF8uihsI+UQm8abGdTGAMKa5qobcMMSK9hXaUzHy9iVXec3
4nIupZ+XUbJmafIpNZCsKUh5MCygFCeWi5zUiSyzCszLzPcRiK/jsG2sgxMnkVURVDhNxsIH5gm6
BP+qu9OJI4objTKr/Qt/1RYtRXcc4z1ZCO7nGL67EWrXb8ddu8KYCKfJD14GCLlmWMs8OGeAKvuL
BkP66tO/q7rhQFxUKQ7jTOuWR55OyDDYVnEJv9oZb12nHHm0SrxvX6REvSzXmKKqHrox+MxEx7/3
27z+5AJcGg5C9fmN5xIIf2tSoMrTKaa59riNnh/jNci+KVHZzlVbj83zvORVelw9qHjVnBZJ1KIR
myKC0OW1D8GWVnJjlOnOBcSiHvTk5ctxHHyU2wyrplcX03QS5fhBoLEXnv+qW0VUgNcw2jjHm71O
EZYOiKGM8nVwRgLditRQSvAIpk7OV5pdkLaCvC5Cb2a4sO8qA8E+hOnpipy1cT4Zm4ZGLfqn4GAj
vbxpysF6kHKxjF2ctssX5sJcGwC9qiNNbXcYQVPCXfR784zSisJznX2wo3K07zkGxDrCphI8ZJuv
f9/Wizrt6mUSQPeaJI5w9rfAENm01xfhU7LuydxNspA5SdKcqSxv9QmHbIWxDrgUmYQJUGXfxM+w
m1cjX+8RdSvKoYVnEbZ1a+LdA8DVh2KxvW/dXG0jFoSJCcq/rrkfEI/2pw0EPBg5Q6nIu2cLLfdl
7pJYQMtyQ5IFQbnvSY+egGO46qXJS+ekNid1RV91dA5lRW5NPNjZohmCOYaOJtPipsQYhs4BffD6
Z4yf3la3sa8ba7bOAuwNSUivJHv3fEjkh6moYa/0gbUMkbcqAYHNKNL6DOBss1sS0bm7Gd//SSkG
vMxLnVSP9KetJ1A2CVkiq19/RtAjv1DJ99DKOhdEIOyQiZ6bjPXAo+LlnOAh5PUh/3ai9vbs2iDB
UjAtS+sMyXkO6IoUsKS9Wgc3+GywsDZ0xXiHDqp3ytPaQ9R18Fs6pVGJaQkb8xQExDZl7VrUzORG
8olaWg1YVtKqqLazTwJt0QHxWNFoTdJzsB+Jd8q5tAZ4Ynw3p2jD8hnbjpAnVH20B7BbwCdI8YwP
/dipFatTKUbOw9NidsBNfXftpsgA8OFeNLWb1aQ4WETZlmGe6Om5bJNgn1qtTW06UJIZ/rgrs7rJ
LLIkCFeIm2tvYihOOQMqox2BN0wtv6nmJaFT6n6ihVxUEEgFM4nmvu0svcH/HEMZTDTMwScibci8
ksMl8oGocpKZvr8t2y4/zaTRcs5mWzQvwFnMFlqJweTv7lUyimmLP9FbuwF/186in7FA0suBHBxh
OZNKEQoOcN7ImD6ZmbfC4bOn81IqPNaQKHN3zq8NZ41xFzVOULbwJ03jVSq7HMJuSjjpOhk3FImw
+Qy6fsnvFs+gIyr9YQHyRHzDXdoyloiQ86N+nkoac5GIy767YdabDBex7XjTSSaDdTmRs9bvqIH1
PcH3/bzvEVUlfMCmfMMcXiQHckh0H4G5aZeoJrLquSmglt+DpdsKQCh9E+dMJrzHUkMcubJyO23O
E4TIeZTNgmNy0ijsrf6GNuYWFKjPI9/QVn9sNR8+o9lfandHWTvKp5FEA/qvzETWnqbwAEgYDCRy
ZtQekz54ZlGmYMLbCj1UkrEcoxXo3VN7XdzyQokhOV0gmEwXU7k5o0yLv7keRZUWzqcMtoR1vYqq
tKMZg0x+aGeSE24ykD72zkpH6znRtKqpi9cmiGyGwvrThGT3xJ8W/6rnGwWPyA4ZhhnsEmAJMGM5
Z4UY2aGYdhsjwwnHFNVVn5s43v1JyCtRMe1BLtHTsc825curNuOkjnwk41+KFr0mHbE5+SRHY7mT
TUw8iHJYNgF/KpCcjgVfjqLDGqxnM+2YbLHoOPUzQM/0qTD7NAEVybQcsOG8uqelkbTpDTi/6s5c
EG0/GhldXUGjMS+sM1aOwNkXrUv4TJSYQffu1Hypx9ovq2BfZ+WodhrVt2TGPfg6Pu8KzxFHmqHF
egAtjL+wj/U0llHKG5GSit5C3ztLHJG9IghnUuGPCWMQZtJ6uR7LWSXPCNeK58zdfFGETfNBMzKJ
uacF6bn7miNverrYo5b3SWXIpmRoJPvywNmQVJByHuZDg8oovhigCa63pr8msLUWRZrQ2tYB5U4Q
tNYz3AA8RYyFqmvQXd5zVjiipaDKLfs4EMtgh2hHmJXKCXtkuNn6gGNgAMQTYJtlOj4PmZAQ1Ftd
MGj0g2GEjgL0ONoiFSCBUpz6YZHZxRNDLw44pSo71BdBvKpT+FjM3n23YStwVy9DLgNgia9otwb6
B6mDbtzbiWSUmBqLc+DcpS7NebI+V8WcXVmmUd77eCoXQNymLfd9yzQ80u7IKbw32YJFzXlYqwXW
teuPYGvaAlnCjmZL91lA+KBxroYBvuskPWNfwGVhcCubPr8yTQlQd8ir4GRNgcufLRDuI6JPZhLe
sGGdxVr4LzF5XmNEoeg/t1ta867koXHv6E2X+U7EANHCJV+GA8fZ4t2FKHISD0bC0zw4+h02xvzQ
DKN5HLe4uhPgE83tyqu6oFvRPKJU6UXk8hVOE4tm3Rin4ibu1uGK6AX9zVMpUQqmSAcr2s6O9AmM
bWJg2U4fEXbC82JMpEGE0FkFS0SdBkGoAyzse8xca8Lcfo0T94Cl2DlflTMLegTMvL+VedlK9EmM
QZlpAL+KvLLUwWk72u5TjRLmvO5HW4dJLKae+Vntw07PxfwiUUg4oe21kIl6zosqNHXhlpyrkZVc
YBpQlwYSjRolWoclQsut01nVg3fNKT14KUtGUNnc80j0ZH3BcwEnRvWQOaTGcMod79U6ecMJ2rnl
2h03T+8C7f0EFejAw7/hS/de3wHbFFlQnzLxZOnThoEOJahNj7aVnAbAOvNglvup8baQpZmF/Tcy
zU26+GM1uFnkJB54GA5MWr5DIX6UHNbEw9RtBTZ6nguW93yVyR1duGpXFLC2VelWKJI4qV7bKfCk
lY19+s0n+Fko6lmbOXPj9gppOq5rOds//0Ffy2bZEpbCQtkwofwE/dM5xHrR7z/U6dd/fqMfTf8f
lI7fL4MYmVi7zZiHIvmD6nUttmJkgiUv57Uhp6LVoBwGNw0urHmqjTAgEQRe0jrzK3CW4rU2W8bm
kUKIf4+HRDW/Ufz+/XtjFqAA9yXkSA9B5c/fu8+MOi6ctI4w6zgH06WIruhs3vz6e/+rq9ibR2Dz
I9AM+HCVnHCu0VOc4SUxHKeUJw4Hjbg6//VVNpntz0+RdMA7wIuEMgHb58OPK2ef4i3DVSVcqmeW
UYTO1A7t8pCBj6z/kYB5u5VohUA4eAT2SfRUH65m+9TpPX1+jkUBL80inXkvYqZov3kyf5bjbtfZ
tLgQUXy07GhyPlxnbMTApsO7EWMGy9AsSk6N8UJTWthNRW+uT+PTX/+Q25/8+YfEC49CH4sIZEqq
zp8figBoAhscLC3frfR7l4Kwl0qN50IN7r1Yp/KVRX+OBEa2/DfP48/OC77tttaS1IjEnZw0Hpef
L5075mxJk6ghop3ZNXOKivdZbv4y2gOsXj26xnmnu34df3M///b08CNjiUE0hIKb4urDlWtXNIG7
OPQR8mJipZ6lQatIl8xsGIhZz7/+ib8L9n/6jVHY48DgfkKSID/9wythNWlTpsiBo3QkAYnybGZj
yIpleZAj/LeI63tw4ZR8JBcuro6y8+JPKR6wp19/kL89XnwOlt3NcGIFqP8/3OtFi8yyDVlGWe9v
Z5JqpYQw4XYlkWjJig5l4f72mf4Xd9llnbctc1sKgXP8fJfT2C7X3J9YBnspH8vaMxOkn1kgyx1a
rjE5Bom/Io1DXp2Uvwl5/9t9lkiPfCk3ZxWQj48/PE7orQZWJcpiLz4XclU1RaGv38GVUsL8o18X
iY00UdeiP4Jfxk/84aFatDuI2WHIWlCfng/D6OVkEbtfCo0GmQBNHvFfX/DDSrtdkM1r83hhAfPl
xws2QdZjkK/TqCbt5gQF97grfr+ef3hoaBvjqOAd3drBeBL+ttISnKgaFKlRn5fNvgsyc7c6WqGX
n6zsxMUy8P7rr/XhgfnzgtvleFixjXxcbN0SMsoYN3BJEGs/FxSsn5mg7emYIH9L6AMpYgzT36y8
H54ULoq5h4rDdDZsMp6An5/SLc1typYmoRk7/T/2zmw3ciPd1q9i9PWmwXm42AfYJHNOpeahdEOo
ShLneebBeffzUS67pZQsdfXdBho2ymWXpRCZwWDE/6/1rUePEoxj5e1jIuvDFx/aBwPhiQIFw9+8
U9SjtSAYQ6mQMdI5I4+FnST+6ADGQ4Igx+OvD6XP2cuawoAWbqy319SL/SiGHAKQcxVEGcwXlbA9
da35d59/Zi8EjldL3Hz/oHyxrdCots6r+tuxEk/XIvIP0aYrXJFE1KNJwZMW5UlEvlpEM9Twz0F3
eocp5ahlozhrINsN6eStOjTgyQkASnDsn/9Y72+2qsL4IrFbVPGXH3ucMgzhSAJCSsRIGxdoOsgT
MdtoYc2/+/WhFGYOR2Q2Ce9uNvl8wUBgX+BIZXdttP11l7bXoHuvf30YNq+8uyRpxj4cTR/0d2qR
ERvrNFKE3kpK0NxFJrSQpkr+jZuH0Hu2ozJTmURvP9KwRXTbxTR5+5roDsTD3sFk4+OglfG+WKff
P/IqbIDZso8jjaTro6EosCRxBW+IRC4vWlNt5vkeEMVtyC6LwDso/okmZN2Pz+/l0UmEOcv2n5cD
xk8miHH8ZkLSJ3gghH0kFoFFRAFnzUOvte2pVTfM0yDob4n6aTeJSTsHr0H6xU75g9lpMD8hgpmK
xYvj6LPksEwOLPEqvP+7Qj6jMS7f58m8N0j1lB/o86t9PxqXigFPQsUOaf741JOmSdFaRkmMWzVe
C6lA4Vtvrv+FteD9QLT68FZpKp1DbMtHH6YU9aYPi5RC5zS8PAk0zv6tJwFgBGyYeTtOeu3x3WuK
fAhnvoFT6kThhnxGN+XQdrSt+N2v3jqdffmcLM/lvN/C9E1j0tsvuHV1tJ2f7VQMt//Os81EUNkX
S5xKsX8e3bgEIUDdlPRJcUDkO+qtj6miZrsoaB4/v553GwcdTgf7QHb9nNM4h719sjVI/lXUUO6I
VIn8V+Is3K+v5oNB4K3BpmGvbb4fpDHSMcwj8ogSJcsuVS2on3mivjIwfjAK6iCWdktkiYLA8/ZS
kA2WdIIIRoo7xT/n/ZLBGm6/OtO+n9KkSEqSrLxg4mhRvR2F/W0IZGGWmed4clyVa+tWrRqxfbbQ
K/u//KgyHLA44nTYimiz5f91gcIb68wzRkqlct6P1wlmhk05UqpIdGNYfD4VProynI/sJDlMa+8e
VsIOR5g5rApVGnuDm1hhjuuNg3tehuavOXRZ1ik/QDpSOeuJ8vuzZpxGFkoSlKWRB+Jc4Py3QCz0
FY7p3ZRg10jyBYDhmcikge17c/cEMhU7QltnzRvTrabi6uIR+eUbxyjcNKp/8+uYd9bbUdoi6gS9
iknk4tDer1sc4yTSKKlxwV5SLb8od7zbhDMaIg4WoZd5cbxrHFqlNnUCk+lnxOENSXJoF2ApX4xS
R7890v0vQAwf3UML7ITJVgao1PHiKkaRWdJSx+Uzl5QF1PDuYJnR+vPJ98EoXJeCIxgCq/Juz0S8
hEgwJjLlgJSocSemA8dB0xvK8SfD6V90oDPz+KAoFZnsz6gboW5/+2mR1l1B3+t5otKyhVkzwCm1
IzPFo/L5JWnvtjKMNO/MQDyiruHXtyPVqJlJBOTZTea1u7Pi4ST0PPl7ihphX9QKSYg9AfOnhUWz
UyB/N3ElH/XuaiR+lRBkXGq6TYME/TGGJGEnjmm7R99QU8tuUgB8xtge2qbT7kn2UPBnBEl9MKR0
ukHoR+2Awud4rasNTMHSa2lEoY/l5NkTqQaLkC2O3WBeU+yAVDh/EyMM89b0L29Lr1eibQrU/Vut
NUOwlOdT1vXQV96BmnpNAF2pgQ7TxKy+7qfC9A91g1DSpg2onJWA4Sa3RtCwtwbpJWHb96KFmuPv
svlgrKepG/TUZi0nyNav9IF4yzE3D01YS/cRhhTaVkZL0efzj+P9DAObCklYpnY3F5yO3nQ1jOkh
askXwL1H5yMWMhpPX87j908nOAjepXQXKfTCUnj7mcP+LjCM8HoAxE45SQEOccislj1kL3gHCSP1
F0W748uCc8FBC1HVzBK1gCW/HTCv+oQSEZG8OUE1z4OVqqsEG8H2124eo7CQUl+lQka1/LiAHZkE
/mjIPexqUNiKh2yzJjgOl5+PcvwGYhRwCha1RxYCSnJHy7WXhHJbB6JH777Nd1Fd4BOsE48TQKp/
edD44MZxQuMBZevPRvh4uxBHRGbleSvgxRewf6S8Fnwal38sAr+kW7zKU/4+FiC+IRz9axyk1VN+
eEif6uNvNf80f2Hn6v/z8sf+Uz4rCN/8yyJDYDqet0/VePFUt0nzJ8R2/j//1T/87enlu1yNxdN/
/+NH3mbN/N3I7c3eSBI1Pty/RyA5Yc1XVI8PRMC++7KfVDntd41iO/seDoIiFQU+wJ+EOfV3tvlE
W7Hb5wX6onH8kzAHS5yngUouVYg5qorV/aeSUYGexP8rcsabH5m52/Tn5f9s4XDn/vYtwnacB+tV
mYMNBSQkKuVsOY25oDtP5letI51dJnY2GnqSFW87T73BwNpiExxUty1if62XE4qF3kBhghBnZ07D
GXy4fEn2nwGVTjWQpHc4xjgT7luxUlciFhXbipXpjEjDYU12Z0lnfpDVFUdtF6/UuOvEVlwSlgGU
IGEHUDfkgsg1dokijvNFSyg2ZisBkbWq7LD9Ny4GwFxbKkEjHPrJuBFaC1ZCFwooYfToGQ+LdCo3
UnYbC6NE/qEinMuTXp21fShuDb1P91pHrc/OsxE9tYV65lZKg/reKNygO4zTIqpWtdmeeEO+MPRm
G1ndU6nwBUFrXPiiILihND2StifYetqlttLjZVGrezm8k9vwUg+MfaBVGzlJV9pYb3A0xw+eJHPC
H860PHvw9PI+m8rvVZVtc7ldAMHdoXvb58awDIFkGL5+BvrtDLlUY2vKtO496WpAiIXLdaV7i944
I0PlMqiKy8x4CSo1DrJPFFQo2eUoLRAc7uJkOOvNuyg0XLxi9IeTlTmg16yHfYdJs89gkuu5cF82
qL1rOT1vav8SIT2eYC26b4byAinBLZqDPQa03diBFcin275ONp7UrGA7UdmXF35rLOnbnJM/uDR0
D5mUT1vZyL/VNFgH1OKa4J12HeJ6+uL0sL4pyd4vn4ZxgpIekU+RX8g5foIi9XdGbi3JBQwd05d3
HFL5SULzJJDSZ0RKeGxI1RCsQ1FV67I2T+WSEc3cnVAHrX0zIndcc7QudpvoFIsUm9XT1tcWZeU9
pHH2mBmTKzTnghydRkEM+HgX9zEyjrUmo3KvXaFaTtO3LtsgCb0JpGnuQFduNwqXqSg/FLm8jpVT
VRrx2arVyrKSVS3gsRaM5k5IhGUlTEvk9dead5UrK1VNLiqJVNCWDAc5WgmCEwXhWSj4G8HC2Y6a
z+rlA7a/A/W7g5yZyzK/mepbL2s3alXdT4bnFqm2Vot4kfv6ydhNWyNV78PKPwu8eAVZ93Qkc8JW
c0YqyUAvm5r4oYQ8j/u6k7Z07tZaETsG+SrDyOyktmx35qqU5RNLZWdjDtI2LeAPyg/MoB2UvqXU
id9i+VtkXkgBn1NJ69SbbcP9cygk5yTdkuFLLocZkOtZYp4hcyi7y4RSxrGs7VRTWJhFs1d6axsZ
xXXYam7dFA5os1rRHDNul5V0wVHlVoqMpdqfmMpJq+14N6OdM8YVUZN7NnO7SkevF21FPyFknNgx
NspGpqzksFnUtX9vkYiKc8o7H0EgGvPDF5jWldSty/ZCLZ/SEdJGtERJ7ZIstxwatnM5GhRzo1cl
Qod6r+TRUi+skxyQuI39Ks+cnvCNnBIqgib45MaiSUg/VdJTTajuEkNbj7J3bWTCAqDJnoCZyZEE
67wrtB1cgQ7dtZHJq9zyN3LvL/pplaXVYsy6da3VCy24H1XtrG7q2vXrZNUP4o1XdgeO4bcUZH5I
JnXyIuwXUzYbsJrFQIwecXlcs79q6qJHnrpW/S27XLUTbmoy/1qZRFDyQkybhOVruGRnilVR9p5j
YOswc6qwISJESpaD9B1wwGrQJ9e3jOVUrUqmb0WADArHG1n0fVYF7zkg0NcSJ4CahIsDj9wgzzRs
BKY7sHGPBVsMFnSP7mmrrUFHgk/slnrQX+qJ2UO7lboFLYfQIV7KujXJsWLlL+4tUAd7oI3FSdUk
8HMMkB+adaoIE9lzvmWjGoh2o9CZp63H0wokOVgBIXoM2u7UA/6tW6T0mHUb7TidnWt6qEHBkZgc
xjrlS224L43dSPI3bIKXuGcf2rw71OgrdiXaowU6cnGtxVK3bwoZpDqN0IPKm+dCS2v5rB8V6SCL
d2zftdpLXBqabh+RfRpeB74eukXtJ8zdEuRGaHC8Pulh9CVJZdlxkU5bed79+/WaAsZ5k9bFiqB3
yo0YS5JilcRps8ugxZjaKYGNm2Yg1cnw0UnXlae5stfvrES01tYgokkp80Xph7es+eTkjZcyslLk
E6tEzHdyZN6VQXedqx5sz8q4rsLSg+A3OTG6Zrct232anYWEuCMi9VSH/M3OqdNh28n5Y991P6ZW
uQqqDjR4Xzqejw4vE0+R3KLJkcS7Qi+8h6IyWpymaHVCno5hm1ElQ6pR+0Hm5ImMUKMtfComHcb9
jAekb6vbqlVKR0yhn/SSvhDF6FbUh2YjKJG/MaXhJJoeDDm4A0jiiGQXVdEqTU2MfjHxf5HwCCBo
AZYbNdcEOLrsIScphDoheqVhkhyygtYK0ALcUGhkuulObJVnPJmkkEv4DBpQ2bwQfc/WByQD7aDu
2QPv4bpfSZN3H/feLN87dJl116v9Q2/JZ5rGG0ptHoNhU8oXfo58mjj2fcNL6aov1WwVEWcInacT
t30AUEnOxXDV5zpGhAJRJGRVTLpxm7vY6BWW7+RSSfyBVz4hJR0HU6K2yxVopnIJ7HVyEtGwHNlK
vGWeSO0Jjn+e6bG5yUoyjWgDeRjyMIwCx/P3IaCIUOf9TQRScad5CS94mDxPqtAYSzNjNmA7092k
wCpPKlazhdbxmOmc8a142lMB9dDMYY8l0r3bZJ4W74Naj+GZj+IqVKVmaVYYtfA3mQgcC6yIFR5Z
DNGtxF0mFRNRmoWf1xwc1VLrVa9nq4QcZUds74rhWxmqex85qZNa3pkC1cUBq7hle6GxThHU0ljk
V1WbgWVEEft1hV46H5oKEad48OPvFqF65D357ULWxgNciMtyxIfc476eUcLnOMf8hVJgj4+z7ShF
rhl4FSkGXbAslOyyHII95jeoL0KDGS+qii2lcHOHuZSQpEZQjEPByfekMYfkDMkuq+fc36fvb0HC
wqhyzmmOu6ZsC1E7N/3R3PRBcdcIgk8u2xqdgHAxUbi5pkgNXkKxikjkndaDGSeuewFoL3f7sklX
ZZrUq6BUbrPCMBZdLTz/V5pDtBM6hUaRYiD1azYjhR0bfBPSaaElj0xnWpNLMxTjiVzJ3/G6unIn
k9gW3KqF56D6Xr0cM37pPPavHbb+t0Fn8XR9duL69pQ+vT2hzf//T9OYSs6Sgo8eqPtb05gq/W5y
mkKeh66KXzg0/YmcfRWPIuEf44/n4qfIsZ2e3dFJ6rOT1R/tmlcnK2rDCo0cyeR7WtjFrPnk/upk
VZA+Qsp6rEPvQCS/UiL272d4oknSK/zG8smQS4Z5m+yXIIf2suanhI8b6XRqTHiGN7oxwl0wVVko
V7ICaxrO2tQULqpRWXINeN3fRrkj5GC2tdxiLzG+mXk8hRgD4vzWVATaqS21OwBtlCQFo4e8lDfm
PVJOQPnAjUwV305V4Uv3KfqPI98k8LruWtL9PF76SQnngxNwFQnPEN9IenHULoAiynMThHEOzimS
pe0IeKtmA+5LArgypcjjvelFrbIk2T7YN2Ir9CdJj2uX0BVgOksjGaN0PuWY9ZkmQsHf+FB5iAQc
p0obt8WIWejBbESQXCZ8NoIZMs4FAWVCAcxQZcSa7IyYcgJ5FfVp7+0DmEgeJCcxrEYXwaf2AAvK
FK/YaGiDSNCkMoHRCLUQ+NcuqqIcW5diwkIDIDtU11WMVd8pqiEFxNFnXooxLqBJ6wL+wkPgGKOu
jAf0/HJwjr/Zuh/SdCg2nBW74GQIc6zLdq/pSlTxVhFGT1v6XEIkg0UERksr1JwKqlmpGZawQnDh
+8uK86yctm7em8wMVrui8lMOYxJQLD4Yw8hp7tvE/LKtfxYRQsMex3wASwzrCkDEa+EPPxoiowZ3
mq+kmYF9lSKn0uyTPwxs+YubDRUxPiUN8YJM9QmJbrpGV16Fz2WrCvIla1+2mjA5B46G0+naE4vm
ITN0eAIvhjmLrBnBFmcvXZnQINjkTVKlJ0bQz3yR2XNnqXqlrH0LB88261PJX9eBPGIenlRiEFor
OQeGUruNapXnRduS5a7jvAMX1OsklAlKs2nkrp/DkttrueitOzgtxfdIR+tdFcat6EcCRu1YUc9z
pUp/yKYPnlFVWhV1m9hWd0oZhtXpEKnJXSEO4mXpdwOmmsL6Nvmyf+L7skGibMHp0ik1i0AiKkHL
PhQulTn6pyvzZDeGCZUIddSae0ySxXlCk+VeVmGVOnIwk5iydvYMJRMW8B62WSPwbkx7OdzFIBmX
nAsdwA/ZBsO5ONPcMS0ObKJ5mgEhVjmuZJmj0SRedUlTL8xW1vcIVfkWuAkAM2cXoEug7IF0eMaO
U+3GMZcX+KBVh4cjRgwhtvFlndZ57pCYEtGTkcsConsMDWExo7x0jtIJDhdYgFG8LTGtW7swnDmf
JmmJ5rKzMG0fElEaooUC3yS9Yx5E/eMcUwLLgKxk8dABWipdQG+C/s2PahglEYgbrEI5TVyHNCDk
zNlEkuVhAqWE+YjwCOMUbI2hL8CGUeLJpzh4jhVd72zB04uLTu+sM8Tz1XcTSiGgrFgnF8kcGrnh
O4X5tSWQUbCaWWr8ECQdMJmsNMsWldhJ4kIm8qdw81GN5LO6bwIU7pHEoVf0Rfmul7oK/ZSksFHE
poeYIcYHbiwDNQ+zh5QU2WqLUjmP1qRP+dKCNqOXLtMpmEG9gwW76lbRS3PgZNthL1daPyIkuzBp
QnlDBTTRrrxST56MPpOjM8haRbFsiLOqxPWE2GC6ZEMAltAqSznZVRldgwwviAIbTuk6K/+iA/NR
MZ4+PcVAdS4qH5f8CZ23ejUjoi/QOCnWHadmfQ6yrMhP2ALAfnz1Qv1ZI3wt8/5gOF6C1B1fGrXq
MUSWFG1sG7WOMyOC5T2wkd0JiSXvqtbKD8o4ql90Ao/7SxiyQRsrdBnQ/PHm5t38+j3pT5zFynqk
jGQFuk3s/AN6U4pVJL2MOog+uUu/GPF9gZ4RiTNjessi0vmjHooPFyAkJMiwSznPl5NRsr/nPnBW
xn30+c388OJmSYwCB9/UtaNNgKZmwBixFZG3MAzLOO77JS3r9op8jnzpS1F4bdS9Mn0xYz66QHRy
KhZ4NN6qdNSyq/TEn0atBaYmSd1KAB6+ALhbLuuCze3nFzhfwOtdzkuzg+g3Wh5zw1M7upccdTPc
0USfS1SBd6FgzKtq3X3RVz2ek/MoiO9p2/IPnoSjlgpwzToeDKyAVdIF32f72MoCvrRoxqQ7TSk6
Lj+/qg/HI8cFhDTPwbv+V+T5yWhG1KYtI8L4qlbxqg3V8a5T5lx6DnPpv3EbuYdYUVXM8+w+3z4E
Af3bWDNaLjBqUKZmRiSCPYLR9OPzC/vo42JaECjIQjKLt9+Oo8FPmgyl82xEi+X3IujH71IVdL88
67lpdNnpfxGPI+vzU/Fq6zsh/0p0+qxI3ixlraRRSPEjyS44rmIKLeL6BFZNdvH5pR2L0pV5kswC
KpRveGFe+imvR036zDJZheeWeCZzZhzA1KWi3yzAYkcLxC3hiuWALOa8BAYr5gWZcIWoGjef/xzv
Hz5k4bKEfJSeOUKeo1tMF9xAg0e/3M98in6RT0JwTEvEHKtfbpoCbZ/1oGjfXxTwb2+zyd4ozCWo
1Y2fWVfY7qXlVI/S/levB002lipsDSpi92P1cmakUQeQlhqMxTuvtuTahQjs7cdm+Crm9P3sRAGu
oFrmzvHQHet7WbMiX9NBwGjAtnbmKD0Gvex/8Wy//3yYIpzM6LkRxgvG4+1dS3RNpEwD77UUPA44
vjqHC3lmcybHSTN+sRJ/cEU6be35yZ4TPKX5z189CVEd6J0PDd/mUHAniMQvTn4cfjEPProizpoS
DzaSdhb+t4MUGglCoQrtfGJ5CmyxbZt4F3cZZNssrwE9fD4hProm9CciukGDfcLxC1sfccLxEFIe
1et2KVeNBdN5+kqs+/7NybpB4xQvFA81eoe3FxW2k0Cet2XaUk9+vZzpbL3lwIivVFSm2woSBBAh
vcQR+fnVfTgu+yxxXvlV7Ntvx22GToKKGTM9+lS9SopRcki0ys+zSmt+kLDUXQp5+JXI5qNbirAL
mg2TH+3f0Zqhhhae9Br9IpVZehx1IirfZXzbX3xyH00UC2ES4gesDzSX314bhczuReRKZy1QNkCl
H9mV5avIQm74+V38cCQ+EgouDGYeh0p0kVhRxZUsOxelmjYTBT1bnWp1rXUSRcrPB5t/7Ld7EN6b
FEIQQWA204/FI4PuV62k1wzmJSs5gTcq1MaP3leo5CnFL2tIUJDMnhiSYBBEHcuhIgPK74RrjtpK
ByR48CgVa2B/P7+kly3a22uah7Fml9UsvDoOfMbGOyQQSSnlelPvuS34Wyq5o9yOri7kmTVD87in
Ec7EO/oqFcxeCKQQ5YTAKJYw0HrNkb1ATREKZaLxxUR6P1/56eblBp0bqSuzSuL1sqZx0vRqhas2
Cr10SDcUl6MOlvXzm/D+UUQxilCf8hkSN3Zjb0cxi94LzJZ2QoDOaZ9PY37mi0rsSmZdXI5GU96F
cMB/USjIQWR+n2rILcFIcX1vB+0Fw2s7/F0YiWmgBtqYurUF2PfzS5v3c28+XuRVDIIRgSdszip5
O4qRFEIM1HTOpcuqH1oIvhf4LCANJ0TQV7qVJ2vCISijVN2jolb0L27tu0dGIsEbtwV1UnbtxvH0
gr0Xpo1eMH6RVvvWnyhbqJWEXiMjTtie4KIuPr/idysC4/GIzi4PVJDEtLy9YpgERRiwzNslzIbs
WvVyD75B3vrqZkJhb31xYng3Q0mz0dkUzaYkxp3jG1/PULlQGhNbqobGEH2e5TWhnefDV9v2dzN0
HoUVlRc8pl3pWOqVVD1+nEAB6hjHhE9kYPuJiIKZksuSg4KkeCyh+3zx2b3f6EqsBzSyUH9qDH+c
PpRNjYcg2J+7RL6PZWa4C3XpJrOMgxnUV1rafVeRZkAZvApy1B6ff47HLvA55GsuRFAc4tAuKscP
SNNMTS+ByrRJqyZKREVaTRpFCxdAG870kjKaUTbReVm3/QpwSb1uHY3O2+PnP8bR58uGVMJoPTt8
2evPR8O3n28k5eA/Fay2kQEKsWjwmFAL/8rb9tEoGGpYCBBdzY7et6NgrB8nwu1nxzs8l7AMCtec
YumLW3q0GMzacY23CR5p9m5Y6I4WgzCTexaivnKsqbP8ZQbX4KGpQzNxBFmZ0b+61kfLOig1ZdG3
YzI9fH4vjx7NeXysifOWhwIF+8h5lr/apGqQ381gguxMU1e44M3RgYlSAH4vBdq/za/tVhlNwbs2
hzNRNeDVNt/zV6PplMj8bNAbp5nxJwDtocfrcQTRQTd68PGfX9vLPvHVSstwJFrgmJ0FeAqL3dGr
Ci6kV+FQ7BxRMQnGoU5BCKatV7XRrzoR+sQWbJElu7VU6eNVafEDLfSMyvxKtxKhPKgVwW/gKOiM
6A+VSOCIq3aoBVxDBq/S6TnwV5RLRhHT4+wHlYwBqQW/R8PofkzkSlxEsVRYS92T4FjYDbWEHCmC
qEZ/fIr/6Qn+QxNZvf9ehXn1RBTGb4/hb9lTXbdv831fvvQvJaYkahxk2VDMx7/5mPSXEhO/CIsI
Rkc2HDiw/moPIrfkAAJ1TZboLHKC49n9pxKTpiIOUVAKPLrs3n+lX2i8vPJfTVSZnQA/E81C3o/M
WBXN5+vnIun6VpA1yAQjaQlRuC8rBSZuTr6MDCVITlgX0JQp+jUw1S21i60xtScFqCw13kkKr/JJ
FL8ZhWQ4gl7bgTI8+bQsxtTfq+jCUAWRkrOUwoe6ke8FTyLVNYQE3wFIcqKueehC2SlFu46zxJ7q
ep9pGq1J03BktXxAvSnL6+jSik7reFUVLsT3sVh65oJ4qnxrFW5VrzRzW5pnp5jwEPgQJ+EEwX4I
7HZVqgsoUqilvMaRJfJMbIGAxsi2a2MxRvQwNiKW3mIhqm7Rnlnxedi6YX7hRbuwQCkH68edO6GE
Q9AJjQ+VtbTUTXKZXBIS6yannv9cXiviBVIq0U5nhK8NK9dOpn2yTJbareC5I8K2e8RRxSUF5TS2
rwTo4LlT+k4dPgXSRXZZmfZVmRxy4YbOAzS1iXwMx7dJ53QmkJEFsUMrsTJXExxOYQD5Gc46Lugu
k7tJhn1llWu9PQdDBOSwbI1dL9lJlsDszG1pVbtZIxPv4LR34w/hXrgff4gv/xRf/jn/Gjw0z3/8
GjzIP5pn+ceff3XP0QON4ZX6o3tWf2gsS6gqQMjo46Grl964tFZlvJeNyCb5wpY12VZaxVa2SZHe
J4eoXopUBuT8G8K9yXBJk5DvkgcVXBMKsviqd4OLQdzEzYKGqi05+SaYFkPq9mAMKswyp7ApJW3Z
E8tG7y4/rUpnmE5RXijyOd/LkFb8Okvb81OzWoN5t+Gp6zYZZ7qdactAWMDy+QZWHREQ2QzQmqZt
yVfzz/hycOBxtlC87ztHPbWrBf+f+ZCriwxO4/0qrdZRQc/vFGmjDVhSEVc+bCLD0YclLpPxjOsM
PIfIrLhx1SviZtSr8Sz47qG1qs8IhTOy7SCvs52nuMU6aFXHrBHAJBe+8MOvT1N9L2+Sdumv+PI8
uBmGi0G517LtmS4uI+GOqeqrrPMk6Ul+AxWRdwhNQXPMl4Pgu35gwCYX3LbbxLE75k6o7ipUrMpw
FrRrpSMgGdWNWxK3xQWjXzYwnJwMAYAxhDFO4a8070TxTop9QqjaUt3mzd48v9eo2hB2RyiadVo1
2yBAz8/z7YzyVS2c1V3rpHPFryJx4oxmYP8cXIWHE3fpmsnWfF6Wg5ujkn44EWwN4BdbRFh8zjQt
w+AcZk+nOvVBXAQ1HckFLPwKFcKVcNoFC76jDLvTX9TjYgC73njbRN7H6TPQdDOQ7XhcqMK+d9Tm
YRC8RU1rXBURamoc7Mmm0uTUJYHTLl8kiSQLTMLaCnZJQ3RY+B0QHJjGbYUEuNlnyMULssU5vno0
T/nZrGZRnIkPbGZDOqE3KATLi7R8JkKGupmTJsPCYEdyMbFpwPDjipNdmCwwp8gTo1pcZ494/GR2
vA76T+iMdt5YDvI4/t18PEXJwI/GJxrZw0ZyE+ItRdIm7mMPD7jxZPXCbRMtE22dFNDVdhA6OZ3B
0LoKpFvV1LjSVSYu4+wmE2/EZFF0O/RND3JEKy4ge0fAir/tk50CZ1U0FxzU7WzZJmfieIUIQC2W
HenmJ8Ztz3oo2fl5Snoc6SA24Czh5TfZaXtSn7z8Z/7bH39CCiC/Z60i58mnCfvzb438iaf8BJhc
3W9YGKfddDv21DBBMIpzSd81Gxdl0lmpHlCLSeN3pr0SomX7XicpzemDRoreKN8K4sJX3bDlmSp1
uwFQg8LKTggJylCPChckDjq+v/FxCKv8FORH1hFxCJqB1Qtp6Lj15GVQbCrtOl14/QLwcUw7LZrI
cAQsdFeLrKvs6ooL7mpGAY1sCCJ8IJja2XfT9hjZtVJ7smRkpnlnV9YqJ8uc/Drbs4q7pCcK3iUU
r4MvCCfQetD30fe2d8q4JqP9JIAm69/kvB7hI1vZmk0jiTJTsJwOAFlT1QHqOsh3WaW6cNgcvxNo
6w6LENZqinDBlKfFGMtnjWHy72RqlA9UqhbZVuOhDZtbVRsWhWotrEZbygbugNxbJn3x7GuJU0Qs
sRRVojaHUICcUb4mGOw7L/ZvcPQszkQDnqnQQfjjVq14BkVy4ZFuIqqQYifwdDTlfQIpLYWcSMlp
VWlTZ/pCSIpdoouuNpquIiRumleLvn/u/b1Z42roV2AxYjsUg2VkkRjdposAEa5Nb9tVx/A81DJ1
IZAVMIQTbUwLJ5BUdzvZOk2HSwn5omQaCyJCiLcrXXYfNFULP7X7bloKdLaE4R416SGOpP2gJadG
Mtykif4oZygC1dMg+zc2qv/bZGkSFT/AUfSm/34fuqnz5Om3qzb7/toL9M+v/KlS04g/p2r+0iOa
i0zsKP/Yhmra7xQsXo5GnMHQQHMy+mkIkvXfXwJtZ3iViHlttgD/3IbOf4THHlQ6JSuJorz+K9vQ
o6MolAOdzjiNNI0aJ734o6OoJKeTVWqt6hokHsVAC+0+D+4iJf6etgFGiFwalkn5RYdJOjqAvoxK
n1B96WDgkjoalf8Q6mMEDUcqcLE2MFnYvybbaAzTbaeGh7HKWb10ZRWlyZmvgeqB74X+pgquiQJh
LQGE5IhZ9NOL/58j1T9+zspPz1X/87397aStebr/8MptHv/71df9NZupl2KoBCFAd/CVvY3ZjLCD
kjwW+Rl9ZFFV+HM2a7/PbmIKZy8lOEAp/5zN/BHfBkMj9XWeOOSZvyDCfKlcvDpTMbFm1gs1ZDh0
lG+Mo1qD0E45CmRiasrG3yrg3jlveG7gKRObCFnCrxHFi14LLi1ghcKk9+uOhjFCPvwXGiYMbZLG
9eDrm2zieag18yfD5D8z7B90BWaABY2SGWgI/WE+0P794vl/LxaXi4ubhfv/frt9qpunKvvtEg3Z
m8n34bf863CP5kok5EFEa0Mbn5X65+Fe+312Fs/LKm9hHafsX/NQUX5X6bGYFs0w1lBmy1/zkCwJ
2sN0ABFBvay36q/Mwz9ETK8m4kf34vXhnqgPpUrSSnJ8DOl2pWlrH4sWSaTFtA6bUAXj3QWrXOtO
tEQgTay7YdcAHIztgaZij1KAQVctgv1KO7QdRH/aIK1VH4C+J/emOXhOJ5C3SFQx8gfZl1eY02+V
CvcH0X7Q0iWsgmY1qqcizoJFFE5ArP1v0Luz5TiZ/V5IPPZmxAOJSXrRF+y7YOp7520zYirrcnVT
SEnhWA27kLHP3N6yCKgg8I+NHSF75UUlo90KBogRYRsOqxFlrp0Y0uBIGdTHwQCezy43NdUlyWK3
cRQUZ2rIIVAjTc2GSXSVq8pDUIWHLNUvxAA5qyZWDnkyyBqj4JCj/5/y8KaxwnMcGnsK0ydBKK9Q
DE8Q6esWh6eJnUBTeteMisnR5Kh1K8NaqSJ5ZlktnuA9eEbJijWS6GTn/1N3HjuSI2uWfpV+AV5Q
i80AQ+EywkNniA0RkRlJadRGI/n083ndakx1YXoGF+jF9DZVRbmTJs5/zncIpN4Iud2sm04o1Ubc
pS9JkljUv8e8/hxT95JdKz1pHCItYmsVzsXB2S2TogZy9I+ENOSVXJDdNB3HRWPmLjFWZ6vLKhpT
g6cqrY9tQNzJzLa9mNrlexj73/hyxih3suu8YD3CPY6pKo9U43926XJMK1zMZowhsWTuEzK3SRSI
cHDcv+U6MCzp5BS5jcD66g3dnbvhIJM1VwVaqkh95jpH8zGbxqO56vTsDJp9aQau76icw97mIwzl
aHMc1ZdDOxrekzK+vGYtI5mPxQmC9lOemVsb+o3oQmcaAGTwHct2K18BZL2I3NsDhuFTlkRS+2Zp
7+mxam+mQan77epznzWlnbZmfB/HPNgLKrl9r/45N+B4cUjShmmmie3M3smHnxYPxO/Oo7GCgtAJ
UM3LC/FB0kDUslN40SEzmJI6Qz3szPoQeOKuKsdnNNSEcDh3XxrIh984c3fE36LSAo8OqDIcpUWn
c57MXRHmWXdskWmG9YMUS1jJnpuxG41kRabG2A/MU2cBUyIz6UV6n7mABOWSOININKo1FhzpKafl
vnR4OXCy+vXeG+71fNmra0IYR9OlkoCuXayK1g+7cG4pqUhSn4JBTTPuYMZQ847mpXsU8c7zfnj5
Y3n8r9k5rv/K/2dRepbd/3z1/5/1198z9Pz5fy7tpvEPnQg9R1vy6Vc7AQeJfy7tRvAPiGf4hHAK
BSz/V9Trn0cM26RAiKVdNzH4YBr869Ie/AN8Mas+xNWrostv/QtHjL8dXc0rse46ZIT0cDVi/X3O
2Mu+6HHJ02lR5jMTAOKPoUfJT9LWHfnSv3wo/wdrLsN1ROC/7iPYLAHY2UxPiOszfPzbgYZqhtLO
1gp2JW15b1swFV86+O2ebmZJS6tmy2mn/AaDCgWV6guVhjR+nZnE3EuCDAdB5xt1OdIp7xbImnWS
UbIaxAHm/gdbYuuJKQgosEFbgTiP9iTaSDSdOs5Sb5qoCAhZhgsi9lsFlx88CHmHJZxdk3K1DNA3
2UcY/D8cKuG70BhK66Fyh/Y+UMwkR6tHM8H95KHMTHQCkH7zi7ch7RAaqA5vQgcoeBCNdqlIQRRd
54T60JgBnM7U/AgszeujdfXyHyO2CfRbuk/JXDWCaKzjaFclSZssETNi0zwCyN18yYa6fYWlJc60
DZaPGen58lBaK3X1NUkKyQvayzTSZ0I2oSb7/n6eGeskxrQa83dJGYGbTIxtPrI2cO7yNL8K6uwD
b0RVySXMAzjNMKhNheNka/ofOvbK4qCNgn7djdnhg0c5tYib1eygwXRa/85kNX0tgqVuY8gQNYyD
Rh9VmOkbWxC5OvVh6wBkcDoZ/qu5zosVrsskvoSgqWHX0gtHCWNPMjoadR9qw5IFxoPSMmEd7MkZ
HXQ3Qz6UynJhuykpJsztBa15k2fPOnFkV8qIulP/zFPbkfQd1uAZzx/QeNAhDqI3SQYkUs1zP+jP
s01CI6b9qQmg5REtflaWuNWaD7sGe8/9Cg3zqxyUJKUcbBPLdSEXh2DDOPchpBfzxdYppmQyvJBC
6Pst308ZCE9Aq1DApk41fOcNjY8hcJP5bk5zwt7jLNCY07ylYkkjx9y43Dn3FnOzb9oE2iaxyRug
uyivvvHpIiR+OfjuL4IipRGu9ao/NxmBJFovhwGdB6S1fjD0YUQxqWf5ZqvrVmWutPOFwKcnM6kr
T32w2S89bfCuRd9nO3DYz2i7yUIby40TppjrxFGso10fXcqhqaz0TO2Lck2PxhJNG6frU8fBbpwK
gLyUd5VTTO0rjKGFc1Mbylzrn6zBYXGwoBM3O8Na7JqQA2a2KCX8TQq3V8uXrwJyM31fwU/tHEpB
knmzKP3qtWKkh7C7JsKkUY0iBBCifgeypAVC+TVvMz/Gs2MtijlEkTNYwVJnW2GrrR1BXn0NtMgT
FELvzEDJ53EaQGGxdJFPIVJHgTlcbtrPaTG8iAXcU5JvTv+L4BQ9zhD8JQQnymnWZPAodeugptJw
qmeE53Nf1R9qnbi3m7JLB5qPCi9L7C2zvpXliOmWPmdv3C3dMLb7LTcK5xRoG+oqkppKzKUZGnoW
++lnnV/1XQoAdOt2Wkes+O0y+xwjh1wSrBg3hHHbrd2PzdUG7mjlYDJr8tYf1Hzpz1RqNFQ55yiE
OibxeyeoHSPZet9E8aosimn+C7ffv+6+/+O/m9R1vY3/5zt12I7Abv7t+9e/JcP2nbUzgZq/CgTX
v/3PfZvdma4AxqYIAFdR6eoC/3Pf5kpm+t6VJQaOybau9rF/37edfwCkR3xia/MYg17vcX8KXWzp
eBSwxmOSZK+9jmL/hX0b/8bft1K8B1cDFJc/XA+uc5XC/uJDWCQndzHTnWvPRH5CiDdk3VJR+7eG
vtUo8cAN3ic6zyi/djIkKUx2KLkUKdGEMnETKHclTRpbbON0+cwwxbwAkZ7hEq90uEYt/W5lQssY
bwPhJiNLFn/iROCYde8fO7cme2zOS0AJLvvFxq6ajsPF0ZcmjYNx1X+zv6mav4qvLpEzrANcElr9
Q3NgKYZ42LItgnnh2axOxJ49c6LCp+Cg9AP5t3gdsrxiKikD+nBq33lSKmdLIDQ+XKNaizim0FNV
kjqe4hcy0zgYdPqUcU8fwMlffTXcToHwubyY43D2Z2Vp5NZrN8k8OZxpqAqedEEpHbVldYw6zT9r
NT64WZmWl2KFJxLJcmZ1Yg0RWDsksfmpooqEn756ozFxONei1dilXN71qKgUjnl9w9COPZ+9mYFE
ybVSU9PvMW9Eeq5plGrjvtLohQ1EERSxperBT/p5JGMAwFtPbwiGFHO0OnqaGL1eB1HqDjlAEfq5
PhTVpozLaIq94zJNiXQ/KYdM1Vxnt1o5uh/aIFhtpAeVt6107ye1qdsawdTtz5PDjh3jI/EOQOB8
Gk19kffwANL8xdMshn40ztECPesVeXxfTBd8T8y0TX9e6sjLU54yyABqJrtvmDdu1aUfJqVWK8WF
hfnDHDQmsOX1wIOxajgIsv40Hfkb9z0a7ll8DWEXLwSJ2D94L7qX0hPZV5O7UDNk2uIS7YXYXoU/
GBkDo05oibfaf/yndZ2zYdXQcUY62rnfKI024rZDjY0btwZAlNmDmZ5dV5rM/dt28BI/dY1zSR6Y
nvihAMXRlSWjq8LNp6d5s69RSk8yZV6D8kiZcUtv49rLr5oim4vnbtUXbczTZXFdov9izoybjcZh
qnUcN32agiHjptiMnHHqtKRLZ+jrwoqNohBvaqYjPoHki+hAecM+S9vtfvX4EmOrUt4H9YmWG230
M2+R3Qic2YSI8ye6Z0lQyWL1fxYwLF99DtQcm7RZ+7x26zw0npmCx1kHH43PnR0tkoWqzl1adcat
hYNvgZGe6iUtgUMWxMh9xg+nBwQFgnWcnk2V09qrWdvgk5LlnngaTFfqUU83KMT/it76S6CWhREt
hvJfOnpLFdE2v91XVdC8Fktt/gxSMXw3yuqNhB2bj22tHsZGqTfhGOqNXHT1aKncor9wpB8tGpe8
U/sWVjWt1EbqP6YzkwOSwQbNIIazMLtZDDq8mIL7A13xjT4x1vdr9RAUemCG64Tfwptwd1qye+V4
sv3kSIB/QhKSxjZv6B1eCtoDn0mU4vycwHSeJtJhZuz3jf1LdZX9bkycPeKxGDiUmb7y6BmlUCkp
egqjIwUYnDbxrAoextEy1zjtyH5HQ9pMeEoWz+r3gXFtzS7s9FFnCeNbSQHZLDPZ8ETrq5Rx47oS
iB2WqV9veFsd3muvW743TdUPeJ5pmXd0bXJjRCr3xmslXgFl9lRMlVulfrJLaER72x7RABdQd9aC
rR0iXgHOJqZb1jkTMWN5HVsTv1fgFEz6JtqYmR0rYts3JCVWh0StxYlVW0quDCUar7iIbGh+InSX
fIxKyYc0yBtEBKd1Hk2vRx5aKkuP7A3Taow3iL1gmzazv56ANycuaLCqTp5fUcPodWmpgRlHfw4b
fQPfBLu9hcPfBQ4reuZqh9FbKO0rHFzA6BWZ+QNBsvb2OdZ9+9BYmf+kwREPAAd2lG1psA0uPFgi
iNxhKruHvkhdZp8jXxIWhcz4DYfIpBKe7HH5tHVbXZ9Iq2raC4ha/njOdhVElHRNBgN1gp7nLHAy
zDydEWiJZMv+CJTHCdhQhSfDyvMAk2i4ki66W22PbTtq9LlrUNEi4i7Ll2ya+tUliy0PbZt659Sm
iTtsilH+nOiqupv59vqz03hZE87BXa7LZk4GjdcpLBC+qhicZ/7/qCb52wCLwRmxNtKW2KsRDTzz
by4qu1EoOH5BVnoq8YBoWX5k1/ZiyF1ZYpaNE9cYAM9rOf/JAv6XBJn/dme9/6smHxbfdTtIHp//
eMTjL/2puqOSM70hKsMSy0jzf8MNTesfFDNxuAIreJ1kWnxPfx7xHJffMpHVeZ7+3W335xHPMRB0
8MHip0PvwfH/L01/rjDc/3jGQ/K/pgHx+zEF4p39+xmP6zN6A1b62Ei5ayWsZcHOWHpvX8uNvXzs
4NO6Hs41aTCu1/yjU2d38PKKq7Fou1IPCm/f2M1Hr2/swsGWR1vrUHWzasdgY4M1qb6IkaCIg4z6
A86W9SDYf548zfCSWtk49+bh1FeC4yM96uGos8EunDeugo3GvD8bT34z7F0BWj71tTnMN+xrqTvG
/Ck3ClTh0mWP7Yg2ug1wUoFq4U8dvhDPkHS/OuJh2WgvRsp87+zxgfMJVi058nJhcWrq7YdTKZs8
Qa7fGOaGoMnuGupg3VAmQQYRbd+7ICDZMOlkFTPnti7AhNzyDUEmyWjaLNZfKm98Cgib56xeSOvX
6taEmov/CDaJDQJw1xhDe2qyxjpaOeyPZrSqgxsIQnyWmcWD3uscnGvtQMVccTDbQkNzzeV5qSQh
zIp2rZ1vN3LfqhTrEcQOwvW5SYnx0Jc/DB8unb6p7Rm2hUvGuAOOngPsgZG8HOerCdyftxvbKeTv
SfoHhgTbY5PNJ9ud+igXBld637ihjdWhPNi8YWa1nkqRViMKTo+/SnlTwl773XemqMGNzLSatSAW
WPmXl76yfwVVMZwnb2x3wTC4p61LuwNtxZ+Ott01I34Oy67M3dzQCwusu8cyge1XW5wWMghaFkq9
hY403C/WXN1qXovIExwWCGU8BlYdHOn1nuJ8LCFqpl5wKDZ5tADGYo+ScD3aQl3JmE6YoSlybC3O
xWB8BDnOsk4r4tZmYzTw0vANiniDKPK8ZuV0zzl1+DD0eouKrKfnW/XpOethgXDworB39XGoTe5n
adixjYFvNbSbrMZPAgcCDCdbNd+j0403bPVRb7g3KDKnrBGvLu4SHja+iwH36HYoB+NlGWkKZ2LK
OZQ+WJJfnELtA95SHChNgao/GNuB3iRit07d3KGUY92jIdrhtUDd5fW0xx/TUkO+oolVP9WF6s/F
og0vM2fgersSzeSKT89uIj7988Dd6ip1Rf3Wl5hxmHcNOBnHzoj83vYP3GH9O7Aa1s9So2RYs0xs
m5mEL0il7c7WFVpR3q9AJUxtgim2WCeQXnZPQXDvJXQHZolgMCQmxdkCAFtow6Y62SPvxGjNxW2Z
Wu4DOA9ssEALfqlqvQRiSmQ57tvCota3ZqfsfCDjulPqYOC4ONXuJl7s1mjxSmbDG92Q5b3ouh4/
EtwbVdEPlM75AEMHjGS1SQydUs7YupxpuefhvvFGUz7RQ4y1sgWfnQRj+WamI56wcjpMpTzVOOBj
o13Tvd3TjBf1Pp5NbJ7OiTLyFhlOQXJWap9n2HJrBt1RPpfTyfI+Pbf3zvPc64crjj0y12G5HQY5
8UyR0Nx5VLTE0qBiJnA37QHgD9LpXLIS5WYT5WpJE3rWXtx8fd/GnJug6e+DSqTHbMZ31DBYw5z/
iJA3R2WKY04EThMvNP3uVlAU+4ZS2Zti1Mqk8tPg1Kcp90Y3M5xL26Xao5mzXOSlk963wN48k8XB
wbxLM7V2KfPgd0eDkuiY9MxF9eEMJMJAc4cofO6t7imHQxYB9zKdGeT4KX24Gu6qkHs21Zkz3Siz
cDkNOs10yBfMi3MvLuU0a/B/xv6S+079YngzLbYGrs0lhWSyaN01gOp10Eatbm9ZI1cc0/H2OvtN
h/ALtWUWk+S4DSkAFLwNxMUKCKgghBVEcltwM8OMOTkdPzGygDARSZUbdyIA6bRKHLjbc8U+kQ3e
aekIEDRuZARzYkuPLWyNSurdy4mR5ZL70YzZW7rjF8ESsoIeP3Zxk0JNkrZ5qRf/PguKEwmysJ8l
b2X7wJm0jydTG0LHKLO4M9Ae5ewghsp3UWh30/yq7PzJ4fZclytDARgE7crlsPaxeZKYBqCCCYd2
TUNBktPgabI4Ravk6lN2x9L4mkv/djWBqDj5tC28Z1hPvdzS7wJuDjecSpHo6hbDLETdKV4XoTiG
t/VxdVXw3GX+r1ZgQEbOeEm7Re2dPpj5YRkhhI0ymS07/XyewU0QfmS+Nun5b54w/xA4ZWXGTt8V
F4YBAmlRlWE62evCNHPRXtGZ07ishvQOIRhj6chPPi5OKLiVnddmujUpFLUwzqnsQH9VcWv2K2RQ
kgRin68YoD3V+49d62efmlsZP1y/YK/qS2/a24ModLQjr7hdLKM6BU3a327YrN6m0jos02p95cyK
o2ws3a+hIvAyypwnh27Wh8ZaNC/BlO8cNJcxTFjh1z52g7Ye+qbunxHJg8vq6d3dOJasFnmFF4pc
VLOHTtnzzF1/DTXoux2UCIvAPQ4yEBkuqty9r0rnzdTG9ShcCr1ZD045kbL3lkFw3GbMKkBv8XLW
g3wYhm5LRvrVq0nbfm7b4kHkNAeBbV1SFm2MSCgs/bvW8p/aFAmcyPxXSsl8uDX4YAUTbVAtm3HM
/K7feW1ANsx1xdc858EtD9ZHiywDWtHM0DACRz/2RV3TTuj4j7mQ3gXEjBGt4+ZiwSkuqZ+/i9Sc
jku3vTeOONSwBnkhpB4OA/c2tVb6MyBX/ThVQX2Qa9PsGmdpX4VonYgZV8CXnve3mpqtglvolnIN
UD55BD1ItI4trcPjuisYYXD7zbOka6YNUIMY9mrLG96o7q4MGhrkq0zHKi+Vi70eM3KJHlI63XBg
NMblJ3DCChVJMC3OvPWzmNP2vQmKYWd3/nJKiVjWsQ9OiU7iIIuv3UwHGTgo/5b/ABUp3w0UB++l
M+YJx64NhnRT7KWhxA9hmMBsIZuGsxK0q89DGo99J7Dl1zFca454w+2YcR3uOVgSyHButYlQBSGj
F3RV4knOU9+KD6CiT3WlYx71dtM039cjSmTupveZkRZHvkREJ9umNdEQ+MJxLW9b5bz+McdZCzi9
dVv+9PvMBQ4lmxNMt/m+hcfsri2tJ5XjV5Eopq9yS9VlGw1NMRcw6sTpaDKt8+weH0H16mm282LR
ZX3n0hsJlQaWotlRtj5QWvtc8yneBBlcqMJBraJsFW/LvA4g0JRZRU4wc7zMtXia0+VXxYT93Pva
ztpsWFxMEeheET8zawkhieWhE3Q7StYJiZD6JNbuugr+ontoiUaGTtc9enTP2NX61uJvdqWVcxqw
k9H1o6KxT1cKa7Esr8rp8JboF1QPDndLttfdmfGI3uShv9I0nslgv1ILexBp/qN0HQDTQEznXj4o
uXFuE+PJKYKTseqxDx4nVnMx77dNPvqdm1ROvRuVhofip05SjKoASGKoHfwww4fQ/A/Zpse87vjm
/fZl9sVvfzV3dKLkYcPbSjbtYnWlimgSvm1mZmP+dGJCnuRtBle4fQLbxHZhuFG3GUTioaCqTHzP
qnZjnDjLqZfSuekqqSdb7pbnUcNPPaqVKnffjssixRdR1hyaMqDvuZePtxqU3DDX3Tsv09+1kf13
ESbedhvZo2Wt40cq6kOb2a8MnvtwpCwPb/fKXlq0pwrAgNhIFjXOel8zZEMQO3pdkTQ6IfoqH7O4
Ktf69sqdOuDbMO67pqDH1+uq+wVPt8zURVPOjcWk891Qc/sxOfYlgywWlmox9wCDsUYVjdrXhpU9
CqH0T7UO9W6ryiDBKPJtMXxLkGchzcMnjY1BMvtLPXVHK/iaBCX5kWBzrDsh7Ivly4elnmDFd6Xx
6RU1/n1Z598lU62Q5ab8arbxsjQz65fHqzPPr/hOm5fA6HbKRhFq8r3R0JjZ8kPRhBoyMFeRV3XL
RXj9LxcaIwO3Ybo0GzuppYNzRZsVyeC45JBazltzG0R6R+Kmt7zbta198hVd75wdM7VORdN+p3L0
4m1dzdvAyl5GEzU+JcNVyPGrLNfpJGRtJUa3DvvCqG7Nqcw+g5KUMsPusdyi1h7SKDUINtQoiJ9I
SuPZmYdiN/sgja0rm1p6JmXudX63jN5OeYLBAdueOKyDDeW6vXW9TT2ttK27flcTDugfWiyUKIJv
Xj3dIk1h48+KLwyUPSmqIlFacNBwobG95YQeZHFiQmff+jPnBZaj4pxbKET+iNanC90Nl7K+SUdO
bkHfbHt7Nlj+St96TYdFj4Xdup8kaqb3wTZia6rizdLicg48bvBTQnsWGRFqWRlcR1yDDrayDjVy
fyOH4AAlztxDtKO/PLDJLfnt2VbZC7Np7bT464NZF18u3c6JLvxq787d59waYSqdb9+pPieF+6tb
LO+5qEx95zgco8eOpSjFzm9LwONGIZYbxDIXOm19r7FOpjS9h+ZkHQztcxZaKLR55yjbPRRmd1qE
du8gw39CHUGsNcv66NuK06zG+5eBwgmdba4OhXKsZ2yKQLacwd+51nQGv8vDRdA66jtDjxhz/ZTF
cKSKXZxNKM0XeyM1E3iVRB2Go6vM4SmouNY46ZWT4XUfvkqDgz/77gGVmsTBhJmiLw3W1mC7tzTx
4hgNAFy7Y8TjzQxe6pNV9D9Q+1BDtXk4oG4gdBdc6s5b5nK14ozfxAwIerTIhduzNVD/4+uCw7Kw
Xwhk1sDOjJHjl6kdp7EeX+3aa240z4F3MKLHTZ6YHia59l2MvopZDNzo1cDIDbU2yL40wszvi46Y
UG8U8HpzjhyT08w3Ldv8d7CK8rBOyLyuXqw3wnFfeq/pDha9DF9pawzPFbVPSb8VzfcgLBdn+drs
vMUmvGUCPBeWoPwslSIm856y5ljVDi509dbXZfDeWUJ+MpxEuiyc79KUTGz8mvlM6/U7xNVr+AfZ
JBeYLeZcbw+jLeTeW9h1WkjEJ/0aG0trq0o2sW1fVd5pe8DBS+SsYC7CtNa6R76aOR7rgEBPCn5b
X91ljqSky0xvZu/JliXat2vnD6psrcfJ8oohHrRFHEDNcpWSCzR4wIwRTm15b819d89t3L9pG13h
F5i886LlNKauVR1VPkaQtVwokFhIdMq2pS8h77IEaNC6qz23OPqFpj/PvlHcQrpOY6F51W1pFvEq
jCkC8TqewKThzxw0Mb/1M1/DtATr0dZbHUCy81TU/b64lvlm8zTv/MzteHcUS2uz2OosGxPEp8eG
PROaTuj7JVmjrxPX5n5TX7bXd3uOMA14Az0/eINRPsp8e7N0cZsp2V/0uvMTq614MjMPT147GbAW
BlysRsn2T9BdDCHQ6YY7/jLWT0u9fHWVBvueAe5TPZIfzFaPoF2Qpe+GRisF2Eo0BJO79fVO3++7
XBOJaNoVjXBEgllS5V1WfJSxWWXvZuGnHLe92Yy54NwG6Mth5mgWxqu2NN9TWY+HzJ1mVqiOz80u
3m3RTWGR6l+ps2KW4OM5c97MCXptxefU1U95ur5rargJ0pSQrDOLuJ9NLKjuetKaq2N99K6pzdmg
oqrPttMqfO8wQ4p79SuN8ZC9GEy4sH2CPlc11H0FrzRMy6yIjdHI4mVFuZhm3T+4raxfLWnkh4Zx
IJ+YsZ0HHu5zim5/B8t6eSzAlr/6tU7gs7MzlrmUhbnfGGD7o44kmTVFojldOoZdat4ofZt5Crf1
4gDo5U7X5A9t24uTvsFjszPN2uWByZ7oBCUtRWr6RqWBhQWN7oQJ2TykUiPRqKmzW1raXu9N424V
8CwYzvTUZVgW4Lh2WdLnrml/txzTmB1wTgCyW234kHNnP2zUbMg1I0lcScVZbdSOg8HF9w91OnSx
n0WmljXRMqZdsgYGF0kMvrpqi33VOAVjmAkjNESRXTq42IT7HF8p/8+6x3m7qu0Ih2nBa9AtT7WR
Zjf4ysydxCt63Mxa7TruIe9uOSb1RIPLQKXtmeEjxyj6IFzduFS5Vz93zsh9qSuQT7prSYVTc/Bk
WnZLRYx1Nu2U7XMZ9dM0rbSs1cV6164cJLmEmnuzm0Rcmhnipz0cpLZNK+Ecb+ekHl+wmD910/uV
rihzecEJtyELrffvBoj3A93wvE2L0MP+CicIx3SEvDrLPqqr2sVpnH8s9CaYKbnoIk63U6baGM8C
8Z+l3IwHe2mPSz9uu7bCbNf0QbAHLtNy0uuZOJLlnqa73m1u9a27U1ec/6pjAeqxItpILUGvmaxb
nUxcIX/wSHN3zB3Sw7TdpIH+xsXsBOE0GT0nZrmZ9y3zm99oGPEYaE+N8DLOrX32K3X5IrAg7Jqc
pB12IDNULOGvoMhO02w/6g4WpsauaOXk5Ifm3vwQOYNO+5p6cze86b21kHAs012qqkeA9Eyj8L2/
ugOp8slkBkmH/ehhC85il1KUDjkFuuyj5jehJU4tHRa6xgcZ1MFv0KE7tJFIqzYTgr5LuDofz+DS
Bq71WA/dyXCvUTtxsoaBObVz4+dA64NSalEv16d1M6ZkzdY3e3DymJvFb4NOlrbW033RYW2rVzPM
NeXvFXL0oSib/kxnuIazOT+tNObdrqNQB0vmrCkQns5V4L17dAX8MlE5qY14AZHbP2duTQ6zqC3j
rMRIDBdTdg02m5i/x16yFsaud9ao5fzb4IMp7PshxazJeboAdWJpTrPejFKvBsRbothcg7U2tLyp
uNOLjSVnWA1rxK2lt7txBpsW1kyZEeIqafRX710uvly/wZPViiuZTtLNBL2buabLf5zWGwTpOYOr
PxfbPrUcjVuBSkmubn3d/XJh+19akCTVKfVLxsapX/jvxmyNBIcRNH8uwRD4cW8OxddUNsvJpKuQ
HISRr4jX2Dg77Lg/VghOjGuXjwnILyaI4FVnlmwwpizzk69Zjw4jYc5J+Q1LBlobo/AbnasJVUvg
AWxQzvtKq3Te1Sm4ZNkonlRT5ecNC8oUagFobi1P9XhOSWZbms30piFIuZPt6t0HBtc8HOH5GbB2
ue/c0j3iY46JHWHLhdn3AOXuDKjwo8sJl6b+dtpwG4ed5e1X79dk8yotRosWtn7LohSvEkn5zhvt
NNQ0DuOWbLxdN5HQddeGiftqMvbZtCDaBtazIO/8iAb4fI/F9EMFzsNkzBQndaJNslVljwHZBocJ
V+hoLENas0EAJyERph1z35QpmckJjNVVlfuNcpuKOP1Q2fVprrjpGZmBE7WcYyxga2KkdblfTOYc
tUDhLgEqxg4GHqN30dzyB2PRg5/zPC6f46phENrY/5jjOzPY97IFuMIrZ6pp8/GGpPJByPWeGTbL
hnU9rFTuZSVnkNit4i1Wba04y5l7q9jy45iVL9xvXnhIzWggxtVa+vs1auAR4Zb+dhyagJ5IZf1G
9Or5yhxDj/WeNyhvqjqRGgUd+KKGZx/g9ZFgyS8sqkhG5Emor7DKQ0tQJanTa7uJ113Kxfm2N3Zj
mh+sO2wBeBILFw1UR4BON51DwcoTLTHTfqC6Q6mGqMWzXYF75zRC9RauBVfmjGwqwznIoY1bd1yi
3N5cfCnt46BNx3RMmRUFXJpZ7q2wmMWcdEsORmPzqJdSWyHCvvXd+0koMs2pkDswk9k7KvgfQRXS
a4vnvgVa67LG6OlvWdUam7jQ3vRhTdlP2M7XEKdE81j1sn5j7NbEQM9qrsjN7bgUv7cOm0+t/TS6
1kksHOX/i7ozSZIcSa/0VXgBlACqGLcGgw1u5vMcG0iEuydmKADFfJI+QV+EF+vPsihkZDCrUkqk
FyQpzAUro8LdDFD9h/e+946w5Ruj+WHfqPrT5+nmWt+I3NisrXssRcb2pKhVe4gVfXS/tsGe1v8J
2i3A3I7SR2X+J9dfGWVEYlQYOUo/rq9z6Swnpu9z1Jm6e7TdQlxfvsHeI3ne6aQNNKF8ME3zonte
bdAXjCWnMhabxChVaBDot/Hj9bbKm3rfaHKXvNHNojUZj9pFb66q4mO0vWd3rgl8AeVhFIdEkqJT
pgS89aVf7tqqe/HZDkUFHzYlc97uyBBlN9sad56Njp4Xwq5uxVyNtNrZgVChBTKExNHd+dM3PZne
o0Ww3cuUk3Sa9C30HxqEh7qCIjkXhX0ZnRMdKuChsGpMH9olR6/BiuoeW9pw1r3ytmoMDihrgl09
J6SgZKbBtGdtyidNobit2hhhUhUYR78P8sfeB+vBczf0GwmnPUQvuewqr2pIkCHN2Zzc4pS4Lapk
Q3xwW4p9m0/c7x3LTEQojD8CFe/7NnuEieSeZIW2hOjfc5Mi3J7IA7wOSv2SrJfpm2i22m2/hNUf
YeBz11dZ89yl/nVvaszsivrFAY7RGFsVA78gYGwA2oWsx99WeULwUmKqj9oZCKPwZBniWMLa79EL
9qi5jzyM9Y1P3tMJN0IHpgGNb5U8xPzgV4kOSHq47LC0RplksjumvaxtEpVQG45VHjKkee3bmrcV
T3toy/5azYZ91brtdGjUAvegr59oC6EGTIIIG6KPGkfd1ZZWkZ+xHkgC7YQe3RRoRbZV6VryrCLp
kTJmtlsN2EUpZbliCGHDJv+BSi5D4YLh495V8A4bozb3sGrfC9f4NIhk5VeD+KIGaAl53gbXou7a
lTm6sNkRt/O13bLHdZfppR+GL6BlwIhrenRd0hIo9eYn88K1zyRWlFLfpeuFkJJeBTAWeh0TR2Ol
24qRcaha8dSmVUg+zqltXYgZMPTW+2TNMa65pYpW0ZGOY5JwWEznVlvZJrM4T+NOI4OqCC/zh3jr
wQHdFD37CBSI3JxSH/uxpDcb7oPRLa4yrc7Z2N4krZtdZ+AM2YqSrrcBiG/sIEGwCPbsZ7IVs0NC
TNdt3NbGFo8Fo1uj6JiKErRx1c/MlAPaozlb3itWFglv6JFP6NafbCv0/JrJrikv4ENIMJfVn82S
5jDp2N5baT58LnlPOz0n/UMRrBjDSmSCQBlmJqYi7iOnVkDHJyufN9nqfXMYCJ4sPTKw7t2drm0s
IvaJwbZEikX14avOfvRVmrO9nglb65W7mZK6PvnpkN+0mdVTIaFIXQ0zJ6SrtjZmy+wXG0hyaCrr
DoFsdxrAKm1TB1FokJUrXyJujK1X2z0kiMI+BLn7Pl2OOmyAZFt5AwsLl30jXOrqSIZfF3mWSE6x
111Za23s65QBZeG/66YHnz4jtkQ7G2F7GaI245QtFkNeTyB2iTA4JGn3qYXHJ7KE5Dbu87588MD8
FSOxAE2YiuVJtrziGetey21Q5r1ZfEHZCg4mL69xnYiwsd7Khnmy3z4aDlOUbOH5NDT9GdPf3kXw
h7p5EkxXW7Hv0XG60Pj72ceCQpBWiIfgldf1ajL7x9UfWlhQguRll4Ea8XDLCGWojnLeo7otokb0
+xlML68/y2BkeXVfLLuikkwSuMd0wym9gtNoK3FsAkxGBr5ELJqCN4VA6ylMTJ5PzUtpke+IAbVe
+cnTvt2vU0ZbCfLFl0faAcYLxlUKWYH9c8VsnwUhPFiLQvO4Ktu6JXKl55mpVPZM8iZGCqPPorIk
9IFB6R1WA39fEKN5k/ZxJKZmOOQO2yHGSnyGpvm8TsCd1FzfJUbWh9bgc1zZfnorhhZUe4DXA+3N
shX9YB7cmFlUwVjx2prEN8/LEIYoqzjybtjFOUuq9k4iZgj7LI+PfTtQ+StuM1PrH7PrGHuOxtsV
afDWYCnKvW0/9z6LEwia5Ru3BSKBWiH/zuNgn3bFu9LsBJsWRWZpNiuCQPPLr+3lNvMaEWazHmge
s2VrW0RkbqAqv67VwAtcstdjlt6SH+aqBvS8Rwsu3yUtilL1PhAdPiSOO3gvhpya7dB67NUXERYc
i5GjLDLx2q3tYtuw/OyTviXqWrX3UAYfkkxfWY3XRn4xg5TJYKrSduaCUWVcbCRzsTcCb44yE2ym
py0gUDoovwmQ59E6dsWdyi7nYv61tAG5HuR9j27KUZut4WrKa5I5mEFREOE1fUSF4uxFK+qVmnq8
Jip555hM9pV48CzDutd0dXQ3/kNR+m+GXUxhOTOVRX0YOhbrmhwIMi1PcMc3Ydw2NArv0tI02nA2
/f1g1yhubJ2JG2SR/BQMsBpz2HoovprfJG0dK0RMaIdxNDXBKIuNltsMBydl8j8HmbosgJ/ZhJ90
whJfWFxruVyGKC395BwY5WNAnM9piJ02dFwMwgxn6M3izKCKSRlflKeEDl9hXTZz986ds1svax9W
I3tpjHE/axLmO/cus70HkVUSDFBqYGnDApVYwWMiyGZJcBFEVh5UbNjS9VTbpJxtTL6vzeyk5m+Y
JCFJWYbXvVoqrQh4TGUQAmrPn2uLu2w/phA+dyyihwB5O1PvtZU3Jos+htTevcKNRsjPriKKOswt
br3A5EuccmdVESVokJNcYjKE9lqVol8WQbr38ZRbW3Szq/sUoH6Fv6XTYzcm5vOczTnxcHDagy1/
Oa+zo5BAO2XBm266zc7pV3Vf+FVyRSWJ9CyQlxmWybk0WlbylXoxcr0YcjJQZAKLYHx5RbkdW7uK
vMtg00JjEKqFgsiwxxtHe2DaTBy7SCFJfORVrQ1zq4L4sWjcyxErIT/YIjl6adJdp6gdIw9eN3Ok
/BVtXLolPugV+RgtgRzWo+qq5H4puZp9tg7QSSPEXV+mbrcrmUGwsnygS7plyL9KuXGDsYl8N4ci
pRtzX1nO06LSO5NjCIfJfc4DFxKUd9WU6sacxa1XqOfL/HOnPUsdbbwyoZzMcgcZgbCKgbQirbLg
eZnnbuvNxk1XCA4FlxHDwCaPBXr3gMyMdSaQN8btG1UmOztZb3186Kt7WQ1fRN/Kkg+WsUSMRT20
NuVTUSNXMB31qIx4ZUvsAckyMGwI2V5Ss2ifuMMZmFWtNm4a3ad7Iw0GA/v8nG5TtfyokFhvG28J
iGEaSBBMmazlfXsePerVul2LKNFoECdvUQ/Uk0QaDebA7VMbZ6vi7S7F76/UmOwauxU7VZOjOgTz
I/51Flsmk2YfwpMXm9hO0hFhH9YLqrOEHfiI5lkNuFwIaDRDj3CbLVlOYrdk8xV1SXtqGrB9UDn7
M5+It8lkWb0nQypCb238c51R8bXNRISmnA65bTYErGlMfgngrWHt1j3bOv8m0+3XyDJhUzfJFI1z
lt0ZI549h/MZi6EZ6SD+qOqBmi5NtjWyrYMxBtOuGi+Vq01VxoAmPgfm9I3Fqz6g6eT6xFyyNeQY
bOvaTA7T6jKbX6fkbmAeu81hV2xh9CCOU4QwIqbrQlc08xMWd9J+6+E5k5mzXdPFuC0WH/YpU6T4
bjWAADg550MHnXTnemPxRKUPd5LRMaljMrjr0qy7Jxur5GKnFKL7sH8knTmdENqv10Ez4z1yhzKL
Aj92jrbbUBoFQ7nPrWFg9V/l97J0xAkrwnTdoNLEBom+BQ/h4vVb3227kMnXcl/pov+cKqehf85j
/8kZCWs18tUHlzgSMDdnPUtSooGN5g3T6dxHBcK2clsupbk1WAqzrmAHujX46bdjB69ykV1NipZI
229N7C9GWCIK/k2MrcOhhpRrkwYLGr7GsVHypvAqTlpqRX3UaJJr0zHb9ctF9VHykPqbTMnkrhBq
vW9EzVgGMxvFmMJzm2IPTcm+rQMXNa0UuFeotyrTvxzRaFe7Nmpk4+14nzs4HetH4yz93llTWGcw
A3HHZlRtBObqg+Mm22H170Rd7lKPfoXkg+B+cC0N5zw2T3bHfiyyM8KYj2RagdQvffQgBvO9bVDM
sA3FU6OC8jadKIeWsThPdtDcW6MYdnk5fFetTQwsHU5+IX1W+CGvqqIyDnPMmrpSsEVFwtgsJZ2G
08h779VqXVt9dkwMpTaxb93JfF4Oo8IpWkOj8Bm9e+NbSk0bB0Mkg3mn+/Fk8u1kefudYOTXHE+K
mcIYZBJwjt3gOA9lZArmetSGUZMD/wXDaxS7gdtRb1BdJVdtMoyhR2IiTc5inFadtNu8T+09VRCU
0XKSpyR3+DtR8F52RuM3oZddo0zs7Ovk7ax0ptK+mFICdoBX45w4D23KAnSj0tj6rr18QNfQxOPL
itfjmmy+/HuP52qbLn3gbjsZl1EnzSHsKW5TJCNdfMa6279RgN0TF4iXBR2IfzASPe4LOpdNXimQ
gjQNX26VFRED7gclbaKknOU2FeaXIqiQLd/RzMezmasdD+lNC4dYTx0qPvtsqO4xrp0fYIu4orFB
U4ME0t6lfmzs5txonl3BbniDhhs0W6ZD0RYdUt0qB4PlRM04c2kjssfJNZCK6n8vO4/FgCTIPOzW
Wn7vcLS9zz2VXZpkeIE7Af1xNMqjnGonEqKe71Rt3Q5TN0xbcnSdszsxet7Q3Cfv6Xp5SkvlvuDM
A9M81+WRiQnR7ZmkHuZO9Kb+tkpN8VwVJYV9miH2aYf05KVknuejFe+kYYh3xqwPJrugK6/k9aBB
MD6rwTFQPmcqeCaTXG8LtVRXovHzw+yQbBBXcn2D7nLJo7PKLxQU6tqulvwpQy7LWsIwjrVo+Twa
6/voiI8moPr1s5rMwLh+H4iqvKZdWV5NIeIDEurufkH8s9eoWH649AjHoWnbW9Ns7DvU9eKEWSg/
az7cW05ldhddWTLB5pssuno6enlR/Oi7AEUwyoxgxvZjD0z55NIN51qs6Q1+tSpKqm67uEkedZ0V
HABQmq/Efv0ACtGfIPtaiOxQdc984De5swRbZ7bvqz4ppkPRlvJbUut562EVeuR9DdmS1nSWrnlE
HQ2Dc/qtdqbj2if9aSFDBlXJmC8HEhm7MXLs+WuqUYBlJeY5Wyw7FQ/d1hmWT8MjYVxnjbqH74Ck
v+gJ9Fut8t4bF2aLpm/tYlVCnKzbxX0Ec5jQCTsuocZKb4VXvCLVdL71dkEAdaNzMrL94dPjgCMg
AAEyrTSvF0N+hlR6tZp95glx05CuGFky/6ESg0XCZPtXbqq/dJnF/YEBVLVTxuA90oGJiKTRcady
Pp0sa77lIyvGiThRvJK+uW2q5Vlhu0PsmGHUcpyjMHx1wzzIPkk6H6QFvPtLvr57KYJMlsckRvui
fvSsgqtAl+5y0BMcA6AS5+qy5vDnun6GbGgDTsQ0sAJbp+1GeuIR6MWPMH4pFybRKCo8tIoh8Fqb
YsdkDynWADFyL4kR2Nakmu8mbaK6r9LSO/TKYfwyS11HqMUqyK+jw0Idu9dEkCtYSMZkonePlhxO
fSvQWTWxPRxc04lPVtHae683imNGI8v0w4qPS4VbdLCGcdcG+cnBZnMjyG1lPtFUITbIva6hMjcm
Yx2ngAfg5ql/F6890IjeM/a8ESsrqDV+EiUlR+0H/RV0d/dAuVAe1tXPwwnn9d6k4PqOBhAlpGDW
6zFVp+6Dx9Oil4qcLuUWTKzXMXaTvRQBat6JKSPntpl8Y2ZCYeR25mPF8j5MjARsh+vqh1IHV4GE
mVxn87Xy0o9sbYaQZWR+ZhkKlLWYZJSjlgD5UNPvSK9zD342rlGDLCIc5+LDKacXAut+XIzXyOTa
4ahx3x560Ca4qR1rp/TyRBTD8jKnxi0KbAbSXvA8ZKImTgKQDzbATUxtEGbmRTzcBke3rm/q0n4E
9qXRM+l6yw2ose8O2L5HB3ecTPZ1HZvR2KoHwTV9P+lC7yvDxkicmvlBGq6CloEUalvgfnkWdXOP
2sAJcyaIqGYvG9iFaayZL0Q9yeKGFUI0taX91P7+cNS18yBRbeB7A1ilUio1IZhABTmTxk3v+0a4
Lnramh10YJP2NSMIPBggGhHe3h/RcGYHam2OHXf1X3Bi2dxlLeM8ZbSHdsr8MHCLGq0hbKTUMJyD
08EtSnueST/BXoDitgfV5XWy/kA/4x0yDJ4JmaLhqIpr08jMm2GAiZ22NiSxUizYvmt3F+BahFxM
RYMshLa8HzhvkODOsi22CXZHnlJ6XFebmzS3mrtJtPJW+yjtZbJcfJXY51+QjRMXPjbzmdKLDOHZ
+FjH9DIbgmrMQ33baJJxLVKBmStdaq2kmvfBKqezq/Pl5ndYwf8/k94f0A3/MGL78vf9D+MryX+O
bRjK5PsvOL3Ln/i7j0/4f3NJb5S8mr/b7v6LSSrE3+CKWoQSXuicDla///Tx2fbfSFzCcAk237Sc
nymO5G2DLnL5U0BofNf71yiOzu8Rcz9Tj0BE8ExLaUpAfSb/fX9ENdhTFsMV4FGbkiS/HeVF529Q
w+P2Veae8gmdVIOlmJUD8VpfjHlwvxRywOqembTprt+6FqtzB3i8ncU6XNBS1VsqdisOc9Gvb5Zt
4AxxOoVBwyrQKLBT6VcvLGZHKGrCuUOTX8aMXSSdAHdzYvfb+PdVSppa/v1gOJ6xsWbhJszYFZvw
WpTIxWWQoEuy+HKo2eaXPF3icx+v/LXsvQsQek3jmUfPKb1lU8RsWQr2XEXSoO0rWtThU/06VtUO
j+OtkNVt6vRvxkqu4uRfGw4ra4beQaXRFxe7ywLawRMmkjmKBYTgZj7ENQYGbR349xD253KMyvki
vfdp4NDdyf5uJuXlhyNeugD44MZMxXXOYBMJewjMJcKpeWDK9b3tvZvYmLa1n5+aNmDZOlNUuWpj
5H20WvzJwZtQDDfgHUo+BvqgeQKQjRrz8o8IjVbXbVLfBIEgF/4I2IyYMVWDt9kb5Bt2kt1SV8eu
tet5V7GmlThwen89zBmXTpk630Q7B+8llzTEt5xdoyJQ1dkqRfvrGn7yyoQyebNahS4YdqzxNYmF
NbnFZPt67Og0OXjYVc6msNhSyQ57ipVm9AxNUzEHC0A3PGfYym5yUkJYliTSPi9c7/u+brxTWWBT
FISU4NMaO7z2bpo99C5S+wwvwQL9esIgwEHGNMIFe7HrrIlQ7bqi8sYTLjPQNA03P1ah7ITkhNEG
1yUb9b66N91h2bGeMHfTQllsdvPjNLYl+wQznoj/DqAJuGN8KKw6YW1pxF7kCLv+bUmn6sSTz92Y
mFlYOKwIfdSQx95T+gAXklaj1unH0tco5ckoa5mKVMVtwqIoSuLmI7EBgORzPPwGzUkg07G9nY4r
JF1kqy7+lTerGZvVrLAv4MfLqJP6ibBmkpvUZ08T95ZOffOKim+oD1MXJyuWIBnQ++ekH/RK8wUH
rtV90tZ0L/MalK/IIGCrY8Vy7mYGcho6CKZzZo76tVsq58dS81dv0C4v1Fm5rs+OzJn+w0OCHYCc
yUFPmy8O+4s6+JCUFBcIu2DeFVSjFVaVB6sgLlP9Qyfr4IfpkkzQLuNOqAjJHNC+kmppDLMmmM52
0edTNM9m8aVtD2Uvo5PujKUvNkPMufzqo7ksVEENvoKzKu3qi63N9OHJzkxvrCpT3Y/iku2CAU7X
+xZTIQJqz2iGferjotx5HXPLAyoS9KukavU21ho77k6zXuQbDw+/I6cTY28yolihzDaMmYxrnEZg
Git1Lqshz45Ig1xN8LpXAKapKwfoy1pY9+XQYZ6KC1Z00A4MH02gpyfG8yxXDOoVaADnNccjB/Sr
r7D0xx3az5S+JManQQHHHtE07GhGFRPjFaY6v2ytqXQZB+JrGqyR2WINip2PUUu0VjW2Ir2t0oDR
XT1PSXqTWLzWWz6qFi48GIhDLnnsrmyroQyzFbB8WrDMjICpX9pn1x/QpBeeD41SGvO0Gybqf2SX
g3R3lU6QxqeM15oILwvACAYI022G35/87qVa5i0nrKuiwO5MefBXpKVba2IBdpqpcT+gtEGs1EOD
ohIqHYs+dr9wuabSYomak/2iQsRiQXtuA+33x2aIeysMyjpP4ZMG3lug8N8c0nFB5NdNfqx3bVuO
1lGYsH83ROm1BXKfmrgDx3cMZF0Lk7Irw4zr6VwlQ13C0gHQmgzaH+5miv6bRS2A8BdCfJOoZI+n
Du40IcWdwR4bu46QrDnyrbgRkRhlbO0l7+2lEzJLgTMjmdAJSddpznPfZ1+ILDrNVlU3y63nKrIr
vFFYacTOJD9iPJzJNBgrFHRe0vh2xMzQdXbIKqgU866Y+uNEb/0d79B4jlvA7xsRlMNVlZSuJHNA
osrkD44WAySN9nydGekwF6UTIQidV1KbPakDfUcfdYTAMxBNVaw4Dit3BhNDA2N/6+BvJ1GejGa5
Nc2lY5VT4+OT+eiehrlBODYZhXuetFPmWzNO8TdzqaPCN0iERMU/YojeJKJjB88GCmW7w9mqw4B7
h/8PDqtm285eT/SHPwkPAknnX3TickSHGEj9bRk8PIFBE5OxbWXY8kI/jwtvy2TFsqPYRnEHqZA+
azvLlImBG7uskD3VehjLylV9VrodfwySGRQKvcHlidWxc87onb90m+DwGsliIwWsHuNhazOf0pZ4
bAP+y60qZYpn5qn5WDhyYIVfltVhKANHMlkqlzPT3OnVRtng06TN6F7JhdnqfBI/HEZYFZvD6WLy
nqwMcVWiT+WI5AFVVFyX+0pVWbaHv23cL+DZMWokKnl3vJfEgQOZVvbwWc3dUtIZ2/Mz15Ok30wQ
gW58Nwk+bOShNm1Dv9wui9FXYTpMAs+SRTxzmcMP2BjlwK6LD9h99BpbfkjVo9oWk9MPW6TjzYdf
+xpuLLA4uQdfjClyMmN4UOyNzGOKgHzFiloxKkMd6YV46sAhgAp2qaB9+ZsTT/ITIyyjX6MlYEVM
0smj3vbIBFGLixXTLtKJo8+0bHg6hIr+xmidAZtsRqYZNP4FzoRVucgtELH3G99pGdGuhfIelEb0
vAnWQn9gQR/cjTcNfH19644IMJTJlyRdwW1kBhQqcGqQ1fss+3qvLB9k17ZVyLQH3QqR0ApWgLfG
PE1egIABkQ4LSFFd+mJdzy0QgdWyr8ZGIghHc5C4+KuLabc0HnkPXNDGvJ2kau9TNndowYc8/cY7
G3yueiUfw1ndGGwXoZ0TTSNQCM7Dacx3zKrnByC+9X2fSRxHgcOoNlhxVEWstGnqZ9OPl2jlurxC
OEDtgSDFYkFbNXgsYpUTquNVuOUwpuvVjlaTAdIm0Kv4gVqSyRX/BGaI69oLAVCjBg1g4djhv95W
/cNm6ede6X8dDc+n1/jHNLzdv//f7t/+/f98dT8j8C5/5O99lUE2AytbyCN4boA7e/+JwDM8+LSE
k4KODTx2EBdyyn/wUVxarkAKIsV8OHhIhGm5/oOP4lr8R7YJ8NazLnF9zr/ER6EL+7efYLK4QOjo
Lnh8QCzSF2Sf/bGtyhVPkj0QD5SBUGRLHlhHu0ue8IQyhR8RRAVdpiMx4Ahll8aK3c+zGzQV4irL
CxiW2CXwM6aPiYnmZc3SGx952xlmU3HPHXf30wf7J+xb+Wc/LZ8LNEHysqHEXP7zn3h9kw9OSWGE
gJFh6RdORpLOGtX5T41UiCSU3dB75cFRiIbV2WQP7QOvWYUvFDXJsc8yDTLBktUOZ4N/QAIo6StK
uJVBwLtKWtI6BKiSja9izvsbs4XilrdsVZuF82kj7Hy9T11B3pNancfGR58e2sFlPon/lFGWIeJP
jbAZy9McfPVxPD+k7DoxsbpGcWcJqsqs9NBj1F1cfoOOQJfxzz8h64/so8v3yf8Jl56bUtG23V/a
5H4qobNVLb43RUcDHv6MWXw8jxZiDPgfJrdFk3mAN/xJHrNEVMS9QVB9oAdVxORg3gSukcGtMZfU
imq3EfdgYgNuCMeptost27/4iXlef30CHSg//LCONCmef23smSxoXwOPDDuZGI99DTXdZG/ygS6z
7pBkOOmViVb1OYOZzsEvY6z5Q/Ib4bG9DNt0YZ6Ul901y52ENjBp6cEnaS4vJv7Al5h1AQPvuJg0
Sg6dPoyNnu/ncRhmFiQgwTHELE1IrArk1knO+bc1L9wOPEppRD2DD875fqJd5IFJP4fVRYCQjzae
JBNkezgs/cLVMM8NtLK+JwO9GVroWgvLyMlLnzyk7G+DtHIQDWn10CPG+T6Y/BroInKxXQMURog9
AYXNmMaQLA/dYbF8/akJB94AQ0n54TGkL4ge3eCaMY1xNwVec6uqBeM8F2x2/88foMtB9cuB4IBJ
kq7J/15etMsD9tMrZqCE7WKTOeAk22zfefGl58v5SODMxVk4J51LXAa18MYgjz1CAw4bZBjsh3xi
4RsahovPBiGh3Y13mZd7duQDQXi6aPxR3vqyvU18EWg0QH0K+WVK8usA6djE9U57Ek1Ws1zDMzw0
AHQmZiMZX5Jpx2CONaIBtN/nJdYUPQ47Hv4Q+q2wpUmP0rQov9csQV7KUaFRhV/jMyBI0usaeh36
F/JFH3tkqT4EDwxy0qQyhDScYGCc2URf9KHGcvYo8a3Gxr3Mlcu6E2ZFJE1GB4UW1QnIsr72Bsah
O0Eg4M1q4Ebtxym9Amc8o7eb+5IytrTbc1rxL4SDm8m7TLi3+EDnbY2qMj20xT16MSo+UFI7s1lI
e0XD8urS/Oqde7HRdgQNlKyCjJOpkuESvgeJYPbyd7clZ9CuZPkgVsBHf7/BuXshP/zJ8fonZwcX
AXlEDo5fdoa/nK6lWAtcSnhm0ecy/lg681zIwL1BW2oitJMus4VS/1Brav5F4LZ1YZb/13Tv92OL
iG9CviV7hECYXJI/P3VVsmKlm5CGadGoyMFg9Y7b1yNMT5wYJpdH5s7tHtMu1GNWs2VgNFtB8sS1
wcgiChoeFdYx9emfvwziT14GFxBFwHvAby6dX1Dr1mwroP9AJmFwSTpTb9znje4gk8PGIxJ23ckG
HKXVMNmqoRESBZeUz1DRcRzSMZMKAHF76OJLNS7NKyPz3DAFm45ZrpwZK9RU2kHQhq12/jI4/Y9s
298/UuRRFBbUCnRvF/razx8pMJaqK9LACmNSQc5ujUg8ii2x1Ie4sB7rmM1AmLOmfyPuwwBnxu6z
aJrf0ipHWA8cdWwulTQEohINB/+sKvPWLqw237kzJtFcCUKZzBYpAQqCdDtN3DDEJUxt1FkWqukM
kzz9RLul7Woih8/xtXQ8OFDBZEWTsmJel8ZsTqpblk9hjowBU1C5J90Zt3k83a4u5NeQSXD2xOqM
5ZxZBN1txXv9PlkWGZxZ3szXw1py0VfDzD4QzKRTopoCN8WTi7nB5rDaqC6xToYLA3FjTIF/Cmyb
lpYKIdtpP8emV3BS2VIvb6L300eIpNZblVkCKbFIR6if7iof7IIZi9c587FcF/dMJ/zculX/3VtK
yFWLdrfx7/fGCExl/YvX8s/udI9XzBUouC7Vzy/RWENu14XF/yDzyljpDZZNol5NtkldjpHuPU3Y
nc7DmWv01OZru8Mua24KAt0x3w5qV1bmd1y1+S5t0d5hxGa6gR2esefS/x2J/Q+PEHn5WX55kT0U
dI5FtpljOt7lqfzp+gCEtmBIM7k+xqp4bVvpnwx2wDKxrV2du4T6kdSA9kxZ0UDDHNJ/vbdjgfvP
x2Ik1gxti0kyaW/kzE5dSxxZOOEut/AcYvPZWX5qP7cLeydaNIMES6t7aFKyFkgqdd6LUeU3fYVK
tPKG6tAZrfFXX8Z/O6lsx+ViZO1hXeCFv0afG1kW+1U78QtahYBGZaEjVOv0KuY+OHdV4UWWameu
rC3j4jEgD8R1R374wTFpCN1Pk2vtr95167+dU/xQZMBzkUpTEHjxSxXf+FWMLLKycJTY+Z0NvzjC
BD6Elkcwqc/ON8MBxY7xzWUgR8F/NQ9TsPvnh+Xl7/jDN287rIHgP5L4xXHj/nLeZFnOIM4OzLBp
pg/aSyA+AcOkCkj1XxzL8k9+XU94ki5A0FLRuPzxIWN4mhulWVqhTubyjpFX8MIvRv3tYY0SQ2x8
y1Yq7rBnVHenRa2/KU8mL5br4i+JZwzVTJ+Nk5BIsDZYOa0fBfzSAHEFjCxSKchRXiDTrFW57jGG
MAZSLJzyfcWZeS1cKqJOahu19BIwLC1U970uPXTllpmhcUmC2Y9smd/+xedL+smvHzBQ04CceJDl
ruvLP/7WNHFQkWooihNVz5agJjyNwq2B8/nr87DYdjQl3vTQwQs5rjnciw2D7FuF86naIqXiX3fy
7rq65MCzxKmXR7xdACTcxTJ+MCPXj5bRnEzcaE9VB5yZofeIXhCHefe9tVk5Uzc4u9FIQJdZZUGx
7YyM70ATAzSeEFQELZGeDH6RNl/Ir7Jam8+pM4xPM6iy9wS9wFs5Ff5JGsL7MfU2VTUUXOdctBju
0cYPF8XnZUWh0+L/sXdmy3FbW7b9lQq/w4G+ibinHtAlsmOSTHbSC4Kd0Pc9vv6OlOwqifaRruux
4jpOOHxEkWBmbmysvdacY27p5aKALkpjQI9ofirkMX+qZ4kWq1Xdc0obJcz5pAmoUsqVgH1rcScn
35b0P5oU/+9saVjs2/++pbFJXpKc/LX2+fuexuV7/uhpkF+pGBwTDJWpI/fh5Q78xvUX+BJFtMRi
0BWDQk5kmf7R1VD03yUOF4xwTea4NDW4r//oaly+xJlVF5kimzr9UumfgP0vs+cfbxb94ujnJ/Ib
gnngPPzhORQim0/pq36R4Bdt1219V9xCYrsEtjLNsmtX996yXbGD5XqQgqGxq820yQJjb+2Xd+0w
vjEduO6uyrt8K5zyt/SNRnyQ362xZ7xOD0ism+fOE51yuziNZwW4abZRQCG6X7fjG2RNA0uDE+1y
t7lpdvpzfK1+SYLqqB3kZwsddh5IDBAf2rv+0O0En6bEqXdJd3cpbbfZg3xTH+Dy36RbxUeM4hBQ
cr14zQ2Wt2pwzbvCSwI1cjAKnqqb6R4GH1/pbtaDuZkPwwNikVvhpLzKO9WJ/WnTH/RNdqX5zSZ0
+yDzxJ3hx47+Jb2udvyWV8reCMKH4lagZftqfqFLH5kuIzI4ZRDPaLzqkGpdc9fsUAqhAmpPlq8F
4n00n5pdbV2/DMdkh2VgF13F18vOOi0PvIUHXsMXctd8sGt2siP/1tP25cmwDbv28zOFzJbb14md
zrkrHMMrvPog7pQD6FpH9Gkk3YU78n89ZjZubxeb6b0M/RbLxJMWVDvJt3xO6MFwDG9aRDXCPvxs
BNlGPa+5O9/EOVQYO/QTWwDX0zsQdNFfw3fkyNDkdvSSS3sF+N9e2w6O7pQ+9SO/F/qUyQEl+6k/
40dQUOGB33laD0WQ3BATtsEumm6bQHOBL/K6sInxtqTbeIvMN6g20V7elXfdZ+GqOJrXXOER1DCR
Bl68pRplmupnm2Sju8atEtBMTt/QTAmP2X48TRvzy4L82B4frVsM34/Kvj+3JzzyUrxZR/gFgcUv
qtlCIF4lvuShjdvwfPeHZ3O37PrScS3dK/bSSTizPhlvxuUpKQJEsXZ15Ptduvl25OskLtiij1ku
2eRu/YmhoN3ccFIHIMjA/Yo3rSgd3Z0DKGOt6Ep3c+iTVSOgP0AOcBj9yRkKu3jR3NltNrHbp050
vC4cW3Wq29TniO8bQf7m93cgevQHLMUc8Ol9m7vPnOtwm3mhg6fHkz2BAB1+i+ZzccSO4vcneLNU
+bA8uN9YRqIzb2fIDQDjsMBn5eFyTrfbwZf0p8FAN9V/4UFiL9aXPNwzwtAh+yrBrBx7+/q18+Ho
zl6+Z6bl2JhGe9FR7seb5azdF5zt8S8We/4MImIO+wD3x+vgxvZ8nzOOcwIicZgY4nLSWYs5ykG3
5Fk344Mi3wf3ubXLRbtfAvF1VjsnYe2KHsTV1l6em936CHcjtXaR17gSR6xd+FrdMQ8kv7709JGX
sWu2JWPi53yXnLS75gsNgmAxzuGVwb6EvXZXHtRN7yviu3bfeDJB7afhXOMrdSTF707jkdwpEkmO
2oPqS07ikL6BUpXtyK+oshmPpHSwqE8SlXytzE5xw8XbKEdTygs+6uudWhNUsVHu2h23sK3fizJm
NijDN+PoGj158BisYZ0dq2v1zYQ16yHwZji+azDbzVsjP+bPyVnY6vjDfPAmzWb+IrgERzbeYwV2
HeCMnd0QQOEVW1CwcAN65Zn3V3zqLqTsR3Rt2L/f6/ZRQM7vZhtCjWysuGug6p5sHpXcK18mgUl4
YIAgTdDI7Dkud5/ok9mFN902jomzydXjvSJRt3k4w1kRPW/faGfSI50UJ6s+A4WTSuSSbh6+hknu
K75yHtagiK8ZGPXjTvayB0Sj0id1b8jH8r4h3+lxeExW4i4i2wxqjp/kDWzEY2vqzmdD3xhoDR6y
2Nf1hz5DGveIVrgK8JUQFiUmXsfUEw/9E2lq2rqpdCfbLtYz7/VyVsgcD6bzdDYeWFOYmJz5qr8V
0WdgC4T7tetvMvdsbCXNobNQOpXpL9NbbB4i6yYS3OmxexRvRJx7PvkpGPdw8G7w6IF/cMt74dq8
7YI3i+QWFBIuZun6KKjPBqq+wRmemtOAk6KDEjMdpei29JUTrTSwp+VnY7gfislOLqAHHTP1CNfv
NXWWTQmi2Da2iZs7MBlvJ2/x9HBxjCPxMCzkO37OU+7EN9DH7YoxPhNt4FG71hvqo2wd9RcyqezE
Tb0Rpli8Zd/AgcaB7lFJElvZMJzzwINU6HqYUR6xESN1xGRigxkTHuDRFJ+YWuMRkItj8iSWT9Kp
7T9LGLCIh4K780XpZxw5r1p7b520bM8Y2zqo4sZtvMHmphrccXbuR8+bXovO01PR5k60IQ+qj9H6
Nh4vIQV1LbsoRKFuHkfTYXN3WPYkuNQbtGXRzeD3mKUxU+iXefw1TywQG68dJCizJOtR9fWseBTc
eDpyFM/OYeqA/sbcR5DlZKe7Ycsw12lezFvziiZK4vbHBgQosesv/Ks/5rvlEJ5ISnObl8lG2Gwv
fKi1AyT6YNKYbNnq663O00X9HG+HFxCvELNelOspUPcaEASmgLqNR/JgAnR/mrRrKSAt1pV9Xuvk
KJIPEov/4MQv0uOww/jiP4WbE7BW6YknA+2dQDM9I9s0MHuTXbgy1wh67XFievA2bAnymlea2V5Z
7MgkzWa/Mja7eMciYzWP6PFtNNZDkLjPJtxkW6p83fQnHeTptVjtclShvfsmtgTfb75Wo/+oLr+r
Cv73f35QYX7NgvovTeZ/bt6rq+fivfv4l374nu4/v36ZDqn73D//8H+oB5J+uRne2+X2vRvy/s+s
qcvf/H/94n+8f/0pd0v9/q/fXquh7C8/LYJJ8X1tjYT3ZwX5tqN3/fZDNf71O/4oxyXld9WCWSKi
XGOWrYhUw3+U47L6u6bInMsvIzMDFSeV+p9DRoNynF6KrtI20BnU86U/h4zK7zLzNYPGIXp9Snn5
n5Tjl+bt950BiZBA/qFNSOAmOZkfanGUXGB/h2r0jCo+tRWI0iVt5k1jzp1rLWuO2QAf1Xfvz/W3
n/4f5VDgAS777l+/fTwsc5Y3AU1wDrDou4qXwNDv+1ADdseQJU+2DLztZ/hyzCon6Qbr0ng9Tmyk
P7/ch+OGerkcAReawdCWPt3XRvJ3ba9e7MMqQ/nklQbOF3oDNAdkKlFw2PovWmx/eymCSy/tJ5qB
H7uB4ZDjPCb/z4skQZxpXzBGUUFXWLZYQR3/+ev6OJz7+rosGt+XeSItxg9vY1e0lQTMp/Mqpc2u
YqUdUG/hVWnSrDj3woRrijHHxIBzaI8qCam/uP7ffYzYGzgXcqgkK+7D0hlF8aLQEVDn6Gaxr4cO
kEbWtod+HVKXPojyi8/xb6+nXxpZskXP9ePrBbJRy3KhtN4aIvQ1V9z7+qxgbZtMOse58D+6HMdd
kVEb+uYPjaymGCxcCngxa7QZxOqAeelrwp87llpAszoPfv5x/t3Lo0uDhlpHNMdB/ce7oltqwsYg
43qLOet+T8rVtTjlsLkhcp8mGaflz6/3ca3SHhA1QOTiZQeiJfjh4yPLYVjVbG69Ml3V66yLU7+T
c+zScPs+/fxSf+mBfrzWh/YYPlM9JWeaCqQsu22mD6UT5R1Pn4x+HVrIAXKXTOVXzTe46wZMSjPO
xDq05P/Bi2bB0uUA3SOZ1qV7+d1eMKXLmBc5vwiK1NJdDAEpghUne1h708vPX/RlfXy/s/Ka0eSL
jOzQ2rPNfnjN8FTrCKtKw8nKguCRXJrgABXPPdBg7Dj99BrxjejAoyb0f37pjzsDbV6NR84laIkR
FeOJH19lLWVWs5Ay5RUPUCCvVKaGT8JmWNz1/A8vxE7Hw43XopESyXTmxwshsgewKJBVk9E8BFtL
hdzDnIgdA2e0V1iRsSVqS/EEBHNPaIuHb8XGvx1p/OU9lpBUsB0oyHiYacgftsAx0ZUEnybWl3xM
9kqsi8GqDTMsP0BbCHsJxlH7bbRCyv3HL5yHpc4z+us01rjcXN+toyFXS6khid4b87INuEjLZm+m
uwVYBxBEsgvGCvgD2FXdVaKw+cVe8ZcPGLuHCCNc5pHGQ9S4fP27yzdWZkkpkgmvW7XVZ365kkmE
MVGpe4wUcq6Ts6IswM/0vjeDivKi+sWN9Nd3XgWWKF3mrrQRvyqnvv8NEKEmIoyX2pu7unEY1r0l
oFedRo/LjdSOJEFapeVPJPv+Ym3//YUZgiMsvoxPP7zzsDkjCRpKzcFBKnwLWbBH7Ga5gTpSXkXp
oN4jG7k1Y5ISfv6RX9bSD/ezhORRpHF6qchEnu8/vufiEkq4FczKM1KzA1211L5oYlMTC5muFngg
u66Alfz8on/zak3cPQjKLlM7tJU/XpREB7JOyHD0ymZmMh1bmt/p8ritC4smSidLt5PZmecSzeAv
Vvhfr0z9aVIdMiw0TW7uH6+sTJMxdyLJJ0qhER+YCdUndGQPqK1Qdw8qRB+pO+aRqH1zgP3bW/rj
Y1BFXW1KfK4akiMC2z/c0ljU4MbxSPC0piXzb2KCIUJ/35uLcoOeRdj+/A2W/uZ6qnIRC/FAoB9t
fbheUgmy1aSdgBBaWp/HJJGIZoh7BuzJJAbmHLaHUDAYPtVjGh+i1UqOhiAoLz2AIehPiG3hVKvb
eqq7O8gNI+Bwa/rFZ/GXpcc9rjJh1rjfkAvIH/bzbEnaOA21ydXrOHaEETGzak3o1dU8DYSZdjB7
Ub/5xTsjf31O/LDkZeAPlvm15qLKtD6sAYNgrz7KAaWGxlwWjgiHfv0sKZWSf8GdUTRXhlWV86GY
QVHvI2BJmEfDdNUxueLx2dQQVaBOTvOcn7ukWlsNY6/K9FUcQjkBvzhc8hIVVZXOISEmlqO2XU3Y
Z1Npyg5He9wFodqU2md0xlUZiFG2wgLv4GB8Ew+DOzOIEsE+qxRkjDBzmOgLgjcB+I3A+0qZFPO5
a9ZCfwx7sgWOtTq2mOMrZcGPEyWQ61Kh71/EWV/knRBHwAeWTmZKKrSEgpcs9cQRYeDcRso8ZE48
K6yDQgYZ6M1KruLv7KrwGkNuHoFqoDgEdiMt4t0Af+A9q6s5KCG0PgGcLEm+XFpihwdMzfdU9nRs
oambcAUBDZPLaQnl9Ror07AV4oYI3TovaMN0ay0cGjaByEca3j0DxVdqH3vqtCksyoptE6UGcIJ1
hCG1GvHyNBSqeENIFqmh7aqFnzE+NeMuumDI7XFujavZnIXInTgLQcIED0JHBahby4YWG5AIcH5A
vDTzkjjzkb/rzYmcbVqU2YoDYql7LtuilTzVEPoH/CIdTM+0gN0m9G00b9MunZ9nsxyvhgrarT8J
fTiexnGmvZKQLjD4kDhQRy9SDQOac4OwzftEO0grlrKYnwcD2kwN0hfi6ouiiX25kVvT0sgeEnrs
c+2U1M4KJzIKgM3KWyOEpHAw0FQsLsqGutnFkSiQDpBZIGM0rY98aRVIXSlBL6nEtSz6JWsv0q+M
3OIP9BbIolvrkpTCSsE5RstIBvjSxLEp0y6ZDSB7KphEJxYgKPHQV0IvpajDc10U84S8JK4Y2nTL
tJ9VoDSe0KRRv9W7gujcQWrUxM4pa4etJVV64uMuD9/JngWA3on0elIrA5tqYgeynMxYxzulhv+J
9qamEC8mOCng/4SwcEN9rB5z4ugTT0V1zjCK3az0STzL7pQywpPftj0ToKUL6U2vSc9oamAQ7yIZ
i9IbcVJo62vZXOzFBTop9uG0N0+wRMxxq3CGvJqmUIn2DeXWedYBQ9hxZREfLy6Qms51X7YEQ82N
4lmxUXGFdlpM5gvjgKyhWLDol8D72g28YVqy5ZBWm0FTw2s1B4YYUEEwBcrrdOR2arqGQrioReKi
eOzhd5jTngdMLqb3EhAeUJ9mGkFrRldvw/m0rgdQKC2VDJlKxBjliuKgfMXlnEZL9aJHHc8oKlTY
OMZkLYlfimkzXsdomMQbOc7JtKPJkd+ocqQLG6USa1+GH1x4edJWPW+HOFjXS6031jUHH/RedZco
9XEyjPkMqeaSFlWIw4FIv7j15CUrX+csAVGGdXoEQoqTdYuZXlqdmZItdSwcUfxxJmOIG3NRotmu
QS1zwpAoWnybkHMBVeQaoV7YfAS7ZDN/S3tZxPO3mvJRyNXKwvlqxcG40LGxYe6Kp77F6AMS6DqO
2wYUYwgwit2EwxP+EtquYl5qFsOfVGofwd/BQOvrrhz9Mav7C0UQqulpqAlx9ggCh1ANsqLut1U1
cZvHlWGRTlCSnOxEkNInn8gDGLw5KXBXsBmkBdNKptI8ZbOpwBkiMbpVtUYbySIUmTEti2a+F3Av
6O7qHJG9RG9C9HWkgYAn78bCARO0nvtMoHdKwspM9EsnlJhkian2m3YSTTszDQn4bgkXwa6NuBa3
cpqmp3Kpyb7IcyuiLS6qw4MhtoYYROIw3ZCCGaOFX/Snoiw4YV1Cq2mvsmywYuYysVl4PgARzllt
2R2FYYLsF8inpxvzlOHng1PoEvkhzeT6JfXKc2eaCkdfkvIe0iwMyyQs02u9TZHnVIiZidMresxI
dWMW57ky8R4uiy6djbKMXomGqGuHApG+md7ScMwW6skt7OBqgTdnZShJI2vJNoSGj91WtTLasVVs
8EzvErhsmZlE70WUNS3jBTGJNoQAG/dIlGJ8f8iZFDbGBYeKUYQjdh5tHQa7zhfwcn1JcEsIW09E
2niu5wpeI9bOCUaPKtcAOEIGxFIPE2qzhGRtOPA4hae2W9cvZYGqGvCcrDNnX0PT6boBznwCTQw7
JyGDAITrqUh8lhTbUiSv6XG1WvTa8hQK7xJ255sCDki9XUag/ZpiMJEGNIB+Vk1TfDyxIDLoXhV1
BNHfkUQPTsFsyEoKuTGmTtFIYcb2XtgDOQ6EvmBLiF2y7TEsx7pCcpEKhX6wo4Sig/tjkV+mOO8O
YtxZxNdoWcPIq0TaGY74OXHyATGbgRrVdkbG6EsExKh2qho3tBvp01q5mWDop0ZGowZhVx81zxAz
M+aLS91zcp1WRl9xt4ur6i2CHal4eP6MK/QW3V0/F9nzgG9r12lxKUKLqxjzU52UL9qYg/4QRjU6
8hTsRjcjSfAF53N3ce1KUL7B/iaRQ4QLgbNLVjAfmVczEw9J3zCAS5e2O6pSst5Fxtx8ygEkER27
dmZ7XgxiYDY16gyk6/g5LxBbU98IgynF90W7ZqdqBbftWKq8Yj/Ucpl6lEzq16VSl22ro2rzQj1U
is1YRdbdwrImrCUVCfbsu0vzZc2AFrVMPl9x7jZ4e6UhhkRt6sj+qnG+1LkKpQ9SDkZLEyXcfkFR
nm8LldQOf1qtbCf20vxpqhc5qE0EbYCsZoqFnA+8cGuC34DiS2aEIsEYfVllc/EmkE/vYS9OjHeF
vp5cmmvWNUw2LQ5WYwSimwMjmm2ir0RMJCVKTpeKydxVpcBgeG3F6KZWcz6tzpRa1pC0ttJRl/Su
86HuMEFeW5z9MJTMFLxJjjN7I8HSNdxZVRSiyCUCSNlkR/m5wr3WYI/DZm3neluqAdkWakl4J4ou
aGuIRn15iOoFAlZuPUzQmqzQfKGaVJUjxNOEfHGiM2ylBwWXrHg4tLl+HKU5eSjVZGVs3pLCTufQ
ACE39jgACViqPFj+5l25pg2QsCZcpl1M/f02UYjSENJj+a4UxuhumcquosDPi8e1rqb6TaQRvLHU
flV8C2dDcSwJGL9IGRH4Omsuz/Dlq6hBubLG6WHoO8Tpo9Y2RMGYuN5r8nbYxYRagVaEphMXSrEU
wSoUcKyqjJ6RnY8Ko/RFG3Vg8mtVoUUxajoLwtSAkczmJG/9OOyF4qodxZFYYKFDVDvp3Tgwk23m
2sZinMUBEbcTWLkGU+WWKJgV/0qB15dk5nH6lEeEYtgzLgIUZ9PQJwFaZ5QUGgol+KGy2T9bxItw
+4cjVsIED+Be5rzYbbKoLahscPcE1dArBG1huL0knMZKQCJQxWMdNAycSEnqXgRlkF7rPhqpi6JQ
d9ZEaxV3GsrVcsYYt6dDV0m6EwkPW3BgCgI8OpBmAMvERIqwSZCmTPrHUPiG1pBy1hCBaM/YWifX
sJqJCEN15deL5djiB4rofF2yTWroZD1YbG9eQiyUeV2nN2nTsyfKjVQGcseDMYAWX+OslUH8O+Ui
m289fNCF5bnMr0KsDsiGWwj2tqFOII3iGqCrXaRTRcUZJ00CUqAqYMyPwGhQARkTRupCJr+xNVLl
s0J2wvOY0QzadEuXoIQZrJK4kpDMx7k2EhxGo5I/4v+gkOyhaAleYg6k+inRJG/bWukpO1VKXcpJ
CZQDjQmUfpiLwcuqJsQeH8cEgFeZ5ADigqy5KSmEyzbdmqsEuaizUssmclnrT4t5ARqpNbnYARRF
gSpkmqiytYQzLGONevFwvYqa2/RV9ohCOJnduJUu0ayzDj5eqgE0z1bKRLTLqDN3cy6OqidT6k12
TfVqI/5srmMSKu+iWex2GJDJjcymkIOeDuTCrzDmit7Ard0yCUkGkeJMwOsvaHMJHa/Ng1LoZAAZ
wjA8ZPREEEEZ9SA7aS3oZJ3g0eMD5W1lYUK/BNIzr4QE1pE8vqUT3UcCcspO3KdJ0ylvponyRB2t
avDSPClfzCZvVH8I5+I1ZZVyp6gDphGhNKC0AVvSEdEIPOncppJggQA6yFU7U/qVFJO+lz2yC6IL
fzqSCPosZyCv8pALbj311Rb2cL4SMFQIr7ynWMY1o0Rc0tacfaHSjdZuqeblllPswAN8vczZVZ27
DHb7nJ6E1Rq3LUzv0pZIK9o3mgmtYWgUYYJ8aayTl0OIvs1G8iscc9IstCIgiGq7SCDkuUahrqeq
zZDYcPya7kdSSy7fvlgpv9I4XAMMCh8EPQelNDIqEm2IW+HNoIqh4ZQNT0wvgVK7umW0UvrGc1gc
BpoHiqMyW7vPCjFhmUQq2x/93cHmHJPItpyTSIY6QjfawMqVHkAFYtUGlkqpFNyCJRWLZI4yVviZ
eTf6+9HHQSdDA87lnGA0LYnPWPAoGUyEA/egGiPIs1FlesPSjYTZhZ3KfzZCt+sSzbJI2WKDrEzY
Fk6kgb71+zpuCT3EMG/DVJQ1WGqzmWJPJMreYRKHVMZQJqNx1DgjfLvQIcuisIcXElul9KIPczz5
TSwbZ7Mby0Oi9guMkQKqIMBLaB843hdrtmXJ7GWXCDGeegptkejEPEq/U4cVFZzQRspR7QZDZWOT
e8umKCgMTxdoXOyF4gKrV+MhJFQ0F+IJJUePL7ke+/oqtoxh2aKumCKfQRtvXdLpJUu+lE0Uck1s
EPJexSso33Ku1E1BqiWq/wgBG+9oGJ5NUnwvB9QKG/eQFirKlZositOgC13ynicprncWCnu1O/Cq
mPPICoetoViQJjAZzawtkbzRYrcNaYiBtvYtfnCwrY2XyxLKnKiivKbvVpt3elsNK+60UEooiofl
wRSzSfY1KZy2IeZYbG5k8+oOKJv58yrXQDOlmB0JzB/PJPjJwzveEGJjBZwokU1G93RAfB6jTY/l
srTzDKCDm1B2zIdKlorBYVBARqEodQy+K5NtGHF2FQpbosLJt1Eght+EImY3UhqLqDuVAk9wG6KA
klz1AmBF3+RBRhpjKhtRUA4RI9Emwwbl59TGo6tXFiSyVWgX0cEoV1CaqZFCgiWZyXBk5+KLmgO/
rC15hWsXXT4SsVUjnvgjOS06RywSciI61I4S0aS0WQbdJ4N2mAnGG3Oew605Erpo9ZO8W8K1+Wyu
BhXarMaCfj9DFdc4essSFoM1Mp2UGfWNsShRfJ5jleBqbbASw0UAjF6+NAGpHix9ll8xOV5QPXVO
LAbNguIiKMojeP1q286HXkugwUNObAmHnwRUZzytCDge+zDlRNHX0T12gFJw1HJsY9CxEOWJ3TR7
hnA470m/0QAQ2klhkqUbNcKEy7UQiRtblzC+EOk5Q3K0aGUAu1lmRp5E6bnNFL7VTdNpONJLMFba
CDAagEmQ+uhKdYlcUzXl4pL9lGCPZtKXPGMuGK5iilpu1ItzgKp5VCAM9TwvOUhjRbSlZcWLUCSc
1UNpng9tHmUEtYqxcVhVjNOQSurwS8LO+0J8gXnfCh2APQC8+KsSdWTiAvCjPXNJMuNXq6kelAoy
LjCBOHyLl7ZaIfEughzEnCR5onRamDtl3RgnKsR1CfSRhMrrrl2jGUcUYw43VQtzcTJaIOw9q0ns
eJ723VWKexI57ADkxpDwh5Pym7fvwpIbL2LfVCd17Qa6FrNpUs2XOtFkeU7XZV/RuImxTqLtTyNm
zEGvY+zZNk0tPrQ8ch7VsUAzt/RTdt8ZifjWGFCzruqmpEU2xhB/XVHlG7drPkWbqiZ52I/zJg1U
LZIZW9MrQ6u6qq+MDAlUosSGpKVgJiJug+TkTuEMW7UU9sS0S+u1PqXqdkmX7E0h+gygTSNIL2wf
mMOpoWPoViEJ90Q0UEC49Bky1jvHsdiDk0Y1QmvoAj9iEPUWdUI4O5yaM1IWewlBc0der9cZKx80
4T3C546jIQdmy+TfxtKq1T5ZczibqjgOimtNFFE1DZPO5UG+wrruOkENFuxaXj0kNUwUJZ9pJyoE
MGpJQa+B3uPYeXUhAwEn526EuZoY/VOhZALWNIWnsT9Ko/gyWCpPCFqYjMU0lChnQiLxWhCXOsEb
UfuasKE0n1ixFgfJvY4F1I8g2jKJ6CMYmmKE7tNtlcs9uwjtuOPBVGQ+a4HZXlXncCZKJTvlChQK
Mrx6cszSqJNDgAD48X3S1kB9p6rOKWqkXfyZrQ4YIeshusoyK3rHGBlLFL1dWnv0oXF6jo0xTJua
eRMpdRG3gzOoK5niQrMIFfP7ghtmpMIYoMgznMr4GJ2KqKYmkBqF85RSF/B6m7G3JCitg0SYo940
I+07A7Z0M1afhCRVV18HGndbXvgYiHNWjMw49JGFGvE8b6W+AIESNXpRBFlHH48rXJK1sjKrHyLA
TNLWGtn0zzRsWovoDVWn7KGNqfrjOhBH2kY9NnnVqrLKzwgdSzZ0Qji5s1NIWKbVqkJGKwNtdfRw
aDi4gAYHwyyMY066l9mfQHUUtqTlFkfDRGp8y1hXkzNJPXbuQpwcnVtzBTqbYD3Gd1PpxVVcD6Sb
jbG2PtDLYXhmiqRzxGtIX0M00unpknHl9PDJHgdrGDVsP/oYOz3nELJ4FSEt7SXvSOho6RqHtjku
Ix3JqFbeyDosaSoZKmlVa6pUtqGZzWbK2uaedwfKlSLk8b5mVAWybVz7vVFRApFnVWobNgROMuO0
zoNTF9D3yAVaCWrixFfHXl5b3I5CrZPqEqqyQZjLQG3gLGszSP4s1XTeS8pnTjRmirE5jlYUBRJw
PsNhAjoOBwJmlpOQhKHlL5ckWJ+NfqwOYsWmvjFxx1vBPIqgHuSoNzMXgk/b+7JUN5/o52YXeqWu
IescywapNcuFuK4qHzdCI+d3fbrERaBpQDFj5D8S9o3B/ERMva7inhW7G10h5Wuf5mJ05L2H3pMi
ITmFcFoIB+GhEIIejEXqlyglkFIktuaQLGGEclpLOH3JagMdmi4X4VM9vrYGjAFwC7uRi1DFEVkp
sZNEUXZrRQW6+y43p+c4qQqAOCXUFhvy9fgwJ6awuisoGZ6yTIPcujfbJ+xYHLcX+g6hFzH3BABq
aGXnpssUIyclXXIIetbH53Zpyf80x64sj326sgpJ/JNfZcIEKyZapfmqY8S6U1cooval10uEuTxb
Nbe5nPnREivvRgc6ylnKoSEuUTE3emPSSgTOJDDfMKAz84DUw8RPYuw/HrNsIt47ZXpCaDi+zNNE
nyRMwsoVOrCom6JZSZzhUcfuHNICUeyYZXlB+ue57lVlFWceUKm62lRCkewynVRRx8LUagaEb2m3
FicjxMjdoBOSxEn5kpjVRTc0uNdbzepSdL1qTLDnoqKeIX0Vm7MNy3oM96pSjeFtwnyig08Vi9OX
RiC5E0vBbHTGPeMWSwMwzyhyUzXcr3thmdP4RiZdS7ka5nlcTmQR1tZtJbeZAUROT/rPWmahis2k
lO4yU8ruWtLIt7EZPNb6r2RVf5knM6FFE6FLimGqcD7kH+fmpMguGGjV2VXCZNrOvaKfCIYgj6EY
FR96f/9NIfCP9Lb/O31wqFu+m1hfdL1/6HUvwuF//bZ7b7v35Qeh7uUb/pDdyr+LOMtwsmHHlAla
EJEm/Sm7BfqjmIgquJEvwj4+oT9Ut6r1O61uyQKxhJxS4m78L9UtXwLpg0oSBzXfJyr/yAT31Yn8
/WTdwIzLJayL9EA0ReWyir4T8KThwJbZAlcDlqeAGATXLcOOrGpvUSdGYzmxY59o7Q6BbHLbU49x
HrQbicmYCM3ircum5tPcpjHUTiG7C6ehwLEJNPWxZUNxUiRmn1QyR6+JEZOfOmnSv6DIfFbZil6/
vun/f/39hgrzZ+vv4bkcnvvhhwV4+Y5vCxDsLoxdpDN03pldIa3+c/0x3P9dY7c3TAi8gHWk/15/
AmJxVIMEteHT1pCzKXxXRyMz/tdvgswP1CQZraakoLpSrX+k+5Yu2o3/XoFIhsmeQZRoGiIALI5Y
H7QdsO2MrMY/fB61WX8kqwm3JN3EjbDEZdCbCGCY6CqHrsvkbdIO6b4tM/kZwjbkxoSwCUHomqOW
GuspUi2yaNGgnUTkwpvOVHFopWv/8t27e/3tV/v3qvFvvzBAPm4XhX8Qxv94y0Q0ZWstzrpzyMnW
zWfaRuP/Ze9MmuNG0i37V9reHmkOwDEtehPzwFERJEVtYBIlYZ4Bx/Dr+4CZVZ0MqcjOt+u2TrMy
y1owEQDcHe7fd++59HZWhdHg5EvDePX+9S7m6F8X5NGgx6V1i7rx7QXjxurcKRXNSUWeeJSVd2tn
E9G1mdavu8F9InO6wN2HBIdTPTaTDnZALlW6pkWKGExT10kbwPFI2YLYjtddqT5A896yPxajS+68
FzsbtEPONmbd2Zskw+3ev4W3Gq75DmhlY7PVPdQAFovd2zuY9I6Dxpi1p9gCu0nvuacdSKcAHGO6
5qh4EnHd7LWmO71/3Qu97+uFDXBXgq/gTI26FKASJqSyKR/aU+GP3YHzbrQ1gjI6kvDWHbwWM17v
aN2+gKu4K0dibrMJTZ3rEkzyz38J14fLAauNHfEr3OZvC23KR6b006o7WbnV7OK0MBGHTuoq6qp2
N1qyuevcSt+0jajBPMctkgrqW7IIu49+yW9eBgE0HEtnaZvB6v/2ZZRySHSR0whPxqJbjj7eRq/v
+oeKEcR5NB3O9dDgugQouKSaXt4wm5J1FuEn8lXl7zuh3Ps+6dMnQ0rjGgSuenS1NL0RAdSODx7b
213M/AJRsSNcxp7NYvPLCzQzEkDTNjFOLvT6ayfEzkW8AQ2TPGqukSnRLR9qe9v5Y36KOTkcbBo1
lA2mXN8IUsg3MN8m6t4curB1WBwOCLB8/zfOg/ftAmbOQAtYyh5iUJwdb58njdBKBnlsniQAZ9A/
I3mvBo1Heu0fqcYvRIKvj8NjHrEis1aiULuYSKkXcxIepHECikzBnKw/+u12EVJxarMU9U0MSOWs
8haQiB4IQUhBPzibqBtjoAgQiLDw6qinOI3q3bBxgsqyj1rk6U/KrMzv7z+YX1f2+RdafF2QNeL0
v1i3Gqumqhrq5imFRrqtlT9tQqnIB2tHaEYqNo4VoJx9RGz6KpO+/sF7eaWQvXkxHpfHZqPbsyic
z8vbF9PJtEQf7XgnU1cW3Wx78A9EtrPBKXIpTsiURpOaFMm7cLxwIID1gKq4cuIUhmssiDTJPLJS
6Jnq3h7+LrFQgzb4DyaNrhdPYB9HmWodE86foMqSUSHysMkOWbqU6V5IZpDdgiY2lcImczs8Ir7J
KYyU7GZfB7ZPA7erIFn0YJpROQwci1dtZ0zTsinyjJADf5Bn5VWQhIPAQpdWp13ynf6M990xgob4
bcJFiXF2k+bsWCFTAY3M9CMxbQI1g94mF6eUoxsRQdwmYjtCoioWFooutfFaSrvrts/KbaBcHdyB
msp8mRpZNrdvTWdY6yqdsCpXdYTUsdPDZhNMNbn2To+DUfjQanGR6npyHRdQoZadgwJsRepxBjek
Kc+xXVOa8cjmWEm9xmg41qTsbBUCIjzhCdlK+9Lq430vqBJtOOOGxDvkEEh7eLKYlBt6tB98R2e3
3NuJik4dhCaDwXtdVC4WviCXDcnLnXOys8Fba1NATQn2GriSUn6BJpjdiZp7ngrLOhkGKL8hTP8C
oP4fqoqZwJAjBQ47bGecytzLOaHT08hCIN0nalQJKCNkprnmmAsV5MUuc4z+g5v+ZXHiemz6sPuh
3bbdS9SSU8bT2Bqhe+L83e/gWCYrqwicjeshCXh/uv+yVKMNBtzBQu04eOouD5yssTEJHpN3qpET
YSa3gk2i6exTGiOA8OOlm/ev95tb4zPGxpF9EdvGy6NLXpL84g+ud0omQlymSpIUCKM9B4v9wUry
uzsjVYKCrs6iyzfz7UJSyVCXPvyYU18Spih6L1gFpebDLhJiBdB++IBd9LuROjd4dUyCUFzZo7+9
YFYmJMV4uXaSqVHskqY21wqF90l3maW5zRctajtnUSEdW8+N3Z03J5S9/3jn7f/ldMHSJ/iw4afB
Fnqxz/U9XTV1oVnUNdHzQFHEf7FPqkrUK9z2LuLCgbbbvvYp8S98M/XQIjIIwXXRVH6YaMegXScL
w/roh83z9O26juGCb6417yWBa118cE0zc5OYoPOTFXU03Tx/j0Er3+sVGjgzT5xjoSIUJaavVkJz
CnbnY38DW9P+YAD+ujF/BSHyeKDcALh5ZbL9bU/H6lfZpNUn57Sl9+0HTfTZKjx5W4Vm+73jYYzI
EdpILKo4Hb4aZHGjXe8ioASO62n6Z7Q9yWPYYjOPTSt4jLWIGAw6RL5+Db9dPJjQC+1VRJRovOSo
hlRFjBmPuUyliSm9RNT0j+cwY9wUNlQ2yaHRm2fC3+6oq8t2KJvOP2mgTKkMwpiGZ6pvmjDvNoNZ
fzSHf51ZTCud0wFpLTPY8WI/05mpLTKI1ycyhHdp0fjI85JPCINx8qNZeX9E/+Z9YUObLcaMG1uH
MfT27gy9b4ywcbVTTu7CibpsRBJcEC573y6XeTcGQMobjbwwo0b80fYrk7It9ATjpWFlvg5aytOU
bBUpo1Y6h3fTTQm9OfjSD6yG0mTjktzcTFSyq+k42lH12ZyYKO/fxu+eGcONcU9Zz2HL+fYuMrYO
ogPKxTYPvXNk+19UPH1vlPEtlWL9/rV+XWN5YthRMC5zasMT+vZasUmAXt9Y2onQFMgMmfkl7NEV
wXt6fv9Cv57UWGA9iw8U9hcudukC7bumzUbLC85FWLVfqrGYvprW2IPOkEOPUL+yyL4lyJo40sKY
RSaB3tpfej3zpgVKfiQFH/ygX3cL/CCbu+Z/Bo/6YtGXOdzcrMyDM2o8Z+doRX/XghRc9kibdiJu
2nVbgX0h9ZlgXqR4txxLyqv3f4Tk8b5d6WZClQf6m30DxcKLlY7qPBavNAzPXpD25Ao5/dqKKKH/
46tYGI44VFAhwvFxMenzpm4o6w/ReUpaUnjZgK2iLvlvDFuLkwsHOU5ylEIvhhImcUh9RhSf22aq
FmidTtZo7tuiUqSDjT/ev6VXJ9LbJ8fZk08oVa9XyuT8ZP+2kI05BG63LuMzX2ykPSLHtDaQ1bC0
KXfq2zpsrRu8moaD4J8M9vvJMLR4WZf6eNdXfS3Wk9eOD9jWvTtF0M83Iy/l3vaXGFpwXNgNulIj
1yKcHCiA3v/t8/y9+On0pJngQG5dAAUX21QbsbA36X18bpCRxXbEp9dpHsiVOQorfTH0Jvtg0f91
klMioVXLOJM2u46LkW7FCITCxozPvUsoUoUtZ+OnHd1mn0Dh9+/td5ei5mjOp1djPta/fS10jIIM
MWRy7ksC8MLBtVe9jh1rJEL1g1H9u0uhtAVuy/JFq/pimayNGJN7w8eZ/W+8mqoi2Np1ou1DA6za
+3f1ih+/fGVcg4ogfA1oEhfXGkI9TkzZFmdyh7t7166Nz5gonG92LvTnTh/N76bqtOs4Dwt9acH/
/BySoZwsANXqESqlSHvApst+Oa5xUfV1ULwkCaZ4EhPjbFiWTlwT3oo4h30gQjMc6QmZ5QxJc1r3
TdTc5YlVSOaRjEklT9v6GQmW/Q1Itz3OxHKFDbhup+AQY1CJF5rQ+1utrZw9OWNZehXYargSTYCH
cEKfzslurG0TqdqEKoWuFvqOaTLsZeQNxngUAQEGSz6e7j2UUkEaI3Gq7aaORTwtyHiunjWU784c
hRN+EeVgQomMi5o2vGMUCmB53P/U+8Dks1URPUy3mB5+4dnIxjtUlstsHIubWiNQeqXb5Kkup0Ap
MjTtRKtWUQyt3qxaDf16Oww3sIYfMCb58ZpktPGYtqX48v7LNeeF6eLlAp7HYE6lmn2DuChQGxjs
qkSvyzMCBMJSdMZqvyxihRJ2sCxMNrqYNY0+OWe0UQY3+eZjvNCXFSkc94Wqe1YMs3KeMEORxAT7
RWwMdw4AUz76IZdd0T4fg/IxDWjDE/AR3SR1WAD56cz2RlU9mcita6r7yI69l6YfKOWSNjKjfaST
/KgsASypACTuEnWDAn6NCDf+DGRc++gY9Gp5vXgSHCd5FjbHOxdly9vZG3uEo0gzr88yMbwXi/Dt
aVE3qO8WOqYTxa+IwGlNIe6ExUhAk9jaGsT7hUmRH1OlnhWbLCNnFDQ33j1ki4X/ojmJifuwhu9J
orp4hmdvxku3kvk1t0QMskRKgI4EzTSANw1B7bIlb5SmaWbloOgsjkFNZNv799/6r4swNAFMZjh/
IVJAwXh7q2VXxI7feeWZnqm20b3cP4S6ekFcT/gU8eRHJ0Fa9v41f12xKI1jJkRSSamThsjbaxqW
V7eeaoqzTtV6VZW1vzFwVa0FJrfT+5f6dWPBqW6uIs4Ocq53MaZrBZ230OPqHOhJuLb1plt7A6rg
968yfzjejheuMpcr9fkhcp23N0QB2WqtsKrOA8kYq0a4t2GnVWTKKVQA7fgpx7FKRHEyrN+/7m+O
rvSlOFjw4uY69+V6jOOpjDIHs8zMpvmKKk9cO4UIr0eHTieKE/2uTFpyk1j8VomduDfUSr0fcRgS
eFpn/gcf9N/+HKaMyXn19ZlfPIdWteweU7s9D6U+bGWUnY26zhbkgPXfEL4wxoU73rsorze15Zjb
YRrVfeYn4gCAPP9gY/ubV2/RSMLQbqLfMuTFyLZjibkEhfoZP66BYrBHEJQr74Ox/Ju1wmIniRGB
gexSE7oYzBX6qa6PVH+G+axfC5DfL21SsGnGe9QChrdJIuKTV60BEjWHjN86omAGgbKsREcELehm
PkS2SArqqWRzu1iMgxaTgx9NL12KQWxl2WQ5Lu2gCm00mkZzHAQJ24Tb8n9WYNnLZIdH2ALrR4Kb
0WoYu6cRDugHe5oL9DpdA4PkU4OHaUr6Fa49f0D+ttfsEHrLAMPd2aPDtjVUw1czacxqX4XTpqWO
s83NprnijTwg1IsfstwotwWRPrick3GTBfFIyaIqDvhLibkOG/3QB0hgkl4MHxwoLjIU/vytFLJ0
ymVCR5lwsQHzRh0dSmkN50A442NaDWh1UqIcFhCbvHXdxNoqcYGXxGmy1Bkrn7SJIPTGLaHAoui6
xWLSPsdW127en7KXa9/8DOe5wZQ1YADN8bF/f4al6sLGsvPxXOExWJRVpI4dOOcFauvwv3EpxiPM
HXI82IdevK4Ae46dt8Z47qLKQ1JLJk9v+tm2Q6b5wQJ4+RWZ74q+BwQuZpzNGH57V6IVmm9l9gik
jkAx5YQNVirsjQHO4Os8nZMaCUn/YDzOE/jvq+58UWIvSISi5UFOxsVFda/qIttRXLTCBRkYg7mo
5YD5DdvnSlThRyXmX5Y3LsioR2U089tmmcjbu5S6kbZN14pz1njjxmRzMiytIAqvSlXLlZH41VbM
zYRpsKiHKP1Boad/KM3Mu+7zoP5giP/mmfNqqfBTVuKxz0qIv4+kDhEhc0uKM+XKZKmibvhUUHNY
4KnVMfkaw9oa+vGDZ/67NQCFBa8aQQD/XM4rt5ZmYmAvO1so3Y6TR/hPIqNqhXYd85Nh2Wuz1opz
SRzDRkyJOANbt1bUkspj17fXRBfqR6sGmdCVWrvXRDldsdOHXmNr/wxD97oE0BiboSb8O/WWi2//
lNAHSZxiOtdhlD3GRWfMuytvU6um/GCqzUPtYiiyy2DvbDI0UJJcjIxCH1iAsT2epdNNe7oU4z7F
KLKx0tpcBKMSnDEK0A5+0n6wf5vf8tsrM90Mgd6KNjcxRRc3iZREUHv2prOtRnFo4Ubc+bH29f1F
69fbQ9TFujUTxOlSv5bx/7bwj/ghOeKm4pyXSQZMFHtkLiBeerJINiYIkUNdZeomC1r1wQ7nIuRs
fomkwnFWn3eLJiqyi0VsVMC6ssg0zuUkx1XravJTZvmACUKvw2xNfAd22mmaxFcSMdg5t0UHJaIl
xAZ9pcCjQw9TABhxlekxMcPywWhCazfQ+sf4HaBVxznt3WA7BvA85eP0czCsjPRszZ1OLva1U19o
z5Y1pXdujXJhwzCATiHBFf2UEzpYDy3JdCDMKhg2WEygrMAD2NcR2gZU8Kn52I4WPNCIA+Jt6jmF
tsCcDc3//Tf0Wix5Mw6gxQj4QQReSNpEIOPfrAYuNlI6cXbyEDeiOia5IbpVbBXDlTNGabAOvbQy
bjW6Fki2HZndZ4jlxbLwMyyiZtSM3RK3CgkHsiJ4bIHfNG/xY1ZfNTJ356atAep1SiMCo/M8X8W5
GvDoE7hcHAG6IJsYyc01FllWqU84YJxg4xmtdRg9P0Cobc3BVNR7mh2dFFfdyLyKn99/ABeR6AwU
l/YY6BoHFj9VRGv+WvxtjCKLxayJkfLBMUNk2WXW7XQrJrczDuw8YAUqyJdDUFzdcKyJd0GftiRm
dXYxLmWlaRV2OamHyxrtbYKfIlU78si9daoqjHgED+rWCoXjeO1WLq1mTD5FuXK1Pvwm6Uu1a7dO
MB8gq8ZolDukB/U6NcbMnmS7gdgvPzisz9P67eueKVHssrkmBw5x8brpX+CcCNziQamq3gR8XcwF
by48+BHITUZJsc4stwHhAyqN7I6k+mDd+aWObcHCQF3GjQOjc9G1vX3esku6pnMj9eBZSb9LCrAf
hdMm6KtbazUFFlydPmm2hWvwMU7NYtkXdgwhGS/I+29en5eAN89ihlMaM/YPCcYsv3r7S5QYIjPP
i+FhzPr22dF7d846BlawxL0Up8ugtOgfDUZpfJ7ExMEocJLgNof1qjbpmEJUMBXC+mRM/3xJ/1+p
+V+cAv72kn5VCn/N/8f11/HHW6rv/Dd/iYWdPxi1nJkpIZpg+hiP/xJrah6CTIdyJrA5zpHe6xft
L7WwoyMJJtIHZaDnzGEajPq/xJqIP+dd0Cu5FxHxv9jEd3+OE7DG/1G48IqV+9/DyZLs7CTcN8TC
FicHtg9vh1MkA2LrNdwFTN7cRqNCuyxWuoQD5yS7MPXRGgYqguBba3V3UzHUo6OYxAreUxAH6Q4F
Avb2wOfcvmgri0NSiAJlWmgyxF/jOF70pCyMussicvovKf5yEihan0TAIRZUwQddYJ6MjQDkjmmR
20vApliURmnewWQYfurHiqIgjsBmYULN8jpsY9uJjCa6DbLMv8ZTOzGe/bg7tZDkWmekfk8uunjo
8YwBpoi87NhrYqpXJpSlDW0KoyLAEHf0Oqub8NDbVvxi9NOevUCTLWNjCA7lIOcjlF12j+xF9Qyr
cFVtm6gf+CIKPd3mXnv28ihLN3gOVtVQhTvp28km1/SCyHkgPZsp1PSvRq3Djsk60DQjvI6vQxm3
X3JXlbuix/putbiPXsfeP5qGt+WP/NTWP36011/L/xsQ2LPa9j9n0lz9aNsij9jG/XgFau+//8//
gpv7r/lluEihkcHQEwD3zGj+9/RC08zWB30hCCgD/vUMEP1rdlnuHwIOINpNSoGz7pdN7F+zy7L+
sAGOzLuLuT+HzuafzDA0FW9W7Nnm/Kqn5upMf6508fVKBmfMHbBjK+Rs+c/Ma73nnJ3ctCLgcZsC
5/qR5Ar7Mq5v99mf0qRbu2M3XM8sK0IeqKw82qBYYLjrWu0QsIABeT3CPNrGU4lrrnYdydEsShxB
ABmdJJqraZqvfPyhzz4yOmABjG374A2dQ9Zqp4wKtF2CqzOxENAuulEUG52at3E0W8x25CaEyZmn
1iao06aBpIui1raZJan6TqWLNzEoZhqe1vdjCgp0iNihWlEVr4sq0jdJKAVc+8GHQseWK/5MfqjE
IG2TCrZoEJ+Va5N0TWthKs38mkYDoWn5YEvcrYWsxc7oE+2AhWhcWE0/3SnPz39CHNEOCcaoFWrV
4RNNjPretxKH3PXJaIZNZhrp14zgz+5p1DtYB2YnvOvWyMYbyxhfMybk+DiOgxWuByAae89LomwT
1a7+POaQB7EjSeVtqtyfPtdhUIarxMvLrwMyHXsBXArgVkL5oV2xLKf+IlQanDoXLfb3uqdtv0QT
ie44LyOLlFAbGVZFnFiwwjzY/UQ0FT0GksusU5NtK0K4OZA77gPUhqnotWsd5/x0gNQTPIylZHvj
Zf30hDoIIAzBoRZeVLeZshUqk45Ce9sEj62IB1Q5WeFVqDBdUb1mtWLTsIu+PSBaJYmSPTvigTwN
Sa8Z0QeXSx8P+r4fc0x3gYr1713nmQez1DJ3QcsO4aFSSXdDBm1obCvaoxGv18R3LHt/sDblpNBb
Z0ZXwhTsfB4JLiS51I0MWFnbOFawwhpd1jtVdAhhWrfyiFWoTbJ4DEXEgDY6a73sMrEYZQWITGCZ
vupgbOQrqPn8BuVUQU/2kDN+MzUr/ywp7DFmMIt/k6VIoUvIFiR4J2WINhaKB32Dzmco1YROArEC
AH1VU56h4R011b2kD/EEeFOQqpFayffeh/Cz5BNkP2Qze2DNlklgzQQ9lqxVn7eLHl/D51bBYFvA
ZyGvA+EOr77gFFguTA+E4HrAivokxyoh5m6OIxbkwJOagUeGtqfZRMntIBJiSQrPyEmPGcpxi0mN
MqXu03Va2kYdPhJSRRBuLGO/3gZ1CTAibs3psaxj8FrRaFRQC6CjlLAYakJPQ0zA4UZLZJcuMxqx
fCVjGoYN4v8Y1GRfawsIc+2XoavMJ9+lQ7gy9UmGBPLVfnNtuomKF7qZONkWyGWcHQpORHIfBEVX
7wkHz4Bzp7F0l5kxWO0WC3gU34691oldD/0IokEz8c51LTQIy639CqYkx3BrOXIS7Fd1Bep1q7ns
Fpal56GVrYxmGg7wEvwzVBNmspgKStJRGal7t6Ymfog0mb6eTGV/GmBo6V+i3JTZ2oHPChYn1Ydy
VdVT87lmIEgwcr2CUVOb8N6MMYbkyK5mhABQ2ghVsTti4S1voyS0/HswM6S1hL4GK8toa6+/6uBL
6ttM5TK8SUwv+tnaYE0XYeJRIs+HNODdRonZbJU9iUeKrJ679pIyfkmawWkhNdIIWTmQSYNvEhDX
F4z2wXcFIeh7HWZzrmLeSeAPnZrRP+zaH6lEylVRso6sa1snPJ1uVPKkgwVoF+SrArAhVyZ4cjKj
qa46wgOddV5a7VOOsRnWpKwlTO9hSMCSDTnoOsuK3WQpC9A/a9M37ODeAOVE0brM1xkM0m+k4mnD
ou7NKVwOdt91q9K1JsBReWSeJzgQzbITelesUuHMx79Y1QhVU+EfWhoU5oLLNk9UFptvZp+0/rou
KtwCRBugC/Z1Sbm+od0BV8PqXJcgRb/T106ITm7TQaVa1V2qxxS4NOcn+8mBpnLsm7C6FKv43gfy
Ya6tXme9inyAgAynBPyVKysHkY0Cg+pyhIXYGQ4ejfPQ7tsd7Qz3c8QHQN9quNy+1aL0axaP2Bar
2tAUGLXJb6ddSEnE22PVaV+aGkcxUU3VdNZ03z83yO2bXea6z/QacV1khLhv0zCwD+RN99+srgiO
HYctXNmI4+BDGUA1i6E419JtrzHoZz9n4oy7FWE+7pCJtayfXOKlJF/uJ6JxQQ9cFw4fkx7RCZX1
iS9Zn9LcR3QeDF9Yvh0btaQdf7ZaqfdnjU79p8m12ydcIcTKqmjo7hwpoXQmk98/JQB/QDHKTrAQ
14m1daCtIEGLxnQPr6JCMQWLtNjUFWpRShvxgFU3GQ2DnrqguKO3aisJeD0VXToEq0wlhb8OLWzG
2M/ZhC9mQ8+zKjPIF9Lzw69J0+E5L8pYpLDavKLZuIQ6yqWiwS8XLEfTT+5H1Ucw7J6H2ly5kPNn
BuZqzEOQBi7giNuwDkeIyok+gLEJvDJdiDrHd07Sr6ighpBhu7S0kC5Q2Puj/Wc5/h/teP8ftajO
XYz/vC8+pYX6+vISXu6M+aM/T56G8QcSMOyBRCVTJaIe/q+Dp27/wXebt410i3APNN7/3hljRaW0
xGeObqKpzxbCf++MpfMHTSZg1gYdZv4GTdnFWfO9syd/+Laey6ac/4zLT0Dza1O1vqzqN82YAF9D
DuDXmRE+z2sDeyhPKLHWlD4ly5IDVLOADxRBVzKt9Lsbs+uYOrS2isSiPkrIc6fupjdLDWHBdvLN
+Muoonzv90b1zE4IamjGJz3I/OExi1F41YJyfsmWBvB4t2qGMjuDzLG2PYm9y9FEfIHcJD4qmtuf
e1AHn+I6JjRVBVeZO5HBV9HYdmqVvxhyhPmZD+oRYgN59pWl3ftlq12VseMRIuY01E+dPtsZgl36
WGFjkm3OQvao5p1T8CUN8fDE8qWP8zsvuQvlY+n72X0xKVIdzEztJ1Ztu+vld5zo2Uk20XDbozQm
/pkPwY1T6tY3yu3Gp466/70Th/bnfBTspfhaZTjivHEH1M2+j1OAKp6y20Ms6pRvidseStNF7wnl
DKYVx+cudnc+GTIEa6X2pg4AGnhdUe363vI/w8GQN6CydZaFVQOXeKtQmG9w/YsFBYwJnnL80Dml
xjYPjKFa2yIckPOU/THjYL0pVIJCRgbhVWc1/tanGGA31ouekNXV8lW4yx1ruFZmll/5iUFquQQe
UcjozjVLfdWaYtiw+Me407xHgw/IcqiFe+yyhlugywmQqWkOBbyTVak3BzvLyhVco++ay21HtaUW
rp2fNUuzrr0QGAoIk2GLsym/okpWLi0zDp76KU8XVAJqIgYa+yGOrOdKBNYdgGkfLIljXhVBWG79
KGKBd8n+JUewkdsxr178mCDgfszMXWJN2sEIM5+ukFl87bJHG3wgrra4vre1zrimYtsvFemF+HRG
2A5lp99mo5+scrtorwd+11qroELZ+SSO02AhxClkm35yg5yKtVKEOiZBvoU/godnpDCv2qF91Hun
fxwUD04lo3gyoURYbJUx9WTBEWwtQZ15BxvT0vpVkBbsCdljZhUgcrevWOStuh2XxmD0B7+HMW6b
ofwCwpF6Rzh6KKZLcQ2SelijDZvgfFbGWo62fxsXbgVLiiMQdZ+YuBMtHp5zY4C6pafdbUHhHXQk
lZuVascnwZ8spwHUxT4zafg3ppA7f2xJjHyFIVaWc1t7M5Sv5TME3HKCSoRCBlBUNq6NiZj5YDCc
Q+dpNmlrE/sq4rgfsjJgRMfNeDQ41eJM8eqXVpJg15Y6dRny3x9AYNV734+EvqDnA3YyLfW9Lmpz
w6b/uXdascjbPF6S2yLWaRB/GqgEq4Uoe+87o+erF2uQ82CbHMK+KFZmAxUwHnOSGXpZLJtyyreh
HPg3UQSbYbK/TG4IzUuMmrdmC60zReJwk6mqOmb02ve9lYiF5VQwXabJTlYTIc1odGkIAh4H+tUD
eMqiSB2EU4CvLpJ4bURKHS1dZkffkCDBet0723FfHc2AnT+VQ4fHpI0wR3xD23e9AVgXuPSOM4n8
GkI7hxyHo9AbgnqZ6vQDLZhKR5ca8UmLDGMdpPLKmMiopQX0jOjnU1MkIHSQD5VFYtw4UiuvwjAI
91oSnKZxGtelbd+GObYy16khnTGlYfbSkh56BZMS9tjCqjgr16OTLDQNvbeBRWoVFH1y5Rs4UEUg
nW/IJMaHoRmwUiCIOgFYJgEU+OrR931rHXc9LQs+RESr49+juU83px9ZfYtSCZDt4i7Q42+RsZNS
a9ajY2y0Tn4JtJ1tZyEwNKRnnHg2Q1l9Q1UsUamF/dUYdpQ1qywB2o5r9BMb6unWdMdy0Zf4YPBe
ozyCU6TqbiGA96ySSKENq3V/o8q+3pN51Sy8pn/SEiteC5EtI1pfufBB3qYTx6IApjNbJ5oJZD4Y
iToGupHvO0LJFl2bG0RWNifpRrezZGNZWMpYY7HLbjqgTnc9LpIn4bflujMASlVTuxgCy72DvG1u
ajtfR8r/nFvOvjLmHfJoeIdeeuQ0uAf8Pu3JmeKNHibdVuudvdNWxDyRnADqESbyGEDGFYEdrYKx
KjZBrx0G0/tpxvGdReTAGh6oT501+Co8Di2a3us3MCfLg8TvAI4RJkxdu9NLq6p45TbM09guyWgE
IR/YVnKlJQIUuOHbpMgiDbVA//ysjeQ5LBXxOVpmnLW8Djb0RpZJO/Q/KDwPkD91OOTST3eToVnP
kR25V03J3lSjAEBzTh5VGbjrgpJPuuhYq4ZIWZxdfaIAXKfCu5hUV27ZXQ8w2A8OR2w8ifdMso1u
h32yNDgPLpzpRsdZdNuhg/VsCF5rnAbmHjgcVSI/0NnyKjfdDopd94YEDB2sYRH+9JSvHizdLHep
7PutM5niBrnXF0ga5jaAmbW3m97c22H9U4UpdeDQq0tYooV7SkpfLnOX5lhTRcFRcxttCyuyIY7R
wTnpox75VFGZuQm8rrzD1e0QkJmPW9Bp2SeKbmJLtcA+dFPrX3N6sTdV1ZXs/9PiCHd+3OP5I8Oz
b4hGrmPtAU6usbQKyOrjGPO1a6eoaxciktODF0Sg8V23bH5IFzL/whsrY1VXkJEdvhPfEh+hJVkL
8uDlkKZSqiOPMezvO1j61CFackjz0ixQf2oyOHJICK6zOHHXxCUsg15dOUZqbmRm76xOiA1U5Wov
WpJrHJCYMoaFWRbye9JLHiyf7H0qzOxKmfTNu0YOa1/k+oLSVeos4P7Ya2Fq/u0Qj9auYpO1CjXD
pcLiBl8abWKr5+7BYRxnrTKIdXQY2sauxEaYqJZL1D4JZ9kk6uA/5rvai4+daxjLamLx7jUzBFOW
XltlD2xpNEFPl5LsVWDqZgpXOenSKyCcclM1+TbpBtB6fnk/Ktu573w72wx0Wzd2ML5wwN375bCY
yPEUw3g3tseoDWBzRVsThJsTB88UDDnrDsW1QOPnBqgvG208thY+hIKBTHBB/aQn07Vy6MXPnCdb
1M1inLGEdUu5FDYxB7qllihta2AK0AvQ3CLdZZpEZTHNkCexqjzvJcQhsQpjBjFzZBPNzDU6NN42
xJncJf23SvvSluQmMEf14drlU7YyJ/SJtQe0dbQ+uX69sQee5NAQLUz15yrukgcVwA200+Lshq7J
tdh1BQXpOGm5jfJbb0RMVUzWtglIvRghNy6xzESLdhT/i7kzWY4cObPuE7kMk2PY9CIAxBwMzszk
BkZmkphnx/j0faIk679Kv0lt2vVKZlVZymAQcP+Ge88t8WOMvzsdr6s50ShromKowup/QQgcO9Tg
zCLKgzCIRB69V2kfFwO4IqX3pjKB/wmtfETYzs8wnsz2BrPme44KZfLScNAkDvdjgaO6AWSxabxo
9Rcr3aFOeM6Fs9fpyIOVfuIaJYoU9vk0J0DtoFPY4eQkrwicw1wbYBfXT7Uqfo9d/B3lbThp2T6p
8hZ8KfESKRXLki8mk/r0IYJ6469NWZ6FZjdbc6T4HaCRLYvyEIeXRwvJSzLY1qZNBgKAJ+rrgl/+
xs6l++Tx+6YjQFphmzC0xreEIeum0fWWEJh4C+rwDgEHF6ZBUktNxjCpNy/VjQi3NO0r+M0jjuqR
xS6w7FI9oDeAGBkfGHkSgN5mM4DdeHozbkcnNECv+RTKfB7XSqCl1NOz4G12KXYasODLPOxBBDw3
MjVCXYEvh/rgz1mR3YGX745Cr+R+AYbLKJEr5QcwRkh5pTC+izWT7wXQ2LkWPp6CIxU/v1T0nm3c
1xv8QH4xN3c5jyL9xZwEsiCRBKkfCRGydbovZCjrNh5atn8tTzp+rK3ZOmu4aBkLxbQSd1MHeVHZ
+ic/3bEQ4lKOipR0ux+v2pi7L+omv6fn0O6cTkYURqsbtsLumHoObdC5uEzycujf9KyffMcbr6UO
VS5ZixpXeitOQnaa76xeeWm92H6Big+E3rabnVHjIVXN42LOfGyPw84NpN75PcKOFJMDA9mPEVBp
4blMdfPtqtnL2Z0aFhgQ/Szjro7SY5O2NfvRKj32LrixMfu5dKq+ZkpCI8jHY17dTieChEFGxzjz
3bsUGMapt0aiBbpWv1CXEDM/TTovwbzlvUPMPLzn2mhvrXm9EFjCpYfs6zBmhdr3K976oXVv8SPG
RqzRSUFqDou6nd8gLdBbtNMX8SgzHQ82eEtBRpgqiv1OTJsJvwVlfzfv6sS8MB5/VG2RbekkbV7n
xuI9SX8UI0O/tewRwcDru46asn8A+Y5p0D3ON2H1YSLUZ5GmNouBmJ8LrMAWoc0W/OWzVZSvlZZz
nHv296h7T0adP3IjBlWawp0WzsG1oRV0hg0bmed8Q5wQ73GxLH6Ejg/EqReBXOZzNh47kEmtD1gi
cvDBxYcRswEzkgUla2ZTRLgqJfsbjB1CoF1FJ8/ImphzcIQaqv4qr4tA6GMZxm4Th7FsyjfW8KFj
WvqxlxJQ5kBUk3A5XDPn1dDB1hSePLJAwuHhnbHLUa955nxodLbOzsrBygbqcVxYGqxSXgrXCTnA
ogDWqA1UkYA0oglZtzGBnJi0XTq00Ni7jV/KAPytqStbj+gexOODIdOTrKyfRtYSlkAq81iCJ3Td
KKIyyfRdomtvVs7enRRAanPXiMK2g4eed/Ur4D7wuEmiXUw7jXEVG8WOsrP5ctNyOaJOJnmbRFia
OpI4HCmH3wMjR57iuZkhtXqFe1gqkf2oIYlfpEOsk8OkEpruinMFyInzUZWrsQNygbmoLPLiaGRl
9EOso/lGeBUbOTsVpxQwrh8nJIZl8VBvGIsT/pGU3qHrViRnA+9YVPZgMVx7zkGKORSZyy13IcmI
xpq9Ur6Vopggl3vpjyRTDAZWTukNAyMgm462LHd2ay7bWivsZ7RNv4a5Lw/Ew5THtiZBJG8Yx48L
5TE5BuDDYyP2DZKDziK1rEM1kAbvqNp5AFlfb9CaawdOvfS5kna2pcsTd966cPM6ymEFH1n9nTKN
KsMhLD4mRIsPg/IqX1lKfouSvi9fF/0CdH5+JqTgFhRWyA3qnLXatLykm1Fm7Vs6zhpqoDU/8DKO
V14ow2JRwUrLbnRG271VRk86MlKTHL++Du2mah+nrs7eh97W6L46uZcJeWZ49sQjO7315NIO+EZP
X981lQxNMjG4WyJ3G2uRtnMzQuVUTba9ozsZsTbNmjx4TPR3U8eG0QPweSrAB4Nh7PGMNaZz0ofe
O/Itpvg0HEDnVj/yl64kLG5G0yzCoV25xufKKtOwIQ7G3Ai3AXiJ2Hg7eWa3bYfJPeX57Gp+OU49
lY2Trvj9nMFXTH+vbtK04ei45DtVUT+eilTaP7FjaBdgqcpfRlkETpu3x5ykvaAr9f5gVLPDfZRH
W4TI2QuLio+W+d0DS/MPKZgA1mSB7VCldQcZxWZQeHjkp4TjKm8rMpmUY4WIt6j+6sCOh6A1y0tJ
hRKkGmO6aCWFCJecWjFX0eKDWMiRO2JfebZwLBEonAQAJ/TfcnDcI4W+FwhHrvtUgJoEqtLs2Oxo
7IpxRlft4GcVPGXSnTC1QVPNIVN04r7qE4UPai6TI8DQdI8H0PtVa3WzZ10oPhuWT1tVGwNGRcKR
QoW59cVdlHyCSfuVCY/TymG3RcyP+bhqDJNwXWX+NHfxvYgYMXDbi0CHpbZvnXkkxnZisWk0Duth
o3jzRpk+x0nk3GnanGBA6M3HaIg5AwpdMLyEc3BYU714rVr7DjWn4BPMFVCacoqmJyBjVHRM/IVH
eWWwuQO3Xd6xfDPfTJnol9ltAS+lsUUHVpN5dUDNqF9ZDkxsEOIlP+esEFllWwLKFKu++xj/16PF
1IaxAATSn+TYCBjK+Lx+TFxbyAA4Ep4SO0OxJl08i4yZYJGHQJzVCZOY/Xet6H+0Hfi3ehi0Ur/q
ZunSOFH/9S/3CLe/73/+2P+R4Pib8PpfbwcudfGbQMm/qmZu/8nfdwOmdiNOOhqUPg258c24/XeA
pWEz/+cfeqaGKOzm3fh/qwGXsHky1W92QQcL9p9i4y35N/pULGfs1NDoA+P5j1YDDK/+STWDdxlr
lcMHAfEGs+L27/+kcJ3JX+jahFQtzR5P44TgNbQovR6yvBXjZhr1lri1hlcEg+dGyxw9pI0bfYcy
/JpbWpnt69TW+m03pG5NuZAoYy+XaH6s7OWIhCPbCnf8bbLP3CiVtVutx+SIlJdmpZ/lq4bI3a+7
5mQAkGN7MLH88qLscWWHHLA7v2BT8nZFHvdHrXcZjpTimzCrGevH8sTY9zeTOoisnEJEpKMWY5aF
HW/UN1HbrtYxSWMgE5YxvKx1Gd9ZMuoDJzYn7Z7IHzo5PR4hNGVaZLhbGGlC0TSRiPucr6AIt2TM
2HvoyrxBUP2f13J6Z95HopEyKoWKBlFT+Ufwj7PVodns2fvO6EgWMfhGLGko03VhVoIa+DIaLZrt
UnQ7w1iiR+6mGPDhLKOBTELH2hA+lx50BmvRxs5sSPl5G1/p+V5gOxlvbjxY59numQFC4eVfxguR
RGblFfy0beUPJp6vKmc/P40fRb5IYiNrjfa/rZxrMZaAd505skPulOjaJ2XzScT7xDSwNDZzY1t7
+uboGldmMh672JMv2G5cYy+YnooQ2CjmLKHLh94qqNQVodW/NFllgQ0M3SP5pO2PEZ0feOncwEqs
eVS3wzANH5JkzzMXrTzi8bIEzYrsKFqtLGwxp/5KZJcfsqGmK+i66p0pibdx45zEMdkRCFHi3jiN
KpenJOvEVeWNPRwmLxpPbHsk4SWm9RLdPvxg276Ke0aJLLrasDMM+3Hx7uu4JqGiwZ4X5Epm7wYy
RP+m5GBwalzycV6oTTBLoe/wUtDWHbkAN1nWcvOOSzGngVWV9gYEGQoUXke2ulQk7S2YCJCGt1XI
/TfWUCN2LIcTUXJvsa3Y/C8EnSD1QoFQTVsxpcMWb0oQt8sFzJm5QUsNfNnJgqmZ5M7Dfh2QC0A/
gC+8copNR/VkLayy3N6YfJowWmTjwZ5j58zjFZgdi/QidzJW2am+qYnpxJK+AhSq1p/MQQwkPjwN
ybosu8YyyeSxxi3w7smXuKy2cORKrA3SClCDpIcmzs4T/YuXP0zwBQ4sv0sGslS/5q18ryKljtiJ
49A2B3FUSMbwusEOIgRhx3Kq3aihMKgWZrWXc/HKYty3lAHs3tMLBsgW7Y7ouNhKAU9dEYASzPZt
uoBde4M07lYrLEzu6mu/MKudo3NURyzKRzVtcSGhneoYuVkbTxQvnlalL1NdpIfJyghn01+cJbfP
Y8tCnpiLW0YXAUCFI1Eemek37NISzd70uTaOvS3G7oUdp7HpWudhcZIfsTcWl5pgXGSjJJ/Q4iI8
gjz9kFDg3VftshziMg9cINVbDNL2p4ITs2M/yMpRdDR7jVD7VrjaK8hq3sCqki+I3EqE4I1DphLK
op7X7Vuyxb91eTpTxGGcjX0Za+Q/2XlW+ZOEJtf0iO2mKL1bV151RgMyyjdEyFgJ8sSxeFnWhjQ4
Y+gbdp9s+K4VAyPMEWe21tHZxhF3a9wlaHKGq2aZ++ZgPKyjWB/EKlyfGebXAIj9WNBH7IWe2rtC
swXKMMNu9k3sLHd6WkwfJgrGE0C9fUFoKUlJDVk6Rj3Ul3RiJLupeOBfJUkQRQBzIH9SDnJC5L34
zTl4zHiblRT5ZmuRWy7z7IEHBSPNqoyfFpTUQ83DHc5Taz2UfU9dXKrGPaqia14bUUQclIlmSiJh
RgRBJdrdjWsw0gJCQqTI7CD+CCdCSnbTitey4d3YsubQD0xBqIjXueBxx8GK9qxm36x6+yOmUtuu
kJ5CI2Hq4tTYLSIXnc6KQoWBIINyUtelPmh+UdYVAhyv3Glj02HNmCMuv4FeLXduiRlec6Y76f2E
DcZjPArrTL8ahSzPHaZZU3xmddMFcWch3KIGMx8hTjG0Ic3GkoEanfTdXlbn2s6Dt9WgV1yI1olY
qPK08Rpe+rz7MS2HseCTS7vbm3oVJoTMXpie3NcgDsNO489GxbieUEcWVyK7mKl2UUeKS01SXIGi
hW2qhXV3sHHuxpmtthXPqrJQD8J6eKuiWBwTra/vsf7LrZ4t0f3ac57hcAhBqATGoCymTPU5bTE7
lWV1LbFjhR0UdJK+WPeN7FjGCcdFwXUH5xULSRwuyWiGyPNmVk0tkVYDVjjIPi1xX+po90X8CMkB
Zbp8Suf4MyX522e/Jva943U7OSN70lc5MihdMq8IEULeeyaP3pI0d6D47mHyNUfoEeowzMJ6yor2
u891xh16fYbKW/9a1qEKCFwoSTC6c1yK8rZGKyh58h5bwQ+9obF5qkb645UB3zkmw3Dr9Aa7ITsr
z8jMtPvKLrOjK+fhUBBuExpl3F6zqmzuRaHx2ftS/9Td1gZ5GY0QUZH34My6pI6HKn2pfxo6gnS7
t3geB+O1EysIjxpmzibN2BL2luSVSKL9QHwRZ0vTPrRDFz8x7otfSRj9HlIuGoPEEn+up+gubW5J
mPSWm/bG+CUp93Gcm9v/5ZDsYeOmOwJgTMSwXfFJ8hvTm1l0x1ZNmt9afX+pZHI2S3KoE40QIQxL
HwkJ2E+aNmZPeT41JxthHO99tR7YulIu6dl0MeVQhnwfktbT/lmg4t/xS4pID12gD3JguefIappN
o83HmgnDGa2L4A6zvYNNj3eol7X41U+GxSBugeOhTy9N7bxmcbXFpjgdRx39bi+96t6B2BGm6jYO
TCrnZSL77cqSDaxBUb3oLh4FXFgBwX10fVzrj2KJGD3FY72vNa8+dRwrT+TgzKe1IUoorWOWwaBA
QIdNq5P+bE1LoGLg7ZC7dEmJh0TP/KSUEKFccsmYhTnqifTcsg5Ul0/0/VVBupxdFx8ExqFzrTvv
Y+28+oc+aekFw4E7HVSRjKEwi/VjQj6LfHTph3fmdvLRnokxL9Rcv5Yotu+XAXGpncj+CFTjZVFC
7k1u8xMG/xauSaI9eC04OwSUAKmwZcc/JzsZv/M5rsIGqFNQ0qczH/dEfrcORLCs7jx9N3o1Po56
5ZzyNiP5RHhLmPCvf5fO0B7ZSCffMGe+snKI/GqyGUCjjiVKIldnDYjpozKlQj8oJ5+QvnoJxqkk
8G+xtNgvavKLFmsczM1Kg3hRqAxFQNKb85yRdkj61cQhSFpOjYi4ksHYe962YisnQ0WqIeepyLJD
JF12AIqkd6dP7uZ06Pa2y8koSKDhfFLrtiHC8G6FUPIrtxvJJ6rL50qt/TfvCEJgC1njNm1R1VBY
etaRWMW3GekiaqD8S0nO5row7VfVIo7j+WvuJ1d9Zs4YH+aYciFzyDsWho3XF+MyAnKJN9qriy27
3594eOcQwtXA6nEM4sR9AaRAlKB2wF1ylPbo+m7tRLvE6JtdMw1BtebnckDgEC8gHkj+eiLQ0IcQ
fOG+2yjGa1o/MI4Qqz+s/Z1LBstGJwNqF+Mk26xRYu/mCp6Qqw0MEdaP2hV3adGzelEsChri2qhs
yyiwqCn9SUO33xp6yLSX+tpwwt5SQVV2O0qQ9FD146XLzGZH9nJ/qIEdHHmOS4QL5rRvR9w3On8e
oyRvHeIMfSsWciAHzXEfkrioCAfxxLZk3ngBmsrKOfX6LXstb5/aYxak2JexDugccsn8Kidy1Ch1
4BXl4xmBsREkq/4rn1nfR6PxwL4T/Wu7DOE8Mxuyi9Ccp7DV5LLVqDaYRSPEcJL8SDrwt541xzZB
gRHRRPhiQVKVrJCvl0l3WdzGXVDmY3FUpMhtFLm4x6Ehxi7PUhHUCXOfda0afzYY00JsS1G5iKOY
eb7NPGr2I+PAcwz6YmNJtj651n2SCWSRvDSTRkY8eicr1MgrAoh2MBlBdfB1Ft7nnrqB9c+ipg+N
nPhLKYR55SR+q1TbPVWZhD2hDCqthWGss1j7da3ngD/EhV6oljenqM4NMVYb8rXKYxynzDFxVHXO
fD/0rnczGj0XiaHzRHssRp2gNgd/cudDGrVJEEHu3bYIqxTniWcK+6wjpacDG9lLoDEiBC5GBiIT
89CZc7+dVsEBWg9ZIBO2so1XfYrWJtTOIQnGmSv3DAsiurru8tO1k3LPUOroRBMyIjPkykcEepHk
Ee/xJ6CrLqXDoMusd5FFfirKo1AS27XFMd/uyTdlwWN4ECSX5sUy1wGsCemRXq/g3CbJSyHy4t2L
L6mreFwae3L5mxDKVPmCJ9ruDTLNkxuVKHrkjh+3WA7OzM72c9+M3DbR3ov5lehjjetAhC1yQqlX
L7LNuOJiSN9d2+5rAjNDbYKS2XnIwPlztNaYdvJl2+Xma0EMNa/flB/idhpOYlCIqBSUADs3uBSp
MBzyB3NUabOTbY2cZDE0GtU2Tphdg6F+rmLB5pMyP4JP043gn61IZQFJPSrU4+aYgpUOxOQWWCW6
PGgXo9gKMSS7NRtw0Fl8eM78g2EkvomKCQcJAoxRS+V+RfiFxa5j/6tX9+xvu32+DqQclareL1kf
7YEHKk5u7BTGUlNvOtTKa8iEezlkM7F0aZYqwqcygMnmfW9ty97O7mPJxnRiJgi/Vv2ArCd8E35k
y88WFHqOA4Kj4eyV12H8muhVN8KUxALc0rQy9tbIaCiuf+SgyXy7fIdvW6P9QMhZTExyRtbGlf27
VuW7cIyR/4RO2CiHlxzVmV/TQ+S9FSzyMg3eXerab+bsfkaxl4ZL3xPkDvVc5RkR1dl8mZj1+B6r
742N+0cYmaTj7taD2fBWioasQW505G2JNp8yfVZbbOrsmoFToSctaSEGRBRrjIHWkriml7Fr/HVA
aU1fW54STUOmL9WDsgvGwmq801fcuAbrDaJ7n0C+MJZ2xUhXiajSA5pdaexm8jolend0H/jt9Fu+
BVY4zE2GJI/Dwl0Pqy3DHJ7f3tGVYn6AzaFnCEY5keh7YsMZxTqLoou1xx+8EXcpSK6a9a4y2ONP
BtDMlcktO2fXYVyj2pCA49HPyh6E2qvr5Xkwjv10bzC34sTDEmndtgSRtP02Yb+nkVx+YKsvbvFU
9UkHqB2IRFDO9B2Nip0BbyNm3kIagSQWjqHetm64YMAIZtHej0l/LZvpGhcDXR/3ptvignHLyY8i
Zzpy3sSBM81/jOtOY5HxBpAfjqWJAsUzn+EeXMh+tkjOSoZAMPPbrEu7+CrR3VBfamvvlrLxjbF8
xD+Haz9DdIcIxWqmHPd7dPW8Bq187zafjZERwTY26R2Gy2QvRPadOjSxg9k0h3Zl6u/JlRmF4Geb
AQBuzIUjs5Kajfm/eh+TiVYD27+fKkscdQQAsIzQ78CR/aVrOmeVVa9EqeIhAdcHZqdGcFvr6DZS
SbZfAnorzEzcpEOq5mu0ah4BgNhOaTryC2X8rSM1n3hyH1x32C55pC5sBgWjj3gMI4H8oZwzMtd0
49lpoguUqTCqQR61/Q5g6mNJR75vVfoop57Ro1Y8Qr40T0axHIDHg5yqyAkoWdcr3PIgiNm3/tZK
lZNjUpsBududb5XVsCmNzgtag+PQwKEKCPOhc4qSKnWmiirLB6Pq+DScEtJDNjQLbZckpHCaKqOh
ci+4kcIpReEHZZ5FQ/kcwxfcNC4fZar1lGzqdZMP1g5pwBvEe1y9A/IzcoZXZHKTu3HaNkic4goe
yg5wQDa33aVN92BdzSQ7Oip+caZxR3rRuIFqcF8kpjpYq41wVfe+qxiBBEFhY560lBfjT6a1+y6a
rqs2PmqxcAJRf+Xl9NE7w8J0ilxqLdYQA4/Zo0tOb7a6n1bvaLuyXvBmuuayT13T2w5j/FGYhM8n
fAuG1R67ztwRuYojw0JrvXg5jUxColhJTDxuL65PV/xExfSORfWe4bQV8C2mwRgPWxC2weIChUAV
7ItMPQg1vjKWwB2JMwu6RFpii4x5q20W/fgUua7WPNrlS3VVcANn522p628MV5xFDnD+KCnvPZug
OQq74h7Ss9iaetGiQGXashqkDacawsUFFAGstK3do4WzoRaW+LJl0mHUJsJXS9VlKBABQ7r+mg31
Gnf9ds6Mj6XMezR8Lu2SZTAmTJ09u3pGewzCfG7zNsBlBRlyca+4Nt9ZAnwm9Vwis6RiTFT2a3Qg
RJYkWAeoDRTFNiUmmYw5tpmFzF9DbWO7cEmJcQ8EWIxc+cMD4nTGJFobh/VN94P37AkrV+Z7lVGT
3m0PG6EynlCN/dusMxhG4s9KNBL1xi7aFzFp77lFMRUBRnguzOaVts0LeNSg1efZXVuLp3q13pWq
fjnVHMSQlHzbZOGmL+mIDD8hwc8xOlagzm98+NPGVQ2yqyTbdlN5tRdVBPNNNsnIOvVTvXqAfp/6
i5xukHjjgIjtiLGTEam9NAgwUMpUVQaf05pjRMCLjhic9Dq7zonVXUUcrLfwhluaKLI+8duKapia
qSwRDM4Dqjy0y3ad9f5YMU5JDPWWGxalgEljHrHlbpg22PxtIuVWKwp3H/PSbUThGAjyloei8ww+
qbZjxPREqGsW4Me7ZXRiBu2zm2Zr8dpgasS3k40H0eZfbHi5TvT7aM4PnTN8xC4J0MZqvqZwPX3L
TK4LqZGdSPbDrE7wq0sUGu6KB5XvkeH2cM3Rte3hqM1c3hm2gHEoA6dMlm2iuV7oMcHyHfhgm0zn
MnXm/JGZxUarSYYU+h7Lq/2aJcVpaTQIm9a0S7XzOI875JT3rB1f5nxBBjrGt/FxdIRiS0bi16Kn
v7CCHRM5/hiQBevtR2p4b245vCMntV9L4icCx1mdo65xF9VWdFBtAqKmxwmaLEO+yzUkvy249KB3
qr3urrtZ2a8QSD6V0l/zrE/27JgCvi0XhRXlQP3lUmc1GHZjk7gFo1veFYTlTZkZP2glkS2A0glE
i52KIVceqLjqfB79YLLNY283vxquxkBz8uGIZIYPAHXiYLWTsaHVkHtbn/B2jA08A6rBtuwelkEw
ny+e3cl8cBvxg4hnYp9yUYeGplhUNJRDiBB+J5pqL9Eo+D0M725dj8R+wFLQ3Kgm6TTKwyRFe9wR
54463SV/UljdifH6aS488hC9M0Y73U+dlUA4ZEJGncC6cbgdyTzM0YqJ9stZp3nZRF2CCFleLcfI
Nn2UP8yDYjdj6Rt9APAdWfflYN3PGQe1jkp77DUWvNO6r0p5VbWJXw2L+KbXGssvRgi26aRI4qbk
2IisR5qaUqthEnwYiVTmL082JqTsYEj7QJJ/zMMFSSFrvDxIegfhnD2xind77zFhXsGce6qvRdt/
/rEy/Y+2x/9yJ/znlfB//dsd8//F7THmrX+zPd7X1e+h++j/wly4/Sf/YJq45t/gD3m6RjbIH9wS
9rN/3x9jBPwbuFM8Z/BE2OLaBiSUf1AXdOdvxF5YlmbpSO5dnGf/4y3Tjb+RmAhm58aXxFLOwvc/
8ZbdAEh/4pow6CUCjwvXuH0+m4/z1/UxGS0DrnebZ36ZltDkZbeI6Dphmn8wBZVcYc8B2l6cGJzG
VfsWTS220Lg0DiPDyxChAnys0uQGTx//9D3+A8Hy56C5f2I3kZwE2cui0gMIYYMP/WeCT+owlVTW
GO/WSY9+FlEVab4oMfb4jWnmzHv6GOmKRPGErQsWfTN7iHxtmSYHLRLL05qi5G/NoX8WyYjxrK9p
ipgx1vtGn9Z7gwPsPDVxkt5n9aoQLJLlwVVbl8YnsGENK1YdRV+Mn7wuJOGRGUyUR/pZYEP937BJ
f0Vf/PGjkpwF94LfwI20zJPw5yV+T9dfJozDuAqE/TyjzJq2UTQn1AO6s4c3lj6lqFQOrsjFrhND
+pMKn/V+vyTs1Etu3IuA831NI6nv3Mhzf8PZ0f0Bh8K//6X8kVX3l+cFRQOpnDydf/zPDbbz50+a
uK0xal6a7MhTmu9ZGpUvrgSdmfBYSNucrmO3uC9zMnfbtRut6+o17iFjaxOAP42hrw3GfMAunZ7s
dZm2/8unuz2tf/l0Fk5MbkswQNLDtflP36NN1nLhzhkAhqYn9U61Mx4/bDSTXpR71FPjq7bkV9hc
0bEHgHyW2Kb/FwAjdNf//0OQs0FSjsfncIiW/utXVPWEoNhdbLKrsEVxqeY4No9x6TZhZuU/4swi
Qt0kdg6SAEEbsrdIzMI64MQv+NXSIO8qnWnxiuHFmbSzkMOOlnjyzRFJaM84/XHq8cDTlJFTXxf5
1q6kcW+mctrNlp76DcbOvqPyq7XstZZLsembKn/tUfb4pUN6B7N+H6HrM/dBcwG4AMFhMVZaB31I
nwmVS4AkxMaIf652PjIZo0cscuYpkTAk5e04YpyMhuSl1Igo1jrtnBo5t/k0kiTucc1VdIkxi4XO
ywWYQ6WhfZfu2xClgoo2UiYfQ6J/LsbG23pYWD09e3YcnAz9zcGO/hWrp10W7y519z5tI8pAHbEz
yif21d06I3Hv22IKp0KyqGvgzX0JAbGuxSnppwXf76RuTKWGSJkNDVX6qmWKexm4+36dy/bdszvr
TmAZP8Xo93YKfSq4/y49ABCp98Jq+4/IBTtBvtyZbHG1pSovj0NuQOI2UYrXEBwPZV/fzRXkw35u
5RkaeLar7cJ+hC9XBg2pWuFij8kuYap7RiSUfHmqyEMWHiM6keaJwX7BzmD8URkoBl1mfzttWNYf
ICGbsKxtj1va64J0GtMEH4XnvTNr/em60/26aKSRj4M0n/GJxejXx2eIS00RwLDznrNJuN9xQT9/
mkH73ZkmDH2v17H1GVUcslhGcrbkfPdLn853sZH0BfgMo3yiMB+xq+v2TnY4NWaCI5eyIbXdaSN0
KjEiUBsFyQY7znNCnD0uSR1E4OLSJLCFFaFHlxfMVEbbVp91rMV9+qUTRO2z+kdNMLk/l7Wmdamn
n0XiiS9BeLvPbja5l2b9To4AARU1XzKE0Imdlh3tYAX9Egs6+mj2DnMxdVe8kJ96i2WF4G2Jrc4U
fg1ToM6YCOCdlyGk6ZbgUwK+QWf8KvvZOI2reEja7IEJTn+f925gdShRWLwSU2g10dYaIvU7L+S9
1KN1N7XJHX7JaZsUqfslVueXGCEVsioGHBC5cpthIiGDO+U3ZqSdb9Q4O6Ik0mmDe+M0j1HybXZL
f8dZo3kMyBLj57Rif6mZ+231qB73KdBEhUGk09mXxcuhmzoZisb74qruN70kbYZncro2S44Sk/ni
80LHAk2ote5bFjgQKfXQy4oxaDpZsq4kZOEs2+7mJ6xSLeTWmN/LavY+zbK1AJVheRbY7d4b2CGM
0qz0jPBYM33MXohu09hL9rJfH2tGY3ez7jK6lSRmu231a2mWN3zDkEkIsMF1psesMmW0FViWXjsT
l16SRIAiivVYl2X0AMZpPatyMn1CDfb6OsJahGWALEY3sn3+h0sUSEfqoe9Nhu+cd/TdQNDgsiI3
yis4iHjvAY/aQmKM8QRkDNqmAqHXmu1UZyJ877O5eRuInDxk5cTrVljHoViGb02u0x1gpC6Ua0c0
WA2rI8N1l2f3Xt8L37GNH0i3z8w+nEPSc4y5ZtRuNDymx//m7ryWHMeyLPsr9QMoA3AhXwGQoHbS
tfsLjK6gtcbXz2JkdVVmzlT35EObTY9ZpFlEuqAC7j33nL3Xjox8WOWpSPdzywDPYij3EpOqAaFl
nIo9mhYN4W381tqYPzjk3UuVVZ+0MMRXAtwmcvKx2CkmQnXTGu3HsVh0zLCVct+qKIrA97Rrw4go
oeQpsG1HmaLKA3Z0F0a9WJdm/FJqBp0gBV5HBY6iXy6JhqmpQ6+gOlqhNDCsasMvza5hakgKkBxb
JBY2tzOjraKdkYDwYMXILnXcQs/nXLllHJm8jokSP+F1l3+qcBmPtpp/pIsd7/G0V1stkPRHDC7Z
rVupbkld+cH599ATZuYwdXtdflVUwFmKdQTE84iZqdimBR2DUlTmsTaV3ilItrxLDNihC544DZuH
UIwHtqloJ8SkoPvop23G6FFGesd0cDwkRntnzrpYjbM4VaRvOlJbIlZHQ7Y1q7z3Jq1WNmm8mHst
XHbBIF+KPoNPcHOVlDBP4Lc0nXQZdOa5qTEzWZriCSt7HK2DJPgo5oAxdBuw3dVGtkFqF7r9UL00
dVhe6cRWT7FKHig9NDB5YmiIDL6NnGmkO0umJfvCABMmtEhsjJSsu4gKfTXZQ7TVIrRHWmehz1/q
bJ1nxXzruudOBgAZ30KCf6dGxcuEKR02UjGke0A2+tNsk84a5eYXYQrHpouf8BpMroKKo8YstWrS
LPmZtbw/FpqRH5PAjDfWxMDb7AIGjsMU69/Id7IfM+zHUz3QHW4qWotFPk8Os2WZsyQd3VVK+Gnp
qfjxabnSuTe3LRN7pp1oyhk2gi/CaBBOg3UYQsTIuICL1to38VBIqwKNHDJ9aMEIxjkkK343TCX+
hL5FIUQGngnry4mDrAj8pWYeBsurUB2975oQ/TLwNb+vRP5ZsDllR9JNR3Nv5IJphGIVS/uVC5OI
vlivoe4yujDLTUEeq+ZXE+3Wh6ow84NC6g7rEzAxZzD0rjt1KDyMTUgvGYmXosrhliFZbazVUTTj
pS/mGtQbSR+UPMRvQp1WlKOijeFP38w284UoGjHWUF+duMx7DjBN5bdTVBx0u51OJvTa/tZK5B2a
QWONFGAJTk3LUNHXqVB+NCVTnmCqpr42DNmpKiwW3VmXPDPO7aucdmLTmKVYFXhs6acPC4qYDiBa
uir0/qY/kmlomin2ZdSd2qrHmKo6A45AZD3CnPyAuQHgKnlgJNuopMyviFALbwmcyCPdDrXtk5lq
mXTOtV6D5WGE5x6Kz3qYR5BGI/6opZcFBhehHLKxDN7MuOGowowjrbzBHEqkBlHM2mQ3SXsMp1sD
Hs90sJNw2OxS1axlz9DaYlsVxvgg4Pru1L7HKKbepFFRrKgbRFEznoiUOq0vAhrtQ2LclzUNpige
qM1Q1FI9TcoaXNrwUbVqjBtXwh3WQIA4q2ogXsgGF+/U2mLFtywfksDWFphhQfNEKs1vpnGR6Zpx
qz2Y+fjQBHbLuat4xoBVQuaLX2LeNzdAs2uoySmV9BcIdxZzBUHBOsDOwdCNRiBt74d6gD5RzN1h
GU3m+zFzpI7JduKoRl3c0z+Mk02CKKTiEKuUxYaAp8BVAHHcFHHoFAvaJ7rblXqyyyFvJivN7If8
UGXMIPUAv+RGSXtFus1eWvUSLzbJPUvcQEuzibqVKS+/mlCq9zJ9Ja9Q1HzbVGr2GuGRKQ2C9SZU
Lsw9jOpRKg0kOFkIcWKwWd9Rn99JQ4Iwsrt5BOZqXICSwzZ0lIYWnyFqXaalo0U3FMJMv1NVi+s4
ju2HZbfza6RlxlYz6/aAGG3+YtiKuxbwU6kszFII0ylhCzXRuxGTkqQtTXqDAXbqNQmyfAtDLTx2
Bh92jJE7rBv9SbTNskY8ciQduHpF0xdtiolqwYPzWV4lhCYoIBBYPRUWy5rb4iFnAIrsldaVEU2J
A2Mw+cqr/CxnUnLi/s2P1aQmCaILTJ1oZITwJCUXvH+hTm1jWD95ahtYLbrdUA0+wVDyTp7kKFnZ
zSSOKSXyKtLr7q5mXLPincAgo9GsCJ2gyJYIa65VfcWQL50qhyfWCqg1okTbnFrF+G5nueyBJLyI
IORHitQiGhOLykuqaWCkJIJ3fV3jpjGnPr+bMaQUKGCDzGRLjcyapI4EkiESFMkN0VcdrLqh+rQk
TDSwRZTGlhytkr6zoZ/u0jYhihOItkwq1E88MTF1KnNAX9AbGn6rRuqM3J3Qk2w6rQVQmWUowl2U
sLUfKshqtpVWtUfe859CjufCtbF5i5IeYSGkFZYZbOo5/r1WQJlgMH2x5fwydjFJLin6ZUTzNG9r
iknRXMM2HOkZcn/pQxU8BlN2YeqLVwWo3RPyKJTCmp7Or2HMXXmTdQfAA2ymIVk2fbCiQDFhkNmj
vqAtOvJ4GaC9BNEzfADOqG1vRduQBdgLIuovT4QWjSMtZeSJL4LCi8mDbUf0kKh2mJKbyXNGp9LV
a0pOiu/hcBvUbijp0r0GSsepAR48Gjr+7ak7NEqdPcyGwsWeQTYJKoPDXNKUxVN1E3ZgpsL+mNxi
M/D/SeKhm9L4ZUT8A8ocWwNDo0Zt9pEGt1OtWc3J/tBPU6LR/88msUIHFb6x4zDhTAaMfBWT7TIG
ya+VhnmV++YZwI95wkeWfOQpg2GcDTAv6jSiZG23YZY8aJKVgmIaaqyUWRJu7UYkn3T62xeS3UZE
x2P4TGEr7Uu7Vw5VPoxXREfNHcPa1pNFzIbLM0ujbdXFQlu1BdDDeinVT5mhUMTYpbLWeWMw/pHZ
DLYg65UDyR4A9mym0XGiJt+/2id/qYlLFgd//szC/UMH9/+uz+t/l6dr/t3++Vf9v9jivSWT/HuD
0BmD9WdcXbvyb1/x345lcf0s/9Duvf34b+1e2rb0KUlcsshDwJEjaPT91u3lKzJNWxs9JAAvPEGw
2//R7NXE3+mlgYUzoexShVn/avbevqQCr6eRxCbwi239F5q90LL/0JoyIcYQo6mpt9RgmwhC9U+t
KTNC8RUM84Bu4YLQN/T6/YUcDpdoejfxhg2uaq+XCyd8AD2zG1ck0/uxb3LJrhdmbePs7J/DW25S
6frC71YDfKXXqXF2PQcEL1mPr/NG3w2rjgifDegC4gaQMbSn53bVOnTgNnAM6Qse5galJFxpY6Pm
tOQ2OWiKzkEE4WIWzY+Dfl/RueGJze60HjxLWRGjAPfwXfd699LzLC60Ele2l/nR1lhFPm0zB+rH
5ZaINB/6PT2T3nnuneggn9RLtmU93iH4Wau76mD4qs/p620veRm/RPKwEW+aXbai77sOVv3mGWLv
g3CAPfIIKI3MO6za4hCsRbyKSSG+H97UY+/2ziVw25VyZ6SO7jzvLs/PtnPc3/4xu80h27ard83F
FO00h+aACnOXQmdx9kzEndf142PofEDiOtBnXuX3bFhO+lxXCSZul0JyL/voiPk44luwvdM/R+sC
4Ri/23TeY+eR98pJtp3X8f8mz/ykz+AYLpOvj+ZNeOl955VOccid8DRzZI2fgOvc40WP/QQ2cQ+L
1CwYHF3qz8WXt9Wm298sGWiAxRpIks7PHfRLfA5dSuZN7yh3HQ3CEFN7vlLvEO337Y4/hnU3mufm
dVlnnuXFh3DLdfA8rbA/e8Z7tgPWLCrEFB6mLQa/47n2suwMMUVq3fRSfWgkCWpO/13dKUA7v/V1
fel9WM9e98k0vUmdPcQA8Mf69n2C7SlRrXkznzX9puV7OOqOlPo3KKWPdOilQC3CvPQJEk3HG3cE
lqeumnd0puyN0XYimGJ7LqLtWzNtox9qq6R3gFIka4ADe3kLzOLQvM3vI4YFpN/0K9i96k2kgdgI
mVJ6yuhTMJuHVl4Nw8sCriw72RfiJL3Kt16qY3RQj+KhOYx+/2SYZ+nD/mAsQd1B68h2GGrzF3mX
niJPusNt7SbScRxXstukOBDoQqxpxNKq5u8NkRnUu5U/Hswto3j4sUoEh5Le3EpVjqIFk+TEhtP/
YGNhIg8yZKTl/dhfqUj1Q3eHMLMpoRfvwJuW7LAe9fo52SYHjkH9T3DhV3ofGLKd8/mw4/nXrvxQ
exJLQIk3DpXBK1t39YgxSaD5R1v1Y7wbR9RcPqJQa51hEViJXbqWuMAQzsUotD9pl3INKL6HdC9y
czeAnQSiz+mo00dPwo3/ylVX6078otCDc/U3j3Nd8CB/JmsHg7oD8mWjQbdzB3r2rv7JC4M5u47W
/fo8b1TbccN0D36TdweANHLgk7gLnqR16t3uYFk8zS9R6sHcbj94XogVmBO96qwbpju8Ygk5h/vp
y4CK8S19oAFm6ktx3Ip1PW10vwhfalQD86MqPGUzH4u15q7n1QyZwOm2i3cHC2z/ITmI9DFD7ZOv
9GTsKEiMKx5EJ/0OCt4SeXStt+wDWVizUd/O4dG+gmxFPJyc1Xtxju0nkWwH9W2Zt52rXMRRfbMO
VUNDtXTG3vmUt8pytO5Wi2v61mvgAPk4YMdyqg/1vBX3vukqJ1qLJ+s8uDg3HsTuVG/xb67Rncvh
vZlu8Zloz1rDC2pON43XJvVYllfXa7RByGdvZech2pTnXbIS7suqciLnNHsr/YKZ5hPriRe67Zd6
4G8OhdBrcX0TLObIsmkYr7tV79ETvXK2cZjdO4pLdNEq2+guKayHk7pW3BMCiOc28hj77HgJTjy4
+bY8wJxYWXflVuZbAAI6HPBd2CWhY/M9mEOp4E76bvR4Qvx5OSguIIaSzj/tGXzUbno03lKaVbvu
B3oYf81+3kz/17M4dc+odpDt+ZWTPZurnnURegeTsUN9GNc4WqAXg9f7SdRd68EuRAELSWNtOKhk
bq8p3/LXg+0TtiZ0tqpuB2AuuMtyD6Ok4vfzuvf4GUS+tETXUubBLpu4POWj9hliMan0tViFZ91/
A07Oa4DABoqGcAefq9IzfSha3lVcnxIn2T24mx8J7IKn7o29tX6CB4l2iMOto1/pf205u+/Mo3JK
sTCeicbx+nXt1Z7wb/91K+li0i54Z4/l6Zs+Cp/wsbimHMBsvz3wpKxXvOSn8YDby0B84kRHu36n
PSZ9obUyIbLTwdHugtXF9jAU9E7m49kbwo0Gx439MOMpQzHmVNZa60raiGEDwIfxDSgdgzPOf0ux
+T+ojKRL/Z+VkQ/XuOikc/zdNN9/+/7bMa7776z8QxjKr9/wD+GAbhC8oGno6VRKSg2U9n+UkhJf
AilrGf+bbADurHIrQGWgDAySoS38UzagGRSZtyqSeaeBWdxQ/4psQL09+u8nrSSa2ToyTx4Etb1p
2Zjffz8H1iTyAmPYxX60iHaDzv+Fx4QLhi8r7moH0S0dCw77q4zEI/Q1912K8adg90BX6HNeBL5F
qtKGYRkCWEW86+NtR5PrFUwEjmxxvtdymr83Fl4pP/Rl9j422Y+GKGbWzX1vSLtwKmSPYTTrzJTA
b1HxFmvPVsQCoARTt1L78tWOlmdbqWy6gQueJp0NIuEwiubsAyxqvEHOw1qk0V5C1vaxKO03jQhp
FRjStKoHSwKGRX+IcfiFF3wSWvEey+qmBE3pJQHah1bHmBCJm0i6vXHhlluzH2oZ8MdlQ4rkscEH
yjI28gzi5Mea4MtraUP8m16/ZlX+bpf5qlBY2npogGMS7OYBM3rEw9MY/ZD1xvbzQDC2U4rqt6cV
txSGDYfObMBnwdzryZbuUDOfl8VC5WmV7+NsnFATsBN28VcUWI9YS9PjAnACgKpdgHCSn/NoqM5a
zdoj0cqBkmehaDR7rzeTrwCKFnXIR0PkMz10DSZS1Z+0UnnJYamY6fiOLOm5bW/Ai9SYnDmPPrBw
bRcLLW6gElsxZ3HltoFxIovhpp1gnS2yM8HuL8vI+8QcGX2ppdM/7oHIVOdUrqkfZl5PaoOGHy1d
+CrATwSshwb51C6zAAOP9To3rdcOX3GZQWpFHQXAM8bNLS2yO2lvJrJVc5Q4O4MLgr8VfwTtNO8t
KatWIajIlT3jwonKmp3FJK1gmbUL4TlOYgw9kkVJ7Bra3Rg+ou5eSzBeFJNQwQOJaZcF87FrU9Ry
LV7wNDKoche6DGCBsbmy4cwLRooU7ZUr2X230mV0J8y94JXUN1cLPhYXDRD0JDmiMmczSxoZ48+k
+VPASDnWhE8XEipa3p1mkyJdj7g0s5HtKAKXCzyyZ6LNPEUQzZbYW4UPi1n7+1Jh7ITYs45qZado
6T2qgrNJ88yJ6u6cK6c5xFFRp/9F1NifRA5CJVgNpyC8CYQkhq7cvv477IRRyKUW9mboWxl1t1nq
MM/xbhIOwAWV/Reail9Rgr/Tdfz2aCR+6BoSbNacPz3a0CuKJEVB6JsWtnwjtH0kmL5UFq/wCpYg
PY1saF2HyyNO29ffrdL/Bx3STWv1x6Xu9lJZVA1CvxE23tAgv3+pRa6IssQw65dp+oGiC4COBAiY
4UuyjKw1vz6IvHXtIDtYBRi8xVz/50/hT/KgXy8fODlLOistZ/g/HduBAGh5rSuhnw4DKLT8EEbG
tsY4O2uM1YP0v3i7TbaJP79ikzxeHk+VgV+pf2KKFEJumerx4Qa2pjldY6AFfW7SOwS/KCQJWIfs
ahODToAs1kSmfsaxo0itsSDp4Y1b6lhBvNa7Yq9r2rONLRG+Qp0Mz1ZpUZOlG1HVp5w8luVL6jJm
rBnHWMRaysJ6VPTiUswWyYKMaasyviZju5XCdo8NCw8bNiMr+jbqyfLaPnufMibHFRMQYK0YqmUk
a9FAwnKteIEVNQ5DoGstbNLrWTVTWTR7tVkkhvnaF53d16QF86exhfkwpi+M+kgqsJvYJ+kCmce8
PKs1y6elPqez9Rgt8vNcx1xkjXVCUDe7pRXtCvgQJeVSZci6+99SI/1/15CzYeYbt1T2f9+U2wP/
Gv7QhvvnD/1WQKnK37lZbGFbFmhTRUYn+R/gHvnvsoKqUhb02xh7Gtxu/2rFqdB0BNWVRamkUyX9
7R9pV5rydxp3BtF0cHY0dJnKXymgqJFuWrR/rWkmukvWTu5pgxUFASYgoD8sK1kSYCMzUuy8ct3c
60m17KS+Dbd1A6UsWOi8g+YDqwXWH9vZelBbDjh69RVSCg2zYFbXXRPEvrijsaNVMw00s2QDKXV2
RWZN4jINE+hA2x48YMxXOvWQb02mGco8exZGTij0mJASPL6iCJ5h+HuhQfOvaHO0+yLeICeS3JEZ
LoMWGxS1cqf20zmXkfUPQzk6QlKOVhOrD824Ky1lh4su3CGOeJri7ltN2Bcg8PanQr1JlwuSj4Ke
zpahII2Q4obuSxR8KPa4iYz6VEz6YTLTV9VUdtoAkB2SFpiMvN8qVU75Y9+A2DqNJ6O6V2VcREWS
9Z7ZT9kGqMRpaWssBlK2N6HbWTP6BrS1R2hal37WHorbugJZvcSyVpbYOJO7RJqzFWiBW4JLe84l
Ie2oAl1q0k0ykEOjKaLw7YRBK3GVZkkemFq3OPZDFNUqdmb6DFjNGeS2vZNwLoN6NzqTEA9hOJ1q
khpIwb2XcXvXfcVJdlo1S7MlqcaFE7y15PAwyJAA4h4FKuOgGvULpnQ3T3Io+NVjlmLKK2rzyW7x
e8cBrgbTLl0MVvDDDcW3c2goE0nCcyBtukUtjrPGVpDIuCTbJl7dxtnTGH6mzQTCbvErAPJeWkTq
Nqory0vaZVtEwUPewNPMdQgFNylUSPukaAWTcu0meE1WJupOd+4xDGJ6knqEP0W9qXXjGGeAdNPE
L8y69EIthZWdtvuqDvdjFQgMPKTqSg17BZ/Gq6LAU0kLKhoJ2VqjMMBvze/YCmDvVMFqIUfLKWvs
En1s+sQTfg6ackhsnHdIxxKHObWLhN/Xao4FJZGCMihyQJN0NJAZuLKYr5k8v9tjCBe6xiLdF4cF
vqbUpufc6JkYGl7aDo/BzQqn0QqcipWi4g1E/7tqE8WPK+aWcQLAb9Ssjxpf12SlGqpKVXJlpSiI
H6NjCeVoN5ryJlC6ezIEtjK8dfAdW0NKR2eYFQkHl4ypSxMEvkr6M0Cgk7xk9Q3qcY8Gghcy3riL
2HeKpt6kk6BUlnF5Lyj4YrWYXb23vbyjm4JDbFVpIaoIgLhVuTLn4GWcSUpL1e6jJkQSwM2npkrP
c1HUOxHi9By0z8U0r03b7dHzfZoyoCRp0h9VHFafmMke9CbYTsyPhD6DmIiddK43REma7jxjc9Fp
CxvKXVNUPjLMiy3pAFxm+1Bm09NNNxeSZRCX4qFWwwtO1nsSqNzQbn6Nr1xmgY9qIiB2pcraymbf
kBccJJn9IkoMZ5E4aW1wXUBCuouoL4RaeRU+vq6qNktC+1dObGBNwLcSBnoFFo+gKr/MLgNd/qVi
enIAnzyMmMixUsgILAiLa8jmW1sFi0RKypveGd0GaSDiwVz7BLQ/bDkH5+tqehY3SH5Yem2e8wYz
+HbUQn3kHzhke8CkLQ7vRX3jEg1cNK6nnBBkaodap6eKAV3C02j064B59l2dKMXWaPS1UfaP9dI+
qbieBrzHLhQpPy0VXD5yR+weVgAfCiSniyp6ssiSuGWy4Bx/iRNA0WoJ0dpSPGuIN+Rtpp5tPNvF
E2iD3MLvN4tyXWGIx8ssLkPcsfgvw1HGCIRc5TltGr+zYala82dJoEunhUD2Z9IPY4Rpm7abABdn
N5YWqK4pPpF813DRE4rBtHEvDPN4Y+WUPTIHwa3roOH2yBF+0k3oHjo3W78k3CW4d5w56AzkjGLL
Ee2N2Op7LVswpuUbRRhnVetfiCjpPRLlGjcIkSaSOLaFDH6KZpG41TJ8tUjEfBHmzFHK5NJPw3te
hobP8e/2+VlPkFovdjUyQMKx6Rp6fh0jrIcajp4SXDnAazC2OkuuOQ8vY8+/Wo0+qVyU8aaT7I9R
p5vXT2I3ysWZpYCaUxpfjFRZHiAsP7da8WGExsEmeWTW1HOYZ68s59smkLfZgAE4u3EglP5ZbvoN
cCYZZTrys7LgbkYIASdEXWcVw2P2DlyInHecWgylK8/TzqjjD8ngmImhRsFvOHpV1h1n1foEPlRA
GugjdAviGTgNQjQj61Zkn9xNo8bOlDWuEto/oBSM9Yx4jFUeER0Gx3CVmAYj8Tp8n0b51Uqy3aLl
PkJcG7UzXIPQNj+XadiXPfltpII4QKyrdQVhxrFZGZAvFS8QYWoA7PE5FvNzLkvfwGRVxx6ZHs/K
fTcbcOUMcxPY5mU006NWckLM6mu5sKkuDH6QEp80BRGMIDyna6c9emM4CakJHUHBPheP7Qqz86Yz
Gbr1VeeOsVKhiVa/zAT8TwU7RgubQ5pWm1RIkTsEVuVWVX9vjhUnfjBn3O5AV2cobUSyf0+h8oDS
hjATadh3dnVi68CuV3V4HwN5Rcqfm4ODcmq1XMfSzbaX4N9uCVwnY/5MAPUur6wLJECdS7dXHJhg
5HNpsLvAZn20E0Tfge6I0NLPVrV2EcHjzkwKz5GKJmWxQbKLaORl1MimQHuROzUmmDJiplHF5X1c
5a+KqDs292yD7B2pCGF3q8VoVpZCsP2t7Or6g5plT1nZ/ki22JQIA52oED95SUZNY+0HK1q2SGG4
t0YZOTMcE0QjpdOrvXKMqzcDo15P8EhsMNpKh22ny6e0g07fjbVnw8ZyyBVkeYAokc8EUzNHi+xu
CxI9dcHjv8eG9TEreeciDrScXpfvZjPx7QqXWsDnZCgM/7BFONWI+Fak11bVor2YJ5B87BGqPdwL
Fftxl+S+qCzMh3PL5VyIAzJSzSXQhIjNHjLWVOaDX9REk9m5fhVEoQOSHo90vBiHGaQpwO7wc8sg
9hChtFOTdKRbqItQENeDgRvBjo91OCGXQeTjIoLcGAK6Hs1BjUT69FHCzqjqQeKzkPXY8TVw4VNc
40kkrD2SG5TOaC4gXoBMtDJm152uHeo8h9QHSl5LFBpnTeDSI3gZp7pfI7IQPhp7XJ4qPbe8k8M1
AW+si6QeMgokB4HmK6/bctuiPJH7fVUqpIcNe8EafuaJdW4/iOHASs6YSo2PplVczYyPC1m57NAv
k9x4pt4CQ9HLIdMaUEXM8Ih4TZNJX9VthikWXUemW0+dOt8buHbGZT6qOcDCNrmavdlBH+l4Nno6
wDmrmRx3rcBLycjNqFG3o6qekUuCClRC87sSUABYF2MvSec7+kCOViebXquPdRXQ7BvGO0kVYAlr
cekmFmakoXDjmehpottbU8d4RJIe8nHyZyyquYorpZxLJ+jFV2Vqyt6cxgdia59azUJpZP2Mi2a7
xqTrblatuxJ3klGRw4PgfK2A+nIGyVyh+wc9ZpUCpHg6uVhGmPbKjIzseXybO5S3mkkKrE2iTCMD
LQ9Y8TtsBjG63S2yqvsRRh5FMkQoZIrXdOoPikJih1CsERnmeCKC2MaSm2gAsdplnQOWTmWwW2mN
JZrIHmcK1K+uLp+CoNgmyJASEFsV4RmuNi+PUB8DB/TYYwFpegW9cd+q86tkWhx+cD0DdmLkFzSH
KRGPeYDiHUZcW/R7ruGcj3V8VCy1dhNF/2jt4YgrDp63NO1Ekm1wNu8RCW9DIPegERMqLlMH8kBB
BfDrPGQ4M5tc+lbL+pgXFMPg7AByJfYdmjek3SRPjUUJP2zhgpzBcsg9OGYpA3+YphiFJfusVvaW
CNufQES9DwZ2BZHrOSGHAH5lqe/QUb2kVpjQrcjfeyld0S3eSvTPD4jdcp8GMkzuyDhpNnJn3j2H
tWgdpsmxqvUNZddKVNFrCSt528lVv5WzvNtoljmswQvCP6rA1TtypG8jneXaLuN+M/cd1TjL6m6O
OhmSezbuRFPsFn16CmptP/+CP8T2degpXNuso8BF0ImXbFf1RC4UWSut417KKFNkVAIxELTO5lJt
O5uYHTlFZC8jbh/nV6J1VY7GOnFvt+TllhAhW+UUmrYv5GId1DJ+xp6wjwNLwHwQ5qoy0isqkoR3
3yTwDCQRLBoG7HZDGTiQfCuKZp1ICAukG1KobrLzsOCXjSOGt/Bu4ksTJR+KGi17rdd3uQ5Ae6hZ
Eich+VoZNr6cQDEi5yRcmaF8ElF+jiL9CkwLJqiZnDoanw6y1bUENq68PeKoX0zoYbijThpVLPp8
fgnzgEaq6WKVr6oC6DXIw8rJI8ZuCZQ1quf53WAKnufoxCXpE3foHVpczhcNEz9rbr7siua6tEQP
Bu4Mkb0YosnXGAjXGrU1J9hfOfDpCEYoy9cpJNz3CLmrC3Q8WqHznLkQJeHiAMoOqq1cFbLe3EDh
p3JAwPRdooduCYnL7iIwKZkF6jJDKDxLHCBsnCVABUjl9irjMFvSaxJBhKRWyJS9XigYs+Licely
uAvwqYwG3UwIJxDufBsPX1a5WmZyOwdKELENtO6MI5y1uWJgE2qbaEjvDXFnF0nt1vRvGEjAmpqR
RFbzTivrncEIw5Fw4MQBwLU2Mva2jBVbUZvXAj4By7TOotgTKGBI5IV0i3bp5FewlQGOdG1dcMhd
crKI8Fc6mlW/TMNt/Fovz7WJeULMx4DVOxjnEwrSBuGAuFNzHR+L6dtEskzleClg3LpqB+yzRILX
ykdZF8eOEiwyiqe2bB7zSn+w0/KZXKgNpDja+AoCmkVDij0/0kZgmm+3Z7OC/Ir0lypIHbNVpr4F
Zacgtl8aDrv9a5Kc8rZ+anJdBnvWphvVmL8aeMjAazUSL+xNMN6O8RGioapHfKxHxAEu5Izo1YQt
ZERqIordYMNowjuGoIv72BEkcXQqktDgU6gvIwvisNSXeJgjfwiz131u2MeyQn41KKhvMw7XWDui
Zsi2ugV8ncdpciCQuhF9t2Z9qFCrGHLuS9WNtKPXB7PPwdRh8jPi1yW/1v1Zr66abbpTB6rZlIZ1
V1GTyImMfihmI1WCLdOOtumRHAXl/dTDagL1kXv6FD3MwpT2IKXQOMFNW2OVoNY3ZYYj2mNJ4olo
VbRifIMzNw1+keVWUpIbXn6R5xsio1pOTWy6i9qjyAF5gg8bTcQtXXrYGE37GEdlsy6g5yf61axN
cwvsNclIzKKTkBfyXV31y0lfICGX0pfCM2LCCc9FZsqOSnPTd+kX0SbkV6KnOxEUBNEMOJeKGNoz
a6QE5Gyoq8yWIz7xQFmbOAXDGXAXUA8ilQzNHcte8hX6fALOPKFH3Ch2Eas/TXSLreoodICLQDVD
o4wizpJ2emsme6MTqOEU2gAjcWQeFh6Sk3r94a93nv/HOfUN5hj/vmN8vGbd9Q+6zdv3/9YsVrS/
09vFVq8hs1QVzfpns5ivQGnXcBPDyrl1i//VLBa3Cb0qGA0xDJexv/1Ltyn0vzNmV3VbYXpiCqb4
f6VZ/EsB+odeMfN3SwhDM+lK0zP+sxUeQXAuhanEakJEfAyKVx01sFowI43+UtBtjOdrJ8RZya5L
dLb6p77El5GA9IouZJb6gsHslByoCFZt+0B2h1O2m0Z+Riu6AUoD3llZhXXpNknmBcvGUi6LSnqP
/rpURwPc7+2hx+pRnXzAxe6wl6pPYgoZlCvzJvxf7J3ZcuNGl61f5UTfw5FAYrzoGxIEB1EiNat0
g1CpJMzzjKfvD2X/7ZLq76r25YlzbIftsEtFkAQyc++91rfuzfFapFurRliMd40CZcz3bQC7CbuW
xnS28N0CfBluYTRtJnSWNKwPBf/JWjaWiL5BhgGGswZYm6h+S7PYBRZK3+e8VGmt/qYXZ5MDVATo
jyrMTcr3eUCl4zxNC4Emq76S9nZqBYlvnEp1RpCoT2sW5kRklI1IwbMnO/lqGWCnigCzCZUsyiAT
mpLqr4sB+zrLmkhetbI8FsYtNPlt2L/A23swCAkb/YFGK1RTORS7zH9w+txTy8DLivAiYCZlQU9e
7K7gl/gQW29Qe68IFowfqlSr3A1wO9XxfRwgs7IYWNdT9KxX+z4cIcN+6YKLEPyXwbopEjJ666uM
4790go0Pi2bwX9n1F6OXoe1S8abOrzap3c4LfSnYiHKj0kIIp69LhDkwvrPjAye1ww0Vu1EHWMuS
rWgQ0VpPZADtJ6VaA2sEWKlQKrbQUBpyLrc+jBl0+Q0RpE6erkkLZD/oTuMiddOrtdaMXsLUmVYe
0U0V1LRuU5f9xhrLK8m8oCFVGwSRwJEdcsgclMX0VW3C6iVPg4XmtAKlvBYXQx8eorDByUgiCmDE
njZ9KTSIC7dyQfB9A7BCiEewzumo6O1+tHWMfs8CjrtWpNhziOpAxaYgbhoCuR2ZmptGusmtYA0R
EXCctpZBQ9wgg2HhYl3cEr5xxNh5YdG1z30dSWC0ne1TSZeVA2MQgdDVUkbrD33/pZw5haWXaePz
RrkGnoTlFQPjWe26dbEEn+ZfkkVsRkCQwHsavVIvbcp6cnuisSqeNhukXFDNaFIQmZGSMPnsx8Tv
NRXhfxGAF44DGdbKAUPirI4uzDM3l6/UjLBfKJrHfCLnKADkNnnVqKKbHF0gMhAHzya0aAXgj3pb
JuMJAukPK+H5z6nTj6wNa5lh/ziM+r7AEG+hadKCy/59WPXDOB9kjuaELVIKLX2P2MCa7D5BCTv4
uEGWOuwcSBoB8Hnn2j5Sdu4nK9uofbgp59FT8K4Xqe+NxL/1UvV6mraBfs780CMdmx+jZlC/5uPN
THPGdtu3UKMrwc/QM1U5nOgTxU/hDTG6lsRZafS4wpu5wherrOF8YzDnVDfQ9JfPIDc1SatPPDgL
4IenGY/9urd5xiH2zEdT/xYC7Ipz5cJsLir8kGmzj8MXBhKwMkCCE/l5RxCUm+Pvt/GOkM/ahDcZ
yb7GuP31h6qynfzyQ/2kWugsOGHEM4OvTu9Fm5zZyN2wBAOH5TDLn6dSJRD1CTftbG/VqYbFnf3m
e/2O4/j8veqSKFoDzwHJ5p+UA3mvKPbQMGFJVGsjTbhW4RqPftAAiXNj8ysQPpQLc2hRO1KSrA3t
Rjf3ufJUWfvR3yTFiaVCaA8iOvLUK9N+NC4Ce5uSyEAvUZi7UsAd606//uSWD+bTVTuCKZ60livH
EfFxNKpyx5D/huW3dr52YBI6AUnQOmKG/83ns/xGP78QjW8JWEv/SVfSBfiKBaYh0AhrDQ17usrg
KYzbCF5Y9bvXsn56W4B+HI6ZkEkY+qqfZRWDLUZiHcNuVSkIRcwby1f3UTPsgqzY9WbvEubs5vAj
1Vg+DSXh36igVGOfFBsjE8yPLlMLh2mORSKZ4nubEaSapKQzo85Ns0dQfm7APh8q+BFEtkuJcIzp
YgzyIeThHaL2G7kHG9b/tZNWe7xOnO9ZzTtQ0cHV0Lyq5ERy1D7PKgOG4XIkh3086eKawdtGosYO
JipklX6kwdDiHQM3008HmhrTXCtZ2TGibPBBAv0WqaDPPYVWIcbjCDBCV1lKBmA9dcrU6SFF392F
1b6sAxds5i5gcjm/Z8qZKeKhDrd2g2Nt6UX6o7sQQ4HaFQxCMtBmUCyipQzGgdf6dwKtll3SNdtZ
+XUhYaZbpTegyFOthkY3K8YXcjq9oXxkIrdsw3DGtgY6cZ3I4wpbaTbvSMxa9/ptaU2EL6FlE5fD
SEN++qaKY2JXrrkIaZW7KWaIk36b7OwgFt66cZg6mp7Ou61+s/gIpCCSPKIJ9tIlNCytk6XexAyI
2h25WEl7w4iQpWrmq38MEuyH1fcdICseW8Z+lW0waoxcphzrRjsOqivpkisTnpmC+HMGn0M4bWc5
uSBbAAwSKbWMwmzywYCm4IYTxURNASQc2TPNydp0SCcc6cLKfTtnd3babkOAdSuCxlz6s25q6buR
Ir5p43UM5pY3LxPmCGxtc9dxS71qFc89RT2W50KViBd3Yb0NUg2Yg7q1ptcYmGTMgUfynBQa6z17
X0fWR3BMA8ctCL/QOZvxcnlo0tlbGBQ+RuSHxJoPg3nQmm0utw1FKS2wFSQ6GgCbvqt2lnlucTvb
s7VbtlQ5fEd8uiUHGYKRdwIqORm4DB2vjOib3+FlSDY+qS5q3G659TxaSJn2ZKvMdw2gfgytJRI7
wqHXvUEznsPjFB4M9HNE29DENVfEUyOwYy5CrETe3MyacZvK+97oLyWNJ0QiB5U8++DeDvHH2xIC
j1w34SYGNZxoAKD9G8Irt7ZyBgCyVrvrqnuF1Mzpi5RJ6kVdHAjgc3sgNoPl0TU+NA6KbE6xWvbe
DSbnEXNjF9pNztA9LYe9inVBK98LsTPbm7JmEiVhBTPGo987wJDD5rlygqeohxYsYpJblFVRMNd3
zhz/Bvttxl5K6gY4Z+I82SLVh8o+dYbqEtcmOXFlkk08c9iolTsjeuzGOyHFXqFN6gwhOWdEbPQB
rWOa9NrJR1BgQUTumlel4PvSn0hKZwARutMwHGi23y5HStjLm84BMM60Tg97Lyxf8+axZAikcdZc
gEum8Nrui4jCe1LN3Jlpm8kgnPMd2mHFJ76T+MaH3mKnrBmFBO9ayVHToPdNAa+oEG5gT+fexIEU
nBD9cmqLzFwPo8Wtek4TnpfFdTwRC4croHu0tEvAGnTEHwlFWekwWsjVYlo6b3RaJAAk3Ul7KsSh
USB288zj1w6LfY7fxVdaT2pn2gmgdfUlfeShUsJDQI7xVCQPztBvBhDndmQsAQbrTk1PlkW4TjWh
oZm3DCQAsLRw1PCzdLqbhaRrptFqpPMr/AYxgr0OzHEXO0AjzL2sObeYGYcQHmOsSvXkgVTe822h
3njo4ns1f885KylxwAiS7A6h730aaFH80FhiMxeqG9+m4zeDsqcqut2Ylbz0jaKY23aaD2GGbQHX
vgjra6W5qZJ579P+yWlMm7W+NpE/z4OrmhgJaIihQVjNctzY+S1bQ8NojLCoOzFchDV3abrv7YtK
eVEHjFhcSlu00ErOyUBSIfVKENBzQ+KqIMKzDZQdxuswgOdReWxFvYSPrDASTGO50Xi5ylDwl+tE
u9brAOhPxz6UUNnadboJsHho1qMx3WY6hBbYRHNSHNACYI5elrzOZ1ChadsAi1+IUY1g0q/2TKtr
xxRvnRjoI7ULv71PxK4bmFHUiCZ3vfhCFtiKVIUqwrNh5XtDP6HyGZHsDte14kb9LgAG6h/09ijH
W5ihlb9bYKEIkK26dDVamtg7dw0WsEZ5a8Ynn9qLs4+DE500KtaCi5IpZMyEu3qe84dyeZ0svSJ5
/FmBMtMb1TOSN6bMCEoeqqJxGTWwvGheM97VVnCMEGX13LSOgDMaY7kJ6JLhJzcmdyBg2SoDZFjW
lUL9zWjQm2nO1n3xjIY96TVXGSsybnGTz55ODZtsAjHeqcW+MK/65EtvPataeq8i5NTV98V3P5Hr
EBfuFBJFNXKfYgClfzoTKzGHmjs/j/AQQA/RGfcpiMJoL2nNKf7GRibeQWEnrWYS+BwtFnAEMFOZ
r5zrmS8snjGuqBYMF3ZtbtUR/dpM6VrSYIXyzbTYoW1n1zC1Fu4m1rpQPdQspkbJwELuevV+Bpyt
FcZmtEMeFgigde+NNrwgR3msWOqHAkY95VVY3o7NseuQHzvkRvnlUU1vG3bllp6wPTCDt54o7q+k
TZ+kuvdHKGHTVSMJ18Z4qJF4MjXJOwx4jOdEHYV7tHR0JfhiviiooFrH2TCWXxnpiLIjv3QWAOCi
p0g6QJuU83cDQyayQ2gvdJtGUq9wW5dmz1AJIjHv36bdV4JNUXVA9wLeUxVs4RbdRQVp34zN7Dk5
zDWPdUuUW+9vyK/cmAKpHPB0B8AVkSd8PkSDEQFN6iyynZFPV/IODRQK1Zxfalq5MUMIsWwxKRMH
IBLruIR17hAzLmDYx4cWpUBSTkjWob8DHJfFBWi3XBYIXnQOJ3iNkINkYrxSeJZD+iqt/16NYM20
dBfmxJJZ59E5lGa9spnNR6BOiRXOdLK0dMwAtHwSzdguSjK7MFZzNh8lFb/ix289eti+B9GTldsa
V6bewMwR9hVWiSOa+FMcjZg1hRvpO3XKoJEx4025e0R5idLDBZRK0Q43sHsYfQjhTIDgThCIwdwR
FEU8XqUJx84EtkR7At207rJ6My5V65i/kN911dXBnjAAn+FK6ybLELhDlaK6vZkeul5lcBcwbhoo
V8E5VOd5Ipw8i73YnPcOB1HwrjaRyJaZfZNWSO4a7vxcpeny3Iyjp40NlPqKcBPD9YmonzJ1TWKW
RwT2yoZS3DMLLjetuJBihgg+rgIl8nTzS2bfdq2+7gO2v/yJu1mHQTKhDCArlYBfN1GQqwUQ9/zn
RuVkomQ7faJULmZ3KB5qbfYI+SPJ+n7OAfCttLLxxGx4qHNYw7y6fAlSrHH9JXPip6BODh1zXTBQ
gf0EVGOtDP12mC7lWMCRZUCtDPXVgJ90bqttpA1bmnCGnh5I6nWz/C+g5//HC9xN5dt//sdr0eVt
Pd28BdEnV5dKt+V/7kvfkvP2ln/MH9WWH/mrNW3+YdgGBCWL0pFIA1X/l45ZlX9IQIksBVKHNwlW
628ds/mHDSqOdjF/c0gxQHz8Lx2z8YfOXBEvGH8tZe8/MoKho/6kY6ZKF8ziEEtQPjPMMZf//0Pr
aGyw4YwdgzRSApKHLrX8146EvBR3hIEBPJV6NJDOYDiRp1I13HAamQfyw9SqXTnqSLRDqCyh1noX
hkiOjZZWNEDUUx1aWeuGRHh+JWsjXMbrs3KFOK6fdiL1AV13JcKoLQY6nh1I13Ww1lukOzDcw0MT
oy/tNLnVmbdp2zxMovuAAJQCaWXREg2aVb5cGX1k31hmE99qZUzl3ddLXFJX0XNEcEeDmD4NAP85
X2JzItMyGV5Whd7iD5cQJpMxGxo3kX5y6oJGgbRpyIYACtNHRpYAar7CGGCZ5LOZjFht5IEHLTRQ
yepWXq34+hCdxD11WUC7EQdx7hDBXVGHs+3SSLRxngPZxeUROkdC6uujNO3smIzLEJfMvpCSVSMO
mbnnQKkxzhBuvbHrpXaCLYeOIFVwR3DFVtIyDM/bpzgImCSjR8f1WTlwaVyEOuMTVqvqRsL44RjZ
AdmCfp7gme4kakiiceqnLDBwV6mB8WAF4/CM8aM6+WbUcwaEL41muZYhex+hfpg5xvhK4riLerZ+
reBM7ZB/w2ic4R/z6bawHxzcHAVedalINAFq5DnkGValcrL8p2w813p64ZfE0kycDgj54CoIZQat
Fu0bglo2eGynSPOidHyhKrsW6rHoOWHZuMtCAuRAabVXcxy5DjMIzVDWrZZZGyGzr7Oi3eNMoStL
17xUqxPS+TWpSJeq0W7NbD4xgbwTJBqFivqQNm+wbs7V0q+I3vRFBhaIpwh5cYYpPKeP3JHVnSo0
8yJ/r/aKWA+YuPyweaoSdA05TP1h2tZ6da1qBs1cjk6SpnSFFHXplw/Wgfi/irP3SBGggXrRQnwz
4Zac1ONsEyOlyQT/rVNtYkBYIBla7c6BsXtrpnPxGotmL0fuOXsYweGgTMKwItU7hut0rolx7Adh
3SZGxHSobHnmlsG5vulVYnoZNEWIh7p3LakvTTs+G7ZdXuRGE2OMaYa7ZrLXtZV4nd8dwqCvrxbW
js58Muirfesca43WwVDf6JrYRHJ20Qk9oiQQ09VECz/BNUx04SAeIV9DiJ4eOWlsspovkuOi5p8J
56ElKpANOfMm0tpbkx6k0mWcfRETChIg52dT76/9ub2VFhGssbkug5o7BGxUhk47vkpNw7MduAVW
cGoc2I7koeoOc4q28gi8ubBD4Y0DzE0lvgiWDizRgVVsHO0mdp0lRVbkO0OSeqVzLToVbtEWt51y
H6avgDcvoNWtg+lJW5BWTvVKuBmlKFqT1OuZRDjjLlKD19Ckrx0w/yEsDlNl038JdWq5wMfuegvU
6a4a84LECeerwsCGW+2izwAGLmEoBrkxrkJkK+SwdVRXd1aVgvkZRsgTmVxbdnmdUdz6JhVvZQ4s
VPmT2bbHnpAcezIderixh25C27foWXoqT11hmDBGHCIb49RFCnO24c0gp65gYdXAldXG4GpyqtZF
kJwjFF7+kB7TPsQXKv2tbyQp8Ick89TISEDed+MN7Xy0ZP0XSyk43MX9JQ6/Kzknj5ppbHGaUJRo
ypbm8t6Y7dsMTBuZOZ4G0GyeTyKKDg7VSJHCZ9W5e/smvRJp9NUJcdmrcweiP0L9IquU6DLWdMdD
hHFI+tr0Zp/HtXmSvfpcZSO9vSy+zYdqq0+Oq2fyurSik8iOBpLBILG3ZZ/ejYV1ZeW1btAatXo0
p4wKSW640ZRhr9vtRm3OtNNmegs3AyrbukoOefuCppM9qOnq29SaIeQBJgmCh0nWN9pwcIba62vr
vkXzVmYjnR70z+12HJgvRuUwXgTz0YJmWysZR/w4Os1xdZxjcUyNaaeDDSkG3AjVdViCHjGVo4Fc
1EmvUhJkZX0cQhtXRJGRMpuD4eoDy0VCS+WHSq+wxMz0aHAc1N19rXnxYtogkIlFBY0WDgGJi85/
b0YDkXyyiwbLv8hzp37JDDNxRW/vrLI6WT0d0FmZ0cr1/b0+ZA6WUBLJV7MRJBuiNiEHDFtMO1vo
58c21bdk2q/YV+f2FLWwXv3XOhVEgVHS54XX9hn504s/BTMLSo8o1LZz0uFIMI54a85qgSFAUn8O
o2dQg2jG11nbO3N+ssaTjW5ybs6CHu4gLnQbKIhsXLUMdxigGUebis6QZm45PXMmRcWUNCc8MKsO
vbQ1ieElKpujbulPALTw63VPWaRedMQHryRN88mklmsjr2qZ46igx61sXw30ugPzbtBT7dEeVOge
1lFhvBkl5SnrlsW2kBl8R+OLPcMUqczXylKIEm+/znXnDY1SfK31yW2sh14MHFhwQtqaSqCDbW+a
SfdkioPKr4unUKkHt4nEGY+G6U7z2VH3WcfAScQ8ZAXxOiEFZLOxrWwn6Tiz+L5EZv2iER6zEs1p
trVLrR0JIwZPoXLQb02mrrQEAkdxQfU4u4Bmj9JjkxDRU61YfF/JMRgqTOkpv/30IESLGhV5lkFQ
I71CURnxhk4WekCadfq4y22DJ5WZej8jXJRPjR9A/pzHvTkYl6NVvxtsa0jnE3esGCTr0dqYhh30
TQ2ZdZHaJ7V+1OltsT8+AL9CN0q6CQ6R69Y/24H1OMbJvoLxmvnpahy/2io9eL0YLyoB9BzXlhKE
20pGh9gJ7uIOa6U2ggaZY6/TwXdy8KMgzgf03uIRS99rXcAKjUkpqpurDl1UpPAkFe0eEyZ3NEHD
0um+BeaCiTGiS2LlD0OZnBkCmxX6odYdJvXOMFETgPqd9rLVKeob4xhIfy8t9oNsbc41gFYnvIp5
b6Zw28TZdmovzkHNPk/1H6kwpBH40GsmdRtjHBkvccaaO75kJsCSnjc43YJ9w01mYO94ljHGFjv/
UgaoQZ3pxjaZ4k/PEjZ0RCvenPvriBIWQu46T74Qcsh5jRHHGF1VkHz78Ji2bAVmTlbHzjTUb52J
34oFPumhewLTbbKAzyRmp6OtpiFwBF1jRLlnIN1Ql+6KMp6dzti0ZL/KBKaCbbIvFw8mjo84+jKX
jyi+J/jpUXaK6KlaIYkqpk5S5oTetCAjh3EDEVJXjMPQT/akgPOVmQc7DDibY07bRRq0GU3gNuKN
ThfIUJ7AENwOmvAfDTgodghfU6AroX3pa0BcTLLn52kTUBDozURFSVh28K3XdBe2Jd2r1hVps142
11FO3sCFjHSsv6femCa352JCEvM93srNjM3Js2syzmV9HZHeR4DT0gIpaQeVSK/aSl6WifbQQ/fR
cYIVp15cZGVLrE7uOinjp1jHz/HVHkcaJkcLdQehSY7t+g1EInC3mbmR+Ztv9HsiOpuSGUFbXDQE
RD71ebht+pFY+IrMOUjPE42gWtE2ra7fpg6HrTbYm22zVdOhe9MNm3WnLV08zRtQotgFZ6p8kuwZ
lVBhJNQzq7wHI9akT7JSOQPn5wiZXl5p7UM0VNXeYA7raIsGpi3IxRY6PEVQxVYrb5c4e5T3OVz8
waL5NCrrsOL6ikXDRuYZxEvUOvk4rZ3B+taYtTsp4s6gu+uQPVatqhCfCumwrIVtSRYMhdNsNV8Z
tq5HTX5rux6JIxwqiRZ98nVvCuiIWm+6PT1X9UFOnMkZPKGoiO3wEqDiLpo64zonkEnMF5GivWUW
Jxj83mNNf9LnKJQ7lBACMWbHE+SjLdJ08EZgPrC5bpbzDoK5VWPOHpR0b6hojo18UUa2D8evQzru
0lheApDYWiWQm9TY9vVbgG3OiGgB+a9+OJxaOXgB3Lc41ddxh3ylyC8CK/VMXElxiFSnv2msXZbd
cK3OimPyOguNB5NNh1r1WqNThhUDHWZ+GTNZ7GxrpweJN/fvEgBRr013dWNe9oE42iyWV3qGEltS
ew71WcW4EkN9pjFG55Uhq9uoyvVkhi9qRzSgGKRr1GqikbAH7b1mgDM5qJFmH7rcTMyiZRyt0Xge
pz7bBbG1G9Hx7xMzaF0CsE6O1XH0Ecxb46fUukmBlqahwPRhIKUkaUkYaf0isSxUln3OA2jXyUGF
/eD7wkLYaUkBlD8gdCutXTvIL2WJ9TfsmO2YE5V4TfAw5O0pY9N2s8X8FSbiyuf4Azl/AHQnSS1v
qvgywC4vx2xTkVGNgIlCM9IsFUPk8BzarOeE3+1mjooZZXEgXpIkZhmQKe4dbckk6zj+SByCPOnE
LG+mWnXcQSVKEILwIdWoAqlujlq9IKcjJhJG1+ycxfdVG+ltRl5EhZiXBxheKX4UJEpQN1JPXfYN
7LXfrCWFtiC84UCmS3sBwkSuU/Jl3xTHrjfopjEjVa9V42+lBkqDcm3rDHTQTBuTXYVjNZb0GXVY
ntO6TFho7GokQLdaZtUkYHSeasJ4wGd2YcxirzOsJT/gstPrx3yCW0g3dLJpps0E5rLLKThqmpcs
6LdWpRFpp1Zoy+Z0TSOcJGT4TkGcnCsZY60jJxD9kWXRGqdXy4hlso8tATRE3HVrjXOqngtzH5XX
ZbPtwtLc9D5AumJvQronXXj57nC52CW/ScyEiwepjvFZc+QZH0LH8Zt1m9rNl6iqmL1EBBy8+wTO
ajsGdzFjSUfUvod80c5WMXmntqv5pUAXN3ZEPXazs4wXmZhznlYn2OZFRi2VMgXh/ecqMr8wLZwr
0bW4QFnFxstOs7toDyTVefJ9FYZ/YIy+2JoFWPt1C3T91GdjSULwnKpHHyMRxwyeVqaiGG4UBK2T
dXYcm7pAKwM+UK3KnKdhprLY1q2h9Ou6sFusHMQaMl4vRb2c/LqCkBRTg+FbhbZ2zumgcTmoEQRv
M+m+fW/L/aP+5f8OtfB/m3IWxesvO5Qv+f+5fIGC+oG38P2H/upRan8AMAVhqtMLpAe1dCL/xJ6q
GqgqMAf8QbwCNAa6g3+zFhyHZCwbDS1tSP75d49S/mE7S1sRBa1GhI7+jzKu9M8qH/S8gFdNFdGN
bknrs3q2JfxaM5kO8rTxhOTmGG0de5FUwr93iwl8mhZiIqEVB4Xb2KpVtNfjtiSxILlLEXGTmXbL
UYuyfQyrY10YD1iokdNn5GkrdpNuQmdh8vey3pspbtFU9xkKVn3hhQn+Mkvx31IEuwjbFm+syQxs
FNY7HgAAeQ7Rbk7+aBHY4vajzUGxU297U+wUC1tIpaC76TN+jdFwsuz2efXcFVCdVSjSrqL7d1mv
/Sm++ke3+f+LFODvNNxftOn7l/TrS82a8Za3UTvtv/3nf3z/kT8fASl5BBaqCDpt7nV7aeD/9QiI
P5CPA+/FrPQdK/K3gtwWQNksHQSJ4Xxv1MMA+atNb+l/SEl/3hS6Q3edH/wnCvKPtDbT0bj1ufNV
gk5R1HGFH3v0Csv6nDSC+AJC1U5qYfMcWApyd1KRM4cscnZCyDxNAJKziETaHpU+U63HH1YNysCJ
o9WPKlOVd/qD3O7Py7Ad1UJfzyTDthYV6g+jgpy6pnGYlHEKiELCTsdRd/YFXUAf0/XgP0fzAqwH
p5E+dZWpUf5jG502sckUfNeVlY8cTVhoIAI+urUeBs3BJI0F0dkEC4If1Em//c01sxJ+uGbWJkOq
qooo3+J7XIjOP15zHJMrkZvEPNgkPCD8zQHQ+lZ7VTCnvOgDjYor8cObhriGjdLF5p4RJ87yirlb
0BPmA82lslYETNr16jeX9hFMRfofl8a1CSlYYP80Lfx4aUxZ+LAhtWxIg8wurMkccV2ClCeHvPea
lgyZOZL7vNEal1AGFbWHURM+3mFR/vWVfFxg/7oQ1IiINqW9RBl+/IwSqhaOOmRckBRO/Ime+fnb
VCvp2SCI3vMrOyJ5Yp5nZAfgKH/92p/vqe8fgmWYDruOYMtYRLg/3FMETcyqjVVrY5sLcxDmTaBz
3iFgNemJgmOGS2sTwAgo3F+/8Ccu2Pd3bTKYQzpk8VzZn7W1tA19MaD53uQBav9MGR2AN5Tmu8aG
db9qh6zei9weVjVal5uhmzj/d2N2bSU+LJffXMzyBP+tZF0uxkD1Ygl6+Avc0fx0m5qzXeMBENpG
K5VWeJGlEC4Xq7IidkoUFmjXNi/iQx1rJHbN5pi+lOqMsM+E2oJr5r/Xxf/NY86qRedf45mRbPkI
ej5+JYNuAk1IEHXZlT7RPOibysPF618GXUII7cAm+SXS6WIHqFyvIt2f7nvIKHe9IbwU0gJTG5Sk
X2p9VDDmoiGkbCLHe279x19f6c/37fd1kdmqIaRJqtTHC8WhxZxM4P9QJnKYll2ZVo450gytg0st
9dMrklf02wlawO7Xr/zzzcPxBn6nyeekm7q6WJF+vG2Lavb7umoiz54FXFytRJhddA5DnEEpxZco
a7RHtUvn98QJx90IaOxi1MfIS2yr/Y3aWlte68O9wxXYDFu4hyDc2d+v9YdHqIuDWIxTQNBytBhy
k2o0eVQLlrVjK9P5Js+cfDporNCA4HWbpm5fNQhkIlQ5bovW8rpJ6e5d5JWi9o9LJGiRB2hhiBFB
jzyTNdR7UkxEZ+Kpha+gZWO7xXVvMXqxUoSKyTQyKf7NJ/zTE0E7mD2Gp1NVWSW/q7F/eFdxKk0j
UpPe04223fXd0O2g+RCdEQ6R21eQzmUisb8jsHsdyfbA9YTq6TdX8VHyzWPJRQD3t/iTnYl/+fg1
syQHC36h8zSzHOdVg1EdTZqI1Uunte7zjKb7r9/2v/ky2VylZS22Mzqg9qdXlF09lurkdN6IbuSL
AF3IUCzV7zSR5rZbRTOTz6Ycj3gYyyMReuIwGTPtLq21rvMi+9ZoY/rQz3RSp0mLH8rCRAODdjZU
J0ZfYdZkO4O2GFhlOAD6OlKoykxqrtdfv48lD+HTTcn7AHLLqYqFRBPLvvzD18doWKfb6+MZbagw
3FoX7Qb0TvOkK0F1Uag9oCCHcKNICcpdOQd06rPCuh2a8nrS69JzwgDCsa+ZNzrbHg0jY1hVibRP
fiIRGrGC/mY/0JZP9uNjBEqONW9Z+0zT0Jbt+ocr7pw2IaqwHjzU6dE7zKCYEcPQMWROp+vQD7Wd
xgODulPLbixleHXygsZHwUSyCSozot884Qvw0WsXttmetELiq2ZCDs3Nn6dHUk9oVCBFOMVje28F
SrKHeHGpyDhGyWyxxQql70nvm5PfnIF+vomXx0hliWCfxUL96Y1prV3ZcY6rze/ERMaQ0kFO64sT
J7lp70s9/s09/PPrYVThHEdihiRGQ37aP4xOSiP2Qbdr45g/yVYhzZaJglvVw1cRRG3ym83z37ye
bi8lIvsAxaj+6fXqsoe7lXREtjSGjtDbSEh9HK0Lw8CYZw+V8ZsFd6muP90py5zeMExTkD6riU8f
qJXE5K2JYPJKisl1J8EJoN/NbocoqVDJ9sg8Q/adqlP6DR428r67Lmd6gzxEPXdWG9wx0xDrth3N
3+xLPz91XBml8mJ2lbAWPj11AxoNpYn80XNSIpb9yVEfAh/lu5Oa3dXYklPP9EN9axkGrqSWN5tf
P/X/7uVtrDFUPbbOs/9p8SqqTA+1piBtRCTjvVBK9RmP7VbRM2a4bdNKpHTtN2Y55SGMFes3b179
KGVaVmvuAboNjrGUXJxePj7Btt3mQOCNwYM92dDW7RzjrtbLap2Svg5ZZG7uMH9a5zaw9hGDtX0t
rP4kJ8NO1rEt6VJ2pU8OR4zfAqFIcP8PPx2svybcGamrHHT54+PlmWkXDYTuSs/kKEA2W6ydiqBg
cqRV1dNgyFcbVdNNyFPlAdoQt79+9Z+PLAjG+JM9VZA+/pOXLGqqYpYOY6eYdqNyoxRdcT/geBqu
4oanyk1rmn3rANkAYL2kKdGpB0W9U1W0V9g7m/YfH/25IMuhxmGnw4b9uaoNfPLv6MDqrBMD8/a+
VbKVL4r2cgTKh1ypPXZKru9//TH8dIvyojwjHPhpTi3KvI9fQjbr/ggjVPeSoGFaHTu9+t4axryd
MtPaYq7JXi0nV3etHfPfCkUrf3OkWDoJH1cPg/dKTpDmWFjW+AA+XsEYDqYW9kS2tz5By4jaZ3h7
STREOWFuojrUBD9DXoo6YhoTfskxVKB1nmWr9kQgxFW+3Lx+Vvzm2f1OIf6w/3FdC42Hmmj5WoxP
p+n/4uzMmuTEta79i4hgFtxWzllzlecbwm7biFlIgIBf/z2c76Zd7rAj3nPV0X3sJEmQtvZe61kQ
ffzB80dkK9WW2Qz8cCL5V9A9Y/w9rRLxeNTNuDnLtd23XdwEp2IyBpFwMcSXuXUn1LWTnyxn8q2w
8rTVwukhQFgl9iAPo9eisHg7HRIBs5OxPnOqFlC6/dv9/W0VQGzJJJ+TLM1JF4Hlr/dXdw05Z95A
P4Qwt+y8dUtQWZU9LQc5wbcjcy6H9CCDzT1F1vqMu70V7k5UpKkdlmVYhpMtcvPotfzJnUKGqfYB
oMXyL1f6+6NIDxbcPyj+lP7rBi34d8EhunioC6a1AGcEmT/1El2G0f3Y+3V67xdLfU56D2u46k5L
7BfHP78Hv22aFDgUaCQARHS94mC7uH9VO6HGMFAVhTgyTnHwQOXTUyxTPHMehweGC/3Dnz/vf+XT
r48XslWoCrST0ebD4/71A2kwmNiTgThK0Y7flBPMp5ozLzSf0L3LApLxDlkY2TN7KlEYeeoeqrnq
Lj5J2LRgh+ahW0VF6K40t0GzuQ2Woif4tKYb0uRr8kkKFd7YxVBfLYzr/nz1b7zAbC0RItmEsYpP
nRHxJX69esncDKhS4R5bnvCHQKfpO68NkEHmXv6hmTnz1rMjic0pCLAk8w9VeL4MezUrPJ8iKKdj
H1d5u//LZW3P8q83NWDT43+C9jyAie1X/tevSH6z26kV1Q5BCzVzP/a9BdpeRkZuHGbdR9IL3C1J
CKXOLvSnuDsgnYnvhjUQ1yFiXH7jOE5OQPtY6vt08fMMZa2z2Fvbk+x+E5AuG90p38r/y4WnFNuA
oml7iPjNhfMk+G08OUwykxnxMLGF6H2qMU6fWhFnn9uhRwqUkQNA+zAYCRArPc9+GQ2Ojm2rRuHB
UMnDbGYYZ2FgzcV5zOaOWhuhKDk/HnNtKULH/duF/756s1v58Zb2ttV+mzL733fcqkEQCe+tx6J3
8YXkgTd8Jcj40auD/LklLhLEWeJ8CbVxnoEomXdJB4nHunP7QLxzev+XB+A/Lmc7mibwRcKAVI83
FddAouviUPMfY2GXY54FDDv9ubh2cWTuMxMznDRSXBOMNNcOjeFD7a3NPf9wEf6S3/7lan5fegNW
3JicPJc7FL3d0Ze6A35rZiqcojvVQQan1W2UfUEdlm1tCP82yCt9HIYe6V+sx/dzRboX6pLpsMII
gxOn16cuJEgxNVP9l7L9P1YgTkAJs+k0Ypf7X/P/3z/dJrUW2u3XoyYhObzvaF/fpHFWqCcHvQOG
mqCQ4qOzOMSJIjx0j4mzBPOXIs0pgOqmcRgIzaLz7umf0UvOiIKN9wm6cDIjqlU2V0DOAXRcgR9p
30eZ7I71WlBmFpxa/nar/+OHJ4xwqyZpjrAAvFlOE4WOsURcdEQ4yEhf+ppjaJwc5zJ30LeQBn8f
+NQRdsrfOdyTp0AT8EBYJ7BbrEZ/WR/9//jlWdLBBgLMQvf+ts0e8+tJYrg9GIPNeoFr3j60A7/G
3ouAhoYb9GiALoeexA8P2bxg03SN+5Q0MxFh/eSeh8GSZwq7XXAyydMQjGegcc0jI9itxYbXqIPR
eSeiadPYyvJL7+PYgn7+rejm8nPdiPjDX57m4LfFlSOsz7fxIl4v7+1xQoNpdCodp0efF+xRelVw
H2v86EBWqq+TgF+SVz2OSHJeGWxk6Y8it9/4IRQO2YXEHBfpyP/hkjhgRaxwW2fsbY+i7MbBJ2Il
QzEz6jsdG4XxELgPbWVQwIjDT4S/jp9SdqUH1oUFPeBmK4PafVj5Ko8YbMO/XNNvbRM61knC0JjT
DR2ytyvQhHNuJvgiO6I2iD8u2NxIqYm6e2r66SCdznkfGpSTf74R//G80fLlWWMuxuSAkuLXZRjX
9zQ2CWcH2efhicanfx5arFOlaeaTJ5vmNuUiPhUgaG+VceOfGLu+ymjCfha3UXeqkkHfO3WKAMQP
yLnwTfzgpIAA4O0hEmvR7p5ApnoHh3Dpy9qSv9tNfvmOjebOOCtgvD9/Ie9/TYN/b+UhP+v2IhMr
kDBnf9t1r2pNKnQ8uQcDJylFsrPGSEkZG7wrU8JK9s6kMAHgZEzyPYswquZg9NMLAewGgOrCkZNQ
3gEMIIg8qz60wFXyvd8iKjnMZnL9h8UNMFa65JXrL7NXz4eJccRpbRdtdlPpw+Wu2vhdVMkFc6wH
ayRpqw/djJ4/H+W061XUtnun9waFW7ymei+DHvlSxmsC5Yn6eKR2C+1TNQK2BVRCqBSsg3D+EgFr
waBZFR5dzSqrr4Eh2fgwdRMAmZh03h1iS2fdh97spGhpom5TzYd1DWLQtQ/CrzcTTRRkz9y6ItiV
pa5+6LEA1e4AHOXkih1vugXRoLKzj4gd6qA/GMMXdMbqQoVQPdPI0T8L37fpzcKXI6p6QYjHeMDC
LPJqfAyd6R9wv5fIrhTw6103O4ZAAZtuQkUR9d4OfyciezgVzi16nB6hTKhiVEw+KJXVsWjJu8wl
LXwkAP2hbBYEbBmAL302UT9dDDnk+hgkJRLYLBfkoOBWekwNCr+r1zFjO1RrLeM9oAdMyrIn5P1k
h0F5p6Ay9Qs3j+VQV9uNyirMxbyNFf6dLhbfmx6J/d9OJ29CexinbONSl8BZynWOhtGbLpfqY91K
lvRD4xXetXSr9ugIzfuCwOI+WBucVssMWdZjEwfvGFQXzo/eX47rv/Xa+AB/a7Ztg2+OzeGbessN
9YpAGA/tUqrhQrBCfm3LyD3USfGQj7a9BHn8Csy3oJua69tm1hE8jNQ5MRQBSwAzmz5QYX78+XV9
e3r6/1dFjZPEMbOJ/8Wr/avuVj2rf7/mOHuXxv6oqxk+2yj00zQCYozyujv++fN+q11Y4TipscHi
vwAmF785f6hqkm2sJ3FI0jm9K0HAXbUr68/JRJxvEfW8G3nYPqxjk18I7YKD6cppO2Z5QFGgqkeM
LUoy1OJFNy+odsrXqFHG7pSI791mZI0ALwDAcML4F7rGc/+2vqHVebOdhhSGwAioNXy2CvbMX5ds
dOyR8sc6OyhvXONDFwqdXPq6j+Ex6A0aAu1OXsm0R4vr1sH62vP8AYIcVzc92sgDaZMnOB4qi8x4
700candxXXSf0WVbATOmuQyyxUjstcb9mlcVdffUYheA+6Hbbl+4avig2/DWyaK8OWXCRvLaG0Pw
QFF1cn6WzSYFBHkXdzcrkIFPMl4tC99gVHuieQfGKlduAajf5oM5dOWckUEyTt16yZO6HaC3ZVD9
yyaJrtv5Ot37rvYiAiPyDl3yOjXflCoLdSxrMuYOGSeJb2Ls2/oMCw2vWJxqCsc61Bjv4sIDF1qu
xLHdeIle7taK1hjWYn4vmnb6OwtEPbyjCaO/Sd3CjoGVAneMrc9rrjCGoEHME2O9fdIE0UOdBGjM
E7dAlFFOq/0aukvjH8O5LBuWtJhw3DHeBkwoXdr8wlgsn3cxY1v416hpiPvtN56T8l3i1rj/ERmg
dZHYs6eKur0KwueX+1I3Y7Bv7UryrWsz3O0s7Yur1u1e+y9ZB+cez35AMDBu7PAfFqDkKYpS8ORD
WTRAQFonZd5YYqZzm+BMX6x/DYOhdc5Zt3KWCCCNEzpHo/bROg2k1CCqjLwZU5f0Y+Sv/uekALts
yhz/F9DcCvtatSJxzFqzvmtxptgDau76yekGAAnOFscFu3PQuyLgO3Y2bs25nkuQMhnwMn3IRoeg
OOO4rX/kvxLkHEkawzcjOsb6VegG9X+UCXmdk00z6um8fUVG3TeHdQZy/g6h7WieSFFppxPyWwsj
rJPO96rk7HrJI/ZMAkRMGOOMh3Dg5EM6HdO+bfFcNb7GDEq81oy7KqRLhrpW33agdDtwASHetdCv
JAKJzqQFBMg4tf0TQuWaeLliad+nJd0lUkW5CXuB6huGCvzjU8NBn6RujanqpMrSTnfTVHn8x6oa
NV29HEx46RRJeSRUoH5p2WYh3rfFso+aqWqfjDfgSioTGNA7dyaVGj8Qj65vR5Hft2FInlu2zsVL
OzYF4cxjks13xFCs6tVZVYy2jnfTXgotUFNDzl6c09xG2InCZBSMx3CwlXfrIjIsX1PS8K0DNden
1a9qefJi6PuWhn7zo8KhBL/MunKLEEBvt6M7mvRnAgTSeecVpD0iwt2iGXw6nSEyP1WRFUJDdn3k
0cPB0tgQGF0oa33MnX4RxzgBjecZL1HnBuIHizqnFg55Nv1i/dDEu4ZUyr0shL7jh0TgzB2bL2Pl
bIGzSZG+6pYx8hMLyrTgKUBDu4dPzSjGMgV9V1tfs3slxuzzfBRAOD32zXvlRRX2sZxSFk20zvBi
wvSodkseIjjMegNGrPZrIh2KcElfQTWH3rVtluh1MIX9HumxY3nrpgZoF1Gk5giOuJFQLkOmbA7d
RwPRetWfQ1/V0Q6nXdsfJqMgkDtejQmI7RRF++Cmnr24fjmOB2t18aGyY/LDCjf4QNhl2+8iEmUa
FOvIAm4x/BHFMzaEPB5yImwomcfJtLuwwNVzE4im/JZ1rh3wfHTmQ8y4V58Qb9iVfp6zglLKnRAC
XScaCUU8h6sneWIGQPOtGp6F5IseEbtQMc5+VRhiNWaMSGlV/1N6idMchhRbBlKHCDq0Oyii6kOg
9Cybq2eZtm1qf0K/5RenqVDx+GPBOtFF6J1vGKyTZNmDvzlrk4MYy+uRV51Otk33+TSA+IjqZHh2
+3F4vxoNv9NM1VASw1saYBD0C/z3KYj0n9zdqL1tOGAhYKZI+uAsISAltE7rnbXG/AgCbWg3r1MC
uZ00SAhNzoogfy2g8bzkUeoA5ogi65/mmVcfGKbJpwP44hxHm4JJgpG4hXSdZ/PFKYnKulRj370a
+gBYTuKhWe5nXFUjDyWWwWPteKjc83Rtqn0vBoq0xIX/cdOD3DtE9NKwL0wScTU9pEEQ9pLMch9E
XbSvKqfHGjS4+OmyfEzIjW4THmBp8vAaaL9prw7V6S4isop7365qOJF7QqZorFz/XSU6U7xmxIEl
l7G2KVxYOa7DuaU2pWIbxncqrdUt4+f8eal4Rw9LXJIfDtro0zSIbj5VrouBe+nM/CoCiNswPHAh
Pg7woLFurQKIWGVClliJdBwveD/MJfM8PJP7odKS2q/sNJKo3kWZUXoDUemxaCx7dOF/lOOYoShf
0yK45TkwGZaeenixk8jWXSyETW5Q4dXkHs4zLiVvDogjYXYwd0dQN+kPWSabqdvvaVHSH1YGd2MI
w6WUHn8L/h51gUFOMO402ZFMNlavG73m7IIDFQHuwAVj/Y1tCppv6Ujve7FI6vaV7Zf8WFYJIesD
/yo411NIyDwJCsB0SOnCRWVl/WFRQV3eWvrey0UngjCJym8sSEAm09diqKl1kjpso0sWr6g/nM1t
mY4tRg4k9OSQIC5EvtwEPsUPJdbtIjqOalMpRrlf6zUivL6JvVvcrdBxISDM851SCbPZtcZCqYpk
oUE202C+ZtXMRtgyCaEqKGh4BWaNX5AdDcTvRrVLQGMtrfvQMDaTt3AZ429o11JoQZ0/AHrSGmLa
3Oe6wYTbD1/lEOJxi8aAT+OUv2JSbgQ88ynV0y7pVgPnbrVm2G1JJaQuzP3ygmtsHSAkOfP3cRbu
V+HVzzlvC9fVjx7mM2elwTQG9QSnuIOZSfBw8JwtEMR3W5cbSR8TKO/eKV2MyzE85nu/deiXi3Se
HD4jhbpYTVUDrijscOgUSS32TT8tgIMItLwOYnScc9nW3BvXa/L3Bd3XG/qb1Xi2oZH5PaALJAc+
Xa1m56kuhWQ6oGq50JOZLxDC/eFlnVvlkH/Whz9EK2fvSM3nuM+ro0W3432Ps2MTyOE5TBlEHabK
8KRSUlAdEZZBOWxMVm4mjjXv8I4Ru8C+Gg57ZKpNu59Rwk7nlsiR6ciqERNcC91j2Yk0hZogsEsn
kOeXJIdjFYTPfR9YMFe2IoQusiSq9yzkwAwAVoFNUqHaZ5FKwotoM/y3kJgdBoLJ4JxHnazDVxqf
7n0XGwdkPEPL+iZPQFgQ1RSP2clVMUziytvw1CbySNgN1JY7Rv2THovOmddTUhcDDQgDRvCUqTBu
Dg5j0fLCF4yzl25LhEaAlq33cBisfMR1HGlkfaTonarF937SdArsdVa16+xCFxfKVIeNfxDDzICy
AZv/ISzcQZzbwosb3tEi+ArPVYw746Ah2A9zvYLPcYBl7Dpyj/pzaCqNpbD3BDHQNAGwcqeE+uXk
by0NfDMZy/pr7jXifZ0mLX78eIT35Id17z+lrWFNZ45mctzQs/hclWGePCnVlvqosop1KFGlnAgT
xBr6yWVUlp8j28rHYWz8/pYVnD4Mrs75wSZNWl0DGyrUbYwIMdzNvS2PFY6vCHjgOtq7MuRFvcNx
baiFVVhA0mxy8AE+k4Yn2YMMwWWjEwxxs+6YaxeJtHcyHUkP6gsJaSyR6JtOnRljCgxTOPu+W1hT
iyBoXnjkUbQUSGLRXIW14BBW9CGpMd1S3xIGASdsipYYjKVQ9s73SMLcswd73n1uyRyg+xIkXwdJ
6u4hW9zue5lh6aJobNQlaz28Frgy4vDsulX00ge9351liGDswIElA7/SygYeQ+/mK3immRiPcLBc
ySziCtpVU67f3KJyOIcUMr+iN02H3axKbqHTb8jtZkyGnYvCqcdr3DoOLrIuOVhvgWJQwTX/kYfg
IWH6kdH2QKBIcM78tfkWzJZT6WxVglBq6HC1tk7T/5g19dulK+qxO0WyJSpy7jfojSXYSB0cJ8sb
8CeYTG/acBm7Y0JYyk1oegMkqsqM89K0w0qOy7rpYqMm1O+2t8Hu+gZbJ9mEufrAvLJ/9XiiCyCP
CoqyKmcLnbVJZhczHEexGzcpSoBVoGWiXWmC4TR0c1EcBokyEAdW/tNWuqhu+7GvDOPGILgOtcAT
64ZKFVenTK2Fz1BvlI0EBUjMyuXva8HR6o73eXzKbZskx6FxW4g2pipOqiAt4Za1d3i2HCXiAwlT
0fe+tZ6zIc0C9zWdwua2GMjzoc/d7qhPvI4BZOCKryleu4dipvIGya3nY96VNnmXDmj99smqmFcY
gESkKwSj6X7G82LagzFepk+FQ0zUYUzC9R0IczVdmChldw30snhX+h7R3RIZrDl6Xs95VuckWQJz
HcV0U6SrKI9FzvNAcnArv44wFDaCodbpfvb5M0Hl86UbkZC6kSV++J0gm+LDGDYTmKBcza/07eSL
7jv3H56KqjpIKqT2xoJgXC+U8oN8yFXfFhh7p/o7gEUD2kvUAXkZDvWBgNWxwPu2Zn7OqC3cve93
AyLpRjbdLvJ6zz9hecAJXFHAiTu5tn5yB0iIy8HEBB6ggOGd7rVgJrKLfZtv6hTK1EdYmanasR2U
E5UHtt39TNuORL94nPfrhImQSOM+g/gKKilrnqiCqjtg7M54J4UTn1PqOP8+WEYxUj03afHkWJ9k
rW5yppkAdt++9G5BwyAgj3A5dWwt4j1THgyPKWpEjBm5kw74n+c+eFTVAncRCECAXhGuzZk3Jv0c
oAMltdQn9CKnaIHA5lcRHXTfSQH/ZFLn72Xeb/BAkpkpMRsBn22Bve72XR7u9GLc7EB57XXXkPg2
sdcoSFieGOSdEzGvAL81XSBsqVP4YDrSW3YlMGE012Ww2mNoUnnrLtL9ageROLuRSueK8si112Xu
MBbTdCjIJ3Oxmntk3hHrmvh1/JIudPhrL7aoVZTPqh8JZYbbiMDG7rSqIH6kxtLOIZSevc0E1IFD
2AENPcq23rq+qCjBf2NltwSV5CGRN8j9CjIRdZWMOJppPcMAJlKquqilSuvbSKUubfK0HWk4F1n2
rE3mJEd80NFFW6GHfZll0xe50l849gz8l/3IJKB/lF1ad+/SfnQAItYixURJHUevHf01u2RiP+u0
ZbOixqJqaJn5Qu4dQfnmeT0NN6MSWfuUOBTMF122mX8RZI9D7Vm20J/eM7I/z+u2ZDp137VUH5yX
L0k1RhrYaGPcD7Bp5uUwWCofIERKbQDKyrM3RlXZ17JMWAbhKAKe81uE93uAtOUre0wcnxk9+yPJ
erk74l6ha3brREXgPnKTxTdJHEC2i7OsXHa6V3P56M0by6ZZV++fxqMpvyNpCvhCprJCHtqondtz
CQeZpNMuKC/rbLczohnqaxm2lXfjMTcxOw2f/1NhYcCQfDcbtsE6RzmQSh7WHQyyFNIzzYP9mCB/
2RcCP/AaS0JZWJIioK6mZ2noIqhFYCWSQB41Gjm2pmgeh4dhXBG9o6uBVOF3TgGBY7JQLhKZ9Beh
OQ0/trVbfZi7qvwaTBWUU78vJTyIMk6mXS3cmPgIU0Drk8bKT4ymht0QxBMfj7Hx3UruAnMFDt3z
lYPOyACvI+i4nTss6jSqiGFI1QT0lEQHEPQ9tvMbkXtS4t8uy3ucOtltKbRQd26jObdn/aRCoMkm
+IyBGaCFkjb8ltLwyw9NmbXwGgOaIkdfFflCWB8nfDDgFXiLhe7kfJumc7g+qypFlS5abCrEP6zZ
J9uIUt/yYMLJ8Zx4Ep8Do0lcXCQDyZZXNARUAURulw3LCBiZKMD7CiBi8kGTbYLQI5b6WrcVGH3y
/DZA62RoBcZxPgHwRiNaw21QWF9m09U/JhGTozeHSfmTc33XnpSq1uwhmhdGsG1ng29TO7sExkce
iMqUv/aGS/OTE2A5rqcgHTkjHSFywJxmITleMixAuiQZRdtcW/feW91k2fOjUIcHwiHEnl6PR3Wc
pz/Qwo3+IbdN6Z5LSHMY6cF0PUkVAd2YaRjXHAztSL27jtDH1na61Q3pdzeEyEn2syXNBtzaS094
E99o2Y1dVXDg7lGH3TD5JlusLkTzA6HNeknq0ftGbxAZS52RyMhv4e0dzlvLTdmZ9hORw5XPqWkp
sqdVKv9zqedY7mP0jGoPr9WpdmMG6IQDPt4Oai3HQMN0zf9Cv8xPWt1WPKdBAWcnSqyjXwI2p5gc
bWdoj3oVmFg9mwVYYA1z+Ks7rqD1KXWTeZc6SSPvg9bOem9rDbHeKTjhQLAO7SXK2L8giiYKfTkR
ZCuZDsP8agh5ia7JAJP0qmTv3g9BV7zaQHEgIwgXDlbQpQthX45/0r5OKoDECRXmEmH2v/PVNGd7
iA6cIjnVyKdcCTAPygD9uaGNIe4xDxf9lfF0bI6SPBP7oFIt9IMrlghgwLhMHGm8vhq+ErEH1WJJ
rD51EqV4rVznSxPD5EJwSWoUFWILabRS6h5t6pJeMmSpkDSFs0THdCqB9Zi61oReRMMUbj0LQCs0
99bo1CO3Fo9uC9D9OKzdIvlT8xJ/pIepQC8EXUOrpWj6/sw3LhUgicQ3hwyf1XTtaydyXssM0uh1
8L0RiEJdxekF/hXI3TxxM1oQhUkcMj0nXR0jay2RlqxoKyhYStRARROVNk7VnkqiGf2Ts3Q+/EQn
bWr/UfXSvVBXQqkdVl8/Wqom72wbXyBg91JqcFALifnSG5QzDxBabH2do059CqtSfEMNTISHbAcJ
DaDuAdQFOn+Ghx7Znatdw5FBV+Vyi8lzaE/Q1aOd1uzp8DMU4q2l7zboRdOOyx1oiO7j6sK/39s8
KP29iTrI4Hm88g1Z1kLisOibfU7XPvko2nmTyGd0oPYNB0IA+Z5ZCMbJ529d1chvbjfmX7KpNMuZ
5OAMDU7cFN9p8Y2X0I6eOJJXCR2jS3tgXJJU0lfsQmAXKPhAEFh+GVq+0k/QTuSN3jqhLuGnfaQv
fumJj33lrt+rQg/6YlTUWbQejVseeZ9VDLyaDvnem4YA7FNVWXHbpVv3k8awlffe7E8d6JxMJqBc
tfuDJmuYfRJ92cVfmN0uGfERNoSXV3qjd6zaqk1eFJokyHGzmKcfsb+k0x6IRBrsPRsiXC15EoOn
tQeesYO0TR+cYs6EwG5FfW+qifkf4+Hqa5dK5EbRIts9XGhxqgsLnUiuARmHmzXkxM3gY3ov44jv
R5pWglYpBoUyW4wmg4cT7oMUse2OKzPpL9OMs+IJp1Cx8TunStxSSo77mD3noMO2gMpHn81ipu+z
LD5Hcmq+K99EEnO7aofvUJ9GBD4WEMjNqnPA5MilONcvoGvgLnZOld5LGlfPWVvFihkZeo9dyhjk
Y9gTlX4Hf2tMzzO11p4tih3B0mkLvzU8sB9M5o3q4G5ZnmkJYfVajAPj/aDI/YDWLti8fVVqt/45
RytxDBZ5pjpGURuvt2WRSrnu6I+HpJi62p6LjmHZ3iJ7/85pulz2i+c7P9mNOU8pZyTes0Ct6L62
K0/Pw4rJr+QlTtW5KMgYuGuJ0giZodKw34m66tJdUzeuAgU2mHembXlhAfLSRy2kgj/WDaWf7ssi
Aw4/ylmRHQToGMFjEsCncQpuAJGKk8UVi1oaml7TB1c4dRATCzdunRsWbL2PljIITmXjojt1UU0K
Eh0Yf8Me5e36ZDUocE6cULPeM3/rHlGLDNGNHPVQ3Y6TClyALpwiTzXwrEdsYzEA8Tz2nR3cRT0e
+BcgjXEN/0PoOfk7cp3Dc+URgEEeY7veqGatSKJw5izj2OWzqNFbdvHnoeh4ySUz5xt6AcHFqW3U
7TCOBjEQ6CB/KAag6sdpMYM9hYxEwJVmXgtvLcFrxwuWbFjBOFfmkk3zNO7qcKHRaeIKnYsdixHp
b7jE8Z7eoUOyLoliRFgwBx73JDvTm5u8uW92OioKThq66Z5xO3rNMXDWSXydvdi861n6PkH2GYsD
DsKevKtiCO6lH3XkLhDj/mEBtEeGYhLKipEC2AeUsAFZCoES0lySUclmD1cw8c5RAcuTNgP3Sslh
e52Gamr2tQ9i8NQ0dUJIBpO5nVvrOj0N6Jg5TnXFxuI02fzBNKL7B4aVZZ7K0FLsgkxkZ4u+WJMt
5HNc6ROhy31gk/B26hXRW5WzxW7kOLMp5AQhmife9jG8pVrFZ2emKP7BSagHep4sXcSJo7bJFQMW
EpKsK5m3iUl39KTLHCnM7I0luQ8IbGmL+t5jDeN1IVkAWTMjRYnIYDsA3btot92Dsh4ssTpVy1HW
GVloM/+X56bxpnonurqSF9vV8s4VBTi0qEj1j7kKGyBMEyDbK5VbTdsCOz6hphxGj2TqJuW5mejf
0FljjLqXq7XtoxQuOqWO7xmfBBJWwGE1M0BmCIW+Y3xIn7AlmutnmW8M3RtRz9ErwbpZAW9zQL4A
9XY9e8XINJ2QYPrXO+2QRr6PObOCflwSGjFeXAecqaAWkF08c8ebOcquZlZufjB97H4BF7KxyRY7
T3+Trm26mV+EXtEGMtncH6Cf8Xq+8SfklcuZzRuB1Wf0lAw9lf0wRePVdYoJ/2CXf8/djGiy1RMG
ClbsHecu5rQ9rsF1iQn6kHb1r+O6xueq0wSrTYN8r3hnKeDz/LPn1tEhNCDkQV7W5v2fhShvBeds
NpjsuPDIRxLvxm9EHHWz1PHEtOTYYf+EKOQXFynIlV3iKbjUpmaI0oqZvinDu79ISMRbPSZe3E1p
GYUe02H++c1nM6Rak7Dq1uMU+YZMFCRq2RB6ZC0Q0wkwjB1rRh3O9JsY8iyx2V7H8RKfGmGD4Ii5
AYRD4TcxiDvVuhFK94TWPqdsJHKEbIUsOxTZxS0bXf5sbGPflcK364NXlEl5Q71qK4p4hYB59oiu
YZ5BljCFHi26Q1irSR/lBF3yxmf4w4CFIU100NncqIe8XuTHIgo3j3YP/Wl2JuThSz/Y9wXm7GDX
rsP3ADnTjoZu+xER7PjEoGOL9CrnHFnLBJMvN4OIiesjupmUKJdbzY8UF8+UKGv/VZZZnOzdgSkc
HF6//LrCJyRWiGLbaT/RdMYZbsKILDcZddX3BqLuc+4tgfs0QqZiEo6cbnqRuZ7Wkxciu2KFzrov
0QzTaWc663xBuYK63M0luTqJCm1Hk7V2aGgHFfmozdT3n8sYpsXfFPe/6Ya2nx0Gur8BIjZb46+6
oZBeL913OMJFDROTNZZIAuxIF5/bfwhILt5bsU7fdEpQRtyDes4acWzz9R5MMuPmJpwebcE1//lF
+M0Rsj2N8IiAAISgRdDg/3pZkp6JT+twPiJCUQ9sZu6HVJbDCdje+toxuj/1PA0A6VKdEyaTBR+i
2MJ2RLRLeIWcqhvfkrH156t6K8blong1uEe+QIoDWuTXixp8BQAck/7RqVV+1Wk3bicF8v5AG683
lkPnJUJx8zcXwvbm/bKkbTB6sSWj4YZNwrcO41gMFE7A3Y5G0dQutKHyrEL9gJYeOQl+ZyZonJ5f
nb4urn04feSvaR/rpF3PeSzcI/S49CmqgKyuuqJW+vNN+a+rA+/BWhtjrHffPkAeYuiKKah3ZIV9
tFVrDDEYTX+v/Hqc/iKE/81lSbUXxsjc8BjwZKD4+PUXkAyZZTDmLNrOEH4bTR/muG8Xcxgmt/ju
L9Rq/f+j7syW40ayLfsrZfWONEyOoe1WPcSAICM4UxykFxglUY55BhzA19x/6R/rBZY6LxnKIq+s
X26XWVVZSklGBMLhOH7O3mvHcM9iu5rOi1KnI55VLtPpcN7+7scmcoCHDO1+EiHBVLx9Jx0ILGXr
0RiEsepuUo7utJti3197QOO/v/9avz4WPBMhpKEj08R8fLw105zsUVcQT2+5FQdzF3kolEyLmWCJ
sYqNJ40ee6LuVz3FwAev/YsWE4W+v1xxhJE4992j/aEdvZCpE2u+j+3oRpH9vPHMIbdWoL3arUEy
a/TBgjLN4/WOl56OtonlCteDfnybGX0E9Lcywm3fJxnfIIAj0KCDXm47K6emt+J+OAXlpw+I/1KC
ebvCKHc0sDjicyTSTwvPpiIp9L58kXR34krX0rRdG9pMmzKlHGDVMAkAa0atuAmzjCNfTDxCu0dG
lmkfuUmOr6EgmIKZhCcWBA2L5sgN2KUjq6iOOMAjdf7KeYeQwgLX4ie2/+JQS6E+116NyjKf2NNy
l5wAkfp0MwCpVpSEZAn1FszBtpb6ed9r1pfRlcnZ+4vsr97kUnjgV+S/aL2PFjT68DxnzL3rS5LY
gymL++lOLwmbXOvdaLR7zG/9kiH9Lg3nuFzj0rBE4duh4zY9fO1vXxX5kt7YEH92VdnXp3R+Kioz
W9xQo4XbmYH5ueUQSd5MDE9WqlgOjIpI4ROG0R/Z/V7Mya/3WUe3AFmxvyy2Uew/RxWQ1My41Bk/
7UJDR15Xog48lG1rnotUzu5Z5Zh5fJg586UX3BEk/eHAS9xTohRbvMQuU4yVjyve2uBk9IczBK8M
MdCQNcZhqAxaN1PW8id607KNa2krLpivQIF3LK+tT5XJdrYqZaRHJ2ZbhWd+jIADNHJL27gazbg5
zxE5uPvUZp/bJ6BTwzMx02DbtIr+zmq2FXyEmM6cyZzBginOAXQGkqs4Y50hvm8fBSiZ6bOEw55c
lk1BQ3dsp/lQDbHvHCy7sa0Ls0PIFItEd84kSy1bkzyCH6/Ueg7GyHGdOxePd7hRfi7UFdK2aFzT
vsQZ0WCE3X2wPI63AofHrb4YNrD0UxIf77JT1hX0G0d9h/FAD2EM+HAB6XtiM5O6C9HKqvH+rWuh
ewPGp8giOi3NPEI8w7jPDvroKTQ/td4MH5QCx0899mHTcsEwLSgI5PNH9Qk2Tx34miR3MiOXqOtk
hTGViCNaIzhVP9hAeJAebYnAN/CiABjhaEP94R4998op0fLW6eQO5ZpbLwIwo7wMyzr9kVtaNW0t
TBFIuRLUYde936p7v/di4uBoEMrLacCQskt7KfQv0us5b48CsdE1/bfows8X5rD05WAfUjRJxucS
Dvz4qY7iOtvWlMnjtqraRt8KjxnHRiidcr+dYCGdhyX9dowsLxe8BAJ2MeuhHNY9Vz/ZuqOS2S5M
lWZKfkykxn0fy3E6aVsCme5cA/n3StVQM1c2QBPjxE+XVGoNS9tmGY8++kboPXdlSBdFGi4gO0lX
jsKu6CZtC6ct/2Lm0tjphhM6+4ycqGaNSSvUAY7jW8JoD9GE2t9qL5FwN4LxObXVjolYHm3aaOoB
lXMqIJ3R0obwrmVov3Pou2dr0ijKb6Olk6qIBqnx0CVX9Se/MTGk1LXW/6hK8jGr2VfZN54adHxy
3+rzR8Y0Zk1AdWx8msY4CdeUQ1ZD1qOQp5LjUw4iVww3Vlk5PNZCot8hrofjd4udlS2+xCIPnbzv
P3lW4atTxfTQ2jClbh+Xh5W/qlGYRkQMKANYsR0RyOt4mfXDyEydVmzcTc9E8di3VpY27neiMJGj
a1HtgLbuwzBNcHYTrk0Wh5EwhGCxnEFjztJ10arRWbke3tItcpusRoAV9oHt5gXz1Wakr8jwh1MM
0p8eiK8XE1qYpPkSbWeVdcm7ELrFY5Qrjn/FS+TO4cA6r3WjLz57JNWZKxcUJ/0spwq/8ICcy6Vs
i7RkV46u2JoJ0psTOSaTeY95FsexOXfD3jaa+NQdtNnbouvz8FEzrmM/65PKO8mgHeUbEXnt85gM
zB1zQ3KOrKE5aCsEcMwdEK516lDzAIqCETojeSecf0kTRt5YHKK+kgcFO7He02N3MWTFbkQYhRXF
X7ukSCqsxgoGnGHEeb5OG4NMR05G7rxmz+ZriAphIyUeJgLpGF/KKzNG/E5fR2TpRiOatd1qkKOr
teW0+a2O1Jkc1mKMD96Q2tgHakc8z4lJox9nikciTBlOlzk/nmxKtlXvkh45QhgA01fkdzRPnP4J
rqUzRRh3krdf7XQWZkAZxVnHxXG+rmx7BKZs55XLgDgaQB4NoMvNIqd8UlFoym3SEDPgGKmRbouO
9OsTLS8++U4ynRbICL6jKalPndQjshIPRWoHlQUv5bSw+AYBmGRoLvHJeNVG4xw7r6H1T96KSaF1
FpvC5yk9FAiBO9FWKHXwx1J8w1bYD1od3dOO7Ztz2VXjjW4QgwW4tTLOkHRqYNg7ty7OaFzCi3Rn
1w1vlDlH/iEZ2oQ45Y6JDSaW2fxcGDodtTbGQLiiocblLpAt4ikzpD5uGspYAPbpODK8glTXMPMO
0ysty6LpZBppbSFkS0xw75JOBxYefAqrTIQdV0PMS86SL9mF/EXO44bk8BVVPKkt1MvYohOtFdeo
9utHmyaZuypnIW7iYSS7yvJkeZgX9/xKp0SwNm6KdmRVj6l6UMgByr3nDXDqsQI85tSkxXqatII0
6yqR4+lAWC6ZQ0IfSTyZbTImGcrka2xbCUwnnzDdyaQloCoTtoxRxJ+zFMPLiZ/X5Ba8WGhCX5L/
YmZzdS8TdIFA2yCnk+SaU0iSLcXa5td7dyqOY8lAKEweygbMELwzMWbbGeVPQNBVDtY7T2scdqav
h0FBVDw5wZ6ZTNednTc+ScKOfVVUkhFHYUflTRs6wtw0OkkRB31GK71eZjndKgdKE9O/N+1vJBPj
uRzy2a1ODbubH5VDAhQ5YKzUGJqX8wAZPkVugmQp2dDCx5Vodho3+aAY4JdTNcl1mVpmMIW0Qokv
8cVW4w9Ix6xcBLmRLupvDrFhKFTLGNAHonn3WqUj208RdeGXPGdWv+5BFLH9eD5Cx04JPCZTMt/N
kL2I7bAb85a6rUjWzkAn4hRS2KJnJ48rXs+iKTeAjTON9pWpmatRt8kzikzdzQ7Mmsb7ZGRayj4+
jtGNkG36vVGzcZ3pZR2dOAUETjasJb5JjqEhHgzmKhUJn1CC9vAXNHyVDoGGLdO1ByMtcOkP6PnK
LaNOZ6NPjHpkZozVQ1NF5rBpvAJVOtsU02YbJiF8j8m356u60GWg+QiX1vNMuNDJ1FEqrRByG3qg
VVbO4ZQpgLnLBmx+yho9J4jsLnKCpDS8eh21ZvmM440cih7iuoH2FU0EchvCyJEkulssTHvg9GOH
u7LHGTab8bj0sMv6m8cQlqx1ABpq7UyjcElrhxr/qWo9a0Rv3Q/G1WgS5HwXOiy9Nd5fHmqgnOht
+QPhr65AgLFJklDemAlmHhzgw7hrqB5aNnKsWisfURtXpKP16Vb9LK8y5n4XfosAaMOl7b9YU6oR
rpJKbXCDmF2Cn1GGDwNPatm2cUe8ofpo6i1P07oJT4eY3OFDlNvGnaEmPz+lbY//i3Z99y1Fp1Xg
vahD/drTc3vr9oB9NoiRogYJmEGgvFHVD52Iye2KCsRsgeFGuD0mDxAW+tZ0cXj45FsCApQ3Kbvy
N7TfScxFtGwScInR/Ip8t4iDKR77ezfSw2/CmMnNItJt3EYkgj6lHBTnoI7z8tmVHiK/hjszJ1AL
/RWWhTLvyaYrpoLNKaUXplTs6qg9eHbhwxDdvB4wdhKMrurx4HLkYRpszIM60bQGLA9cepfTMECv
CzMD13MHrjdkdktOrksUdencdmmSy8CxE/axzLFafl73szt3nlTL48efz4Yyhc8JDKg4zUyOBNx4
Pd9aV8DfrkvhnFUhLMm17mF4CMKZ1D4GGh5WP280kT5rSZeA5q1IYr7GzFcBHWxJtiO4ZCQ9t0nz
iTm74xPpYgBS/D42svZWU1yZ9i4ZU7dhnbc09WfdRdvZeawDX1a3Rp6YEjla394N1ZTNVIzCXufm
0iGKuM/itZwqxuF50pEma9M6K1azX491wErhDpIWR748nafhjHFO/QTgCueBMeqDuNQYKiuyrSfj
YkZQx9YzG9W4KUjoi86KruibFdFz4RcxSPFcs52I1aASUR6KaTCvMMMx4MH83KXOQSuIE9wkFWGA
ew+wvLtJczbrM7gYVbUgTpNqy/MgJmFbGXZ4wU0/e+jmhnHrd2xa5xoz+HOjmgpx6CuK+Wu7lBqG
nwiY594r+JI2y1EaGUnkDfna0lGWBWbSiDOq5Hna+KlO0o6VlN6jJsdIZ3NCArEqAMN4J5FMIxzA
UzxrlBvAgLaThrq3WLmMa/wLcs2FvjFMY/bWxH3VMynMzlgS8xH23paquptPKNDDdokN7/H9g34g
idtE3bBFL0nKwTBmFIqSWKzksUJCIoJsKGuDx5ZGdm1r2t05SGkt3+c0NJ9mvTdpA/d1/C10+K7X
uGv67qw0kMke6tzKnEuQR87woyX3d9imyPiH0yKZ7WstiW2xo6Jq2fVRuI39akL7sQR12f5nI7KL
kzGKCdvgt9h4nFqgN1dxG3mMIAaz0LcuTYt8m5Dc2a9tkXTkUNvST24yR5Gg57B7DafKy2T0ycWM
udghK0tu4zTRSRGa0ZOc59BiswB3iFSPxiArjuPEB5K7EjKUOnOzKBx2DPFKeZOBx8YeUA+W0TP0
cdopcJw8TJAYjpnHaDYysF0ixTSo+mtUKgj5NXUFn5VkT8y45bXsWmTsLrw7tbYUsytSsOiXPtiR
XV6jfsTrPkdIAygv4/xRn2RMgtr75/Vfe0hU+uhYDM91LB+KxttuDjkrAnmA7HdI1coLIBBfKgx8
APlHTPdVPH4E510aZ687NpBDmBPAEfEAdkDcOjLR+xy+M5KR+l1CJOd9a8XxmidBcqOirg+YVoT9
2i/UI5yZ/px69yPf+F+9PA0A4GK0juhUHn3c3nPoMDdMJfRYIV/qSw3ERWvbzZ2yo/beN1r5I+uI
HY3KuD3TLO3H+5f7+PWXiQ39EcTcXAj6s0v35JVPnvbp1DSYpXa0a0pvhYOLLgz12Cnyp24LxaPe
zl45LGo8NPXUlvXm/Tdw3JZYuiDMZyh2DLrSpn10ASqqCR3I+wQuDDU5kmu51+JKf/D56CQC9cNn
wbP4g877L+iE5VVpBYELcxhXUua//dgSa57ZhBGoeSJ1mdjE+0EV3dpEqxpv9ASTg0w875AYwDUy
ZN83oCXyD/o/v1x6KHjiBZ4Awti0/OXvX116z1OYhflmdhFlaLkXDlC3g676Qa0BINYzsdLU+DdR
bTffc1/qlyBVujZ4//K/NI5fr3+KKqAmoAuYwzo0yY6uBFyWojQMZOLJJCZyX7uQ8ltvKjV/b0St
hhtkK6a7bminiMUj1/0wqcTjgFRJ2Z13SWtk55mtTO0qJV23/aG6KsMEHDuuPEjbTecTSoBpILKt
gwAzVHO2DcPKJa9bj9Aj2ZHDhqs1JH2kNbKYtdYZmX6YRw9B7VhHpQoqW3fCkwSYVX6H/cIuH9GJ
e+aFl/QYL0QU9oThNIjZVsSJNvNJ5vbKXqcOXZCgL307w0KO43A1aiT+KAzDonxg8D4Z27438+9Y
R/VupRrkg+sKcNgn2u8Eg9tQU7JDmo+h+KBL/stg0jUYLAOQERZsHOFaR5dcR0Q7uanCWQbWeTOi
jAnC0ps3ojbj+wQhyJnIynFPJlC5KqmuL6HJi11aLbPzfiIHWq/Kk/eXgfHLOmAQxgDOg3zp0mWD
/PZ2NXbEl0kNDl3gtx6cJ4XTTNt3RWJo992UwwXwwgFnJDrKei0tUie3vUtldNHQL+MeKWCF3o8k
VDSnyNomfYd6x6hX9kDT4zve6vbewzYvT6aQhtFWFVr92SXmAbXnOIrHqheeQ+3q1g9a22TJfkxQ
AGeAcutA5vocntgm1oJVX5uQYEezQJwBJwPFSx5O1IaStt82i8MK3WCfDu4Bu4Yq9nQ/hH2trGSs
gsyGLnvrdY6sTyk7O53xTRnZAUZ3pa06LfHOUviH9oZJqngw67nJEPrWY0OzvA+JHTRc4jGmzu45
6QLwaIKSXCfcXljhOCITJE2d2XUCzYVhdsnVRKHq7jn+MPAGPD0n24kk0P7SMZuCDmJRNzd2Uuk8
UJHnTKcOICDnvjfgZkktsRBPoc9w7iRf1L0aSuup1URfHdqR9ss2iuC1IYE1wygoZsYrKKRbdLkR
ycxzQHS3jC9U1ygOyO3sfbIHexLrtJLzTcuNVaxLICLOJqE2iEiU1OiquSJXMee5njQ5Olc+Z/yW
YRhzQn+4EEPilxswDXTM4UM2W76FOdzgMZzSoBVe/1Rl0ianA+TKfjQkotg+StqgHwm0XVPF8RGi
PnJQMCl4nQgEbHJXw9zQti1Y+fhySEDc7Es9Z5kLBEUD4ZxVqb7BO0W9v2IBwGaGttqB5mEQplln
svGX86vRaryWdLId+lVvuqrSVq9Wsea2jxzJKISRvqCEa1MzGi9l69fOjdGX2R4xk4Fy3HOyCNtO
3O8QPZVGEBopOZqFNhrigBOQDx0DiYsvABqEj1jdYaD7qWc3IBmgUeWNET7bUYcfKpsUgjEFtXHf
ZqPb7ietQcqkOYW6z9O2d1d0gvX+g6fYcakE4JC6VyzhN0t4inWkJYB4XulRPEvoWsDx5Og313ND
ygvlzHxasNB+c467vB51wgL14vsw3KMHFsVo3w8mr2flmnULv/jbhM+F5GYZfY1Eo76+vyf9MsTl
9UBlez6kI3QLMFjfbkmu5lcZkBjccK7AOOM242Uk/aDBB/k5ySHLALUaskPvDwS3xco2Vp1vjjtm
7d5n05FPqasXHJAde6NmF8Qs7GjSoopQxeHGRym3ph4qz9JqKM4ibNH4TWP74f3PcDx2Xz4Cn8A0
PUYvhqcf7aqcz8KoT6HuyRHsC24DI3DxRW0cd6bnKk2AaDptwLMeW8Lu/Zc2l7nn6yc7ehyCGRzw
azzYYbEdTWPLskcX2YdOUMRYbpAvpgByW1XgIAt10fsXhTngJ0JujNS1dSRaD00l8+PY1aLfmB0U
8DVFI2SnljM2Rj2rJ1rZ41mwB781f3Myh7XmzDQmcHpyiFnj7/GjwBM9YmZZG9p5Fbs+2Bz6T8Pq
/U/3y9pnCMC1RTXCFmRYx2WLVgyhLMqhwp08JRuHfs8PmcBzJeyOvEjN0JIP6lRrGce9vZyQBoHY
o0KjYqRmfrsaJaxB8EOy3qlJp+sdSuJmvD6HUofzkgeB3aj44NKOyHembByiZymsrA0OIKvf6l2c
Tmu71DGYQOfwmes4TX5ftJndoUCIMQ1wHsOH7EYWJqOZYfW9lvfjnTTrWJ4iJaJZH5NznHEq1k9w
8+WcWQlRO03RcHyrOB1u1TI9Zvdt718u9W/llb0buPdt/F/fyopIKRl1//y3AX7L6/35r7X//I+f
r7956p7e/ANjA8ZM1/1zM908t33W/fM/+En5XC7/5n/3L39miH2aqud//P1b2Rfd8ttkXBZv4sUE
W+afWoPl9//8uYunnJ9bx133v//zb9+fs7/dP3Xxt6ejfL7lp//M5wOFtHB+EVdRzC+0XPXcdv/4
+5LPhyQe7YvgVnQW+OL/jecz/nhR/yxkYMegg8H92YKHjP7xd3v5K/Z0/v1lXyfS6Heyyey3K5dt
AIUEHFwPbB7FHULztysXfIHJMR6ej69HiAmuY/s67J7CpW/abdrihGrNHW91Io79k8sgr278+JIj
+JZEjY0AwQ7JKQDihlsFZH/zqajvrepeTHeRutPni6i+6rt6k+zgIhG3vMMtOHnXTvnNcy/keMYk
Rhi3v78i/18S9P4nLsVFKvLvl+Itxqa/bfu2Yx327Zs1vPzgv1ah5ph/oIVhVcGHW1IdFyHdv5Yh
Jvk/UEHpL6pcQadjAeL9XIiG+4dgdcJZorxdCHb8wp8Lkb+yHdoxHA+JLnLpyvzOQjTfbtqCGt6B
RMpYSMA6omPM/fP6xJvH2kQyh2FseCy6ayBSa3t8kqMER+Mj9GuZW8b7CSfwQ6ZywV7n3KKw35h2
rtPcB9lRK/vRULCvwtn9KjMgcU3WXhlKX9Fy1jaeW96a2LR2VqKuSzVTauJa/f2192/3uNdb3D8v
h2eoeM0z0Z5V+7egL77z5ZXFy8b350b4r63vz3/8n7EvErm2fHf/fjmeYuh8+tv3mI/2ZkP9+YM/
lyMJiwZ6V5+jJa01SL183z+Xo/2HxzMbjRRKDwQwnOD/XI7C/gP9OF051DFElLzeF/krnUWNrIrs
GvbG31uOS/n4Xw/0RRlM74vqjAgnZylrl/rpVf+lKVWJRkBqqOVIIejCp7GpshUtEm/VlbG4Rh/H
pIHpKW0a8UH58pLVcPTi9LvoOQLh5qMc1y86vvvcVFa4Kqua7G4zdMHCzIwEOAYCiKzhK64a5XT7
nF70tdajE4j72Nhlumr3jMVSnPWcLPK14My2eG+yQ6f4Q5IMH4cJ1XsUYeU8cHXNTcV+wMgvDa9i
Ix+/KaWV4wZYob3CNx5uZSO6h4YI8YkQhrw7gdtvfo+NQYHlQtESBbjZ5MrWYrPcMo2vcG2BOwzD
yL8mqj3+0s1MclfEJVUEjfOguSdfJSBSWjyB5SM1KbG6PobdDYBo5dcohRqM/D+mzhDnHvC2n7jj
3ypX/ps3aPVc3HbN83PHHfr/wW3pc//8+3ty15TPRfZUfI8RUD7/GaG6/NDP+9EwuLMWYSb9HcGd
t/R4ft6PrvkHeeU6FTVyW8T84r/uR4/gVTwlPFQ8yPHOy6368/Eg/D/AtdO79tnXyUQTv/N0OLod
OU8ukTfL77F1GvHO0e1I1saESjVR5/XYY+bG+T+SK2mzdtxqY+Jb1bwzlhtq0lXWKi88Vbnl1Pch
06nqgyiMI6at4L0QRbo0pGktE+f6crR6tTW4Ai++j3b8vDYx3JE9b+lRt2+6WGl3HRws5xzFQSvj
jepgdWU7Rr1D8hBno/eJyOMYeUiXE42heb427Xy4Rt51qxXxfPrqC77613bxOu/1l0u2nMfZuyAB
e6RdHecVDaOO9Ava5rlG+BzgDJ/x6/mIXUU9lHg/pw1gYDYx1XAgWQ0Gdn4s441XfnDI/au3wR7P
N0eFwQU7+uYsFILT6GXZObLWuPjaWAObhmnldGsgo5Ru0CuCtJpNU8gKRQ6mlG4vQbh5X9+/HEdd
fYYHqMs57QoyDihkfjnxhgyEaXEqf59DbouMvVN2abdy4Df5+gF2wmx+4hymgLfWsNeZVUZpdQrp
KFzD+CN57fffDrMlmOHoki3rl9kKOhMZqoQgjword3HdSysi/XfII1J3ytFvgaPLWSHTWPkap4Bx
IwZbg1tpcNJLr8mts6aTD97S0VeFKJ5Ls/RTliKMscNSob1a2NhZVarAswYz4tNLjxYBXXDsU/np
nC8KTya5w7VTzU1zkkcQtRmf99d50kDXjDx3/qzyNHSefS1xzs1WzxiAO5mRot5F8oBKuLJGuJmu
KNYWMXLa762z5c0zJ/LIZRLsQuhZ37556Ay2YsTQBClj4uEazHBCCUlKprUTACrN+xkl13jJjCEu
fyhMlN3KTj3x/ME1ZJd8XTcsb+PFvMN+SEjYL5GTdmfrGmjpOohRVO/H1DKue8WDdp3IoSZ+lZAB
F2gNNXV1BkAtkQdhQ77e+CN5zLu81kL7B1FerSo/aFG8TK1eFRXLO6M6gStOPYEP8DgPgcA0kGy+
UwWRKYZ+X7UK7I3M6gQBghuRNAIldLJ2GT6CHi5C1NebTohYBlmCxOuTbSOUXXBqU3WbYRcVlyO9
kPSSDkze7t+/ii/v5ei9LkWhT+21nHOPB499M2WT23mQ+lo3v4Pc50bbKWsICMW4VaX73DB6OFG+
AyJ2DhWqVmcy5IlZ9bXx4E5W3m3y0MrXbZSjtZtwtAeuMvpxi6oekZ6NtgX/K2iN047DwlM6OfG4
x+o33ChXr/1tHXs9HTgxAGrk8GWXq6EaNVCipisx2jejrOFdYmdeOVjpUPMVJT9lQDP6yMCwLNuj
K8Ec0OU//A835VGfTrIXNZUngAkb8xRf622mklXWNbW4svjy6tN4FvEZntv87v3v4C9fGEcJgyiW
NBFKb++njm5WPgxWH3QFQtyNL9p6R466jAI9R/i6B86HIiqDKPx7Q3f25yU39cXI4gv618cmVbcw
4UbMUR/k0SzG2zwR7oM/NvnzDIzN/+xOrjRpx1apscl1E73sFOJz/uB2+YuPj34Q/TNdEc7D3lFD
r7QYWmie6oIsxj4dYDOmSkbem5TrShhSXVdk1G1SK5Vy/dsXnmMEu9jyWODaHz0wjXqslOdVXWCg
1HACbIh5+KPlnmZeoxxIfKiR2nJb4Uz86AHw1izzcuUp1rBBEEqz+KKOHgAlTORinPw2cEXPqVo6
7bjUMoa/b6o+3/m6lhib2YSMFkjwjQvhhynG2mhB5R1KXefi/P61wJQAFG4JO6NF/nYRJm1Z5UUE
oahqy0KcpZ5fPWfwFc9qpDzV8wA6Zz8vep0Pvv3lrnp711FtMjgxDXp2LlvQ29dl3KlXRNe0gbDx
32+msfA+NZAxPqmqhhQMARaycyOZqJGu4cAxeP9jH5eY3AIM3SE+03lZDp9L9+/1k5hQdUIe56oN
0onUqX4FmHSAJuqCVmNSma4NPUUuh0QZhNG69oR2CSYrPZQMmdTeYh+6HLrKZ5yd1k27Mhh4OsH7
b/HX+2O5PJhF6Nl4/N/RO2S811daGPEO45h4kzR1vOlxHg3t1PdDo31EqWLFG3TJzQdfzV9dG8pu
A8cqx2NOI0drws4jBJPTTDvcUvWnXnbRtEm4meCQGcx9NoVdjA+p3wHPdoGoMgFyijPHkOa1njsz
zrzJACh9ho06ekI8GnofPLyOC83ly1tmb7wzB+UQ6v+3X14VoV23FcPpLp7Tb4MVJc1KTEWqtpOZ
6w55D2byOeaLv7EmIznNpFcMa8vI54/UM7/Wc2wk9Pro7GJ2ZLz+9o2YsCyqqmIYLX0n0ljLuQfd
LgPrd0q+DLxK4MU6yjpEDqraSwbGW9L8pHXz/lI5kjQs2woVJdYX3VqyhrzjbcWvUI/UvlYHRDPM
+aZOe2veJtBCGQ35+eBt3DYcvpY1SLKVBnXkc0FOSohDMCvOmejOyY41X9yp3HD7j7a8X+s1SA6o
q+gb8dTBEfr2GqGr7ZEgznVANeJY22jwsjNNn5qLWtflgdIiv+uZed9p5FBWG6F1jbmSiSh2Rqny
5yaukVy8f7mO9h509waHJRpYCNyWS3a0vjNritUYWu5p77QZTEqmSo3cIQ7EGEgLJXErgKIZilMT
WrTIkx+iazTmhe+/i5d266stEDeY7i3JWVj3GULxLHx7YTqAKw2hJvMpMcRREX5xG6uF4CH01hcI
uoGGw70x9ZrJ04XbJ3MZriO4g5ENUNOtsIynvaqTH7o9AqoupnJptipNK0tzPWgygnNojsB7D6iu
NecpGkcP3DEFtYAXjV0jfcoTa1g+o48c/ykcbP63w1LTfUgoWC7oq09qUQszJ7d8CErL7XL8STXk
xnkTqxCNrm/UzD3ybJjKU0u0wJ7AqxgFLkVKehAJ4EqGzELdX3d15gZ2DLYRw1LTdHzg97+Ao2WA
948lSVcUzMGL8nBZuK8OY5UgB6IvzSHIsYKngWZ2dQXMfZZoJCLpXIwRh2iyByLN29VeX8iPDqg0
9t9eFiZWdEHZYrGZ0kg4WgBChQqxfNlAB6wNUn29GXtOPk3iuw2mODuPLLiNV01s8sduOnb36HoR
6rdFlpCEmhtgjmWbx9VOp//AGDbTx/nzjAJi/uCGWW7R19/fogOwDWSaFEyo8Y7TfFwva8s2JJNO
VhoRelQjUN/NOmrb8yLvsluov8P40b5xvGgIm190FezzHHAcHJpvv54us0bNRbiCiGzWvYtBn2MM
CEmqiUukmWoOuAClvB283q5PyF0Ks/O6EUhbOpN4hw+T5Y5Xi8c3xaSbprlN6+mXKR4C8rICg14H
nmqtZgWSsLkLfXyQG2Es0zmUPfauz5z4q6eyEcikk2ewGnX2jSIvExId6o4td6Cgq8nOcoEt24SP
bTt4g2jh81wP0MMxmX5/kR/xFng0UFwj0FieDoyS+B7fXkaT/JSEGjILbOVUVrJxAeTHd73RY6Gk
/prcG3IbqvF7Z8kifWpU4kVXhVWNzWfsnp22MrGnTh9mEP9SB7uc3R1aEfrS37OOW2ewzwi4xTET
tDpedVJJ26znBicaxmP4GWaes+97wOmcCCbOkvdZObvDzazQU2Awy8s56YDQ20V5+/7lepERvFnq
NFSpzkFH8W37/vGzAeYmFCzCCrdCKxoYvvhgTDqflhxSlMGYTIR9UuLentVqcMc8fYJCpdi2Jqju
SK4qwR8lOnj9pyTV0wt+bhQnldGJ7qyKlbL3E+yjhkQUbUzGE9tvE/07Q5Kal6pbD5XrB4XuL1Uk
uhBk1RTZzJ5hPyzL+tUmNxHtQPOWpK/Z49cHZUyewwGQZdhsU0CPcbkKQyskx82dy+ID0zODpLcb
h801ZBpvs/YMlh4V/9tXJ5xptChAkt20OCX8yzFtZy6Wr/Cp1CtEhrLU1oTaqYEYUWuwXWKgKCEx
pKLYKy6dmhHMZ/XysEqslocdMmjFOgEwsTyd+xihprfW9BGw64kO42nsd4xgeq06MVPqvfsRKGzy
A+iGln2Si9Tnc1JTwxMAag3ObWtLB0nSqOn15K0Nsn/M8DafhxBMul6hyLm3iGwdS2Rnmc1X086J
H/owYUuweWuAjvzaNRyXRAPq4vooVLYqR2RSBXqGu9nf4XVM+fEJ3jFPVWqs5aVDnIr8k4dhs/XA
I/nLYiKPu0dVGUMxZukAeOfBWEXe8jBGjCmpUqxQti0+6gSHibWig184400O9lWNm6rVh+lLn7dT
92CUSGOKve3wVKPwG8gsmrZYJ+vQ2sFQ1JJxLZFM5XinMwKJ1ioyaz5GXhc4NDZdBNYgWYk05Mpt
+sFf/q5KHQR3EOOi5c9oCeH19fLcb+dTQoBmVwa48Eh0utRyx1HWteZb0tR3SU3qYXlakbQcLqog
W1Ri+X7Q4jgHPOXcYVe6MXDivvj5bkkkYiQQzPPo8vBPxl5gfHXo1UHdm3snnu8JEKP3tvbmyCBX
KClEy90ZNmioiz3LKFMlyICW4ga+GhLadSggMfwf6s6suW1jW9u/CKcwD7fgAFKTZcmWY9+grMTG
DDTm4defpyXtHZHiR1ZOrr7a2eVyIrHZ8+q13iHbRn2qRT0+gr3BwosJxxj6yUhVxlxVzJSBjXW4
0WQJm44eD4AdlyfSjC07HOXF9LcXpSnzJN72fjWi4ruiAlgwJDjUyA389rcKOWYGyEnmgt7beu1V
TzpYM+sBafl8eRpE2XR34Faj3zalgfZr7i6j+JkMpYq/CBoePYDYpu4RQKm1BVCoj1AzCLk1Xkqy
0QmJdwtrt7B0fpq1VSufEWaVoRPKEHK2mh7FzJ9QE1XrKyhE18KpZB7GdV/CmH+y9TzlK+ev3xwG
zVz9dKqwRIASQ1eeKZ+FPiI7iRafCtURi6oF8BEMKqSAUWGuVHlOm7Bh6LDrRrV953lL4hl7HRoe
oVo2RgDarvB+9rr8Vq+8EJOoxGrwEUHuL6+uqTzaMNEHNBfb+wFQvV1ukkTtEAePvGGZbupB6VBx
I+RYagi0HpyegCKpwakQS+EPROtLbpYv41w01ZPWaIi0J13FCQS9HKWWyXf0pTJ+LBUi21gIsJd4
KKMRh2TzKhUDBghXJFjo49ZBaoitRdXbGh5UJKE440sLp78nAbWOsR6XnHUAgUP+mFmzeMjumlal
iXtXg16FgC4icPxLnAciYWwSG3aYcocAeZU8LCKUV0gC/N3cQY7sWGyOhb5SAswWDfIkyIapZDhb
xcvS36+7zOgG+UsmCTf2rb546ZA8LsaoKZ5PlCOyn32RxnxPnNZm9gpHjJz0xAwbeaxVDWs1bVIE
LjUlbHD8Wkxz+IEHn2U06xgBQm+XmoiVP5SDXlBmyLjx0GFGdVP/pU5DarGOIqTIvc1kCc7OiBdM
hxRp1tk4KYpikLfdiIW3u+rRtDU+Y/7UJE9C79Us0GqiVdf3YqoSM2ZKqF48cgIO3gNKagv/xcmM
BSdO3Kb06gYjkRn98rd5WlAT55vw01gzrYpp4MJ/7XASZw6Cn1aijd5tP3c19T88yvo/nW6K+m9N
FiWOBlRqpDDY5jNKB75b48pTbrRRIIEK48tS/kLEpVZusTtATnZL2dBtPnetl6c7WyAPrfqx0lfT
Cp6ecp11fTTEcN9To9jhnSq8u4ZSDbUsRBi6FNMYRQG1bokkjJ7MqNH5wnh8UNx52xIGvjD/fUwx
fvDiUA7Qo+lrsjj4afkLjj8VtnBzI/fRiGL6jIcXvthsFoiABI19hAcOgK/B1ebrDtH87KfhESxh
WVz2tbWPUJ+R2PtQKbyHrjZbfpU338Sc8jyQD6oRE0wGtMCGCY/osKTM1HOwLJ1N+cmpqxujH5Lk
hgVb1vtmwp7E1+D1L+T0xwo7H0xCXTa0OaZUfVexncgzDvl/nWvO4C5SlHUJlDyn8vJ6sRFcWNMA
n8Zoo5bSRqPF90D4w/EZqqe8r99iJVMD/l1iWPVyl8N8CwkwcR+U+yieZ3iDG/a+fJq+Xb9pjO8e
3+T1StOxp2RrNpopw6XXwMvqbHlfDaVR82tOZ8tDHKa+3BPIg8u7OK0TeamWYyvvzzKMEqYr7+Dg
MVT4Ocot9XrrVYYueWfUd8NE/0+SwFZieW46iBJ4+PmUI6wclVFf4MC8vk7zcnz5ZPSgGXYP120+
MrJm+eLFPURhLNNcJYjpEPHgo6wyZ55WjZ2yZS07xlLsYVZDvKW+phjsKfZqVLOq3kqjRtR0G7Md
2ZW1qyB7vEejXcal1MdR7ydROnrlvG7Zg65xlYb8vbrGRb7hgIB3g/jy3qHMyB2idhav7ZUatjKm
0F6vPtTf5LohrpFbLylNDHo2A/aJ8gR6bQHDrNK01igT4fO1KZJcXqAIQ2eZGngGCr1kk2y8izoC
Ccuuu6+Z3igif2qaXh5WyMkoavoj1tFay/x6cUCzilU/5WGFtrQFKbnR7vpCdxvOxqGTy9yocFpJ
gracyAVvK6ME8H83o8DApKuZJ3tBRJ0zkIIlbe6EimCJdq+jKtOg7ljWRqN9ikorYyiqZLBURYPO
q/DpMIY75N6jxAdm8zJSZezI9lFtJQ+TKHZb509vYYGWZEn3LOB89l9nxTDYjGYYo7Y+pTlprJVZ
dPIYTmInkV8aUyjWkyEREp10dzZI3iRpzLWf9BX6GBBr7YzpeIs9Eh1Z+XxVayg/IVcSo4VYPY5I
XwwPjVtHTObgFWXos1bkB4Y4iNIdCycWNhFoAqkunMJpb3WbijoHRmWiTKKj6spEWmopsyZJbciv
9vYRTkGwW+0b0SGxf2cZbcdPznFbsEVQ+aj4GK1KTJzpsY+om+G2el3PZVvJqYs8Ve6iN0AIOr82
X8soDOIAZLdfmgMNwUdmpEspsVq4ZaS/mzZuan1NhI8Ml1whsptp3nTtsh7TPtOv8zxq8f7zcS5S
8bmCmRXdEfdXyRPyMU35hxeHbv3L8Whv1WulanaB5+A7+4eJvRV1/Rq3uCj1VRwdxLBDbyGnxxBa
2oKNQ+QJgJEn3Lc0VutG86ciWcC4xDWlEbxh2tbr76tsWeZvdVkZKKr3Tbw0g484nU4YNtTMDALI
Hd7fuAx5VpVgUl3NytCjPzdi4/F1imadP4qlKWp7NYOdwXsGzNfkIPrTD8W0QXt15C8zgJG5Xmc5
C+qez7VId8ZdrgMsQsYUq9U61hewwYxN5mg33eBWqXhwAeUg4YqM62B1n0wvg6AXiKEKNQ67JLI+
43Hklt0u81rZvhrZ7pRuaqWSfzNzTZi7EBvyQtkUut4Xn0Q7JKq7w4DAbZcr15k7RFYJ5GJD2+Ds
mCXhCqiYWWtb8AThzB1ZplW6w2lC5bvFdUlKNMH7btGoGOPHVirNbTOV8uAbWd7yxEsrLvDwNWp+
O7IFVE5gMcQ2Ss5JjMSQXKUD2f5xAwNkTn+2rcBECmFehPK0TcdzqHjEKRyiDYdzHiHPbbWW9y3V
cQqFJdejqIN5i7doGD7CXBxtHwVXNcddThGWUFeug7aj+81dUJhCtjlssDoxIy2xbnULgr+yKqpG
PtsQ+5GXHGKycjsimDLTBeP1R1DmMF1YwcWC2+wa+IZ8lPEAaTkyXt+mVlPKz0JWhnRrU1rs3rRE
v2S6D8PJbLcsWo8rnYVCMLm8PE9StO3lKOX8DgoAhrzrjZm0iAFgT750dTwdGE2bY61P1t6sh9W0
pVgUpnjqvh4XZH8lE69Hv4eDgsAvbDRAgyAfYjxYi1bvkgfeieGg4XBtpiXS+CghcWA2GEWwiWes
MPgD3zF5ATtuxE7lvHI42fHb0cPuB2xBO+/WdpW9xKRhIYflLVGrIh1CTBK58sBzx97hzmgHlR56
oh8YU70UMkudFoooh23Wm2mT7WxbxLMbeKDKUEHu1bL+bHRGrTPXPcPGqcGqwV8oQ/nK0sQEuuXt
Gi/tdOKMnC37ZVxenzFYd0Ra7du23ZbrpnWHeEVVueNkUxePVbZChGjht7DQME1E+V6O5YS4lQfS
a+DcRR4pm0YxZCWghLDMeVa8Hnm4h+F8GLxdrqFQEiYkcxWUR/wyKsioYGiPpR9h8Wvkk3ShPPOM
WZWhgo7nj9Q0fw3XI9RvOHcrKrzyQYGbmQXGx5CpBg0KDzcdNuw9F4TbajLQUmt9abAyThS0eUYB
cVP/MSMQMy6BxQBPuOvhn+c9qmbdVdG6ROs0+oVHZRfiPIah0g4rVQVvxCFVBmSJPdYPtrQmdOZ5
FZGi0JodKboMeba0U7/UCPJOP+LRkDgoIK9qiqjBkIi9jkzi/IQ/H5ZsaBUZSxCJzli+EFottRIg
o21NgMZJP9YYfyF/lD1Ndaqo3zHa0sqNPsS69M7LPKkFE2l92+DHO2Z99YDbx4JCdZIbibujVoZT
iu8tmA1u8G4zf2phPul7BT2L9DnF9oMK5IJRX2lMEB1wb1sGe7+gCDA8olzbh58G/IvYl20ZpQz6
VBPg/Q6XARX3td26JdYZ5MpR2E/zTFi7ueLEgn2B8E2JJXfHnZ4gElm2GDOikVOW5MgYOYJHB/GJ
rQFGQfKC47rFXO914bxF2YQBMup5TRK8vlcUtNZZTMgu8qqMPEEA7xg83kvMX3oAdDgPlg6Lsn19
qEf0t1q/rv/pNYbSX3fVNC+kG0eyRyyPBPBl9vP1yZ2Fiww13+Lcty3hWIMMq2u1kFG4YnS1+p20
gXiuhznBoxABTpmaWgxXjCiQOX0hdDSWwxFd0lFH6htX2w7ttZdwRIbWSVrL06LNlia96UiRITmp
u6iu+YWiVsWVMyx2Zq+RvJFHBjld+Q5SeCDQvGcKqWqcVUUoHzPAnXng1nCSCUF7TFUAR4bMcIXo
DDIzGLcnPS59nEs5R9cCEdyDkD4lE+DsahrzL2wpO7bRpZkbFRlVNJ26fWjOxXjHBIrxLsqgcNt+
ohqLSvrErhfEPNAqxGoYW6b2F7FEnz5jQFWnT0nqwbD32waNJYTicJbM/c6hqIBGmWM3Zr/qF1W+
p9AOkwWXBbv4+YcYC5n+mkq0/36lwM6SNAjbYuDnTEzcGTY1wrvUAFI+qChEvSaPHPA/VUPNBoQj
8o4KNiZS1m5SOUgbIgZiIzS8+MvQuo191xmhvAkmjMOZqrczjB3nkp6IW2m0oCY45WXrObNCfAI1
q1Hy4r4GvsCE2a/3UK/CEMUX+zWcb1SM6chRzY48vjCsIxa1FJ1NsRZsCXNZ/+eSlkknhr3K5BrI
cN5enuwR86YmmC2VmilJU1foNyXeN3JwcBRmvvE0G5hovTVkQqO2RdvSGGgAzDwmxxh66IEWwlnl
1fRWtSQJnONmoRQzi6datBwpOL33MuHhafSSA8BmkYwJsgg8opV6Yv9giwlZYeVp3dzt3W4Y1G+L
SMi4U+EV9p2DrBDDhg9CNH6JTK0fvrzdqSpqZ+xFYwToOW8wjxDzc4iMhtZvDKpIctCQPWKskbOX
g0bILYcpjCeFk1lR2eUYEkYzviVcgfLWbDR9xnk2NUySwSsH61kGQ00are1gOk95X27QjwgVTNZE
Xy7j9VtNFQCHjDRIQGR8oeYtl0celsih6xx5iLw9FqMBkiGK8b1dLEDRytGdrHVSDxMLuENtbA6c
2sCfZ0N1F6PGVdNao8wOYU7I/ZHoYmRetA6WYueTGnUjHe1lHOiA3LoV34lkXm1JBylsppm6BtAX
XYgUWwb4RVIy70llyL8oSCTyBEhwrCi6ejW/ZtQSKP7GDeNeibu8I9/3a0nyCAKbhbncnRnr44DE
s+eOk/7tpTzzj8gF/4Z5dkAQCn5VkmjY/n9APZAV8/839cD/hcftr/esA/nzb6wDFw4Z9GMQIpKx
g/44Veg31oHr/Y8OCsH2VDDsoBD4L//hpLn8Em885A1IJQMJoPj6H06a9T/AOAzSrNTH8EX+R9xI
WnhfWMadkg8AmU0FkM+CGH5YH+qxcAJao7Ykm+O9G7vrpGyuIqSB3w3H/Wv57j1Q/6gI9toM7gge
JFFw+i/wmYMiWO15OpJfAf7U18iLb3MOAeMvYyI/ZWYXql7aESjotTX4TBgFgDAxj3GdGV3SgFe2
gdtAwYTzsUrq8Q9UEZqVQ9Fk1ZhiM2WYrJiztm4ot1Kf/aGFBWX05FZg3DA1DybeMuhqtM+q533p
WuXp/IBoR9Xs1++IWDfwSwYfWuLhwGtQn/SJJEEQehNCjwg/GgKpagG9YE1e4zHW6i+1pu/ItD2I
TCfoVwQVnHS659S7UfVpz/mFpY+Vy1d01fvKVFyYtONS7Mt3ZI29FIkpE1tyVt/NmkyzL5mNNh5I
jh4vwJmyH64bKfKYFOquSGv9YSJn6Ioaxc10usV4o0NN2gkmsrZN3FsrVem/k3j4MZbl44IRb1WR
rXPUUN+cH85TM45/GSuYnYY75ZGIlSIJPLnDaEZwJQNRoFWXkBr28TkgAvKcnWlr5A2acvCXUV2f
b1xO1buK9esw2SqQfGBWVFvll3s3TGrvCjsLRRvk5M6QRmYfKd/PN3G8TaGgalTEWc+2YSNxeNQE
aGKcAwCjBIXqXvdzu0sscv2VfQkQcwT5ABxEOyBR4SZiIACX+7ArdsczPi3jNmjwRopKV2Ddhosz
UOGSZI6DAjbKxOtkxlIAGwDyiGnzcL6nkil+MJryK6B9pnL8AS7kf4dfwSpKJ88RRAoQmMtusiQd
Nw2odUAd84z/c9UocGfG+VsiEsTUlVD7HmWIzgBfcG9UjE7iFbiP5NeAdIbYeE7lrqzCmPbLbI87
gjWo3LaltD+mJrwNa+9O1E5xi5S3F2gZ8lvpItYxQhqEEwSLSM4HAJQ/gQPtA4OiDLaAzqchq7ZT
uoRfq6pDciONbsCRGju+BrC6Ztggn2YhpTJFX8xONVeTi1P3aPZwucLqE/EbXjwJ0jJWhjLj2Dgk
NtT4ZsxQ2QSNtO9IZvIaUHlSO9GKjJfyjVJHtlU9KalpTs9mASpNw2/ODTH8soedoY/6xhg678aC
rHl+OowjnMjLioBtAlYbOpjNWj+cDrCDbj4ULWJEKHls9DTGuzMdUdCulgeHU6sck4cu9gg8J3cq
10LEfeCUjbmPa0P91SfWU98b46exR3sbOQhzZS6FE7QFxj8qNSzEn6PbdsAurOFt5NNl5Rt+8LMv
UKv0m1qLfkQpxs9J2u8WKpHrCGEwpLPc3+f7eWqDQauFrwv0hNk6wkngJo8HX5s3HCCt8hUr3u42
WtovmBL9Ot/Q8bkvlzfaV56h6vwfzuDheI4amHZEEJpAqHm2KxGH71cuTu+z36ucWjlUsc3Q5t9T
1sEFuN2pPkLEMsGYg0Vhex82rRoU4EQnmqDlHfsLsMttbE/a93BBdPl8J4+vezppIslBhMm5Ssbi
qKVwaa0uV0PESUrn3kK4yBe5+RgRZpDSvEem6q/z7Z0YVCjEqIlJehR0M9nzdyewhvZ8OWYqnrkd
gp8tjDPiYBwY7G4dCu3WzLRVlxcXOnliOGkUUBq6NrqczcNGFfhp+ZRg1YqBYbZGAfzGHMmD6+ZU
XmjpGG4tN6FNZlEeizDT2SWHTfG4cL0anHugO+JXNJP0c8hCeRYlMuoVGANM+xFhulpty1VbZH+e
H92THQXXTCSF0h2WDYet27U7OI3HugEeSzHTurXjbtvW04Venlg0NhwISSpDroP2DpvxgO51YVhi
fbsACdWX8ilp8jXy1Yh15toXgQPjJWie/Mj3N/fLuEI5Qq8EdQf7xc3k/bqhWr5MjYLwd+dZ35Dp
WemYOsaJx+k75w/zPGETathib4+RvnH1Jv3utmIzdna1texx2cczb9/zo316sj30wVH+dj5GrzbY
KbeMYiY7VLfwwihfuPNP4f1Jej9Hpl6q7qr9PRIY+LhQPbgQ9Z2cBuCekpQBp9XWD6fBCY0UKSsP
JtSYPnTeGJBzvtHt8m7Wo+c0n6P1+f5+WF3AWXFmYvvil8PSPnqBjGalRDhqlEEUDiuSHT4UqBWK
pxe69eGIoBm4WzwGTCIcVCUPu4UhdeiFeD8Ehk4VL8HehdzitDygBOerQA2q+h8ftwRRMoiRdHIo
ZsccL4ytauKptApGy9672rCKsv4WwMqF8ZPx0MEaphnWMdlzyNoGCieHHUNhXpWVwSoYEHMGZxEU
scINglh3fRGC+yE8fGnL5EAHv6+hrHXYllnZYwoSogoAgBKfhFt7/qmXT7IIvyL71K5iAwVNoBzC
1S6cDvKjP3bzv00fXykUqcFPdIwmtMnrCMj1gPkF7ssC9WBKgZQC8Kl1rgbT3Z9fn6fH9++Gj8aX
Aq/SFGNcBUbofdEa+FKl2OI6f6dP3QVazcetIKcSRQFbg1vLQ+ZweCdU/iZUKKtAwZe6hFYbNWgV
uv2n8z36sMPlLGpSbBZ6nWseS29A6dLsBURH0I+9b3vf9Hxcmb2xI/2KEqnzj98U8NAl9YQD7YUa
c7TBVbt3dIGEL7ph7RVw7KuiGpQdNurPC4r8PuTPwg9n42tUx1e2c+nuPDGm8HFQ/IFwguiDe3Sc
ZZizDOiIMn1L4UGFR7ExRXIRjB5Sl+fH9eMRI2WbyZbowNHA6B/tjlmWdKemrgLYUdY1QGQQ8oU+
rDxrTHaZhXwzupnTxgUscQE0LQ+vo83xrmVNPYq3hFJyNjh0kjLA3uwLbJrN4HznTmwDrmWGkYQR
d/SxRWG02HW+JOw/a+6uS3vnGneGYq4t27jQ0InVidShChWSKMBEh+JwExS218QoFFaBmzV/6PVD
M2d/kfXc1G107bT2hd19anl45KWQTUBt23WPdveiuPhamzkjV+HIDDCrqSA/TZdG78QE4XGFiCOZ
EkQHXPk13gUaTZIvoBPYcijs/2hIQoOh/Xx+gk42gcwZOUEyWuzwwyamHPUcqvRVMCXzrV3gaoyC
4Zd/14ZcJO+6EekICcceB1Qq1anm0u+yS3D5ExMCEYsDELQ60aB+tF8R+xjFOChl0HnqE+4hfw0g
J2L1nz+GpB4FMhBsWBtVOqn59b4rw+QWQLJpp3QABGMnMRjw5Ym0N+eH7HR//m7naMgcE00ES2DK
JXJX8ZcMaWjX/VIX0YWk5+np/7sdua3eTQ3Kxcbk1PSHtOhnNCM/KyBmLtzBJ9uAwPKSg4KYejRm
/YzXsxfK+8nBWDLUdzXQmfPDdboJj1OGgJzD5uhRJdwZqjPuaQHqGVdpV6I0a+7ON3HiJEOQBC9J
Uq8WfTk6LNXBK3OOgpJ3Rv7bDPvbuYif67a4wcXin5/LyCXAbyOshWF4TP3RGux+mP4ymCRUIV7o
0jBcsLY91R2CddiUTD70Tjmi7yZe86oMaItdBjzc7iASUsjELcREVEtN3Qtvk1OzI4M/0pBIbDjO
8eYcu9zyKpW2OvXz0j5E4aUT5tR2MXlSS9kYCEAfwjytqWw0KZicubgpJ+XPKsxuCif5cX4NnGrG
lauM6BzE+jHJKHfywo3ACJDZRukc1DH805VtNBcemPqJqJXr0iE6R54IEtDRrlxarEZCQKYBFfdP
1YzxHsJAGr53ol47wtoqabqGorjuGmtvtfYGCjfmNt8zLC5LG3MgnKSyP+HDEEMsvoks+aJ7QVaJ
NfHwFWYqj2W1bBQn2zVG72vG3WBZFy7IE9fxQQ+Oorc2Rt+69YwyyDtjpdfPnakHOCXc6mazMfUm
OD8vJ1uTAsskoZmf4zdT5PUquCQWc9JgQ7B8or4q7ff8qfqdeP2F2Tm1CIg0/tvY0dFcoNOuuQmN
IcTvcx9gMuX4jv3t/9IlCJQyMETS7yjCQGKpg/fFAE7Qftkwq0mNg8i8yQSxve1cOD9P9+nv1o52
6DBMUSqA6gZAdbaOMQeW8hTrF461041AwtN1KG1oABweOeHgAPEVJj5EyrzB0g0VaSTx6gtdOXWw
EbH/txW5Vt4dbPkABMRBFj6YU1BA3vXSTWjwTxvN/JfdOVriwouSYTZoaDCqtVv8mevfrVq/sNhO
rmybxCvyXNQ2jotE3HXotIGbJQ5oA2X8jXRbgJTbWgEwqNTehUfXybH7uzXn6I6LEcDv25HWIrPd
TCCwwM9grgXQtXcvTNOpO8GTtynCqYj1Hi8Gu1aFodoziwHntAG7isJ1LozdyfX2romjldD2kasO
ysRKcPR1Ml4h24Ws9P9pvVHkIPjkclOPZ6gtjSQse5bBON9aMS7AEQo0Kq/iS4njk5PDBedy9VAP
P37mR+bsQEjiFsX/DEKrvZk1eF166ZvFl/Nnz8eWyK1pvH5BHrDujo/TUheemiaEOiBit9hn79sW
tZ+6/5Ty8D7f1MebjqZ0KkUccS/VjcPdOugi1nrShEGoOFu3np+GXASxFt8pWRwUxo3eXpdpd6HR
jwuDRsmxYeJDrpQM7mGjGQhTuwAbFgAd36hIKFX5XdGOF5bfx61LKxb3kU2iUqaoD1vxpJk6oH0W
RrpsiqrYRCn+V+q3BLNbY7EvzNnJPvFsJiNKFcWWGpXvj70a7yULSSxWh5KttVIEuTJuinHanJ+v
D9uWFc5rHrE0sCRgU4zDZmZbiYjzrDrIF+9Kr6tvdTr803GTTVCMkRpnHjBnuWTeHeAwe/s8XLDV
jBp8RsxuKFc6RjfbUZv/iFAewQf3fJ8+AD9kPv9di8fHXoSKx9SUMy1WItykoTJ8EqCy10U5/Gwt
gbNp45QAaysXIs3Y7iwq6L2dfQcFf4ev7s5LrSkInfbnUOi3kQT04Y4y7VIn+XX+m36YZL6oSfaN
tDCyNcZx2mFGcEMth74OmO0nB7WC0ajvrDS+kBO41MzRWsIAKLbtfqgD+DTqGlQ2YnhThvTteGn7
fzhpjjp0tJyqvPGSBYpEkCzLnxDJN8WgfMp7+6krpkuz/CELLdtid6C3aiFX8lJAebeukK/TYzNH
qy01KtxrCaXQP/KbTLtrXetWdfO9kuU77OfJ6ljRw/mZO7VvECxDRV5KiPHP4aIepyQZVcESK6S7
HU6+w3NbTOKPf9fK0ZFToemoxxTEg9kduIg0SHb5hRBBRjUHOUMVpURUYUiD8MxmzA47Mnkh7Pfa
EEHTT7fc29/hkjxobXrvxOGjWhfIahAY+ef7dbK4hU8AI0erGJcdnQml3UPyFo4IQoS0yHNP0WaZ
HwC0LviHUnPC9Hyl2q22S3mk70PNvHC6HqtxvJRSKaPSb2QZqPcfXRnphN+sjk9vgHXyD7xyvylx
xtMvw0I6Kr5OdfbdFMnvDk9PhEFwLOG8X58fg5fU0tHIEybxJCTHKROdR8FZlbC8iP5FUFlNGOCz
9AsxtIehnBy/gTzjD1AwQYfnn+uxMa4KpAmDbtA3cWI6mwl40BoMW/a5ncMYum95FbV2uqraId9i
t7s2hD2t6ynL9jk8g6aMgc1Wy52HpeYWsP5j28TtNeJ+T+TdoVdN1vU0eVnQdYCGay3NAgfs/Eoz
BnXdjco+r8vljz5JgNJEUJJKBX/FghnDJm9e24pW+gmMQt8R2YSRefY4xnkOW8W8F42zp8YQX8Wk
v9eE+RjijsUtCrjdjakibKwvyabvoi/TkA/oGxhXUzPdRG5iBDjP1+inuumqWOwBqHumrk0gXaZf
Lu0mjZN8i4TLo53MWBorkb0PF+NTPBmwz6ukxPx1LL/jBav7ahXibtmMQbsohd+6Lo6rVr6dVZid
tsCcFwMZhL3bTrvKGrJz4MN+F5bznLTohpTzPlHSfB21HuIQmD1f9xrSb1Vkbs+vhw/hhdyI1PaJ
OjUqJccy7GFaIi+qziLoRuyTl3GJ/DiKP6ttci+NMvmtC5vwVIPgXIhnqPFKiMbhzieOQuczrkUA
d2lekZeMKJ2pG8yfrtxlwEGsKy908QOSkIsZEw/EiyjE4NDwAvp6d2SbTZzPuItV5NxgIdYWHBOS
5OljVTqdP5TJz77mP9pD5m2EZ30uiuKXqLobvlp5G+nC9EMR53vNSzHkSKb5kwVB5NlUsPPuNbv1
sf8GHH9+Wk6dFC5BGLc0Iips1aMDcsboZ/bI1wetKG5cR1z1k9JdLUX8yTUE2HIX1ZwwXUjg1Prv
QXEfMcC5JNJ44gJH0ZYIAbFQTizt6OUDJ9Vwut6puG1Qus87iP+dhWuu849fcUwQRQPOQ48ug9Q9
XBMGlGx4rVMVYML6w06tLTiPC8nDDy8E2QRAZuQUqR1TEz9sApAYBJBmqIJs1J/asaFaXJboCsU7
4HCJL6MfOzI+O611yVL11FWHxisxg2WhOPnh0skgJBmTStmiTa6kIHIuwi8QU+/nuLy3KvQly/Qf
p2Vlby0WsURxyGzzYW8zt3EXtdPobWY1yLcuj7VVbJwEzQszHC/kgE8NLfhtiksSZP7hRdnPsLgn
hEOD3LLvFei81HOLVWbY18JBbMh0Ho3afoR6eyGNempgSaFK8VwU43n8HXbSwom+UkyNYjwER63d
CB0udI4KAQYn2saa9ZywLPt2fmO+vLeO7k9gFRb5QZxTAfzKTfPuMMkGmJUWF1swLF62RzH8Bqlk
j3PcejayKUJ/erZ9dyqe0QLZgepbl1l2rc246intwrA4Xr0By1pso3FeVlFjWBheOIa1USqO+yb9
0zQFEEyl3UQKVt0l0mjovzaPTmY9e1n33RGLAeVd+2pkveWT2b1bnAwmHjxB363in8LQCx+wbgTE
070GHjf42FfE69TL4k3TYsLtOI2+LTIPH+fkUs3hpUL2YXhAMILdQVQWb9/D4bFy0xZIbVMIbAuC
KUcxfV0+wESr+s1SWVfm3DtbEapXs4wOYiS/flDL20IKWh6xuV13fdxuqIfuraVKN5qDT8ao1OYK
K+jvNg4Z6xTb420lJTvOz+yJi4mcL6kKRO4AXJhHE4v8I0IjjeCWsJHhRpFs8eHvaOuxnaIbVzCr
fe26F/bOiUcj+mxAnbkPbRs5wKMEbZ5Plt4sVhU0o9nh2Tg5Kz0H+CW4l0GeCXWbLEVBBh7xOJEn
2gqhPo6StMRBMzS+Wq71PI3dEzKrsPjU5XMqbPNqqvN6o1aecuEmPXErySAB0xhgaxi/HW851D+i
2unJvaqYUTVd+sUow85HRAfeOvQ3+a/5mqgjaLkYwL/XxW7UR+1SDMsaOlxj5MmIVSihwA0HdX+4
xqYU+mrojmWAodF1Pqt3qhqjxYSYXqyty9m7GRNCWLe99Mz8+H7AYMFVSQpLXgd3iDyR3u19q5lw
pBwo3OS9SLC58wIRL5mPfT3kv2ccjR9Zpf5k9bewps+vzg938VHTR32u20SLCxWogN7NO3QF9nMF
bFsMF2b4QjPH5Ul30PMYbVA2gTfcljlyXV0b6Bhgn++NeTyDsjcoSuJqwhR+KE1GCAX3BpT7YJzM
Zh/adXWda+alav7p+UKQRDKVECZ5ccR6N1/64vYIHQMb4Umy1TvzMbbNOzuJnwfPu++jAvxPHl3X
Tb3Te3dzvounG5cS02SniTuPfYbxYe54DFCvroVyVfbG5z5M/5qzDg978RN5032ELshKOrrBC7/Q
tjw1DnaIHN93bduHCxXD+yQmDV8FZOK3lpdvGlsSZHj0zfa6HIYvtZn+MbnKl6kVN552yV/pw1Eq
m8dGilI9aVEqT4fNR6Uz4awB7GBwn+NZh2IYXY/1Jzj7OwyrLpzbsi8f+vqusaOcyKLAXMxGp8SE
tlkNVBnsoV+jXwBYOP+XTcll/W49hYhfIG1HRrtVSx954lXE6acND4hJXEgzne6UhQQlsT/K7Ecn
jWH2orY1NkgPM3kjbBtJXBUZcMtZ5jvwnv/M0BNqj5wx/pA+Q7oHCPCwZwVEEAsqEUUOr+m3iZ5F
fkMOfYviDF5Ak5FfWKEn+/euvaMV4ozZ0OsFk4YO0L2jjbdtU+9rF91Fvdud3wynm5LwMVA9EuN7
2LV0JjuMxhSC0gkELOGad15brZq8gNCcXeIwfYhJ5TgC5yZ5DcoXbefDxlpFLxE5lv2akaK1bVj0
0Lp7r9u09bJPc2hgivH1fAc/3soSUsm79oW5hGvu0Q4wG1VRu1BOHk5f1awr6zaMn7satnEk9opZ
3NRxnfiRFF3pnMd8aC48rk7cGgdf4GiIe1OYo4rzUVAnsB1ze2cCDM/d8eF8R0/cGiwZXnCkrCke
HHvA5rW9YCPC4LaaFl8Rm9c+qOZLSxOeK5N0dKKQJHSJy4gE0YOVK+rdNgc2wbGdEcPauvIDbcIQ
r/DC3hIRrPK23LSjGn+exYTcvDH/OYsUzgwpv3WmJwbJL/UxU+rfMK1rP3H1IXDctNl3Pfm1vBaP
GVWerbM0u5maVF0Zt+mkf55LUflpYk/7QYuH7ZhYih8PmNX2iJChd+QhZKmLr+Sn2pu5ihAVId29
BZ9rXoewtyXTsId5hpZwuepD1jkcJa/xBWouQTsU7u9qUKNdk8fWTTUku6FU7ofeKK4zWlojjOit
vFG90nrDXS+DgSh71m0HKYq0lMpmHLxsh5G8DliN3mfF8pfoMvOuDs0/IvJb6wmqTY2kk+8U3RC4
pvLVSPP8hkn68b/sncly3EiarV/lWu+Rhnkwu30XAGLmTIqkuIGREol5cjgGx9PfL1Sd1kqqKmXW
va3cZSqpCEYA8H845ztO5S73ku44aoN0DU2rW/dLCv92VYkHVahtQtOp+gOauzHWNNki8ihO47rs
264iDbDWaFdgqd5mhe3vxsZLrm27NkCgGFVYuljbbIeuyTVknGbsM/NE/9oN48OsJVpoNea1lxiH
0uhUh6XCdLZi6FxsXqb3lYweqImOOaDvsUBYpZq6VKU+x1m5JrdZ4kwRxDxxxKPko8/RtWMmdCzu
5+HhnJXlu7Za/dE1VXelA7dkmJiEakzFJiikA1TALC58J20jvbYPQs+cDfQ6/TBDETc0i91PXc2H
3Dams9L63lLpa1KTO1PM97lhzcfc8GoScUQbSb/81thVdzWt4o02e+XXDmKL+XkY2KvcWVZVbGa9
3c9YujY2PlzOQOCLCKn8PUBrRD+FsZ86PzpLREmUUhYbxMKJcetYe8JFrpm8893NyZTt8kV64Tq2
zrPqUBFAgizGE57IRYS+lZBTJNcmKsyWlaDIjuCDhy8G3kJovT2IGa82d0adurG32u3RHocFwg0g
+qjoxaZI2+fWH6ptahVlNPvzfAvHIaE7tMaDNiSXnav0p1lLHXIS0vJGJJ2lQQgqvHAIlhAMdHLh
+mh+E9ueX5xGFLuGD37Y6JivrO3UuHq/nxZSr127LwXjY+E0oZEo0DfAyj1ideDDDbcjS/add47/
ph8rI3haZGZpZOc6IFVONauKAzzhjTMMhCK0rcuPt4+eLvdGPbevDgELh6Rw7uijy0d2m7oZTgh8
D/3kytfM6upNgSQvCRs1zO9Olpl2WNnz1B8DsyfnRFNaEZXF+JArY+8xsICvffYRLJtOm6PaCliQ
Z9I9Lqbz1csW49TrBnbnrvLC2fPWa7zYIppTbTsCbAxXa6RD7odRxMZIxxa2KqmiZg2mXQXskkeK
Ns8wAtNXqc/uJpGcr7XlFFZsinS9lh2u3l3qK1zdtD1XXg3vtbPgx4YdZM4UrttqAiFpGXv6qVij
DsALlNa0N9FgjnMRdWLx9I1XtN21Rib4pVcH03EwuGe2RgEIo3a14T5XmnFA5GxDwKrt/NvSJtde
hmNindCctZOdR5Oe6LfaxHo1nFueZAoqxkVSzIdpHq6gbsxR0jffHfL1nKjL8nTT9cEqIi13mEkm
VeIejMFJBxbxYr5yGueuPEdTSTrogCnMqSwzOJhdYse9tkR6aV+XY3GDQ/x2NuxtlnRPnSi+C9Vp
IdDLk1NVV36qQ/CdjzYsmtDLXciPXpZFozCeNGiWoCxxvo1+wSS5qo4Kd+NuHdqT71a3q07AHDkg
zWYdtCqm/3hGAjzEAJvlttSNJ8/hxCBXvItUat0AMgMmOI3GbsnkDTO777XPdbEMao6nOT0YmT1H
HDmPxAAkJBt6H7zQGFU4iGU/nZIu/9KMdjxbT5NcMcCL8Wlw66dMpyefoE7uNL27mwN5DyTsUqub
Mixle+Hn3mbWbLym/d0k7Tfbw4Y5u/MmWRVL6Xyf8skYKrjVZMIt9hiMYgg1V99UbbP1/fGycdOj
5zdOaAQz4FBmUbHqGaS6IrtIGidKZP1eTHyAwWPWBlHfBV+aJt8y6z60dvaRFCRu1MNlWmWnzBk3
8Oze9ar5Ms028DFjPq7k3DMspYp38eoW1r1naCdO/8igKVW5g5NKB6/+FVpTxW2ePU3QX63Sgwo+
F300l82Naa37wOVZsKRVc6cZ3OnlWj9akwpnGGSG016zK47cSTqsorRv2ZRMPF3TK9uoYzs3vmr2
cGsD8D7wnAlH33/hnnopJxV5HpSqxWjeAgZ+aVafdCH8XRrcuYm7RVPlv9ZteSlr91JApYuKictx
FtpeVfZRJo6xt/gPi5W0N0WaVXFvO8ACSZ8tnWmTU5AAIpNFbCtXRra/7ux+uCub5R0Ly3Ts2d3L
IxmcgDl3mTvlw7PKlim/dWq7Ee1t0npLtsGa7m7TvFyPTDA//r4M+2ed7ZknAjmJ6CYKv0/NQrIk
3qgpJmWFKS5gNmHDxl7tfzXna2Xq16ZdP6b2vB/9/Hc99T9pLNm5M+7FTQdn4XOb0jdEMHAZtbth
EFGQ+ftKgpzW7ttqvgoS98bqtEOis1EFAc5X+Q7p76iEdysN77QOr0Qmkmv2m1bt1+IXEYANROMc
aMx07FPxy3FYlVmhanpr0F6tdoGKJ+zH5jcb81+LX754HuIkjJ/XWJ/l7/rKqDkv/XqXDjrgJL/T
5YNfuMXv1hX/7NdB2OAFxD9hAv08kEybidTEAI5F3dr3INtjY3Zu2LL+pmX4Z78O9TVLOTwpNEqf
5lnGWlZW5Vk1o8xSRL7DsC7XnPu/v1J/vVyIxPYB2DBfZTHxeV4HU5JUQbnWOzNQGwfkdK0HF9Dx
NiYMFmKs3v53L/fpd8ImMhMrpNe7flZb7o1rwjTD8+UYnOF47fD1f/ByEEfg91iAMz5vzZqs1c3J
nXi5TkQQdnYkC+yyxgqr3A8LDqm/f7nzu/9rV2TQe6Hmc1nR0R99uutJrctmodf1bl5rCGXpK6FO
G+ZMkedc5UrtR+XttfR3IvZfu/e/vuqnQcHoduUKra/eURbDWVwZtyyQK2Gn1+4/ni7/pks9qO79
P//jWzs2Uqi79zRvm59pUWcjxb+mS22q/3P/Wk2vANI//9B/I6YYwyOJQuNp4S8798v/hZgK9D9w
erJ4Z8h7Fmb+zJgiaP68Zgn4IXQASA7/mzFl/cGXbjH8+jEkZr7///4v6K70vb35xwU5fPr3n+FP
6Go+X7jgrXgO2Pyd7O1+eUB79rpAn3edbTElDyOC8vty0dpXU7jrXsL8rrZ64sjNGHQ1LH6RFFY0
gV2/EEYtbmTaEvWR+2QwSZJn83AwtalD9+Wor60xqBNEU6J0KIeW69T3EjLgWSEjFpBL3ORG88Vw
qvwlca3mbnCtlSlM1hq3dMuswwKjPHVtne29NKUbdMzFDeuFrZiHjzOuW897EzIoYtMBV8xiY3KL
DUmcYjOevcgos3TrKcs1ywsdp1TPTTGQ1FBmrn6ZJQNbwn6ttdsCzOFtbdTO9y5vejsG8mt24Tj0
+PtHkdsgiiazh6JrE322AQ/Y7q3KdHBx8nt4ceXkHpEBC3VW2Nem24UG+5evovXWi8U0ym2PKegl
l3bgR0DXUTJVBNnS5Cg4vd2c2q9l7ahjUhF3WfnN/GKOKgnCbrCIxavtuGApFqrB775rTbXigYOC
y1vqzn09X0DNTieV15VpCX71xbo0MDAUG3aq+pHtx66Z5bEpAzdeXf9DTx35kJo1mESJayQmJlCl
Yb+YoG5YWNaXRqUVV01X39iMor+zQ1xouQGwryj820nC5xpSlA5apX9JES8muGTG9pXkR52WaQqy
vWwQ2+lKPi9l3xFg02j7qi67UHYQ2uUwizgpzK+1TZpSzEJRCwtHu0qcs9hpmiaIpMTkobokbKMv
jC+lIa4GXeqXIhktXDiB/TKJ7IVuZY2ko+VeSCjdcPLgcqfhVMEP62emsb2X76y8O6IhbeAWNvIS
u9qlcser9Ly09MradqPaXwY+FMw52JzguwA3VLdJr7uXZYPK6zxKekBXXH5zJDo7R5EKtXM6Oggu
IN9/WlfDijOjgJXdqYc1a9Mtm6FuLy3yfMO68dFeWSZTK/jhhP4KaWVhkTlMWKrifkJosFt8J0pB
Q4fkH1Sb2mo+3JnWTlvMaZMSHvDuGKyEl2F8FQ2REOSKPM+muq1a9t06oOKwMabx4kxabwutwLo0
vrhL3YUJv3XcGNZb7wqShjPXJCWPTac3eBtCd2aPgB1f2xfVqA6gUYAVZcR8NsEg4pmZ0yKD2yEp
+f8Lo3ko++B9MLjY/dasN0BtbzpHlnHbGX1I5FnAjk9LV3S48IZWiYEiqjXPnogH1LRNZxvLHq5k
/tIGuv4sbHPdpuY8m5ENyXlXumYZ2pV524Lxjzq/wN4hjZxUPn2+ljbAtKp2HxXcH2JVFusNy5vr
hJMxWM9CTQ4XUCLIP1Z+2UV9A7OUoYIbRLVp3IjR4W4qNZtrVVlgM1uW/xqyYgkqKzJ6hlfCVVO0
+pp5TGHMbcrEJs20G21ICWZw5yWjCMGrGxuh7CDKNQGZHELuFqJ4m9I9ufApsmYIHs0FCrnG+psH
kL5Om4VwLiu24DE92IznnHglyjm90mcmvraiANGs3BpiioE7mwgO6lQvkTcL6Nxj0PfDEy1vcr8o
Nds3rBjpg0lOQQWQv5U2RrNZVyU5PvNyU1WFe4/z2ilia7aXmzLP3CJODeYmK4jRe0I5kgc5eeve
LmUAa08OcWl7iMj0bogLnhpbCBJ5VKtFu5snWdIPLHjiWWoXLgMriBiNagJUHAWZ5fNiXLRL1ZH1
Wi1BxB83EEjowcPORRBESnJydAxvuVFFwSqmEO307oznO4wF2iuJCZwZwdIkH2Pgd+VNkvr9k0CY
yx3sdu5903uDcVF5cFx/U5R9Dh2n+yJ6lLUNhlikU975FP15Vm3SDSmHeIPtlIETSwF59u640SUR
3rl5dNNmDIkDYpbhp5vcA9rSEUG8Ldk6tv1T2VCYuiCsb36qEP7rDP75zP1h+/xLrXjuh9hbOQZw
OE7eT+/KKnBZZnTp21HLLAK2kienmh/XdnbDjjwCxtzrA3Hb3PXNN4uLMeyrdmCEqz2UuXuFlxVy
aVuMUXve2ARtENtOXYc6lnKLvU20DuMHVIU1ZEp3PF88f//2f8hwP799A/c/SjSEb4jS/vqhuoJo
gTSxefujanYBaAha70uiIl59InJIy0ke3KAl3GRYSITKd+R62AenWEJr6TdI+ncgXOs9/etv1CK/
9DN8rGc4x9nM7zoe8M2/fNm25gaBxFO49aqOIKgOAVtWW6F0DBKMsfIQHrT/8VH8uyb+TU18xmf8
65p4N77K9/q1ev25Ij7/yJ8Vsf8H7ioUYh5r8DPgge73z4rYPENXUfycHVG0puc/+pO66v0BfIXJ
xpmOgr7l3K7+SV21/sAngyMdBiNwDxdx0qcS+O9KYhBTfy2J0VniXYSlz3uDcgCh5K8XUjnXJdPw
pmS0tOSb5sdxdz74KCZu9By0sDwfimWRfvjnY1L3hHbWb98y+dmTMyti83yowhpLQ+bp6pA4ZXow
S4/T1+ccTnBdzSSwAB1P2ZJD3nszV/h8yu4oPdX80hYkaBAsDVvbGRlG2pQgmudENLq3pT89N3UN
DT6ZX41uZuJcUjp5iz9teqWyyJz7D4dClT2Gm4VwjqMVBfgO5iIIVdBNsMQoO4ZRYbjxhzYcM3x1
4fCjcjHORUyDp28rZ/0hPRc4Vu5ZcXUuemTQ6zIml77JoWkyzCS5vvymJKJxRYDVlj92L81pUbdd
Aag6tGCw7ZPzcef/qLnmhEcScvUrrzOulnNhRlhoQ4htd5x+FG0+8mNSGiL3R0Vnzd1wGn/UeQ0Q
1V1mCeelP5eC4lwUFlSHHVWinrACIGjHhWenpR8owagmuyC4as+7lZFNTRojTf7ql9UQG3DhwvJc
kubn4nQ+l6llOrOoyy/tQaxbu7adLyTTfUF7AEJh1tPLJhvrw9D45msrGtiavZJ2nHNkv1QzG7nG
WE2Uvwgfj85SfWWToL47Xj9c5HblHpj2q+e214Y3s+1f9VU19rl6z2ToWb2jI/6DBk8LP/Jw9IJ5
ZQcwewRtiPwwO1pwDUeJI8tp+yMpdFqIoa5/IGIqjzp30MI8ACnXmdXzaif1wS+NMZ5IXzz5w+x+
p7AZiWhxy+85hRL1d4+m4DZzG0u7lIRjyL1cTIlmmYP/IpklKfKOk5XHldQ5J5qWZBLRInAMYNMm
VWZJ+2YP/551QOJXZcFAw2zuspRKJIS2NIf6TDhW63jyYk0d64JN0h0tJ7ui6TwCbbwJgWOGEkz4
T+5cXQU+pgTNUlHdVU+mBHJPkMkjReUQW0Ldo2m07xmClSevzRraqr6kRRoxVoyRnnlKPXWsp/vn
SavaS6e3/L0U1EtOMw5Pizbn29zIvW/EvBRdjJZzvXeHMuHQ5wtMU1c96RTK22Wu5X2BpP6irp3k
AWp/sCs0r0FAvjj+yRTQzccCYoOH5/iubEV1vQx5/UxuuvVWja1+4elrQa7dqIr22lSzxvVQW/kW
KLn21NbucjMSbtaFihaSe5+JP4GNtVbsJiIC9p0z3AqxfOjJpEdqbs9pNbR7rj9W8WoYBhhXazzm
vp6HWVZfV0nyXOpLrE2evtfm6771xnhx7PIA+iOH91G/E3yxsMS0mm0/6du6QE1UI1OLrUaDq89I
IbIbe3kwKkXEVxENnjA3TZ1uxwKScZKnV2YxfE90S77LTEDSygMjA41ql7j1TraRZdoXnAJ+ll+I
VKuq4aojfttRm3Qm/FNtBsazqE9dJzFxnQ9zNz6iwzqt9PffLMTG3yXMjWenbdybZMjsY9+DaBXy
ZoW8Fo2pJBtPumwziXre971d7zsywKvwLLi8LXLnm5QEDBVL4EYmS/Umm4JNZRtrmKTZ9DhkiXXV
aHcwkZUbJeD0Y9TP8+XYEzFf0URdBH6ZfS0CmVzDKZ0uk7xOL8exQQxqItTcZkJzr+pxkP1m0Kwt
tqeLZSYBLvFO/ijacFmaN1NZBxSXWTgNDZqjboxMUhgOSSLuWaMY8RDot866sHdqvHimYYwsAhOj
oViWrVb25bHtv/ZLFuUWGqUU8tYJR6R/I6oEw03WTddBUQOWp0d/rD19BM0JQC5EWAWl0yjO2Q3Q
KLY0gGXY6ou3hInnMfwz2jbfsCKPV7F+q8AXLd3glqFuzdOhI8iCWUtmfUweMmp8f6E2Tur2/Mxk
OOlerrY3IcU2TnxfYCRcvT3kTU7ATN8Dlob48uCW/ZYtn3HtV1qzJ0Fw+W4SOLSdh8G9CVJlHBeZ
3w82jhVPqPbBclm0ttBSo44CMmbFMCM/F+ke42G64frtIiPHcBM2Ur+vhNbeTQPDnXzpn3XNr06k
mngbpj7feU5tl57oIRa9Fvt9uL/eGNTkZ2X9ei+N4BERgbdtmmxLdVAiz6ieUnLPwtamQ6ROVhAd
lLgBjsT1uCwyqsw1FCK5cBCivzD7htQL4ZAg40rfuuu8Q3vexO0idwm5F5usDmhGDehTZvnFrqZ0
1zdTDvq2X7a+XfrbgbPywZPpl8TuBV8zsRFt6d1P8/q8TnN5Pw1Fz05+ni5Ypdd7exoy4q3HbDuy
mI+pQVDi2qyS2dejS2mviOi9GoifZW9t+qeg6JDO46k54EBXpwzT+h4IrYgSm3NMR+SLzE4R1xd4
xSZXTN/YwtANTzp0Eu3W10eGIlI1kVUk12ViXJXnMUA7DgQO2YAbfG8SJ9Ml4Ji5GrvJlSeVLJkC
Luu2GO3nFUU+uWVa399lyzjAdHYH0ynsozVl9pSFVsZAMTSV0WWbzEt071Gr0pIe15/MmIA8X54j
q5prFbTXjWFuTYYjZdU88uh2Qts180hO0tgsuYahT2QF7guTIdJkPxnSdHbzkO2XILg0vf6WnDRc
gJO6tFqbcX6acQK6l+B1tljN4oZ1c6EDCdHyA7ofEeLjayKmMNtiRu2TP3GsvjJhQn6wIMUISnpc
Lgt/mSOhekGthdFfl1fDmjC8TLITQpBDk+UbclHDYRLfxi7NLtMpWO61ObuhFL3L0SJtM3qkvVa2
emwOJZxri9POjSv21SHXPE8uPym/9W1m3KMJoi0512lZMZ5zZZwvztxlsQO5PU4JvrmfzZrPcg7e
nWBsLkeDlc+02N8WbBFbEtHFrSbGiUMkkR1Ch+ICapqOWna0p9nMiMBSebEZKwrvTTeylpRh22b5
eilEao6x9Je2vLIHxtCX5TjUWEEsZym8gxbIeQ6zPFHawVZZMT0RRpQH35QaCNUK/90uNTKX6jft
Egziv+uXrvJvr+I1Hf/SL/34mT8bJpP+hu0A/ge2WaRR0Ev9mVLh/YGIGKvNuRf32SHQFf3ZMDl/
0AqDXEa6xEDBPxNB/2yY9D88tKxAF/9HDdNf2yVEh+4ZIMnCm9enbTr35T8JAr0KALNNt78VzdqH
Q+8492wV5NZKmvI3a95fWnxWJTor9TN7nhbx8/q1da3OKfJAbM809r6WGDrKHc/FB1skJ+lp/+jv
/7It+XlS8+vL8ZEbpk1KO8jIX0wvxBv5ChGg2Lqj9WAn/saisSIXs8DarqrLtajS7U/f/D+ZDf2y
jTl/yXzDMKU9VvmfW89JEN6kRl6RgAeSV4d+s0z9Jqma3+nCf7V98kom+nMX+iSmz89DKOKLRdH4
Smz7NBn25/IMcQWTeYR1qTq2RlaeHG+QD44qOk7YCZ7yfM/f9DLZ3XOt3F3TchqE3hysIfC5a91O
uo1rJodzRPSdM9b9byh6vwor0Jyh38U1xTXGJ8T1/PN1VpjwVKogrbYkyl+Sr3eh6uHGSwOFSHHB
ma1P8YTTMKwnstXWeZj/sQH9l1fDr4Ov8xvAKsHNdqYEfRbuLymtclv5UEoN0sAjMnXLU8uZtQ0W
Geee1oQAGA+BoUU+/AxY+heAjY9L6rzq+nxq04UsI339BuP1d4bY86/+l5Gcy7TCNxF+4PXjtv50
C+ZkJ2YO+SnbxCzRC1Fxt0hvLFZtcmz0iCwi6ChWJxLSCxxERBCirN9MNV3/8zKaB5FlQrrjoQIh
5Rc8ZEF4s53nQb6t5zH90ArlvJBY52RRQC170EyWZ2Em1vKmyav6K/nbD8m8ErClNWkTNuQibaZu
5XMzfeeOH+uOurPqW7xh9tbypocxGelDSbKLfO6QOOjah3ZtD8pJy+cl2ZqT5T/YSLu1TerONmc3
fNcZQkvhmRvSM7HJY/laxws6cQ7JxJ70N7eTBCqmVmW8+U3F8iuBOhAaJAl+JXhMPg3886S1if6m
mM521Adi9eLG8lbaAdUvN0WT1ybjhkRth65gXj6KmnbIHc6zBr1BHVo3V945iz3MwAAAE7DGDCXZ
mPSRR5Lo64CC7FGUGNp5DJXWpl+WddfISm2ZPms7iGvt8sSwxih2KtGVe3TciQA/uygPhLFZBFNC
ZLtCJdduJvLT3mte7MFCWOyeU5Wri6wnW6UrdflhKjaTYWn4yVU1yJZVwyAuUEzq5B7CzCCrXZEO
HebTig2Y5ra6sIQnP8irUntXa4OnJkjONAGy754bz02uUFLOl4aH53kyKvNQybwkBKezp5icN0YI
siQaPRIIdo5ZJiE1TXar9k2VUAkO+TQREU482hJVuOJ05vLgzDPKs3E3zL4N0T3tpggen3sRrAOy
4qIyh7eO2MbrdHQ6dSAmsCNoLGXQvmGqptsbsbjrGsFIB4HPZ3keKdh6IY91r4sDiISOX9LxSyo0
WpNeHXrhGOWh4ziJE+JlnYiCyduypiujqe9ouZBJ1f61mecq3Ztot5J4skr6WWSua8RoxRChbckv
duoUepxYw/Jq2j3lnVF0aFpLYQTuZlqlSi/XIdWKWC8K/G9lWdwmpd0FTKdq7SFt/aWkpThvxHs2
d5uxnJjZO6sv82hxKxdSMVrYFrOJ59wuGmiJg5+O81U75NWH8JT97stkTnm3LODKxMv3q142l73j
SxJizhl609Rh+PVvCDJdIhJav2AdvCTezPu+Bs19RxTaF6+py5NWBeM+t2B2J7roiAj3hX2ddEtN
Eus552Pt6fkmCyD7mLi3KpiyA2sKc+OUQRrbyGX3a6cvETq+4pR55hRWo+3sfGsS5LaMCG7Ngp5q
DdovBNi2r9AVnrQlTSOTJPN91UF+rhG+x5S5b+SPsFMl4jCuXJVEq9H6iA+kdgulj7VC4c9duGQ5
n7Wyb9tpOeL7906z3Rt7LcvGuMqFOBStazOSAoTaWsYVLHtro5njtTLGC8Nsu2MdBFt4Ucuh0AXJ
vplc96vh38NspBJnjUaEDbV3U2nXemtJAtzSbLMM0iDQwasPsiWCh5SJZmsxx0RJHozPpovbuunN
G3MuPgpDNw/ELEJrSTTnQSP38FCsQX5aivKtT9f5knTG9WMpjPxLzXPzWXh1dkA2XsfEcN+ifXSZ
CtY8yWsRENp77mkGPpO486Q4WnXhQr0aiQxJJ3Kpc5tbDG7RyhhaiS7u4Ffl8VxXT7ajW1s3za9N
1BPx0LVECpKo7uehXtZUbaYk9LYz7uac5KLQ9+fggZbLjpu5QT1gMId20rTiqqrFFd16dlfiXfbs
/KtdmjalUducXKf0GqCmq/NEjGV5leBzP+VuPW1Q7fXHKZNj3OZYr7W59Q6Wmi8QPyzbpq3yq6bO
b+cc3UTorlSQLI6F4I4mtnKq1PiRacT3Ml8Ydro5YwYvlu5pFEj8QzNdi53bGUgh0upQyzmNHBTA
27Qbvhd250WEQvTXBq7lJrZbXdvRiY0fkmFvEFZBwUhsVaLaezNlRdgxc41a+5GY5nSj+8t6YS9u
cNvUgToaruwRndrF0Ss86zHjYbHDPojOW5D4aEhcyV7ffCtRh13PBiJElm9E/Q3rXUB+wt7XaAfH
1qXvs5bVitbAzi/6hkol9Sz7pUZE/VxZsjlWzRK8uUIuL1XlrwQkOUWN7q+1LqRsoPpnZHGzMq4U
KVqWc0N4eBAWRS4foJeuW3JeZyY0lYx6zyo2E9M1MolSdZjBvES5qYNSJed22qesS7eStOqNUaxW
mFjZV5GlsF2GcWXeINRwxZFM65kHLTZ50V/odTVs/NxEwLwQ/Nhn2brL8xqUgdW/Tc16nNr1tew8
lMJJUSF8l8zc/ORt4PG08evmLhjIxtUr68YazajKMvFKVHuxQyuvRzAxhwORQhtjysXNmrnXXTbf
N8NinvrO/JZavognEzVd1pyNGUmJt8cwogG3QNRPLJEdUmtRHvRvqprFtUiWAJUrI1TU9jZD4NxQ
ya4px3nj5pzblTs3ER/nS62y7IaJPMK5TmrvplfcpSi202BlbkVq+aYzONugDOTvLpbqA5ne2TYP
suB2FNXCXIbY8ahipU3/Lm0rBPZLQnvHgwqX/7gtFAD/JDDeGP6Or5mZoWRQzrBcrWR5bjNsJUwm
TGE/U224Vyt3VxZNJrfMfiGG90uuyZ7Zuz89dIgoIJoM1sNU+WMf+TiPEumOHTQdW8RV6wbXIkX7
N/Km7yE8TC+B0HImLqIkhIbRYH7CpWBczCoLvq7l6tpIwu1KDyVh9I/cCfmBNYMQIdO9/r10fC6h
IHPk86qM7NbQ5mWXd0nqAbYlzSLsxtKANmTZSRPlk4WMx1gl4cJq8Xtqidyipss7Pe9QpfiegcQ/
QMOKZ7Kvo04J89rJnPZGg0jGALAW7WPiaosed85i9vsVn1wfqj7PH9q8WKfQGGbEXEPnFo9Ez+Ma
zHwxfAzjuHSQD5bWCa3Sz1voTEP3UPUrtV4mKuhRzRg7a8VTqNOMi9rq7au8X1v7WFqplxzbuiCR
zq2Fc0l+W/Hdrfwq3QCpsw6DK60LHDz+vktteReoGvxszvn8VPAMiAZbNvfL2G6s2l5OXWbbInR1
2fDI0pOvqoRPX9fJfGL7Ne9nNAeXORujN6ZhVJihMzTBi+pm/6Oq+2XHVb7ezl6a7BucP0bcQf3a
IXQzQqZtLfnyyaQCjJiVNzLDXnPG5NWabnxVqpvCTMkEzwNfZfGY6zVHoEsGlyct/toBYuAyekHH
OqCG40WV00WjyUOmlQXRbdju4BF0zfJszHVwqfejkwVxIqVuhaLIKGozmOv1F2jMyzeP1uqdqZK6
J4dtCGJZdYLUlHPkl7OkZYdhRtffcgasBasOvb0ncbfKbibEgsyBg1E5Ec8NTmHVBnyXiWrv+ooL
YqeY7V7JfmFESZhyxXhuJhXbyIZnLTOD5+H/s3dmvXFj6Zb9K4V+p8F5ALobuBHBGKXQLEt+IWRJ
5kwezof89b3ozKyyQi6p8qGBbuACBaMMp8QI8vAM37f32vzuyNdUO1/ZbdZfaZwR9nEZtddFPCmb
bMzaM2dANtMgcInZUE8VZVG1l/diHPGC1VWHZwGJkrSoIHtluTMNGFHsO4nqXuaB7O37LLbYiMGY
ONeJpsH01ia273oNPGgebbImc08Ljn0ZjcHCiaxavDLD1y0JVoaWuxtD0Kq+VZssyu4RpSW7sY/Y
EXjSU7IF9Ir2Pk3y8DJHX0ft2pbpdaXXNG3NkQYcBKF+masl1tSqBqYc9v1qStogXchYjza9rrAG
1oLmnZF51iEsGr4lR/HqZtKGhhgyAH4I0GPnh+6lwzYdu22ljpxCpNrcSSACGHaS6WtLHN9WH7K8
W5JXP210t4hWfeiVRCc1gS+k1LeRMtULNg/ReYq8ijWBRlRY1NU6KIlJ9wKneiGznHpj0IN9wuKi
Intzuqv/LhD+RwXCWUPz7wUVl0/FU/62Ojj/wJ/VQcf5grJJdyHZUwNAF6H9qzpofKFSQVVgJmlD
Af5FTuF9sU0HKpA6Jzq4MyPon9VBfp/ngADEE27T3LXxbPwNOYXO5d/UJlA/zzUJ/kAqxBTEJ/+1
bFOg1KE1JE2/aqNoTZihdqM747CdiC1Z6a7Uj0ret7uek4SxDGb9nTfX9i3Spc8MRU1XetcAuGnV
Hows54kWygpZZ7JVVh7z3obk8wqTq+ViPJLF7pcb/Zt63M/slF8rK3x6V4PUY2JMJLbLmIsevxQ3
0cRiBwk8w88U273MoyA+eHSg4N+FY7xqC+uxTFBqjmOC+tlJi2g/JlRBDYEHnjYUVqzEjYp1r8Zr
tHSmL00MhFWbp/umEEBp7O5bE5XXlm5XDxxiWZRjVoggc9SVlhjJsNJlgkFMjnJTGVF/iDx1XAUs
uKvcwyDY4nM4qn0eE9+qNMTnKPR2Oldf0/VMDnWey09Kotr7x2kjwyEpmaIhRSeVgvOvN4STYE4k
WKP53cAfU+J5dy0JKqvSjeVaCHywDtFwTjeXPPr+XuG8u6dD9Pzxc5mv8vaxoIAnGkY1SVkmuuXk
sVhYLcouo2DiIiS8zUTcEE7WVeEh8KJ6McZG+lCpky4XXd1///jSp0Vh1EEOaiPkSQQ0E9N0ot4r
I3o5RJS0PkdhbaHMIgF1yH4ojntv6vm04wN8huY8rQpzSRdUL7V/7ANzje/tPe9FFHRt5bS+O6g0
v233Ia/q68b9NBzy/W3lQpSeXfL2NII2TkqshWB2tya79U3S5DKUnVO5CUqrXXOmNVd0oQhErV2d
qIzE+rvl3flLUrnkHbP4nu9IcAGDKhSia1HjEkiVi0r4rl2kK7cJHT9T61tRBDg/kfE02nQ/HzQW
Hz/Y3335+UYbdFFAw53e5QZcZYrqpfVLK3hQg/JJVvZDYrBRrmhlD61GGfwzovSp0YsvjY+DOXv2
hjjW6dsUY0FWCwwLvhgaaxfHYQPv1BV3H3+z9+OHTTaTuUbpFFf7KWu8k2bTEKNb+w5C4dXomQUT
VtssihR58ceXelelp+9IXctkZSHQj2SVE+6cYw/IquhizKLqA2r8u0qzXhXObstYVcViSmqfTQrl
BM7tett8/eTy799ObGMzn4LljbXQOpmeGnOiXWZw+dbQX+q0PFNl/c1R229G2G3JEV+XaFeRGpDk
HTk3quJ9GxJ0C9aE7QNV16YKkUV3bhrDonv8+LP95im8+WgnLxclUDy0IR/NscB6F96lZ7bfeTTb
jy/zmxmaW0Bzh+4f0xNT9dvZwlZwNyT6BFXAlDcOhCq3NO6z+YDndh3almQdqRHiO2SAbMKx+0q6
+B9/hvfDmo8w+5MY2DgLnXkR+WXVjNmaJmUnGQRuVfoOxU7UMEb1yTd913Cg5QGOh04MTTr8pSeL
gFomyJ3Vnqskzl04Ordt1t4XrLa1bPyPv9DvhhUvEC1ApkfobieTfmJm8FSsrvaNSdTbKXQe4hIx
kt5F5qa3WmuGmYyf3MTffT1j3tlpFI7QtZ48R6+GBSqThiwX0d2GqBYWdlR/b02SFCPj5ePv97vX
FpKp7WgO5Gey3U5e20qxJ526Ye1nI2BdqikSRhy5a+FI2SgSybARbdwjF3QfSogDKqWZT57mb8ct
4A2+LRRShGEn70c3BIoK+asGx2Wee+wuDnHVJ2ssNSs5dq8jjwWaZBKvJBZn9q1oMGrlk3v+2w+B
8Y75H+soi9DJg6aSXVZ6VNS+JcsHIj2vR00/JwTiVmjinq0d5ih7QpL5wyTCy5Dl0yfPYZ6f3m5s
8OJyZnTmJjAQn5PnQNpZ3oUNpJS+6Wlv9MqZl0JHTYMk8lurWDeEhvRpnK7tylMWEjUbMBzDIgtX
V/y2pahYjNoSr0eyCCoFawOubNy1hbr6+IO+H5zoS9DpsCPhQ8LrfvuGq27hRBMNehYu8y6GjbNP
PHfj0C9fTD20jo+v9n7qZCmh68ux02SMnpIVm0G3uzbJNN+zmv4lTeMbyyhRtCmfbW9/mp7f3n9e
ci6mAnHULe0UipckoJZlaqqzAmunZOJhMlJzORbNpQzZ0sYBsp6wBslZ5QWtXd0Dxa4OWwGTvaOc
vigcrHtJJF3Ips631nb7bTtgIxRFjrbJYjOBjPKq7udsK4KuFkhk65VoR1pL2I8cVT6HFGk+vnun
zwrVF54IvguvNqPqdDYeuiKyBYo5v+MAhco3d69kSOXMRTdMZkvx2bx8Ovv/cT1gYpw8OUieUrOj
vE16VdQ4wzgYHMpEta6aMLA/GYGnU/J8FfhTM+mSUcie9e0IzGBQ5JS9Jh9ZGdVeEX2fZPytNcVZ
k6u+h7jvkwuevppc0OAcaDtsavB5n+pcpBgil47h6OuhEz6IKoX73lVPeq09axm137yP40VSmsUn
132nO5gvzJ4YADTXJyT55JtaidsmretKH+I73CpWIb00boPWwbU1NMZep7+XWMmdO/2IbPemUOML
2wURww5oKvMHXdOTBf7M8pO58vSl5GNxUGCOAvlpQeE7WeSxN7RNwbvgexW6x0CG5o4yMbQsgFK7
j0ew9pshBWz75wEID5pxmm6XjkrXZkosmQNJAq+nIlyGBgpfBz1nyCnBnxxdXdmT9mQNwRrxWrPk
0KkszdJcMzyoyQ+f+aB+MxwgrKDSYblgn6WdPJWuMiOulUo/oWK8ptyLWLIigRwI4RMdzYekQ6oQ
xlm0/uRezEvAr1MUCiEWSU6CFlPwfGh4O/Cp2TCfywTAWpP+oD+MixO6VJqv8NhhoHST6WwouvJg
ZwjBewASDl7iqn35+GP8DEg8/RgEGGFfs2DNvnskXUb1MuyU3jezwXixRPCY9vHFoOodMS3tazp0
9i1GcYvOtOaF13Uixm2WTatc96Irxa13VLXds65Py62sHVj/KH7RgSgYGCpT1mtTmcorR6mjC1Qh
1g4HpLbzimnwS1A4j1ZeWdvSmNRvrZj0TWCW3gYrC4LIuqiwXefNspHqAlNBvsqgvB3LAQAfXbel
PtKIoAmk75BRfMfu6+yJuzWeaOzK6zYv+ZAQg/CMlOtC1++rwZDXYzYVCxeXx1a3G+tYlVaCUiIr
L3JweJsIgYuP0oIOf4+UexVi0TzPUloOMDYoR9iYHg5y0NK71CkTa0P/1pg+eRnfbeAoDlGLwP02
VwroG54MR2WsxsTqvMEPC+PWCs07bur30hHfugZ3Zzw3R6dmS2vQD0fl+ZOx8G5EsiojiUIAxPwI
/fftiKTsjho6q3t/QNHx4mJ/vdO1oNjmk3pv1d5n+UjvmAV8V9uBQIgJgpDId7j6PJ4KN7Kz3he0
Tu47TQBCih1rhc4oeCb6yY4R4VYKrGhFXttDMHzNFCO5jbLaOYROaf/ok56BmEjl0OYolBdKhtVi
CVeANlowz2YpONFraun6kn4UOmWHX6RajboRRqnR2u3izce38P1sYvLiIuT8WRCAIvL2FmbWCFt0
QANl1mGxdEQdXxLb4164QjJ27CjYuT2BLK3uwFr4+NJsBOYH9PZdZl3B6IYjh//Dov326pEWtCHq
ntYPIiRN6zRBz4DVMt/ppUv/XwhbPJYx3o9FH0pnR0/Cyhc4WfKLAADei3Tj+GsIwYuzZBzvisaS
l1NgBVSQ0s480OEdH1yb3pou+h9ZJ7VjAuLsoKcaLLFB4+RUQcUy0fC53rbtctmvlXgsL2VlPRaa
dlSdTNvqemkehFsiJhnyu8nLn4yiCHnv2nJnNI3+FfmE840Wk1iKsszOC2nIXYZqBqONXl22me4s
2bF41/1oiuNg6o0LOK0DoiBy00AJndXbyE3023KO6171iuFPrLdbPHjiMWpVbZMEdrHMaKsBTxQw
/WKWmYcoL4c76jaen6KHgMMwltizqiRMlsSxKoRmGCo3IqfTeRY3WXMxS3gyDLx9eQDiRovTafrp
SUk75Yl9tnbbDIb1ZMmKVq8Clb6kBYohIGk18Shp1mIpH+QVlLxsDXVw2qktvd4scMcrrQ/KZS/w
piuN7lAnT+goRgCY6T53SA4Vo1e9cOFak+WLoi2NVVMV1RHYXQt6rSqCZTQm8twSSrkiZC+s1kTR
ZfEyUBTdRn7Wci/oGN3mmFCSxRCq4hHDhVg3VV7GC81QvKMWa+K86WRAXktcfHONKjrA+YPbV9I/
9kLYT26Piqy3nTbx6xItFB6XIn9kLwPNjMopYnRkD1tgF45foHOCIor7bUyTZKvHVfqihn13SXfP
Xo6pR+aqNkTHLJfJfjSxGjtJDA2vmJKlCxVt2ag5Q21EDREJDeyHihJDKcH9t71nlwujcZU9nkfr
VbYkxLORUENMl5x4abG2lLk2mJtcc2mjI9mAY8SaPdYciuHr9/Qq0NqDTxMIqhK60m61VWn7+Uka
Kcsw6WHw2IGxc/Mq3phu3B1R78X7KAnBctVIQ1RFj2oa6B6GknDIxv3kjOGVY7NpmSzhnaUGvbkp
iW8I/tHOKgtmQitq9b7G3oW0Rlg+3o9g3dSqlvtqXHSE9KTVqipsj56j169l7Trf4s6mqY7pq1qa
UxotZTrmX2PI/SyvxXiOrwtRiK5gvVJzT98P+BGW8eT42uh22PdthZdMi6/xTYi9WTre/djjuqoD
S17XCvuLxVS61XlNyMW67FF+9KPDHWm1Y1uEFVJO3TwP7NGXVTPsy1RzjsDwiVkNXW1ley381Tjv
2gW5Aq6Nls5S9u04kLZmJ/UNr8lj59TGykbyQkBa0m/aWnd2Xpt6e9WNle1ktfFqwhp7G6ct+Uth
4D1ILZHXMtKnZ5HxMPtwcNeCSfM6pb583qmiXRVZ6h7HPLPPHSfoz+tucr7rrALPXqHw6II8eRBW
qqMr55kOTWr7mWzMYxBLpFgc1cqDJrxIbh2wCasmrzn6jXHfnuPzoVsVG6Z2S5+cTUPhAsZEUbyE
klsdXHTVFwqh7B5Kwcsu1+U1YIv4EMikXPcU9te6E5DZqruKnw2Y3CSK/0PFaXiP4OppsKXXLdog
UZaq0hrbzLau7LxhMRK15+uxnVzGHFEvizANmgW1RrUnx0kBZFlOxvnQOgluZK1ks5ikBEWTCZLG
+cLqjHM7tnpozNlwVyiVj7ZxuomHRDs6CeOXS9TUTYH62EkK6KWua8NY/lwFESXR7uoJV+BAEs/c
04C19jGDHXIsYNY86l2dHBojsl8GWSC6qYbyYDgi3uRozPy8yOGYxHUKAmzgRjyUqsln1GRfHK2y
29ZtAM8vQxsUueFF77n1uhBWtTcpJx7jNHOvlASRRzF21XXnutO3qW7ir/ZojleFF90UQ6m82pNj
Mvegm6CGph2NUc2XWULYYTJO3aWDC1HbKaHWjecCni2GvmZmuhSJcC5EktTQNPrCvaaYIvZTnupr
m8w3Vme6Une902MOl6oHdKbowl5uC2xIV3FmSm+NkbNbcYcHiyOiVmgrqrSJXCFSVBZDRdzJprND
tKYp8olFRXsX+GLVTzuSS6CKi6K4Einp5EuX6KVlndR3GViUZVTX9kWJj/o10RT5NYsIKcHw2g/r
XpPBV0MxiWOOlDLCmdeXDwnVcQeAo2KXfkTC8brx6hT1cdR6eCXUF1C2QGH6dt2mJFgbCMZS9KPW
OW7F5KunFtkmDhxwIBkWeehF8XBJcbz/Rp5K+pSqOQodIcN1XhgIZj056C2CTb3BrForE3TIvqhW
0EdcAbhxyrdWODHfqNlu8Izsiv5o+WMqjHSJQLDABup1w50tjfFSKD1VkRClKhSpMgfQK4y9FiXV
OiyL7tDb9GRSsUFdP/jQh82nwdNbwrUNeRcEnpjWUG6jY1Caxquqxt+F0zsXYWvVL4rI2Cd2GPHu
5MCcQncWtqvQJLuaVLjO3TTpNC5LSz3CK0p3XtLpFB5b/LKqDmdXpDgTkyR77CbVg4FV464vGkiV
QJHqMrxR0/7AeadZGlLRll4THnDJXwGjLxZeT4qwInlZe6hUO6qOruHbAQecjYbx+swQ2NQUSxbX
o5rpG1Ub2lVEB/KbTLAo3iNseRxjM1LXLNJABbp63lyYPQ+oKXk7o8jbjxKWDdv+bS5rHG02Z54N
qpbLbFAKlCsWbOJFpFesckZjMAWbRs3S7hT0EbgnrrwchiASi5+7IK8LUZ9EwtqVfZNOqFHyaqvJ
eO/yGc/ZrjSXTKTZwmmd+9ya9zF15h2IO8hgkfZXgxbGa5bu5ABd8KB2ObAeu3JvE3bTVq42G6dj
S61kPfqmKNsixs6ZQAHycsyDJKo7X4sg94eI3lSnOBoLsv4jYExtLauYFkLNLR9ujp8rnb0WUR6j
NCywDpfDA6mmIKfQVC3kILiglUb33KH0e15FBaQX1VmnrhMeK69id+16O5CiEoGi3oAccu1dNxeN
6iqSX2HTx/smC5mB6mC8V1WsuqXDq1KitB8yxG0aWGkM6RIVnywRgEo33amGsSFIq18azUBAcbmN
hRxXZpjc8jJnyzScjoQLAptWReo3o3HZ2oPKm6+ZV26gSWqJJGHt5EgsRRtHxUU6iPFSn0STr+ta
RMdRYwa1aBheodGCqYu35ziNyQVrGwQB7gw7WLRzm7xmOzrYXgPUxiYeh4nuypIdvdQst85I2qqu
ByP0zlwtfw56rKVZRgFrZXe2eybnf1BJrwmXphrjhiiJuIwU05zlp67fyLTecgZCW9RXch8N0qIe
FnZ3/J5Dz9u1x57ezlV7rX0K86fRgXMDcGdYlYzafZeO7MgM4hErMzPZJwfJmd6RgDw0gmcYBpUf
B/lRWoV2VEzGZsIeQ4FQsQ2aQK6jxisWuMtNfnx4NmyMo5AYxiPe7wm5nzbs1CE17hR8HGdZEY7X
PRyAndGm6mWI52LT6yqHnLJLFXulqYPMVzRMJdOnNp45kw4ssjbHOxvn9iLxygSyvY2sAxJbs3R6
vURdVhbWuREWqbFAPw81qlQY9RMHN7RWTnWgRxLXC9yYYOfAx/HydJOWjEutUNO1F/WRHxrI2pYD
ZrpVohjTqw0DaVjltofHYQqDnn161dqXyPwNho5bl98SjKM3vZKKHeJnWa7DYHCBWphGf9UIzrnL
RJ2GY4UJAJ2aLtcVyAH4IfhFvGVZT/ltlyXKWWaY2B+6yWYDUMLt4mY/CPQ1qw6KM1QwHj00dnmN
j8V6kn2OgaeyzDWVLIOHrgI1icmryqiCiAZVyiiyzUCE9hmlKGUfTkay1tIiuSbfAFF+pXmPEZjq
rzi+YV3YQ7wp5zVfiwq2L1nMTZ3QGdtke5Uu6l52giarIKhzEV6odtGyxZ7ibVPqBZVcS/gyUyqg
Id6y6C1gXK0q8SJbLrgGdwZk29djO41+PlZiTR6AGywbjMz+EBvOtgeR59tjJp5HhtdKDR1rHbgk
YVvsGunttyOWjQoD7KWVQ8nmjCDOfoppWhNXAExk9HBaUKqQ7kp7Zdeutg+SVtAZA2chqHNDZ2ix
gk8FzLsYpVKVOatmsNjUGURVqQmgFjUN63Wm83CAPO0rbzzOGPD7SSgvhB6H9/1gxN/7VlXXE8E7
z52SI+8AjIbCui2uh6wL941FpNGo9MztCPpXkcD4bZkDfLeh8LQbzwzBP4vJgqoxfyRwin7YZ2du
W2tiYRk12QdeHyxrpa/OelffDAZ7urYVyrYSaeUXutPtVarXG2l5wV6bjGwTKi2A2yJQV6EreFlr
Ok56WAwHUhQk6Lua84vSoB71aJ+TfFijE6HourVaD5s1OwYw/UWJVnmRVmF7q48TRBob99uwSPOo
8tMh29SURM49lQptbVgo7Yd2Mxk129vQ6LiL2L13gwTHFhpEjJWx0X819XTYCaFUOhDGjPFb1JZP
ha04KLnHelfrqz66nSwz2mO5KKHoRWwYAbPRvhGsp4verdndFQYHgeQ2HOKALFs1XBWUJOZ815uw
ie392If1KnahG8w15G4XGFq/Lowcjwosd0jlTEleVubQGdRJLLlphLqRBrn02Lv7STKkmJogXgJI
Fx1rVNJozlmdtseO2IAFy86y94z+OaRTj6ktePR0pOEjQddkPpj2ZTirq6mMmIvSzuxlHwRnnoPg
zG6bYT0FiecbSrmbppol21QeICOgW45eCy3HNWrOh7gBMH2bTLYvJ7shDQHbWN2KnTlnYQxBNd32
BT9sRAk0RampuxD4XgKpfcFZZdn0ab8qh7CiDEIOn0rdwReRo6xLFUicgBsZ0apYRLjq5vSo4cxN
KDDqZgna3A2SVRbgma6NYqU6+ErJdHXOCVuwllYszowijX1AZthKIg17wKjSOonlORH0ITNgdh1g
HFtYce4xxFr2u3IDlOKOh/DUhsk9N+p+tNLtYNabUdqHAafpecWKbPp9HYpqFeMQClDMGR5blGn0
iAF0EBiTvCEviYNo9prOJmia0OMyUw4L+OLkaMRGNl66Uy2vzLhCWy6IAbk2LSxtVZjoEO8T3Hue
DX1RK75O9CjLhZkSZ9+EFE+8RgG7a7bhMoiDbgOixHzmfcKdMU/7BGfoOGQMaDuCYtEy5GxZwDBH
twcIJbPJitN642uvGbfupJvLIc/F0ULUt0Dl9RWDYbxyvDFF76VNBzS5OBN4mtsYTf8y9gxOZl7f
sBMCAZxpIef52PC+6c10l+E6A0nv8DkMIJJiTF4oTqTLyovvdKl0iDGjfulk7QvhW2tmO4acyeGa
8qZ+aenkGseAFc8jx3SvDLdzj3GklStNdMkWbVx+DIkumHmYiJSzIFoUQ0cqCXGv98E4lizfqXVs
o1Y/z0SYHdWqRi9ZhWt1MB7cUIN6QcIxyba6dW7LOuflGuytDV7iwdGk3Gpds+xplB97tgYIC1v5
3RsUcV0mkq6BzdElmLRpT5mZ/oFtUC2zpCOwI1XNFm9qflSqhBCAKPO+OyX5LAgrAVEuuAFU0zIE
BfUyrAqFlSJS7fiupchjU8ZBp/5sTQ4LVKbZsFY5IBvHXjXZEIdhuBJqFz051EQOFe/ElcMzOIRD
VRwK1RjdlTs5zatnjxGXixLaEmPbbotkDC8cB0OTxZr8ApNIuRG1kf4IRD6eySwUj01upNeI73GP
OQTAHx049qtxsLQN+JmOhn+jr2YIjw/5gsFThhaUpMrlVdTrh1BvxlutiOuN9NL+riFfBJ9g16rL
toujbRCw8QkTNTlz8En5tOrFoSiTIPM578gFWx/7gGsw5HzemkscmQBGjKicVjqXPofpGtNBq7td
UsmMuiNQr6kx3fUIGRZZYN8ewWkYi7Afo8suUPKbvO7rbR1b7GrcNKRdWuFUoAXB+Uhew/zFq1t5
GoX2VKutp3CKKVSgqPT8Ppc8po4tQ3LQW6YX3XWy717NOjU5AwhZaVnebWXj1KyMXCynLDfvi9EI
vypsbZxy9Hw3rUoyR3RDWblVVcIzkSwT+aR4S0GM6H3cGJTRHBneMMdfU9FbqqR/EtAg2ZrcpFQf
2ahZ68quNhIoC4JjdxfGLGCuCxFUi9SlpjFMOi/71uYUHxrIHDQhlB+gVIOFGgkq3CAHp6kzfcra
24hmwxKLYLFS3JCir8s7V6XtfexWO17d7rnuKNbU2dCsysie0VbltSjnNKoAe1oVAegHGycWzmhZ
EJcVMGiOV/qTJEEx69N2F1HFXlkssq9qwBLdWrm+NifLeh0ltCeLbLJVx0bPBtiyTAavP0CZEWez
AHRHvV5ZKqFurWosv83C7EnSjLwiWxI5IffwyYySW0eljxJsc9Phil9QvurPRchEgRtWu027zvPV
zoCe0pP6yi435GDUuFnA7gxaEaJVm8Ek3auKstbZzwM3ub7DXRgV2plhhP0Kkk27UIlr3LpJRhxB
P7iHuLH35FxlEGZIEcdFDKYYbTtJi3p3o5lavunNsV9TrM6UBQLoZGP0mbc1h06CcmrFIwRS56mA
ovdQa21zT10NGhKxl2GySvSoPOS9hHNFl+BQ0FTbYWnWjiM7nrNqsgVEo5T4nDG8HN0CvmoxRvcf
N1zesRdmXcRskXdtB24HOqO37ZaBZlQaqXrlg1s1Sb4FMA1w7q5IqUln4qIINHFj8anu6Lm8sjyx
adFz1UGqZ2TWkz1vp4fQtTdOxVE/U7M7DZPUvimJJ0/jIqK+ZnmffObfdOAt5nmEJAZEckgLJ5/Z
pMIUDEaKerNMzLsxBgQbSQOSoSkICjIRajXzjKN35Utk8CIR9mYfCDExz4ULw2rSEX2yOao/UQa8
75tZDkpszQADwKf6mSD7i9LQUAuctE4Iw4uSd4PShH7UVcABExsueblmkAaLiqSZzwRJc0fsbceM
GDuQJ5BXkOG9i7JzrIkR3caVP5VatvdKEqdGG/zpKoicW5EYTyjj70b0xEu3TnqOCGzULRoGi7Zy
i8tsEhmqReuJ0kN6TiPSPQ6xWe6cCmDxpNBtI1yoRD6rzk2qWqOZAGMcr0/0o0Z8u6Ci7bBTAyDG
eUZ/DurqGBRdvtCE5hfR4G3yCdmeRXse93yRPysjrgEnIzUGO1jKujCVHLtt+5ZyTLRT+6l/rFNt
WtVB3m2UpIFhTIYYu5n80cV6ABQk0ezniXcHFz8FcHMKx9ePX4p3yjuyFaG70H9E20B47Kly1xtL
FKMDclGhWONqqMcNpDXvSCU+3WBypBpU2U5027lKzHQD1lCzVchW1pB+0g99pzVBWKHD+UDkQwvH
cU866T3/IuJOLf12NOwrG1wxvQpjuPz5ff8WO/Y8fibYovzR/s/5x55L7I9xGLU/3Tb/+tttmfO/
D/+Tf/uL3vxeKKh/frzVU/v05i9EG8IxuupeayIQmi774zOQKTD/l//pP/7j9T8yO/0yLubf/udP
HZ9yYhj+q+6+I5n84xftXv7X/0BU9KfPyfa+YEv4KcDFjqPx4v3T5+SoX+APgTgyCUrARTD/018U
JP2LzZxlIU4AAM1cwS/8i4KkfzE1VASIV7xZfI/g9O/4nOYJ8NcZAQEUamcSbaEFoVQ8FdkrbtKO
jpLCBxm0/MqiEGWzEQi3g4U8c5fjs8RvF1ONcZVwr41VN20sMj6XQpnS27gR/V6NaSWFtepTG8Mr
Cg9Pu8D9J7qVhmV7X5fkzNjwTK71wS1uerdxy7VuA3X5vzUyL/rXuu3q13+cP4nmH+uueHliF12c
DtX/Bwch0/m/99v9F8MYHNc/Xv+xeKq/dy9vBiQ/+deA1L6gBZyf9KxBsdCF/3NA2toXOFUIKQxE
vPhoTOaYvwak82U217mzQcG051L/vwak/QXKlEEeB78LXTtRIX9nQJ7qxFx7tgTyB4McZ+Cp8a7T
KTWLpB7ZKebOTSy7hu6qO5ZLeP3qd0N4ekchIg3Wg6p158Xk5uOiHUZM3GkfOTtdehVV4zrYjfFk
fiX4vIH93sq2WMRgjL6nepBtgknpCqAwhftJAtJPB9evrxNORg1d2SwftbgjP5eLXxZ2RZ3g3ZQW
kZOdNT7RINRvUtsaKed4uPgjz6vvtZ5zVgk7k5BxgnhtyuajOiB2RJJLriTlQmLImRFKjrUaR4RO
oTYcRhT12EwdHc0dL7vWGB6MWhutRTUZBH/KeFrD2p1828nqbpFQ7XmYKA6pF8Sk0fJRYWZd2UlC
jpte0CSCIBFzYjdlvGjHtKKhrfafCXROhZbzrWAxw4bI/TCRWr7dLmodW/PMLuWKEJeAg0zkLDqp
KggtcYP9MtAv/7i/HxHP5kthj3FQvNGSVD1myzfGjTI3NcyJcmU7I16AQqj7hrTQJbsrskabwNmE
XXH13/PNaYrQrA799xPOPM0QIdS8Wfj4iT8nGsv7YhJfMBt6SDZjwDIH/cn/459wKri6Z8xZXuQd
oJL+a6IxvrDuzTBzXIqI2edTxl8rn/EFFyENLlhdhuXiNvhbEw2Xf7Py8aGYXtCOMXBQl8+o918H
DekbTaELU1kmlnZGMThsVwnlaH9KraDz2XGata8EujLRGImneNlwNlCWkWnVLQGGer2P2rH5YU0A
quFEZMNrr5B2MdWlibwLfgztYUMbXrTAtRY1KIi70iqS89rOJuMPFd6fu54/x/8fMPh/7q9O/vq/
/+1e6s0W7f/jpe/Dte9sXvQi7OZvBqP+r1XP0ef1i7MrWyrt/5B2ZsttG2u7vqGNvzAPpyRIiJJs
WZ7tE5TjxJhnNKar309rrfpLBFnEVnYOkgMnaXajh294B8DPr8IwV/0fNij71EBOENqSfBD/uxl1
53/gThOEkTHJ/0b+0X83o67+D/8bjQfPIdimlW68ZTOug3dyQBeYPq+oqb/s/fO9aLUjfVXNqgOa
bdXeMkY0aVq7Pr46nv8P1+R/RoE2z+OO57YnuQmvHqfIEsI0JqMOQE3uhx4rHJptWAIo5ribqrmE
GG7GG1fz1ZnRBVMlLR+w5gohulTxssymXQeFqVeHucXjEfPSzr89M/khzg6znBq1exV0P1Vs2n7n
UxOI2XQUpeqg0ooGWa+kNG1fjRH0rlSPTn1ES6XemURQj+hv4J20IAV+DxSTPm+rNdapUfGUAlNQ
/JUgZ4s2flkJ41OKqooI9BrdqF08d8ojdSBF/yDAh+sIjcOffzAJsN8JuGFPNW2Mu67Dt+n25ORF
uZqcDlrf8ShkYL9CeHQ+ubFaPEpWCNx1i2J+UHQd+qNZxpQI3Vj/ItDl281jjUZJ74XHtFWHO9Os
0+OslUQ5SuOMG6t9gdpWddheVC2I+wCC4WB5/oPwSYkTF6uhYFFc+97U9OlHMtEDXtRq/ooyUI5Q
joFjijLgN+3Ss1LUydxgXl9uLB4VDX4JaRAWKfJAv97MFhKWw1BiHO+E+fgtsbviHR5VW2zGi30F
fYUcTVP5B5HpRXqUqKUajRGYFUCCe3es8nvVpvFCM7jdWFV5+l6HjhhnUlmDkeF5DGRKrYzXEzKt
Xsc9izqYiV/CA0oR0zfYwHhyuVX5RZ0m5W8taof0reeTUR0T8iIKFiQExup8zvBbZ/ZNFEQSPAsS
ZsqBO3TF3e09fLGOBIGUnAyWU8YC3mrHRDq4C63XmiCBy36PFll2yF1OT5837ltn9DIUnoUQkgkW
jNUtF9ZeZk7d2ARK34Geh8/dKU77dHs+cnedfSwG4TsR34J/t/jb+cdKSx36SFrXgM28fIdyWHan
99PwhOZd+y4XlvPWq1sKRgAlJWrSZEFgdQUkPF40aKZGAhI+6EbyuJgpjlz0VgpcjsFg1bvbE7w4
XgwISdLkg5HcQfM/n2DILbiU4M2oytoRCodpiIIoPYx/MwqMVajCOMeuybMORhOFDbgy0FBQodoq
uoMG3f3fjMJ8SA+oslj6Kj1wkp4Vzc06GNsmPMzp+NekOVtWqheVQLJVIgXERaBW2SDyV58oxKqk
YVcyFxOdJvyuaTegMYaBiPa1oF31SIs5u2v0BbebXCQAXuABVCBoN+6Ra1/OIfWy5EaBaCL//NUr
r2P2a+khXw7IS73vcs844sgTbmzIC5MyOV0URTjRKvRCNLTPhwHVbrudxnTRmalxwaNPnMbDQS/G
T3MxfI6bGpisYewMeMBR0pzCWvs5ARyAh4pGdKXBAPaAl7x9PzlcZKw/ZS31JUx4NXcTVd0Qemwd
zIb4LIP3o9nMW2HUtQVGtZhLml3LUyjvhleDGBZdOLVlENq7WLErEltr4odweypXbkxZgXFNWQjU
SXvOR+k6N6toXtZB2Jbqncjq5DOd++Z+6px043KW/6vVZSYfchU9JZK1l0Tt9YRmPgYSwKIOhqpX
dsASi4OrWqVfg2LdiymTmrfNfGjVud6Y5OWhgY6tcX8iiCPZUWtCdmhHIaKXVR3YgH9/pMJCvJP+
f1CLrqaJlVgPwhmrf4ApWe8wuMrvc9MI93ZoJRs7R360szWg0Go48NdVAiyC/dXrq1CprXqE3gI9
av6oKr5C9Tzkh7APjV0G3W/jkF489jJlIM1l+txLlO1XXzd0o65AuTBIzQJRbth/ER1gtu/7NOwR
RSsqQPUFXYsvt3fVxd5lXAp1PFuuydGVGdLrT91b9timoyiDkWzpne1wahEntzZexxe3+NVqkl7A
tSKfQajrgmSLHJAzIRQc5ELpvzSuO1NzysVd2BbKwwwLae9CmTjFRRwHveLk750ObHFREAzYolh+
sHDzyXQLq97n1mhDmR1TLEmhSX12hPm9MDE+zXClfCR3GQJb7/hIWdOAfgaDPAGouTeAEuxKdRK+
olji2XDM4QCcDUOhfFAfSjTjHpAL7n0ANsnBwOp0j9RhEiDT1R4zUJdBkU/Z+7pYbH9euNfe/Bng
6lOoInvkr3XwqnhdPurge4IYqXGfut7oN+nw4/YgFwxslZySdIhwiw6VRoZ0/rFHXcEgNpvKoA3z
3zjMPE02VLAkSSjCIVvqZ0P5ITYUqNfLgU6ZtRtDO4jxUdONrARTAKJwalvwTN5WdHFx48hfRtpM
uRhhH9K2818mwmSAgbOw/fVJnBatbaHCG95O11MNYe6IE6BzC0CWdzcO3sW1uhp5tSZW46WuQL0o
KHBXAcNmjegJQf8pEsQxb6//lbNGd0dq7ls2R/wi5h0WfVQFBF4XY65DaTcxvcDYemugJieE3Bu1
CJUC/Tqpz4zagF0jT3QntMCAzu8bS/j17VOhOWugcPIS9K6uDVWxmkSltR+0mtv4C2h3PHxGbePb
XNsV1CVgxgIvIFlYfRvbaCOghynfhuACtKuZfY/D0fJncOnvACfa92PUD5D0FKSg3j5Bm3iJRh3n
kv7D+YZEmyQRCBkXQVyayVdkZsG+tKN1d3uUK4+MbNpJiTKAzmi1nI+yICIKOyopAr1o7AdE6UbA
kwJl8ggEbhuZMT2d/63HfvjPhfu6Ln5lQflgFF8Y0JLVg/PxdIzVGt1Oi0AZOiWwDKyH2wHN5LTC
ZQ+PBeHrA1rHRTm3G+sp85/VA2ASbnP1QHYmD1uN7CFMO4xw64IFFwHfwsJnv4il9YFipJ9sPuoh
csrWB7Ta7Kq61jYcV64cvbPh5S3wKkQTbKJaEV0e4MiHT1QFR2iy22kjernyOWWFmxYqX41e2mqU
DNRdjaM6o3imdTcRed6lFJrQStHFEfByv3GhXC4qlyUXCvhB4iXDW+XqizIRVVdxHlT8mV+m1Xc6
RNYP103tvSeAs2VVbD4pwLewxhrc01s3E6V6ziZdaS4b1AvP1xTqhTpUtloHaZM9cUdj4Csc5akR
AKpzhGL2bDL1Paj/jVvhoqcmBbkoe8nIhZcMjaHzgTWjGaMkCiuEEJK+e5cVLYxh4DyO8jAh5/AP
1hio+bqt0nTPuJR170gDrG4PzxQ0RBFN3rcpX9y9cCauDRsE4I+20wbHp8al/BpTmH87bZ6nFpV2
t7WkazlVUGeZ+49qpjjQooUgbdGjEPTnhO20dkStovtaWr04gaCrforIgcBbuzVOqNHYuU/kOb6O
OJX7w4hcFxvvasQCHij3P7c/yeU2R0iGwJliEcke6NXzlYGCNKXhkNaB4ynqj44XG7xoW/24Pcpl
rIoMn0EyZRDISV3U81HKYTFQ1kLdUKHAEUbTozZ6LmK75WeMeNDL7twtm5/LAiMNPZmSMB4OUtyX
50M2atLFLlzsAAkXAZtzDO9nlOB9zkd07+kYgYUZost4x0NKb1s9feocVAjeOm/5I3i+CVJkjrLa
8AVa85neheD2PBmd5/Dh7kWzuCdtivC5LpxIe8DObvn79rDXJs8DyEaXyDVCh1W5wrbDOIIIUAR9
4uDaU1cquGpXQTamTf1p7HsQzan7EyWdDvwoZrRpky7B7R9xedXoKOR41CTp0ckux/kH8JS4LdR4
4eUoDRTKDQeLuqTvDwhXp5hexjDgqeWnD7iWjNiWZM7G+NcX4dUPWO2AqiOSaUK4TQK5suemX9Ln
CWD7IRlGxU8tq36A9+4c6Y3nAK4raSur2xuP2OXxOl+E1fEK+1mF22zAr0rELwSu3I+WuXQbb/S1
QTS64y/VPf65utT7jvL2oKtylxnxh24w0drSC2Mj8rg+CrChly/Kxjr/nnGUjaIGW0C13FT9Xiv0
DzAE3Y0Tc1kUQtoQ6gs9VQowYOJW28YYvK413YYwKi3qXWGO8aepm3ufLgL+vVaCYrqYhg/wQa13
ZYmszgwz7x/XzFGtmDAyhSqd3UUznD84uOmbg4LzH7daA2GDufW0js/pVuiJYw7zrAAW92+fHIuV
PI98GMVyHMSvHOoaa9G3OB6NRmgsQWnW+RfDaMrHpYE7kprxRpZ9GX4wErQpB9Vb6nDr0n1YtxE6
JXkRzEuiAdgsYfc5Xnyok/Zn75RbOcDWcKtrSdF51XhcGE7Nwz1CdpJWFoUn23DTk4fcxsZCXh2P
Do8EHBFBvig5vYrhuh6GQgK6O1DRH/1SwN4MlC62/bhxeqrSVfjmaI7lBJVL2MozQk/k/IiMYWG7
0cx4YFIhHo7o92Zoruw9t5sDPRyHt49ngGdgMKIqKSF8Pl5Zdmo8zrSWkN5f9rYt4oNrVb+gh3QP
zlJUx9v78qXKvdqYpKPAQNEqBq0KTOssJlaiSs/CSskC3rpB6iL86Wt3H0EEqqLySVET8LJglLQk
e0yV5h5Cko+Nj99q2VGposeKXp+fifSY2CX2HfXRyNE7bkM/ztV449PLa2L9UzFIAB2tAUSjN3X+
Uwcc1sqhpoNooii+cyk/GMYTnfoaE7Xe84sWlsDt1ZFn/2JEm/dWpapLX3F1cSHipSEwYGeBobZj
YDiKrFAl2V7t0ncotdn3kbOolE7sLYnWKxczLT+abwBibOsiRRuiCgf4asqCecQeTqlx3u3with4
yV5w7qv5gTIlkpKHCU34VSyjYPk9VmGcBX0GkzunoXV0yhhZH7y778Z2Se7hzSy/sEMzfE8TKiyv
yTtZeZthyTTAocqhK95e8isXpQnwRgIRaAqSP51/ZGQdIMwvaRZI8YKTUaKMD3Vb843c3WpyXh2K
mwT8h23Q1loN1eSDS3GX2We9mQSlmpL4Rj1mWJn37fakrnxO7iupBcuUKP2s9lGhN6oJwjUlVwkL
vzKaFp0KN91YOvl7V18T4BIdCJJ6GATrakWnzuZc1DBIoIRkgTto3if4+5BKwxAfvgYi6e1ZXVk/
z+ShkbDQF/jn+aeirz6QDxpp4EXoutAAmXDWbud7V5TVxtG/OhQzo+8B8pne4/lQQqkKbET6NIiL
AR/yCiG6ZTb0ky1Sc+P9fNlhq2X0bAOxafTfsJW4+FidVgkxeAlFeG387MG82HsI+wVWjfdbi8vY
Xau2KkJEc4xwLfK+cBxKfMDS8cFw4/A5TkzzMFMR+9twIgsbwckCqQ49qJxgDUKFzJBFp39gYOf4
YGcwYucyHJ4yNIsxV4OK0oHDfCssAlQd8F6ZMtNtv7BiFSq25x12bcFEs8O3hxrTaEtkG9fl5QVN
zVGqZGt0SgB4rra5VoTY+A1o4lR40h8rq8Yy0HKFtHisAttWIMtRaDu+dRfSa+R1lrOiMbYWhDXm
uAdRGicB1ZbsmAAuh9UDXsfBZvP2SFeyD7Iewrj/9PfddVA+KSli4w48IdFWSjAK1zxqRq/fi6ox
0PjAA7ypmv7JGukgjEi57G0MvDdOgnlxyOnPAAijCWPwtq2hJwOpXQMeKQlaIEdHq8r7gzVZ1caX
vGBIcaQhZFPc5UaB07WW0BYCuTYsI+IAwRyNEAB67KFNcY1UlnCiWRvCagch8ggJuDzFYRthjF7+
jMLaelzwktihWto+GPPSBBvfQJZ1zk+nwZUNgAOspxTWXsWbGr0XqC44ColWCU8I+Uz7Zoq6O3yQ
9N1cltP7Uh/6Q5EOaGXqi4ONI+rAS5ssh7ADIXX751zeS/waQB88ntzt5Dbn95JlT6PZVDYWep1t
/YAqrB7RI9D9eIIvfHuoy1hEkuwAXlC4lQUv+VNeBb4W8gC20VtZoLK9qZh2KDQIOlczIt87uzSN
XR8h4EIBZKvUdm3fk7vAZkJAh0KbulpzXaAEMhtNFuippxywWMLekHWh7jKMd/1SP5qz8g6JxGI3
17MeuLHRfro9+SvrTE7jqpQ4La7mdU3VGQVUf5i3ROGQqgx6dOi2zKhcosm6ccCuXGI6Dw3QRFTL
KZ+tnhojSWN7fnnVdL27VxAhvi+GEl6n66JzYw0NTFC05G/P78qpRosZhhb9X5Voc7WPHBv/1zTj
KZ2h+6JrobU+TcrNeO/aMjqyvUydGInVtcy0UcLXWxozDXj43i9T6j7Nhavi8uJG+1rLetS+637E
lxDlLkNVkpPdIdwisOPEDDFqaHy6yiOtA0TjtPrr7SW4+tsAuFFXovXHzXa+v2Mjym2sKtNgyef3
mWs2j6kLWxqwprkhIX5tsXkrZAsadKjqyD9/dZJMbEBrOy9g2jZ2uuzsAulyxxRdvHE5XMZjoOjo
sEgbGglyXZ1YgjEFCbSSUMxAxj40Uasxk+6fVFefuLe2HF+u7VvZ6YP8gUsFDaXzWSEnqMYWWCIM
89TwCK2dmDlpMEcxi+YYOzi3omhkbuzbax/tRYwd3AAsx3WClOae14yTR8hZVgnCBnZ0tD2iW2Mw
tvqmL33p1c0vcwLI0fQZGG5VElO9RItHNWSDKNqnGB570vbvCUAfQ0s/QPK5S63mhD7wEdl7FOCc
j2rTAGDu3rtJ55cRVfexfW+G0xenHu5u791LLK5kOpkUt3h6PLCvq0vDQUduJthLg5zS5z5LTLTq
phoBBC0ZfbvIrOOYtvX7xdKrE1OMDiJchsBB9Qs4TbRVQ7iS18mf84J2IlimEXC+F5qOmChrOUvp
MNeHBNrvw1S0v3JRZx+ibvw4pqjugAanMQBsdZ/Z/XSPlhyOIE3foeRHY+z2AskBL76dBftJ9qOB
LK8ON75pk6qPXDyoEcJmKhRvBx2nQd4UW2FUBugex579rdLj4W5e8Li9Pfy1E+/RqMBchVPPg32+
HgME41gd+DzeWJPMaw1WygC5NmKTq5N0qFCAgMa+TjfORwkrvOCRmGEU2iZQQtzmq+rOmk81Gkdy
jv0exUV1l45m8b5D029jjV9mcbHIpJl0VuHiE+2fjz9hzqh41UCWmaPva8bPYkCyq7FPqHUj7uQe
GkQQLD6wLbwno+QG8pr0iZrg53ZEhFALj7Xq+H2n7SB43uHLca+7+X1vZg8dmBSzTH/3Wf3oRMMj
wEVMKLNntR7/WHP9iOH9vtaTg2VFeIBPH2Y1eq8hTw5GZg9qxkPCLw0Q9MAuWP8wTdm3oql+y6jV
wZWR5PgeyO6RVO6d4XI+5v6UKWGApBk8tvhhLGWG5J4y9LCQE75L7WFfJ+HDFHn3KPojByqOKJCe
CkX7UNvFSZ2j30o2PsSjeVBE/KRns47cRsUliK9FD4HOrr73inE3uFYQ4rIXatjYuWODYlfz6fbG
u3o/Omx4WT6EpbTa944homYcOYi4sCAwZUzqsejjhJ/heZ9vD3V1j0ufCqCmEKHWRwyD40V4mXw/
Fc1Fxn1GeEPkWyD/66OYjEOJgUhiFQo2mZeCQlPRlIi85n5kJ+1sRa/+xQst7R8xL6EHABTufCej
d5TreBungSkg8kehmvoKnqqn2yt25eNwENFbwkeEmPKlw/wqDqgnK8tLmriBZPKDNELeys3K8JjV
Wx3ZK5EAI9Ghp6WDQ9oaX2cNrRmn2KQGs+0uj8jfmXsE0dyTUWWoeGR1tZErXPlKxHewt8mISYyN
VeRRUOrrBWaLQU4V/kGMIn0/2+EWtvn6KNyTVKtlZ3Z131FEEIVKFBkUoi12qDHaqLTx5t7+SldH
wRsRCrIM/Nd7wSFKHXO5dqU9Nw924g0++V6xUfW5uhck4Y/QiZLrWnqDF3vRjVikgUi16Gj2BaoN
USkNMOrocHtCL8Wq1T0NzE1KRLBsIP3W64Z/5qhgdhlgqx3BKWqQJN27TtKNd+jbxU8o5lXLIdGd
rEW9J8a4e6FIPN63ZuGmuzYOlwdHUU3UvCajwkFK1bNvLXqon7PF+9sKl+WgTL31dUps5LUyXCfa
XTl7+TttBuCwa2pnMO+FVesYfdlN/ylSR4HvkjYOYzDNdkqs72gziplkdr8d0KjHLPGgnqmR6ZX3
nPhGew711kOjbCiG73abpHiHtwVqd401ICiPl00z7kttsNG6AF+M6Eel/1DJ21ElrswC/QBoxZK6
+xtAijXtjIKOQulUxVPbzEe9hAKK4YVAVqmin/ZhdIFjADzU8591j2Qav2+e7uxo4af2HqzvfecW
9ve8VtWPvY1P6c5F1f0bJhbdX4gW9OU+FjGubbzZ2XeOzIn/soQunlvmAZtkS+y82krxCdcH+4eR
pYb09+gtUFBjliHSaI/xrsmcbNrNjl09t6A/70Sh1anfLUJ7ZM3Ect/WafSlydBCgr7dfCiwNzuI
GY0RCOr6u2bUxFG15uLOS5xExUpFn/DCrjWqmY7dLN+Q0XZpLoRKvOX0cyUvkM0raiU07SnprGIf
pdXCplIthFQtSsO15/4jUO3coeTyQW1rcV91rrkRCF07sgTeDlcPCEfadOfXd4vdNnklNXWnLxR/
6pTlEKORt1HTvHapcopQyqDox4O0uuRE1LOedI+DkVyPWEa3hmCpremoa+H8bhm15nj74F67Iyih
eiCdILlZ686qqo7q2FlMy+iphrkZ2w+RwCwYC/fL7ZGufTPyRdSUpEsTWPDzBSyHYqFYNSUBSuj9
UYkM9yMK95TXi3lE1lVX/8IqJ9y4l66tJ2QYYDXUgAlf5Y969RzmQsfNAOnwoBzRX2Z/DiejmKoA
kbrf9NfUjU1yZTUpEltgWnijQCGvotU2FI5W2h1ZOLrHey+zKr+uk78X6EcbE7uWnTEUTZ4X+QhY
dOczc/Wl7bKKhN922+JziCtgoLqt5jdAafaJ2Tg7DRjAwejS2B/DyH5o9bo7RAvBZzSoW2yUKx/3
7NfIhXm1zpinN1i70MuYpnE/VFWPkLRZYGKOpUGTKcXJw7B24xG9utgG2B3Z5CVwW43Z99yTTsv5
Ry7HO5hWXPuinq3j4uCccXvvXtlG0jcHFSkoQDRq9fPpce1HLq8bIe+S5XfA0NVjlKZSMR+3P7Wj
Rn97vCtkkRejnv8dcPWcjm4qJh2AcOAs4PSidAJ6FJlUCVsUcq2yG/b0OJVTlZblUa9HY9/njoeI
7rQRdMlDuXrWpbE2gRePO/We1aEdEeqwMYFhb3Ggfbx3a4rS5U90CdVDiqnVoe/MJlDbTLnTa7F1
nC502KiFm1TqLSqvFCFgcZyvO7AntP4dfEMgp2Y0napD5bl7/Gsfe1v8szj2wZyTo521X8MxPYFH
eSSA27MdsKPAjUWrvjt6eMrt4slRh/2Ui8+68OaNQ3/lZUABBXAD+FiQm2sW5gA1Kmpkh2i0O6zP
0hKnGVGNG7v9yigels+yEQVWDGrk+VJkQN7VUonokczuuBNCx3PSzbSNuVzZeJJnzPXsSqYx5+p8
GDVHcbpOSJtbBQj12HjFwc76DKeoKTzRD3YePSVF5LPMQzR9Y7TF7VYNii75c/sEXJ442agk6XO4
G+mMrA73GIpudsKGol+sV4+Z1VV3jWLoASlh9atpDOfu/288+XteXWCq0NF1AuNxdOYUWe8UJNe0
ZNGhiWeLMkDbbDDdX4jj5yfLpO+AMS6BOSS+tQmw7rFpaKiYR1hR8cfaiFGGDtUMEnTo9oiTLwBt
xXtUp+rP4DRQ/6wRmP6chJ3R74wqFMax0ZCmRtV8btE2r0rjoY87d/YXMJWdX0f26B7iAfHy/TJ3
TrHvDLT9d8gJaR/DmuOyy7tkwqYgr1L90W3npqHAKjD4iEWr4uGNNOUv4VlVj1fJi7AOWOS/vTIb
f0FwLr4nTtUT8IKnqHatmbaD3y/dcmpjU8eXqFsouZfq6OZ7TJdye6cpynKcp1z9CNdSRSQob3r3
3i3DrLgLrarBg4WlehySPhd+hEUyWYqC64WWm1btY62C4IjVRFWOILxRQ1krJjvz8dPLn6fMESjO
zcm3zEKf/KCG4ZTvHcxqv8/hYD5jftWgF1xOU/5Ay0w6f1b+6AyddsyRhyoQj1swG9KQN33Hr08f
h7ZozX02l1m4z4RqbKFtr2AHCVkl5tSmpOly3s43m67kKbg8x0PBQD9lhjAURKJbL93h+ZTuzRll
n6yaZ7wQzHCndZmz43fVHPokeXIbXFcST5GaR51oEH3YQqO9FLhXWxOwBX0xR+rGUH05/3np1KL3
3rjesXM6nL8idQ+6EeXL0kIE1dH2xMEf4TeaNMxGBTRetrNqfJsQhF3mj/YMYjnsHmqn/MTOPLz5
mEJqppuEvIZMN1dRj1M3sxbyFh2dPn4cFwPJzVZRn8ukMr9pCsf39nAXzx+xKkUudK5QHKQ4tHr+
or5J47hZEL9HVR2fLdXdL3E6vHNNCoFTigJ5G+LhkGk/pnrpN4KOi5hKDs4U6bPQt75AzS1TYYgh
7pIATn+8K4zogz2WX7UME9ta1H8sc/hwe7ZXB6TtS6hs0SW/9Lpf3GasMcYahzoM8qzsP9kz1BVv
ps5qNha6um7/5oILoH6ag7zyLDIR+jq0UuDGxQOzVIVNBDPmWAig9b+xlhfPiRyFGIa3BC1SGPjn
W9rLJngDEVNrIq0+RZZK2VbJ40PczeKASeiWRKV8Js+OkByPQhVFazon2pr0Wk5YrucxTh+j5eBG
CeuXopKL1VY572j8OvtBry3Zttjq2lyECauBV1dLgyo+KvckPCneu7tiiYZjOHRbyN8ry8nLTNgN
dh/w1xpjN9lmN+jJDGABy58AfUTn2C+4Ldm4Mr7LrE3m32VYAlmZSFBWnCUuYQ0DU6JI0dOwiYOw
1vU7W+TGxzqajPs6Yqd2boL1xizyAJXj8EHDQdIPEyPGIiRVPt8+I1fW16L9SdwLY4O+9ioMq6e0
UeIyigmI59+lZUTvEwtx/tuDXJhc4/l9NsrqUCBaZLWKC2M4xHFvBxsm3etK9w9VGtg5PB87+jAn
r5mOaURDghKfP1dzunfoaO68MN3jd4ErPXAAf8xUXL8khWqOD3NCxyHhRZ9U9Xns0g99QdMEwOMu
aZx2B/zhgaKKfej6vtsIX6/tGKAHspcI0oMzeH4AG1EPoaNncYC2mLkbSWEOma1+AZY2+EjqbZHy
LtNjuYKoZMNao7yhrfvhk1Mo6dI7URAPzd9Okut+OpvGhwzKuV+E1kfLmLMDmLH4kQu4p3IU5sfZ
hmc1SK/225/zyr0q9dcAQKvyGl/7AZeG21cw/aPAq3E6VIwxQiWoW/ahPlL+yG3z6ObLVoHgyg0k
OwBoDkjwGuya8wUnY4wKrWejJl3/XGKR8NmLRPFJAyPwWYvNZl8KisO7vHbCrd17Zb4MTcmFc0qH
aK1rSfFn0eYkQXraqR4ibYl3GRL3oHhy+tgOJcQ+SyCnT98nBy+GInzOHedk2M1v6hl/NygoZmMz
UHsf/thxRjs3J9xThl90Pe4iHJf9rhXvoFCkCD41vxyr6g6iKPtDhDPj7Q935bDbJHS8TExF9j/P
11CICkFLjzWcSszTPKd3jgjjWxs1v6ujkDxKcVqQmesyPUXOJIFdECEZ3gw+O1qHXzi7Gwfw6kcB
80ZLCAIFx2I1lyzDFm5E/QgwzLJHjgCLmizXTuj74Zq1yEyCCtrGVrg6NXgbUmUC/Mu6s5YhmOsN
jhEFnen9bnpNO1hRUmzEhJdVAgJpTjmS1BSFZa/wfGpVG5qpC+QApYe0fjIbW8PRelExWo7FsYyM
3Keakh2A/ylflLrp902bqwewm8knwGnjfhwmk4q3aT0NSy+dpTONGLZ1Foxxy3w3ZYK/K1i/HP/F
9gJfgmABVewLWcY0TZKwV1Q+CbbQO1tH4ggfgD//ZhDEAAnI5c27ekrqrApbt2EQ1e76wEgxZ7Pb
st644q59aKJkGBeUbCjFrUYxsNoc6WnxoRcEKsrZafdCRgW353KZOPGlJVRGiv1AmVxHqIXIPDN0
em7SSE2/NuNinnKV7hJeVEjwUKPxwYdBnRhBNS/19IyOiwNCAChlBhL+bpywiqqyFjRLWTYbFYRr
MQpFe5VRJLeG/ur5NtQjGvUR7PMjb4n4BZoM0w2IX3u1WJp7vKlTEmneFkgGJlL0OVRD/PHStO62
VkkOtAo+6R9AApT2BWjyyafhVS1jWSrcZrNeOc5F5T1hO/XYRIp7t6iFebRSo3gq61E6SYR/aEoV
f0IzIgBYhum5tirt+fYnu7IxkPMjsqdjIgUn7fPfEnnd2CKDrRzrfG58BLa0XRxCrXnrKLKNSrQN
hEqKPq4eu67SYFgsKD/ZuT7tsLdrTzEmshub/PIKZRTWU96gnKc1s9DEIDgrtSU8AvjT/bae57sE
Zb69rifTnQ6+ZK+W+rQxKCW+i8/JsLQueFPpK6Bnc76EXTIbrTX14TEXiEkl2mONucpvekGuesAd
ZQxqcMnervaq1tiLoss/WqGDv1dbWJO2G9WFR7h21I8A7eZncGIKj7D6ZKee9ykazOznVIFKPniA
bOkCLXrxOY4N/Xdj2BhL1Y6Y7f0yJOpPkWvF5DemOytUkfrCPE3thA2PR8MWJ4Iw04WfG0v6GUXr
PITVmHjzLiniMNo5BphBv9NSb/ITq4pCPxwsLF9cRW9TsC959G6Y++SxLUT4YxqVWBZ86l9JJOZ8
l6UQGXc6WNnnQdQmVhpT8afs9fKvtI5wYlki1RppS1oD29lLyAuU5K/M7L33CQJHtt+VmHyDVNSd
iV1uT0RgzlgDWbEhvC9DFv9O3YYTUGVd8ksZPQ3TamXCLl2vxFd7mWG+Q/74qlVLvexaXM6yII31
EqvCXoAQAtf6ezI18WQnpQfw0rLbuxl89XOh0ecFdaQrj1prJuHBALxzFwuDHrWuqPnPWHHHb2Vt
ds+5qS043Knds0v3CHuX4jETBcZ8rSvUEsBQTcGlHEPpUmk9cLs4n3Nqo89NmoZ46kFP9tvSmx8q
2t7eHYalCRLhyKEpfut2tfpX7WQYSJujlyR7ciKrRU4zI1VAr03pdoUSeuMRnnf0UyuXofGFpon3
6RBnc9BatWLu/0/ep4jrNDo4ksSJ4WLXpvesZHaJ81JpfclRKSl2qG+GOMJ7/ccI/BVmxm4Gelor
FJcCEQZ7X9zcVp5R2C++3j798nSf33fUqCCP0w5DHOaCPhC1njOFWRoeow5p0DBGoEFUmh44nf3l
7SOB3JEMVDQwyOzPjyKRRaO3UUF1HLGRh7qL//Qia96rXpdshJ7X5gRATFctgnjQ6euYJo2ieJhi
RiI1ODZR0T4sdWjtO6F8vz2nSyQ88FqUyVC84e6kO7saKnNr11XYoMc66pBpMjCkVBw6/dwNxh0P
yezHZkenH4CxH0cDPMms2LpaX+az+ob8CH6ASgxMq2d1yY21AZRuDL1jEdnLMZ9srK8nnD8rs/yi
z+IBojTGiqE77q2wwzrIpbghvOqhVfp/Iu9nqowPfR/+SFz7wY4N+4+ocXboUqPeeOWvfBcKSXAL
yWRVruTVYk2Ns5gq5lzHXpEGvrH7d94V4gA/+r8uD4hU49rx4T9zf61oc+W1MaFoAtOCGULrbZUx
u1EIcMvAtx3rz8ofCot2n3Bwby8nFSWI3Jh2JkiQt+87mj9SrUrqaYFXO9/hUYizOMNQmnYi9fvQ
a/Mu0tPxjn/X/hdLCcuJ+hEHF8nn1WFytN704pKhPLyWdiLB5wvAUIOeZL9szOrqHicqZX+7cGwg
n55Py7MyMaLl4R2HdgQmU4WFc/BwMz50i+4dcmAWp5HH96BY2uA3bl2eGiKJjadcrt16jyOhQ46H
9q1O6ez8R9hREs1UKrzjkmo5Nqg6DfJ4co/JQsMaTdz2czORneRWufVVr45MWwW5Jy4U9u75yJZa
xKmSUzbHg3Y44IPe7LAid++VAWlVXNWiL3OVYhKfWfrGR76M/wDS4YT9fzk7r125jW1dv9AmwBxu
STZnzyxNWZKlG8JL9mJOxcynP18JOICas3dzyzeGAdmqZrE4aoQ/wDmkp6zt8z83QU5FJHBwR1Du
p7VtNeYb3pHa1LWvUiP55uU6nKY9SnjuGNNkNb7u+AVmYZ/b8V+wvZ5A1zkHA/Grz0MVAmKGpso7
gWqTJKjDpsmLzMzuXpgaNpzc7AhsJN/Hu5MC9t7iktFoNcpf8UsGb4GY8Eg4WKVGymkSRh8Z2lI+
q9iFPNd0Xv3bd4CMWvv1dKlbDjKH3tw7Fjpu1QsoIy9S6rR79VZEb5J2aE9Ng8mluU04tg5GJZ3J
09dazEdz/muhjmhKncBZ0a09yiCztjJVK5aPDWe+d9LF+6DnDvZ0OrIszLsgg6nZ8vX2M1/7Jn5Z
dC8xNbdaDNKNRXumkj96O84fDafKInh41cfVMwWcZmGGimP/cXvhq09LJxRcJtQgqvLLlzvYyybA
JfFymZ8hGiKa0DXK8qwOncC/JW0+IcH14/aaVzrKtGB0oLpylkQlsYsAI76dMVJOfCFa+ldTUr9Q
nqd/TyYeg6OBWR9CKZvwp9rUIydP6geBZq+fKDibx4NFjF5x0kUcaWV44ny1FNF96K3BftE3BAoq
jkgEWdc+d6YH/of5cMT4Xr8vaa4By0RbFTm4mv9VOirWVfJ2++muHl+pLQC+EnjOHpFu5kuTNjM7
atVKgeEveKvHsfdI5HFK+JGV6KgWWpI+qk5i+JoXiyO5lSvxh+4ul4tJw5U21C6yp2JzqLa4XoZG
DM8qtuzP2eKOz8Ixq2Az6uZZtaYKr2esXnuk63GO7OYPCnVcWGuFGtqFU95X4+KeZ6TF/BXD4VOJ
pQxD6M4KJvzfgmFz50dd2VR/RnIrRrzzjMoWOpJbZT9n+Mqe0LdQP1vutPh92zuhh8jfSU16HK51
0CgLvyWwN+xQkRhENU0zGC1jpsOE+zQaDFFMFL4YoJrp0N251VY/m6j+/6lpSXF/+21dCaEoHyL3
C+yBxtc+iVbHslNUwZmyBmlW6eIsqmapcRDSrnzeUuqdCRWK18wzdwc+raws1t2OhNJSnFNSLYid
tloeJqKnVbQWZahXQxU1XCbR7ee7lstK3ApilURvCpNd9G4ybZoni9sWTG51j+9vNz1CVNfHwLUX
NUaFs12/l1au3bcJH4SeFuiylRiVwgRbVpyhR/MbbrHjp6HFBQF7a0V9cnEexdfJ6HskmDMtu0+x
XP1tRpNkWUgmE3FJ2mXtIlOxFq6Cjzt7VmvGWUnKIXB0vJZF2jUhzsdjiEsycnMUFJHijUcgwmtf
kQGil/tOdvn2WNQErMeyioYkrQJiu+qx6Q9tX54tLT4IwdeOIIAtWkUEIMC8xmUIznrXQQaPB9Wy
KYkyFw29RE3UgyP4nrLGfpK8ywTIAjr8c0j1yzW+ZFVW9ZsgwxPznEVan+FSC94WAb6FVK0Msimf
PvVCJB97LNof5rjMynOmlBnjD7Cd1EDNOmBJuXjZp9uH9CfydXfly4YZ2Co6SjSW5C31y29rPEfJ
Y6f0onmww07xvi85SEN1rE51Yp3bpnicmvLFi+mRJOZbNav/KabtuV2rh0S0H8duPs1tFlgqPnc0
xtvBCApnOStac9KRMlY8aPUJB2Y0phAOj/B1pGUO9vfKRUrTT8IGUKSkH7crILLSHgsoDm5EgQTS
dQSfUrWjGfSm9aR5wxA6Ehh6sG/yaOz3jcE+eAVqZWkjeLlv5aoW47bZ+Cs7Y/9HnOXWqwdsoqbp
vRQ8bjd4fgMy5D8Q1/U/QVzPwu9H7y9F0JLyuylbX1fI5j9isI0iNJflOac7X/mpleXfdEVD4HJF
KfVrWVhD6osGDdVgjWP9zyLOtSM275WLkx1kdIKqIlCnfV2wjGjYp/XqRoP3V1lW2yPSt9V93YIo
cyeUmoWKR2LaiQJfa5gPt7fyyoxWajNZwHVA1EIo3t2aZazFTgufJMqZB/tO3j1qcY+7qfhDTVxG
31odKWP5qfa0t9RW/mtCldGz/kiK9+opchgdUR/9vL4vX6iGHHJSAEaLtsR7wcBV9u837ss6S05e
3A2+E/9z+8GvRR/Q9pRDMgsEznS5onRhB1jAuW21GQ2iynWCJiUE3V7lJ3Jmf1KJcHgwQC+Gybz/
wjMVJZeR621I1u+Qdt2orgTEFADioV5Umd8WDMNbBir3S1GLM4jjMfC01Prsxgvk1cwx72wt6e62
TQ5us3o+M8pOn1YUGx8RIzSisqV9u9hp+YKq++8PLKWousQESZAJ3kKXu9Tj9lf3reFG3aQXj4z4
9EjV595PE13ceVuuPCeKshyElKuvhhwZxjMMMxAul4vSD99QZtnciM5MTgezswFbdtZBhnDts6NR
CVuKcSVVnn65ir2JVhjx7EalhkMorCWbtujsRd3W5J8tK+ufcGHzHqt6cj+JsisPlr/WDaEJIgVm
UCaQ5OHL9WMxdV6psH6x5kitkI6RSxbZfQMyIhji1PvklNlMFjBvvuoUdM/tUT/4EVd3WsK+QPJx
O+6hdUqbAb2a6H64qan5a+yY5wHJjfD2R3B7FU/dfWoWeMWFzrkbKYbon8a+RjHAU4Z/8yzg5TQA
ZvAE3N1+0rVZabD0HFVtxGpg1JwwcRFx+RfPApYFvSNSWqBsl2+ttAqjMseJs5mlCQHZ/lSjhngQ
lK8dTUB48AXhOUkN9MtFdLcekAwmGi5prb+W7pa9bB6JmLK6+dkoHTRDlh7hh67RTx5os4NnvFan
MuviF+DPBLd0z/KPHaNoTNSW+TRSB52pXGzwvPGxD5XOdb8Ptpf/aRrF0viYKqmbn6mWUjDOTTrz
gYqz8Hyse9oEl506/u840XPzPaWZ3BCgkcOso7ZQHtVWniPpGg21PeHB9LVzs5yConPa1w2fuCQw
Rv7pK0UnJymOV70RPpM3wyv777df6rUyhVybuTE5GMj+3R0IKiNtp64kh2mghwNxt8geuBWgaM7n
nJr6NBijFSyqs366vfK1e0+ShJkoEoNgWFy+6ULXO5uBOrfQlqQfBHYQYWcXf2pCfHJH9y11tiNQ
pM3fuL+Qfl1xd4DN0gXgonIPoaUcMkb5UTr6dob5FWzzphx8k9eSb7w3wIBJ601Ksd1J7sSYjcXI
LVvOWMRWolk6v0XX+9T1aFWkZB5PW4/6bL0qX1J78B5m1CnDxXCLYHTHv0HX/7ZBIORyrnXJ7gMp
AZ74cseFp7ijwhAkSlB9O9e1OT38H6qOK+/1YpXdc29TKpJEBtYVUYI71MTNCFVAm6li338okjV7
VdR/UU+hweaCYKKpRdltXD4ZZ3dWPBlmjWabKQS2NbBlc+P2iX0v4MUGoqMjNW5+4nx2B8jGl1Br
gCrSXNKnj9bopeQrVRcuqZae+kRzvwg8vqO1j0XYm6vx0Bi1+Rfzx+kVY97yIS0UJdhGYBe3f9iV
oCldpkGFUj2rNBUvHx+1WHOYGhRq0s0WPkGyl56TVEqjagVVUTE8MxQtmizjq6uK6fPt1d+LyHhI
Osk9QSIBRr6625aKQmRjmBFHlIyTCLw8mZ/T2JraIIO/gUQf/oZh4fbJm9ZJ7RRJ6k/9TFGcx23o
LJwewQz7bk2BEipMjU+YMZVplDdZKb8Fvi6/cEvz4GdfiXyQaamNJSkUYOQu/jiLbin5LDtOnj4/
r+NYPXRKN37xyhR5kQm9FIfGV6T2sX3AvbmSFDCOYFYMVR3IyH62WqgajbMRUQR6R+PfWr6MQT5t
7gH7/soqPyGQfOn4dAFPuTwUXl7mk725TqSteLX6ntsavW+ZbeXffv3vv3fopgAtJU+PKLdvJ6ul
I4ymn5wo7r0yVJUifUtzkQeWuTh3C2WPX3lx8fbbi8phC+gioDASFHP5cBzHti00rEvMWO87f3O9
9UPjaV9jWxdPTbvVP4SzHHlfXwnptA3hRMqGBbpi+zEPnkYZ/afUiRDPTh5ouPZvq0VvwU00A21V
+qWd1sYvwgNzsiy294J8SBs1NkPM3mV6bTrt7xcMtMn49OllSqjrHhOUjm6cuL1hR6UXl2ej6MY7
HG670+3tfn9zsgo8V/T4wHVBs7vc7rY00wzvMjvC8a48C/KJECWREEW9hSKlORKRPVpud3R7w+sH
TpUdwQKyg15txcmbQPCqzhiHejb9fpbO50+xx0RNGmL/fO+/9KKyUhHKpqx2tBituFsGZrBlq8wH
ueX7gMMqMkEnRmP2uJ8yid42sHTo7ciO9SI04n75OBmJAQRPYT0skZ8cEAfBli1H5EK5X5eJD41G
sNjc+jSFGXhfvr4yab2qXFs7AgGtBGvZI4dnlt19VjjT0Sji/VI8HnAONhTi0L6z2ZbI45BAWlHW
zPo9jLz4Xl2KLj8IOleeSAoAYZPB9J6cbpfK0DOoEkhXVlSmSvJYZLl+noARRU3nNAfR+spSsGoZ
1EgkIyys3eVqjiliE3UKrztTGqTzti7AecQL22Y7agVdXUoK20mvMuBZu/eU9mnWi9kzo9rKmkiZ
kcBNZn2+0+ARHhzGK1EbTzBbxfVCAgL2cGwGaWJIN9OMcMGGZ1vEiD+mifWiblnxVROaekfLbjt4
a1cmE2wjX4EJoxoS1J4yr2oUTbhTG+jYUgR3M9J2S+uGcemYD1NZCHQwJ/NtTvQfuWdknwoDGCFe
MFm0bJ53lxaW9rChJRLapTlEiVuUUdsL1R8QM3py4vnL7ah3ZY9+NsnIl3GPQ+js8rOhIokpAjdm
DZXpEuyIDVFggkQ7iypOz7cXuxLzqDsZP7M3Eictz8YvMYgZneci/2RGuKIbj6Qe1p2yKhM6hxig
rEo1/zbqnzQLeA/VLtKcICwv15vLduYTBpEbb8A2hQbLuXKr7OCprpzon2wlDJ2lLMX+43HyKe/a
MmMVezXfbK9cT0m5Dcj9E85vb6D8wbsgRyELQZ3hERDwPUwVR/KyNnKHruAqtNfY6xNECbKjVPsK
2B/xLKI4ItwMsxlpX+5bVzmLhWSrHmFWrDwonhu/9UXSMpVCx6TwM1NpTm7XLve4jy3/VI1Yo3ox
l3uBPsQrIxrr0bMZh1pZ12yI7pQl+hRagfdKlvqjk259ACjS/mCV6Rr97gYxHKadKXu+fHzOLpAN
RtcMduvqUWHRZC/b+IfriuTfLCKlXBADNWRGeLk9WrdVIyLKeqRkWB9UY9N/t5Ou/uP2o7z/WLBJ
psxDW4omEXP3y1XMKilyxAhoLaOw5zOHSYNtGCgTgFGgEp0dOf9dKXEuF9QvF1RmSN75YjuIXSjD
w1qKht5lWv0zN0X2kD6lcP20cQoozxykXkYqsWxJI2Sh5m8VTlewwR3vre+b7uRk9DipIeu7vkVg
7/a+vP/c+JmM1WT7mIHKfuBnZFsHaM9xojUruqAbSQTbWR19sADGwYu+QjdgLbQDaOISr7hKLrcE
3yIPDBf221mCFCLUMxFqTaMFSpcvUVy3dMqR775X26YPUWpaw6kwlcCuu/ogxrz/8PkhmBvITi4F
3Z7aZ3pUaDA+nAhHsuk8x2jLG6t31Dy60rRmGZgEjAMgzLzDKCX1VvYx42umDgl0f8hK5yROR79z
O6orq0X9ZUWyscSF7LEFDY1CpKYdvN9rjypNKOW8ERzdHpfV5CllDzP/KE0cE8/VtAkMdTR/O5KS
6EuQMfAFSov9iFFtXa2RhkxRNsxOGK/zes5rpz7dPqsyRbuM16wCiRcJISn4sT8/6igWWDS6pLQ5
gABdbTlrm/PPnDoU3boG42kuqgedHOAg9bn2kUiZc9nildo98of9ctMiKTvEZWeyiVvrPA69FZ/6
uMQqXKuPlroWp4hOpN5ATBEn2fWl8FQwlHblfc3jUodTzkRL07IcV+WBS90yf7+Q+VmiMSICQSsJ
OJePpqF03SvL7ES2vjb3+piVfjml7kHqcPWpiO/yq5cBePdUk7ZK4P5CZ6F23ICpSUsZntXnrJo/
G0tXfrh9UH5SxN6dFDmIo1VD+rj/wDP6fin4QL48QE2npu6WIPZGHQzyGkd6YiT3mzExQqITAXg1
Wx50vCEhfbTluVrQ4yVRHEJNHcx7NTdQjaimMhyU7G+YiPozkzwNyK/VnLVBax+GYvq2ldArPA1s
whRX42tdO8YJ0kPiowWShBpS7OGggUNJ8rgG6b+ld7cf+Nr+0kUjOZNUH3U/lza60WjXjY6KIko9
Kssijmg7sB6cAMaPhnaEKZUvbL/BhDXprckcAKn/y2NTMABU49S1o3VoanT2Ry9w2McwxVMjSBKj
9XvoMWc0d+3zTP4VwTzBGGAW6Wtmzu65GyfDV5JtjawNQ51yNOdgVWGSTH2l+WjpT88jpj9PCfcj
cxO3f/Bidzm79jSH4ybBnnOy3jubJwIgYGrje6gJn1sR44+Ms4fRo1prN67PKq7dLNhu5dadvhr5
Y7OgLfA/rSaGJBPCiYoKAmWrbP1DmXPvbQwZv95+OdfC1q97tTv8rdalnDEGRL2nd74YKuOLNVja
axfnRtAZun2HvJwVeICmgtsrXwn+4LkQkvMoeWkiyGPzS9xaksYzeycjLE9W9zQuaKtrZd+fb69y
JTqCjuNKR89UxshdagVKdils2M3RVA7YPpZWe86M5mmxlv4gjLwvr7Dj+mWl3amrKgOp8zIhjCSJ
FRh6PWOJAUhb2YAcOQqWuUJVxL/ZRLgT5MAySd07myjwOYauz7l1rHq5q71WYWaQH+GZr20i3XjG
Y3IAZO0bhWmXJq3Z0igsxIhCjarU6KXN+sOgWEeYuatLES0kgAYs797oOFVEllha6ZBsFl3Yefon
2L75uW9AKdw+GVfGH5Q8vywlD+gvB7CpyhHMrm1Him05z56TtlEfN8WTCQcrWry4/a405X9zdxl8
e+rSh8wl1xtr4fhdqYrHsbZ/lAD+D3Ki/+VnMf9AJ+4KdWeYai8bqorvwqhV9c7RMM0MV7fR9VPW
qLbvwv1CliKb19e22kzhx1bXP7qz2fZhhwPG2V4boGfoHHV/FoO6HDVPr5SMdN/lkBN4MF5Se9Eg
BK54+ROvyExtpCfSqG2Wx81zvmve9poqoKpUjQLGhPmW5h+McTlPevo8S8TzWGQf1la5t7X6S2MN
wWqoL72jBPOGAO3t1/s+vJDt0bjj4oENgzjY5dvtGT8OemNtEYL68T0qb2OgogN4cIje321yFSp0
6TNMkShHWb+cITdWrRExsi2y+rSjGiif4yJ+0abeDhwVqufvPhO3ES1rQEjwWt51cNoxziyISno0
6kYXQSYsIbH2yufbq/xMu3f3pyw/YLiTEdF52D0UTSJn60va466ixCADxnl99KxkOg3ZgPIXflRR
pfftOcH5xG+3Zj5jb9eF5MXlaV2M+aRgGXAqqjU/K2Vpvnhjvj3Zsw32nev1lNub9vV/oGNooOAt
7NpbTK/V2plP4FpMH8bUEbLxCjSOI0u3H30wiSDey/CtW7cmTmHakdTY+7G2feOjrzOFuWqi7R4v
Q6AYk36n6NX2IfVqQJdeRvOjqqwzg/1D3v37s8nPoUklme0wvfY+HPjvLmuee3aUSmxLLypUjPTE
vLNis/LzckPw11WyoJL6hGpp/yOmeoJ4XhY+mf3kz0IdIwGN9eB4yff67r3TTAFKTt3JhXl5mD0F
VE9JshD1afxESlR/souk+zRMiBm3qvqPnTntuYLyGxkbCpW3T921PaFKY7yHThdMnd1Frc9Tkdt5
bEeUimuoZcuGWVF25A/9/nuFr4b0KP0islFUGS8fcdTiuaf5zaCtwZ3Xisf5qV7LzyY8jVM+eL+P
ZGI5XOLAYzrUZ3uIgqRqjJlw7GhMY+cUL0YWdjpK2re37sogj2XwrDDpRVN57kW/qj41NGVmwFQX
xegjo1QGtNy/bnrnhSv//n1ekdwQwnowkgbdaffZVawwHZcvt3/I+93FYh6ZSaSQYKgh7Hq5u0Lv
NTspZz1a1vIbxaoeWAoE6MQrXSBp9XBwXt/nCiwHZ0yaoNo0AHctm86aTGaptR6Zm6KMPg2k0Z/K
Kn3U7cb87UHQ5Vr748mdiupjQSMwVpcn257+dnTkNP/F/mE4hFo1Xx/mbZf7VzZxYQkbZOa6wlF1
R089GWvbnBwxUJM661Fn5NoGWpCv5SYC3DdlSvvL7YUl7yoBw1q0OO3gN+jVvZJG1qfe0pbT7Ue7
thQNPJUGCT1tpg+XS9VqhaIE2l7AE2r1NGZAyNTBxXrNiYuDpa6dQls+FkEEquR+/ImuLwRyXCEo
NU3z1Wja9gGZ3/aUAAN8jNu6OziG8lRfhk3uYpoiMFQkOXOP8SNcr0WaNTzaptISnGnrnTKsX6n4
huoUq10VKrASw6X0jr6A90GTpXVmBDBxyT/2PpQAzjO9T0otwuhe3DU4mPg1BjcHG3p9Fb5nZI5Q
39u3fbZBWTvNzTTcfDUzGEY6TGgfHPmbXTshzEApBZEdgty2OyHtKFrkS3lt0hUAlte6Yd3ZYiJj
duLgga6dEEA53LwUTiBWdh8zUtoazLJOi9S8L/08WexQpKMeJlT+/gCJ+KA0vJJ/AA/WsFVDxstC
cko++y8fmkTpbbOCzHWpDdkHxUUwyFQTyy/wZDhVHKDUN9ATD20v1s9qp273pt51gaidPojntj44
se+fn59D7YOMjBR1249O4p4ylaG2GtFJsk9r446g+ApM3aCNnqBb/fW73/7lcrtroVYbbSIE4XvY
u1Cg1C6LZu7LCJbxH7dXen9Syff58KViDHnZPqD1KClUVc1KUu/jzuvi+VRqdXdgPfP+pDJK5Oah
30oFCTPt8m26fY3EbuNtiM319T0peRLVwD/vab0djZh/IuQvgwtINOSH0I8FFsQI6nItr+6qhGpT
jcaxj41gVpf4+1brlhF2M8o//qT0cRHOZbyRleGq/pgDNG2jRDTp+MB/MienptdT5U6Ji3ZCmFAR
H9fFNb5NZm50wdY4W5ji2ffSpfNYY6CygQUe7EGgUltnbv+mK+MPK5/az3iF5Zoft+P2Nd9iMfuD
GKFEppOiM6HI57J8Td2ZOqDS8k5D/1dhWwoB9HVxms9qOWvw3YzZ/G71IzF4kfOW8Hdfv009DxSF
voFkru9CCK5OzEztSY2WvhruxJKp1Khp+u32Kldks4i5sp/JxIKmyF79ICU5hYqGhny8KMx9szl9
qetNIKCHKkL+ZLWrksNzqK08xMqsg2LqTsMHLx8Neq6xsT5lijU/FmM8vA5bEcMMBGd1VJjKGHZ5
cDg3tLzkYAW7pz34YoP0VIpWG+goL2jL220aMP9w0Rye3W0Jl8ZUNt9SdFe966YSu8449oD09qVt
zfRBZnMIPXChj7RE4r+sXmSVNMcayvvWjo3q7HgDOUI+dAbYhqw/Wb2DTKjRtdlfDIon7y7JLBZI
EZHd/N7AORJKlgsxswF7VfsUM7XmA0Fou8Dsm/hsDHQBYT7r+gs0n+0pc3rnTTUXHMjUbqj7MHZw
DPNRK0vrALXJ8aTpiJUEWmx5i5836gS7a9L7pzVvyyCHrwpTuCrqv3qrxty1VxXtW0aC8pw1OK6c
12qle4PCvH5y0X5vgIyAVA/iHD1iv0+FuYSla43Tk+FVPRWXkaKXkjKOpBNMW/72gXqfQIDEIQED
tQCiydxDG2e1yPSlLtbIWOz6UXJaQ2NOqxcxKABaKi+FDN7Xr3axHAnPvo+XrAw+gw4ihcM7pgVu
qYyBPUbzwlKnsw4sNTTcejo4i1dWoWo0cFfh5nNQrbiMYSSZpjLnNEmGMZ+Rkt2wPjAX+7cBophW
yG9fsi9J/HZRWbM6B2G+YYuSZsgebTBiQWZX7r94ll9X2aUORQdV3BBig1zUjWHVrU3kGfC5bp+I
9zcMzwLog1yBDUNB4nLHZreYFZSv2LGi7vxGZIZvFvUWJES4g+Lxp+XgLlAApAMrSMw0qNt2RUdX
CmPqVh1chznSXEiXqvwqqKrEQ6noGxFBKbunflGT+lEpBKzp1JjxmUnUtVH83FBc+zRs5vBX26bT
k+eaaXxnxmv32aPvnQaiVeC+tZAC0fLqPMX3xDZi2tfU+ssQw5kNp07Lj7rIV74oTpvsJEjjBfBu
l/tXFBhErXRHo9Ut3Id1HhLGOL0k1qp6HdRur5yUaqUjn6bOb99BElXHwmCsSGL2RKyynnMccXJe
XWKqYZlDj6eFrP6bVSRiUILdXErFywdMwPU62equEYUQfVarmkPFiI/Ki/d5oiQGUK/9f2TK5SpC
FRUkRhMKwGqkXzZrGu7AKZZ3DQJAQeUhPHf72F/hWNLhY1AjuxjgBfeJ6bzZpRiZxUYVyOfHctCn
JtCy7WtixAhv83H7S0s27K2a9QW2lPcBF/n2zgEr6RvuVL+Jeuvv1SaZsALDu0GZVOTfsgZM06x3
Z1N0ZOBt/rc5qOln6EP1QQh6v18y+hBN6YAAW9hPku2+dUa1M5dImNoczaIuntI1sz/F1qJj7Dva
B4n1FdCKnGzBOUSYEuUHcxcnSG6mGGWXBc0nDwR3niUPWdrHD4uufrYXI48QKYFAgubhmZqjCrTG
HJ+z1vh8+71d+x0MbGTSLSf1dDUvD0q3xrmtLsMMYLVu/wS2VUIOYvr3oWkT8V9FoSkDSGCu6pPR
zevHWnOEgx+c81dtztWRVMX74EltJ7XeSAMlF3KXMi9lZnE0fqp5M1M0hDM+WQjNhdVa6r99GwAX
oqXBrS0R5dbuznHyFNOokqWmaU6+T6syhj3wnYN649r20r2mH0RuILnlu+3FB8uzJ7ucIxrcfyCq
EwflxLR23RCMWcqnbbAeFmc2A0Wf7q0h/w/thiMg3JUSllKRooqyitwaUPTlK9ZXy5nKNeVYF2go
WZwkPBb15LU0jc6nt9cwBPCMaKnHKhjmtX+Ic7wcmiwZgiqbzINIIQ/25aXFr6FjxXSH6Qtl9eWv
KVpaH5NiTVGV2cZb27dbOI9NcsAmvHKS0HhHTU3OPOnW764RrXOhR/SsonR6hxB/0n8aNnvMfVUx
+oMnejd1kZRF2WyTkqSUrvtezjxDCSef7qCzVR1eo16VfS1bY/2vrWcpGXMitsa3kVAeSVnbEbV8
/Gf0qhrNE9znnFquawoT4F6yVf6YGPMXUU+a8oCbYC5QSihrMliYLB8bV23eHBR+/i6nBnunGkPc
fFI5Mjh/2UfF0v4qlo9FD47wJMcdgHMv35Ta1oqJbhgmNoDNTlSd7rcFaeYfY21gwzek7scytsrv
rlIk92YzO89mq7Q+Ms4MjzJkrltzEo+icvTVzwvV46E05wz8FoR0Cqf8diDbHyv5Y2mD0qEBbiQB
A5c/VrStYsfL2EWzWTtBum0OWcu8HWR3+2uCVThLiJjQtEY+aj+0jx0hBQLyLgI0Bkt0pMYp07bx
42z9XgMkuf1M78Cecjn6uxDLwOBLFNzlQ5GMuUMqUU3IF/+wEnuIto7URNOU9sEQS3l2N6sHU9kZ
H80lNc+qiqmpV+XKube6/+Ri5jbVk/7kNfA8+qVyHqtFvfdGZT2Kc1e2X2eqLDG96Hgz/7/8pSUA
u3QiG42a1E5fnLXLnowy9T7qgy3uNaVhODQYscCIQjRv0DHXt9xpZNN/BaKSm3mrB1vfGB83zzxS
Rb/20wjA9MuoLmjD7AJOvWKHbrVVFy24tMPiM9KoaJIjW4crHwvpD6vAK6C/tG9gOJ2KI0zc4kO9
ivIFdfb+GZupKRiz2npu49p+Roa2OKXo6h7UoO/woJwSnARwUQJvDhh8z7yKKx3xPaxOotKqvlR2
4/mJoaLDIgp1/LTgEPYS9/BfzT7+1hY24szFMh+8/324RUeSnr3q0kiHUkSH5fL14+Fs6bNjTNG0
4UKeCbt/6AStK5Q0jtTFry4lB1VSsUgCry+XQgJVyQYXmbWtcP/pi9W4X5vsq121RzyId/sqH8qm
GKC4oiJAGvZyJaTCm6p1qinqYnxI1RRXHqcojE/2KpJTV6DUsqCaF8ZzKf4o1Ho7mcZvcwn4DRTF
MjPzSOWN/dViJ+y2NnljtLmALoysGrgshqPgeWVPZentmnRfVXySd3uaW5sHbzIeYbrWBTjKPg6o
kMbHiuI/vB3Tri0FJwunZ+BI4Dt2m5r2oPGcxh6BnpREMjMpH5pm7R6W+UgLb/9Fyq0DEsp3QbMc
M4TdmdwsY5nThHl76qh1kCiMWUbXKs4C12zf2Iz+DfPeIQIkdGSS+c43TC6NnhSdZq4Kxma7h8Sv
zRBzK8YoydYRzzBD8612hFPvJcLX0q2mUZvW3ac+lcW3ut3ZI8CzURPt45p67TnWKW753KzIMKoC
e0Nz+6OL6/yg6Ln2LqQBuwTaSKiN/PNfZxuMMOIUPGmkziASbBTq70TSTiewwtbBa98HYRATEmNN
LkGIYIy/q3pJ5dcRb/ku8oZWDVaThGic46ML86fyx6/JJctY9MXom0q4G7zcyyei4Qk+ImlkF30p
0lMjvPZ7DLB8g7edaw/M17s6KArLS77Vqy40n152nqGpacwxMri2EaZdsVao5BnFSS1T/W6eE23w
rW6ESdJOUNj9qikniGr02Bfgobiu+Erl1Arc2z77OlgxVVGO0P+HJqfRTHt9sMBa5SLrg9Ku3b/5
O9R/LHMcPremkSRhPvVTzVgVDpzPaSLQ9Ir6ZbSGgbQit1LApuai5Ce9ElYVebGFeIdba+NHa9Kw
1tXVZdJ8Rcuax07ZRNTXlRV0vIWnauwxDGRWkORBBq2u9Ss+h9fBnDD1uP1R79Mith3BVHn3S2bn
+/Dv5eZs5lYblc20hKpRtHez5+PD1GqZc7CWjEW7V0z6RfueYh0glb17xWiErECzqzYC4irCytPj
EBnfAmgNI+rWUeIQzc+j2/2n/tflqlDUbLxXZYeIvG+XRIwtFE+g3RlP2CvAQzOzLMLKFtJ4fNq8
V6srvZGh4JyD9Y35YxQOhfrDclK8pLcVXkpmr/F3RHi2+bTa2frSjUVj3ZnN0KeRqaNwG4vYLhhM
lVt7WtDMX+9tT2RvK0TdyVdSWNynrBti3a/xdjjFXopWmkF9vgRKbiz4CFH86SFjWjj2TjUksKLJ
GMfImZOsQChCU1Gf5/wXPuZgy3aa3cxY70WxrD9Us5qYLdnNvSltLVcVKyyWMcc/FD5qnOS3yWu4
FyxYJrdPzs/56cXGeiRmfCUI8HHFkkFefrF1N6iV0vYF/Q5eZ67kzE2rcdw+ZFtbVJBKmsLXVWHU
fENFOpyHoTUGOmaD8n0rkaW6V7ep+ccYt+z/MXdey3FjWbp+lYq6Rw28iZjuCyAzkfSkbKluEDIU
vPd4+vk2q3qKCeYQh3V1orvVkkhx5/Zrr/Ub8G2kSt0+z9FpmqPEstygHvp3PdDhO1kZ6r3TLm23
15XAVHwUrxinfNDSETa3sG8Yi7nM71/v3ou3N8cQi0VYwWgAAJmA0+5FUa91ad/Ehw4/bMhJg94v
O12T6vtgdiQLr8jYqbxUirgnMlhzzW6YKifzqgny2L60dYVMdVD+GTL+14mkevvv/+bP38tqBngb
das//vsm/t6Ubfmz+2/xz/73207/0b/vhsem65vHX26+Vu0vh7748bWLy2L9b05+BC399Ul2X7uv
J3/YFwAN54f+sZnfPfIm7Z6aQwZefOf/6xd/eXz6KR/m6vFfv34ve4SY+GkhH+vXv7508eNfv5Lp
YMBFUYZqGgk2TcAS/ut5e3998+3XnJ9z0ZbZ4y8fi7h7/PHL++5r99j+chMXZfPLXd9lc1yEmz/8
8Wvb/etXyTJ+Q8WDMjPRB1Lf4PF+/WV8FF8C7fEbwFa4BeQ/CCrFZqCFLvrXr6r9G8khoekg5BSF
fsWvv8CvFV+S5N9EmoqukOYnYyzyVr/+px/3f+6lPyf3vJz+CqZMiEfWxQLxQvWIsJJi6+maVPsW
d57YDL/UaIu4A7jKd0qb3FbtcoWP2ONY5ftyWd4H8zSL0IPnGe7Wdo01TqKM+6bQfjwb6L8+4P+t
7//X56Eui+cBCVF5DbUbm06X5nkIv+RpVR+k0IRxJX5JlSjeSallw96UP7/e5iq4ZwiBu6FDTIBG
YELUsIoOW1D+sJpj7cNsSleG0uxzcDifwjmqqY5H2b6pJ92jhJ97dRF9MlH6ev0DiAvj73NPwHMF
iIPrEjQpkdGa6ZJHRc+QTva7xZiBhFO9qbX5gFeMa0oXwlLTLWLtdlYBlLy1YbjJIO84TASb/Cl2
fRb0NW0YgcvXtHeqKSk7zUqpkbK1XPL074kAD61uvjeU6liX+pfXW1ZYp887LcRtUEUSarOcrsSC
69dMMugGyouoiqdu6kKSdW9u/ri4yD3LC3349dfGrbM3brujvTMvzIvYNy+aK/PCupX20Q7eu+fs
4W3y9+L7qmNzLI6de98cO37r7NUL9b5zQfzzjd8H7/u9uSuO8pfmytnrO4svJ9/GL/N9drX408P0
zrgJL6q9crvchtfOx+lhJGBz53v1gsvWQ+vSw0t63+y/3/NDv3/v+O3k9TvGyYt3D8YOCeO9dAi8
wBv5HaSjo7lvdrIv++Ve9odDc8h/Jhf1vtuNnnN0jsYu8ctjiwVQ4S4/5FvlYn433U130lV+Ze6t
a/VGOsr+fDl69R53I36actE8/Xx7b1zADXGd43Kv32oX4if1buD9PF4RRLu2BzOSj+Hs6mN91R4z
7z1IZM/2tAtcMz3jwryNfOdDexzdLTDS2rr7z/nEvwFXDs4z1tPpSRI7fRfUhpQ9HHZ3H2JXuaq9
0g8fhm/x5GmdS+zqVPtcdyEZHMM9GnV70CVudliO3G0+37qvveTw6N9ezi4gAO/97I5H7Jw9OIlu
tE/26W7mUyMPzN/xv5sZhpz7EKGG546dW3x07gtg5/x5Nx6lHagVT/zb40Ye7onX9/dmfVq3olwH
MY3EjTjST/tZ6fnYBYOWPwAERBLPGO3LaaiTC6cs/JGyzQ7PUexBQvtbh3b99Z+/5NFl1OfRxdOf
2nn8UoRD69d53LmVVfb7uJgHT5kqQsWhdCrXVGr5IiA906hTefn0i5J03yO1Cj0Le1nCFM10G9BG
LttIv+qU8Y43oXwZ0IFLJ2z/+qUozYoYNET4/H//7un76qm3N06xJ5bEamTEYx40nvCsMdd6PMFS
TMkck5qGDX0p6dK1XkTvEiyp7fxR6rr3gDx2Vpzeovp1oxrLe4SfyWFeUOXZL23tqctlIv8II+2a
ctIHKym+gs56qK34Ukmdqz7vPvclHMuWPGvxDYbfl7bLj+UU7Yy5QUu6v3VK04+VT7ay2HvKXPfQ
iX00DxY3gAxpAtoO+ul66lBt1eP9qAf7MrrDAmVPGLkPQn1fWqbXmcMxC5w9RamdrndXiRHfkbx0
lTp7pxXF+7ErL0dtq3q/uoGeFpXQvgX8zdAJZ+vTRZUnoIRVNY8e5JSrpkuswUUs3h3ln3JntVdx
5yvG/dyhBRQ6w0bY/SI3IiZMAL5V9Ju5DFYhgB2Mxoy6ULA3QA3zXByxw1rGytUbbQEQ1HXvKh0h
aehpGwvm9Np7ism4+0BTEpiJ3PZqJxkjPlzTaCx3Sas+pjmSVdjS5igOq3dB2Bpu0mmGuzgVYpVJ
uyXpuVJ9obRPHI6wCZBf6oxEhqu8TKX3QVj0hvyhVlL1OOvhuwT/ryulb2VXDqSMdAtD3RnlTVmV
F0jP9pSOysOg5FcR+bkbUy++6vpS7MJuydxwqr5XSdV+yK0m2Uiono7Tfz4pz1yqGbzY1hyowpbj
MiN++NAr8RcSTKjnkdxH9t66Ktr4S5+ijhnXxS5bsi2Jiaeqwt972uaVwtAgeMqpTtoc0sbpwlTG
vLHVri8fMpiP2UhmpBqWi8MODknuRw0JD9xe9Is8XdrbPI7IK1jFR2gK/VVYYEM31r1zTWrtGDZR
dzXoyu/2XIwP3QgPsGnS1nv6I0Ll9d7Qx9lDMSH2O3n+2Id5dktp586u9eTB6qrgo97dLvk4Xyfh
JSy/4X2pRI0XYXjtJvqMb+tkJF47FsPlUhTybina7p0VBreyORi7cP6rWP6mZ9OHMue/6/fPyQvq
rnos3nfN42PHo2n9nf8/vpSIff/vh5HXfwPb8OeT6+ldxXf/56Wj/0Y4B/jsSbecFwXHyJ8vHcnW
fwNvroLksZHkI8xkgf/nqaP9RgWNSgmgA/4ezMH/PnUU5zdyg6A/CQ2p/6Oe+YZ3jjhK/l7GVCP4
STiQcMyILQRD4HQZl3XXpZxkg9+2oG0aTQl3caQuu2eDcebxIjbDuhXhKCtk8DnH1+SnSiqtajSz
wZcqSOEThVzkG6JkF0valuL+VlOrQxva2Qh8Lh98nhbfjQ4py8AOdA8xQPlNp8/T0BlgGrmjQEZQ
U1q1ZNtjpmeq2vtlKaEzgEbWdT6MLc7VXVT5g+NUft7KLfg5pf0yOo22gY45M3WUlLnteCYIXcXV
1IEPDYQsd09eXDUp2Tt4Mgda+fap45gTnBZKPKxhcQY/ewm1VdQqgdApVCpJulqSOr4Mc1Vym+7t
9E/OUSrTrENgIMJ57LQpjlQbw5qi99tpsMk9CUpZ5GzBZ84MG2AiFiNPK8d4IU9RaH0V2lbQ+aoc
OMA7Ous9ZaWtqP9cK8KwBuqs4GCv3X17a4zjrNI7v7I7/WoupwCTqHZLsGQdobB7mRfEdDgfYAWs
jWzLTrUFUb3zQ7VoLmpFJ2qmxnoBjtm6xPzc8tCocnZ5LG8pb5/rn82znAAJbNBLabhEIntadJ3f
9yTl4OlX+5Hk7f6t5wZAHOouFEz5sERjpyvCWmTu71yt/CJQSg9JZsxRp9j00K1q3ljm4dXNUYsu
KnPGjn5ihT9b5wGsTLmtpsqvldy6XNTeushLs7mtLaO4eHuvSC2B5aeWSOSwCh26Yoj0JY8B9lGX
2xXwY71SUpODtKhvtqSnV8+bWiVwtBqf8i7PaKprtWOpp8bVFOZbHXq5GE5bWZ1EwyD1Fc62pZ+z
wSn36Aow9DDdeGC+PNlpRWCG6ZMgv6xOojhP5rwOQ/qyhPPRiNQRrXYjhuScx7vXZ+hsh/5uan0S
DUHUBS2VbT+YLfsCCSKKj7H6+HojG/1ZX4pmD5sAlnjpV8TXPmQXCwkusk1tO3Tu602JaT69fxk6
UWqVSbNTghLnyLPFjQBoMAeyXfpJazR+2MH7jmXsrGI7/85pmG3M1Nnhc4TulQLzkqTHaXNRKC0J
5MfSz6xYOkiC0pBKVvrmSSLhK5xKCKCQM16LCteDZBXoSBQ+FY9P/TSk+8rRx8PrI/dikij4ErxR
lKU2S15j9f4su0SNg07O/M7GuttEFueHhuUZpP4Gz9nX23oxbE9tPeHIhDbamofIbRWURIqZXw3m
9DUIg8EFFBuXG808JS9PVgPtgIjnjQcU5yUttgSlR2a1y3zZTqNbyXRiSOItDk0pTtJLU/R3ihlN
N5I21tfCvfIupQr0ue+LJfEUyS7hu0TLjdVLEQHHlFxxA7TvC5i8G7TCF6tWfE4GXbA/kXNda6UE
CGIZcRdnfh/2zh9NFxi3ilnWvhTq1k5GLnvj2X1m/KmzAYgUKk6CP3i6bHWkios2tDJfVaRPs4yt
QkbR662rFvYn9GfEXMkskO9ZRY3pArkulevMT4OsOVh5PezRXu83hu6liIkgmUKqI5UjiOhr9aEM
USpZ6qXUxwE6+lplkTbvTEkrKIzqNkXANqkGr0JpwSuWfPpd0yLHr5E6/cBJrrqR2lbvbSVUr8e5
tq5zjYFwa2kYU4qB7bKnBFwexqpUSvw9hurhrfsAFC6QVAEVJfRcRzUq1FjEwXUgHdksyhpgbxsM
RTZ29ovYiYSOALzBDSJnBZz6dLal0JEpLvSpT9E/+DJX6IqV4xwe5sGMr5qhaa6DcX60UMh6/3r3
nhAjp/uPljH0Y6eTFYY3dNqyVgGEsM0u8a0oSiakxxPtvbHMxteyaubYG3uLLBdiH9PDnMhpuaur
ucbVBN3S5bqyUXJ0g651/kiBNP4RRuY8eamBScWW29fL7cfbQiTASIPxAF1XnCBdKONEVdyHtaBB
wUz+MKJCc4sun7150baK3OfmgyqkTLAH9gBF5dNRIWdcOo28JD7EQc3DeQWrIfH08MwuDnwzrfQ/
+jQ1/Wo2i4+vz8jLjQ9ul2IjBVChFeas7yu1SeY26hN/Csxy30Wd6WGznfqvt/KizC1TTyJXhfoB
DAJhZXDaQwSwzTFussSvk6Yp3ExGaN4c8gml0Um/tOJGu5xnJfq4RFHglfjoXYz1EOi7oeimCyQu
nbde0+LziDedIc4KSq2nnydGEVspKzP221xOWfxIqDdxv7WMzgwuqFwcG8hVcF2vs6jNMk9Ljwab
30fStAf8TT0pAWP++uButbKaQiUOZuAntDLOVr5Puc9dtUg3XWJehgNPsGlyJSDXRHH0dMiCUq/t
ftYjfx7yO7uQtfdRHDYYL0ZgW1wsiPrWq+pZRzdIMuMPWSn3GHKqZXSwYZBcxIgJF/zWUX+obKqf
1WTF9u7tIwHTkrwSByg419Xp0pWxpGAGH/kJukbHfLEpiGVasn+9lXMDYVLMEALY4sm+aiWtFyVM
yP36cZqPl4ZTY77k9NGeyH0rDS+2xeq45IwkHQ3CUxwOq6aiMWthbnaRT3bl55RYd22sY4DaWR+r
Kjgktvrt9a69pKOQHeClgT2Liuw5QqCnkxzZyrA0UxH5Ulenfo6vbejGQdjtap7wd4qyjL7UmN3V
lKB9uBhhAUxTi+6ZSuPz6x/l5SgLmQ/4EtBLKcKv5XxQ+ZaRxo0jIsJs+WCCzttFQq9Ng/m5cRi8
PO1Pm1odTuWidVEy0JRKWH3Awyo9GsgA+1PshNdmj8Dj613bak9cB8+eJIreDnId0J48F+nBLCvt
R5ymk4f0LOqRsBc2rnsRvJ2uImZVxHamjTYVtf3T9hJinc6Ry8jXokA51qmsZ25sgQnCa3pQbiTQ
cd5oYSMTBJ39JUsC5efrHT63rBhicBTcNQisrw3ZIi2V6lZhHYe1Wj808Hk+WWB4vD4ItKuRWd7X
Vp752aynFCrrYN/bkZO61fDW9APHMWVoLC2e8lNrIZJoKi0nzJrIn0aFPB7bzuuHvnFBk2zROM+t
X/Jf5EpFopSE2+mgB9PQKGEZRpQ0YFQuyFy76TzbXqZWWxqO59YT5WcI9Br7hQTiaVNdmaCanVmh
X8tRdKlF07gHCxrsKbxK7hxlycZ6ennhkHLlEQX2naMJTuxpe+nQSE4da6GfLlF5VTSD8lO2ii3G
5cuzj1aIGcgyq3RtzYyrp6TqWgxffbkMhs8VjGVBfVIOqjVE3sS7bIen5lbK92zXWKEEBwZUkDUA
JSTXSKhZhD5Yu+r9UvbjQ6Ro48YBcCYcQgASuBYINCFd97Rfnp0AkmRPUyYlob9kOmCXJZ2/hxwL
l3OiBbfqWFuX7WxFe71QK/JjSeENhTXdw1bMXassFndje4oDYH1AUEqEDifS0GTmTic0qhcOkCRn
qDWnvANQpX0qokXiBqUE7ySp9k62C6NxjVmrH8tE0fZyPutHfHaTm0oNwwutSKOtu+/cVJhQm7hh
AaKRbz39ULmsjFIs1aEPhlZ7pLg5eLk5UOjf6Lx47LzoPIhhQAq8fLluTtuZR21uzS4K/Z718K1U
K2efNQDtnXwxrqoezOvsNNEFWAlpX+VV9bBM87QVKa6L/ZwSrAjKuKBKUdIi33L6KVgLTh9YEjie
OVl+L8YGWF1JebWLshZ5/M4mBeykuw6lllv8Zgs3j53y99eH4syIk3J4IvSRT4d7efoZBosjq9Jt
6ZBjZfqAppGxt5202Vj84qesxpsCnqCTcHSA9FrdfmLbRWYxSni+d5+kbmpv4ig/FLUxcX4571/v
0rnG2F5QgXiB2AIYeXLVahCil3TopMOUpNAYeOxRq84MTCsK+4pTf8vt69wQCqA74segB5B5PW0P
sgDSIllP5zQH3qqSjp4UW+mG0c/ZVgTUE0E+yAzaagj7AoEns2+kA7CfzK3QVjwkwbSVrjlzAMNY
4/kLsJ39sdbgo8gRLU1NK0NjJPfhbOcApMXel8MWMfF6vAI/HG90TXz09ep43uhqH4RYovQo50iH
BOWJm64au6u6mx1/aEv9mwUL49ja9uAHVbAl3XlmUEEqCZY7vHK0f1YpsLSQyOfEoXRwwkj35YFT
fxmqxX99QZ4JC1iMQpUDnVC2u/j6s5M/Fvw6Az+Bg5KbmTc1S+gZpaMC1lC2vMnOdIh7jAwuWhWA
eNevoSFolGyMGueAlID90R7r5apBSH4jpFphZkR8Q5qK/2O5i6fhuqSjdqXcLIiLHswG2i8cgSjf
K0GCXF08yd81ZSwOSyLHP8zEzhZvgsD/HakC5VZd5NS3zHTYYRQf3re9JoUuvgqQbmBpSF47LNVN
VBj2DsfDcUPzUTlzMAC+BmGNWKh4ya1iGJlHTWAFsXMw0qy61bOxDfxF0Ro7du0cisAxkfoI7VZL
nt/F2aIPriNH8fdUKtN3amoE99FsqbHbYYGNjyVTDj4P4VHQhWPYh/dvXjQidBbZKNL91DJOF02d
Oj1Y3B5v5qFQ9k7lxEjaS9neAi6zcR2eWZ/Pm1qXHeURTkjTCbPpNp7uuCbaC1Wdxpt6WoKNOdhq
arXV52EMAqvEQDnCcfMDemLy0aJ2cl1H/fhPesX9CkoevAII+9MB7Ms0TByqw4debpp+p1VJ1Hup
1jjvAjs396/P1pl9J+S5mCmOZ6HzfdqYRMZnmOYGyx+jWzwpspe9MyKV9U9aQUAIkUOYBGtvkIzm
56RhTZC5712naCW3ioot5cZzcQmd+buZ1dJLbWORp6zGr3ao60/4d1P2DiT9Wqnkn0kXKl+1wOjJ
CcSGJ/e4JLumCVfnH3SVGBBgrTiX13HJaGVKoMuYhktNLrkyEmEuVi+G9w9awSQE/iGWOTjOn07b
sjipEqcVK1/BK5w/RYxqHh7/SSvkW02yykKb67QVGxxwMOQFLtay8zOa6hBrknrYKIGc3Vk8tEUF
hIfampjck8Thvclyj+tev40iKfuERKXht1WwlXLbamrVn7LBNAoWGYbuaZdfYdLj+J0+Ll4yVfnu
9aE71xQ4BXF5PikIrZpSzSESoB/7MMghMm9d0l5OcxHvnLGz/sEWpjpBHAAygmfaqkDSUnQjt8kW
LmGAE8GVzZ6oQ93YwmcCLDSRsKiHQk69as15DUAjpsWQME3jYFzWcxxfZqDVjogQaW6s2s3VUETV
59dH8WyjlD4FvUcIhIqL8VkAMqDBVAwp/mDJMFZ7UQHb41o/XpVdt9yRNu4oNWjxxlF/7rZFwhbU
HkxQ+OOrvVU1jjWA6sRBPUnN23wctYNqS9XeyHrrxoq07O0nBqhlkd4nuy+IdatOpsZSyR17GS3Y
YtfHXbkzynHLx+/MUJIHx9QZ9CDggvVexjlVnuWBVmBODvsxlO1dwZtip1SQiJu0qz/WTr91QZ/L
HVCvIfOMLrhQH1itzQTNgWZgpA8EDElOaVJtH9QQptrB7Av7S59xRuqVVtyHLT6qVSwqaiMkp6si
DdULiIRbhNsz+xIwGfIOoDKJndcHp7D1mrFzwqikDGKkmPrGk+WgPoDz/ifzivQzfChQfzCkVlcr
6HOlSfGvOlRpEz8MOFS4ejjYGyHtmQucvB2xOQx6eMsCf/p8i5hSOcotSelDZ7FGeznJd3HfRm+/
byB4kWYioCMluS7Chv3SJkFCKxXWX4fE6r8umAH4r+/2c11BdAiOI0l9hKxWGw/XXLnKcmy94jZZ
UBxHrb3BzOsfdIVEPf8BqsAbejVgtrOocZZh5qU5Da7qKgZIox31G9Nybp2BRoEdJtztqFufTgs6
+FljRi1+Ru1sH0cpVC4DCa4YiiPN268aTn7uGeGHZrDFT5taUMJDCRFXnMYqzJ0ZmvFe4hVyKCJZ
35ihc72CMS4sjwF8sBBOm0ojZbCWCW8hEAvVbsngr1SKle/Qo9gM5sQNuXpcU0YimqPqifrBOlGs
KAmUUmAeB6UxLuJUgjldSnuS1L9bUhdCqrQ+Fg5uKnUhc2a06h9jV397fUGe7S4oExYKDAIqzqfd
DcY4SFNqgZxefYG5rk1WL9UL6JTOuDGJIjR90VuiY1IXQqDlibL/7KYzJrtLcxmv7LZSpauwNNRd
FaqRVwaKcmPEKvIsY1Hvod8OD3bdbsmqndt63K94K/H8Foqfpz0NnS6FfI/VSmZnKDfg5uQNnJUb
McTL0opQSuPsFdcqrM+1rlApOcUcDzVWR5huwVGPg8KFWG39kBDGuzIWBZcxdOv2TZmUH/tRHw5x
0bf3erKob3d4B7JCKkBE0AbFOzEizwZ8qRV1QsjWPHS2nF/pZpxdmsMWMfeFIACoDFQREVHFAJ10
w7owOFYThi7g2g+6Wfbzfql7pUbcIQd+KQ/9dED7Yv4RaCnRVI008EQ2ARXn2cFC0bW0KGuQ5oiV
adeNZT75Qyc7gz8YbfEThTJYM85kcas2QTVcyX1WoxuBOMPwfmrQXbRaynb7QRlLLC0NZSjgGcrp
xjEnDsvnyxa+MyUBccUL+QqgQKejGM7OWNn1MPho3pY3La8FryjsGJLkuMjHaiCskBNVenzbvnxq
lSQR1CvwLpTqTlutjDDNVQUyhNnU7T5Js3BndoPsFk3b7l9vSvyoVQc5hYSqog04i0vjtCkYF4Fh
c9eBBckxLtTV6H5ZdMtDc1C6jyoh8Y4I6tdusdMN2sJ6aMmKEjNZhKAct9yKq3vKiaTIUItlAB+g
zz/Jy/5YZNxQ8yasj6lph8dpaaevr/d2feA9tUnmmRBRNLxWF4usuWjUgenUs0bdLeGExGBU2h7w
unnjGl5H2WTg0Nx+oqwDdoVCfTqwhp1IoVaYtR9wjeJHIIxeS5n9D+LRlczC2RjO9QEr2iOVz1IV
HiMk9E/bU9Hbzoehr/2p0FosKtQF3mZST24fp9NeicbEpYRuXkzc21eU2CN9o8PrI/bpA5BkQROf
GiF5q9MPUDtJZgdmVvtz11qIl3DBubk85fHGIfty3XB7UJhAy0TA5tZwMLtHWpCTt/IdOw4LryrU
4ftkDoJyUBbxha302i4HR+q/denQLHl3wYbi2l6zbPRA+KJTkvHTIfsDM8rEa6r6w6Kg6/96Q2fG
kXSRYGnjQIae2GoitcoepVqZS38ipL7Ia7N051Caj6+38nInYCiH2hW1BJ5kUABOZ2sJR9mshqb0
UYkbP49aIF0Qexc7uUDDYWPGXvYIWhn0RPoDjeIFRXFR0sYJ5qTwIwlvOt1qFZdkTLYxbi83HJg9
4f8khBL0F3wauZzlmCRC7tdhj5qO0uGWYGr+qCuh10rBlpj8uU7x8iHjx7uPWH613KekqdKCl54v
lYPjARoKD1k6bUGBz3SKh6vQgdXYWZzSq2lS0mTJI6P0ezNFNm/RvCTVj/CqodSjQrsxhGf6xCQj
g67iZyAIXaetoQaDQJahln4zycuD1pXzYXTkt8JqxQNLE2hXIkEWhC0+xbPIRA/Qk1VqpYT6nenX
Y6ZMn7RS3nILernAaYWMgPCDITiRVzd3NhdIO3Y6VINFDg4woEjTY4/iT7m2qTfFB35+h4oOUWQE
gMZLCIWlVYcS2ajTVJJLf0BFzpXB/1Gn77fUTM9NDqsbAIvKg9hchyISiWwjmzJoGuOoeGq1dBAO
pK3C27kFhy+dkK0BjAlI6XRynKnkFKgclBLS2v49mltl38+OuU+dIfUaqw42AqxzvXripXFrkJ9f
Y1GzXsnTWl0Kv8fV9WBbUuTlmJO++W7CuZvsAbEqej7wDU57NfUVLntjVvgl2KJ90Wbg9s1yiy5/
ZslREIIwAXaAy9hZLTkNq6FGwfXWj8YB5w69yPcLwwbgtHuzjChrjoejUBEF/Ug2YdWjKuviXEq4
JcjQdq6doDvSap+p1X5DD+dnng1XUV+8L2fnqoqbjbLwmTkTVweIXRoXhMzT0RybIBtJLpS+04ez
lyhDBeK02OriudEkEwYbmccxopCrA1blWGwDvaSVsgUQ3HHA4iL1ENvN1rH3MnQi+Y9vJe+lJ+uo
VUvOUpsSZIjSB4YeHYK6N1y71Xo/yBBa0lA78ErwHUdgn+G7OtPbjav43HBS06faAUkTirb4+rPz
EEqvVdV9XPpW6cxeI6nGgWLoWz0GxIIhgSZ0/6lRvYDjEmjksjHAUoo6o71PFgmQd4x5LC+ZVMvd
IpWHjU33MlCjRVLM0CVhyvGMOu1XquSFhJR54WftXF/xPuT1F5b6TaPg/uKi7626AAzqLUPaF1Uy
0VNks4i5WTY8nlbL05jCtpCCiCNsWihO9bH0McQi4NJuVP07fjyx2/eRdt/FRXOpEil+6kH5bIQ8
Z/qO7L6AgxAsUn8Ux+yzOY3RoFF62cl9pXOky2RKshtdJufdGh380UQdbkAEvBVjQMfB6InbAQla
ju/VmQDhvWtGNHD9BuTYEbM8Bz/ssHv7cjWI8QU5Ca4+99Gqa5zWtpGruS9j9vqwRBUCf2QW9q/H
p+KeWd2ppFEIDlirYh5XzyescYu+yMbcD+ouviuXSr2Dr4ooa9tFO5xsRzepI8kt6z7cvd7ymXNH
SMEK6LXGu3iNFe3yXk20ps79vEL7X+ah5KYa9jOLKm8JMT+Vul/0kocTux++CcHQ6Vjyt4CHkHDz
JdP8rlTFtSF1N13s7JKsuVe74WiOuUNEYV/Uc71LERattfDYVOXn1/t85ggiLU3MTCISbMM6/a0W
dVh0XFp+3zecgHmRu12aLhsr58zIwgHmtS9eUsCfV+dsauCNgWp+5kuj2RyxvmqPxTh8lrCI2ZjD
M1EMA8qrQ+CcSYKvxrWbM6lIC0DMU6HEbmv19g4UizvHOJ4Uby6Js+8EkY7FKlQCeXufzqIWTErf
VRaq3U2FFU1dNF/0YVxuX5+jM0eKeERBXBHCViTCT1vJrXCMNSVNfcNJpz+iSW338zI0bjklzmVW
D8plMoTKFhd0pT8osEQUXjnIgU6wFQk4TpuNFicpIngbPpDUcsR6Lc38HMbO0crMzk+ScNwH+aw+
LEqu7OAkUHKWmuwwokznSYadeWG1aDgA19ZGFPKi9sYn4zaj5ite3qLUcfrJZglDA5CuqV9q5eAm
UmC5aVTgf6Q717ae3AZBHB9UObyzovw6KcbbvLZVNzGmH69PzJnNA+aDPCEBJoHzGnOVNIWOpxr8
NMnslMu+dWp8fPph40A82wrAW0p7rAGu09PekmqceqOQEl+vxxZEtNlcBp3x/fWunNmhEBrFVAv1
Z9Bqp420RWZX+mwmfgDabjdF0eI5LRyp3uk3WjqzQynpsJCpUrJ51qBrbQJ+uyRz4pvTknphzBHX
WiGzR/C/fF7CdOs9+CI3z3KBLoVRvTAkhaX2om9jihQ0rDd7wb7H0CZ0vfNQit/jWmX4lTNlO2mK
m12b2Y47zXN01cxl4i1mnG+s3HNTiWqO4BMboqYlvv4sOBDB0qQEeeIr8tDslzKXPAlw5RuFJER/
hT8P6FcK72B1TluxrSjMolJOYN6W4aHPMYh2QNTsZr2QN46mlx16SuCSOcCqkRTk6gCU50gfrSDP
fThY0oUeTN/aUZcvNtameD6dXpa0YsGy52KmuL3uUFEHmtMXUe5XBQof3jhXcf2gE8vNe3hmQesV
Y9kF+zSa7NAdh6qtXa5U9U4g6sHIBuPyjfRvNngtyHGVnBAFsV2kT82D3KbtxOFRVt+M0gp/pLiE
wMKV8qC7Wsy2n3cO4arp5cDtf6BAH39AdWvCyiCf94OsNndpMjaoSipai5Fg1hS5P1rzEsKPwvrl
KHECfpK7diz9Fik8j4bxCw8U7Y9aA3CCIoGW7yuzlr/G2BM8SrMuzzurGyfNsxtH/hbV0qzsu6wP
jrpkLPVercp8cYfUAr2poqDu6kVjxRsHzpk4mvHm6cVRIKC460TrLNdJ0qkaDPGkWj4PjWN+qRND
8mwFb9Mqj5QbJdftAxBF9dIqMFNU7PStBVkiWT4DeUOgewTT6zcET9BMxRKEK8dcwsOkDsKZDBeV
Tre2nivnFrFYWBS0aBDR09P90o/Y5LYOqgdqbSJGP2P3ykPj7Y89h0Q9dXPEDSCBrQ3lnEozitpp
Mj9KA+1o5ONwm0Gt29j75/pCPAmtVigyUaQ/7YsepgzpMkLiqsoPWHaGfhDk0kbF4eVlgXDMs0ZW
AxapcxylM42kcUKZM7FTv4rNyKN2vkVyOtsUD0nhfMATfX35FeHSl1YzZP4Qyi0EMRzhAwCrbj/N
3UavXl5M9Aq0zlNOlyLF6thcQOvMspkxQfhkX7ZVp8KnLXPZy/qmitysmLZILy8DO1rkTiehI55U
6/AxCZrYaRJaNOpWu7HI+nvGPFq7xi5VT4izHIZEe3uuikbJvwreE3CXdViXpgm5TCfKfHOIx8uh
1GLqsXHFJTxvFWzOLEYIJix43nNUiNdsGnsaBwT/nNSf43y8yXLV/JrWlvT2LCxVaFEEE5aekMZW
l5DV5uADG41mDHW8Vduy/dIVYb5xC52ZLHYUUQRvC6iTazhSm+fE/1BJ/KTMQsQNa+WijmVl8qBV
KzcjSt27obHsDcje2VYNLnMeTQD717E/rMjenOs59UPYaYdax1Fa6abk1gxS+VCGevLJXBzDf/3C
PTdv9JECkI7IERTD00MEgwVVJKZSv6uU4Rg7XeCi9fpWgTJOeDSmKf8Sbwqmx+oUYSh1pS271B+X
OryeqiDL/4e9M2mu20jT9V+p8LpRjXmI6KoFcAaSoihSoiTLGwRFUUBiHhKZAH79faC2O8xDXp2r
Xt+FK8IlU0kAOXz5fu8Qt55qz+yI27I9KR6eDbM97N9qrkXmvjtjvnf0ZFhc+tS5QTzL+hFfmfJA
sLJ/rIoIocNS5+GVI1P3lwEhvIhZapAgaXpAAXs+/khOapr3aXFcG2wyFSZfyexmxHOryd6p0R0u
jbrOPv38C75yRaKLCHbKLQ43MQr656OKcamLru/xsvCU6PccNNGN6IbgkKej812H4fCoBjN4Q1mF
n61ZzBe5YdhHH5XjW7Mu0zMz6pVtnCYg5BgSkKlOT5n/NXunPRtdcUTarhM0l9W+WSxz1+dOfmad
vjJ58STcnE2YvFB0T3aDOkwXu5q5lFFVyLggKGbfFNO5Gum1Bwo2fGoLLNgIhM/fryvMwUxRXh7T
MkfRva7doTGLkDAxfa4T+OoDbQ1b6l8uL6dXs6A1U6v3GCrvoz8yP2yuTJGfE3y9ss84ECMQFHMG
wtU6WYzTnCN6Ce3i6IQpJsNzP++7Zsmu3Xwxkjzz/Uson+duZq892Rb6SFHEc9EMev4Si7Rup4jX
hrlAqmMrtPX7WbX9x5+vhVfOddqBHLI/QNLo9NKFtVnq2jUXzsAT+l1JzONtU6T4m0xNJBOZOt6Z
Hee1x4pQstJNQzcNm/DksZa+kyobAE6sNjx6hjsejMU850z4WpXOTRJzM14dbNxT9KEyzFq5pSqO
UaX0lZnr+VLXFoF+3VTeZhmSbQqZ6hJGuXgYx9U7ZHm9/hlRglHu6ykVr6wDXi0eazhkAYOcGq2N
xQjbec3YZ8LV/RQZpDT1JsYVQ6rOySleea0sNo+GDQ+9BTM/f62TnvQc1os4Nq3ZPETCZXaOUbP7
+Wx5bRSqMZpnrAfcgE7OvsLWcLiXErMYw/qjryFmOkTk/fp2CFuHZ/CZ+9jUbb/E384kkGVwjiYX
x7nMjARYTyWN5S9xbROa8/Pnee0DwQaHib6x8F/oaepVN8QfBfnRyo0vfTanO6HtW4Nc8OR/MRDT
niG2ELEXiHbkdGoJMKbBqz1L2mU098QdYc+e/rIuhMphCwXZoDf64S/8WEg4tTFWsPHAcXvwvwEK
q2tk4f7nD/RK4YD5FHArqbzRRl89+UiDp2obyt+RPiC2EagnUnEIiGYc93zTea8XP1iSFALMGusK
kQeXccM7oyF6sXlx9wH52Do7myb29G66UUhlNrK+MNFs3wlVjImCvBtTKQa7um7SM0j9i+m/jQfZ
foNWNw3WyZYcSWvA8qopjioIiDEzNckVrszOzP9XRqEfwFD0yTaU+WT+uz6uuly4xdGK9GNvTGpn
WkN6pvD6ofB7VvlRpoL5cS8AZ4R9dFJ5mfMAhCx6cTTAEjp6ACOcEAO7uyofnfehiMobXxfpznYH
4xgU1iTierDrt4GNzWA2juRaRZYi03HMxrjqcX0dHD3vZ8iEZHgaxm4QuZfk/bQaSeD0y61BFPmZ
Qu7F8t2egfQ0WjTc1+hLPZ+ENc6Sgy15Uy7RUeOu7xuXKjn0KxHPFLS7n0/5H371z18ZUmUWFC3x
gKbxqarFFW5ZZIbGmcW28XjIlr7YhykQ6ZUJdpJejcFGuq0IxImJBey/DeuSEe6gW5xrlpZwvdQK
rxBtN99y3zGO7WLPdTxmOPWLJlA3eelm+2lKxdt21QGs1olgI8wDk8ZZ3Uspi/DYKHO4qLXrXPap
8QCr+pye/uXc4xGxdkBOifSKXf75GxWW2VgwIzBzwrn/ZinHIi7dTpxZRz9UR6dvcgttgBEOtxbN
5PNhfPL8rKqYyHaxRRRPq30wO/t93kuI79GncbLfuEF6ixNfFbu1e+BWfBm5Fek6Dc75zXI7N+o+
VXQ2tKnNeNDDoa8mJ16w62md+Qz08fKdbIjUpk2hwIR4eLJSUH9Hhkuz8eA2alFx07o14efTZJyZ
Xy93M8bZLgAQSFB3npYsWYllBgYG4aFOV+cDsdnN1xbYv6ZXX9XvV1DcMwO+9mCbrIPmJmww/nn+
FcoxmIeJo+GQRsq4jAruXc6cV79a8MGb29gOm7Zu6x6fTCkvEqgSaXYgcRj0JZmRYrc57f1vngWu
CAX6hgacasJ9p5VrV/MshVzyt5nZ67irS3Hm+vRyw6HIgk+8XRupuE+FiXlot6rUKENk3/U7v89j
FbZPDQSVM4/zylzYqjkIepicAVeeLBDpZLLNx9A/NFm2vNF9xRXcCbh7KE9/7Bf/3Lp/fTzOmo1/
CAP85GQTrifrnirrUKPu+UNPGG2SRrzEEuPNvW4t78zO/crU24R4EFI5t9Ggn6yptWykha+Xfwht
ab9Jc6/YgxnNh5/v2K9+LkoheKKI17AOfz7BEe9H2JdtT+XAHsrhpFyMzjLjEeSfE9S/9gI5i9g4
N6YbdKXnQzlLiPWgsyJxAf29Wtfeeadm+h3rtTcU3Zlp+PLtbfaB2ADRWWcTPTW3ksJrWycVzmGw
Fz/Oh4EPpQ3nTIn38u1tbThaqoChHHan8S0ticozw9iHsI++rn5pJR447WFAcnIGx3vteSBAuFTH
XAphyT9/ebJXFTsC4bRDZFQQ5b1pV2dV+ssbEc8D+ZXCmM/E8fZ8lMXJTJ1ljk0buihiUU7WR2O0
pvtfnXPQgGjPwFoDDEUH+nyUCAvKvE01QbsL9od40YhD0Xnmh9H20jNDvfLaODs3kS38A8s61fau
LmbIbTjb1N395UguHWFTwTkjwFcH4eNA8reoCU7n2tynJhbFDOJXzQLaH4RXQhvnukwvIbmt6mBG
U3pstIpTVLVRFR6vdW2REd4M94TuVBitEEef35EuqopbK9XjGJdmV6JTS5vOjDu01dllu44rRlMr
tp/71fdI7v3553z5+FRBP+iBEDo3/cHzz2lmtdQCbcXBzfzyqYJ0Sf/f7M90il/uHsDmJkj2Jn+l
7X8CikT1Uo+V15i8ZPprYbhgM59V1yrvu8Srq+HMyn51OOScdKbxtoIWePJQhY3Spc7MAwtmvWw6
1z4IH2+mTNV5PJNle2YffvESNw0OBcDWet/MRrad5m83epUKd3Ab1zu4yo9iKP3N3lzdc26GL56K
UaCJcipzNUNteLKLEEGOAd1E3vi4iG+ukkEyjIuLfYB8NAyvPnP3fO2ZACm4CvjOBrucbPhzJ4qx
H0zvMHduleBC3+2zyKnO7PSvPRO8M4pOqNMAFNtv8bc3R9qdLzrDdQ9R7mfHOaIL4KpVX45dAG3U
zc/ZcL4wn/8hvCX5nbX4w1TiZCaKibbNhF/qoehTOondqmRKfshYDcnau9ABXLfrcqBpG3/3ca1s
L+6HTH8ijMMrdljPtV3iKNsmWjLX0tpXrWU4HBx9KwlLl5CyK90t55pc29b97D5B64CLC1x2BCE0
508m9FRQSRVW7x6GrJo/N5Au9ktj+DunQ8qGb1J4PUMbOHOFfrln/RgVl2EQkE1MenKgTHO4mkHG
/SRb8+qmXVT0JsLs401Yheoi74mPiEu/1Tsv64yGd+CHB4DA9sZti/Srcvzp4hf3Kn4fjs+N44uA
ifyz55Mlw+dBuQVC/ajJ3ZsFF6HYrJbxV49RRsFQC5MTcNUtJuX5KMBl0iwMiTuGdJdrV3c+KFZg
//rygmLBeWBtTtyguCejOLbA/KN0DwshHImncMCeXGbYz9/Ya/MGFwVIihb1IV7Jz0exG7MMHB06
B4Id2jSpw2reWRFCqXjwF/JYC0y+QfR+ufW7Qd8IzBDFBMikTgXmcxksVuVQvxk0EmPICAh2ZTSc
eYWvPFxo08Nmh2c3ZON9/nC6cSezn0z74G7O3pHFOHvM1qxdqjnPY8GmGMNMkJ9+/k63bfZkLeJ+
wAyBlURFfWr85y+Vi9/mQsFgzVk8LXN1X+g52FvdEgJppROJ4Kl5l4bL958PvH2slwNvzRLUH5sr
5/Pn7a0A33L2HqriadxLVU83Jd70l8vkW2dW2g+A4nSsLV2Q7ZI9B/eK52OVwyS6aVqsQyNMdNZD
3lUJDmwjTz13RrlLgdwec7cgODRowj1N6mnvF0HhJu7ayj2WcsMVR0aQFBLQZyxc680AlH5VZTnZ
L4HE7tegaxZNrXjTs0rifLHrZBJWN55Bpl85x2i8wtJl46CDfyo7i3DoMvk+1iHyBv/CmMsiSWmc
nFlor46CjYjNCJuY5OR9jbVrgqJI62D4w7thTINbmRbWmZm3/SUnH4Ujctv+t2xO+DDPP0o7AmjO
5mQdhLGy6wr1NepqG8sxdbmM3NV/Pt1efSRqwoCuIGjAKTmcZOt8SsfOOkiCUGJTOsFluRJQ9fNR
fsTEnT4UEDsnMnsheP7JQzVkAw3V3JkHs/EaL0EhPXwhWAxYEDQk/GqUdf6pze1CJLODlxt44qzH
Q6UAKuOsmEykkaE1fu+dOe3iAdvPJycY1wedDqqM57AU7h5JxCASY3C9KhngWYsjZn4cXpU7rR2G
25H/4NVdFO1cZ8HXjP9BfNs6lhIU4alDomfhNn/UOg2/RXT2nizuwPfKDfXHWRrChbbjuF+Ibijn
GJW399nNRiQEyGCkFZuo9mC32iEUtsrNzDmpsbp9H5bKDBMiTWiPoO9sP1RCl1+yoZ+JLnZrWyXK
bNchsbpwJovanyoZ84sv3v4/wjYI8nBsrINKq8KP/QyScGy2YfP1zKd5Md3gkrLBAjpx2KKufj7d
orDqVshP5oGrGdHcc9XFsyE6AqLmcy5OLxUR3CTBSmHtb27DLyKKTW8idHTt10POZahPuPetl1zb
G87euhbD5TwUysAtMC9IO50y/xPhI91Xu9X1m0k06ZQsZKAORLM37eMvv4XN5IkGDFZHTNST+TnP
fVe0SJfga/Z2EiGK3NFAtGK7688B8C83eM7qLQgEjg2b/KljFntfFg1evh4GEqb3uOW6B8MMNZxB
de6Fvzw7GWq7wHOSbYTkkzJ4MqUhw9ZbsN5MuXdafdrdWau7wCl1M+NWlR4xPISz4mP189f5clcB
mTDpW9OQBIs7rXs86VV56s7LYdHRelW26ffI0+aZyoBZ83LucmhtNesmzUBx/Hzudmsjh9mKxkPa
6jK66CO5GIScW2u5d9Jl/sP1evjDZps5bezLyP+kRFiYvAftw77txzTd5e1cWTvl1YUdY3xrkGEu
HaJzLUtb+X6OOs/ec/jP7j735v5+jtY2T3Qq5gKOMr4MF0QHgln1dTT3h6wa0aN7+BDvmypdnItV
512ZzCNwa8yGjyMKmQFFlogU4Oumq2uCUJa1Coqk9uzs935RoZF0ocrDXdR04TU0tMy98LMeNmkw
tFHcldq+N6epz2Kla4MqJC0ytVf+UJekaNfizodFXNNxyUKZ/DB2J3fbzLaHHnSZbParW5/TSqud
Yy1+F9upXf8uFpl+gKtf3akw87/16WR8gJVmlpieddaHoLesz5MzhUY8D2E1EefUcsfux9bzIQbb
+q1bWTaMYW+O3jXT0KZxVAaFlyxLG8yHMe8rzIwDY22va5yC6KuuLWIWJYwpo+tGDnXcd2Ekbrh/
1eZhVZa8Bbse0XysufmxV2ElkrJzVIntxVrX8Sq8OiWCGauNY+93eY2Ky06LHf1A672rB+HsdWWP
3UWdD9Mnx8udB5qhEoOOjfUtBl/d+IaRV3GYsWo+pqIj5Ttf7XXfu5HON2FY6xxl2zVNEpqlvyvC
uQ5j18vc79GQ+h4GON4Ct8zNM4eUsMV6pzRbbFwKbX4ii8UdDtQgRKszVYa7qjUUUc2ZRXyStdoS
XMTPIxkHS2FcjD0dyBhTRyNll1+XL+VY9ry00GCd5pOxkKbVjdzHVNSxhoWgnRSlzvQYpp771Zh8
iTlGTU77yk9/VVm/8GWGkKJNr+V4DUKyOoduVM69UlE1UYOZuWTVZzpKfHu2fYK2pvx747Tute1p
cUvvECcHowrFbUU5+j7M+oq6MAoatZN9CGpvFlb3OKyaHKMpqDSPZoxpm7DZaazFJ0ddtXnpfS2h
BdDcAvzjyepodfdZkS3fu6H0Ptha+QHW6rZFF0r6i97pgEo/ITQV1JEInJxNqg2n9QKezVgnqczM
W+Ub6NR9WvacHToT+xZJ+2UdhjPMl0J03+3WS//A7af/0oQoDOORW9HdCODtJHbEVRJCvzW8Hf13
gcque9Gl97rrje9cmMYy6dU0NgnGq8GTRjjwpSgm2zoOUeUuB1s5df2m8l1ethbF8Ig6yWsIqsvD
/GBPeSniIVTFTQPDtkgCdwkfur5XTwKE5Y6XkyIXYA7NiYn36VMb5VOQIDI3GjK65+UB7/npflm0
2R1bDJP5f4NIyZ1TW06bTDg5p/HalcU98KGoEpP+lhU3COu/jhFYx34hp9LbTUvKBCkrL/2dHxPw
uibtx2WmizwRXh/sIf75lOSeEbyXxoJrnFeUYexYo7ytnA6DLpI1A2blmG/m7SLiE4xNQKq4Ax31
TaTttL9MsSNXB1ZU9M7P3JCUsHmhN+5a7ZDFo2/TVBSY3wUx0Ji+pxRah5gvqAvqJ8t5E7b+8t6p
CzPRhYMwV5uLe9WvkcWctfJQX4227lC2cgWSCcaqWR3zgJqwuMAf3xieL+5SX87Nrmwqj0AVZbof
0jyt7/y8H30+YWuR5eVL68ID9L9tIx/lT0CjhPIK65p+P7pkDRiRbCDATeJ6xQT1vndtaz34Qef1
Vw1xcz1MHQNdyKDZShOhyvx6i29hbrjanw8tq00d1lm2zVFNRdcAZjVhc1F2g4I2Imo4n3M7/l6B
4o9JTlfxGKaZy4bbNfi516P2rsNpQJJd2b11Y8Jy8hNdF9Nbqx/x9KoJPjwSZcku2pCoJ67IRM4k
QSO5to6er9gze5Qi90NZVI+5bejs6Ilwzg5SFY04VphXcQ+irnWOwtMRNWqXszUVmej+YIAZ2DKn
PEF+GlkfSMAo6UgPBpXAQCXWwFw1ljLBj93+vNbkhR6HSQXmBQGvdh57fMWSDyPQ2MxRPXuxM6Vh
G6NtlL/XoTCxKihMxDFN4K6/E1FNytlaS/sutMvq0plo+MdC9+0cOw4K/H0RZGK8SNmMzZ2dTYGB
o1obfMhwAPfjiDPr7cCiC66CoDNMPMLdqortoqmeKjENGHXhEvSFjvfwpsW/NYVrZQ3AmF1AHb6s
3XKbRquhiINpavbwIfXmOCgKpNOF4TZ9MuJJfVnNqRe33AaOUx+YyZrJa2RH463i63MWUcsVsU3g
13jwuk7xCnB8IPcr2zIqaQpPt66YsyKG7ZV9GT2jnhJvUBDgaUkVV+bkdd9aIDYucN7kFXHhmlTY
1MFGt6uKhio4XZbeirPOb8VuWQLjeqqx9wRU8fIvjiv9t+vSa3Fko3TmXWfYnGe5VRhxEBWEJE61
27Nf9sV8603F+KVu06pNnDYQC3upVyKW0laX7lZ4GmXcau2pHQumivZZreTDSvvhiKX0El7pXJQX
/cDRsSsCitSH0iv9dS9KnVmXeWPkfwSmcrtdp5U1JTSmxEXrF9NezqI9jKJDe+U6ZW8lzdLV17zL
gnuYaMc2EauRdYmNV93NWiE3/eouMwDrVEr/vhs85ymPfBSu/lhpc1/JEE/4hoed4sLiuI7NcGB7
kK0/viuHoX+SPQfdETNBGFvOmC5c7th2x6dMTyGnkgku26Tm8tly5vpJrZZNddAPi3tfKkM/yuFb
Xh2sol6/EcQcfpmrtaGi60B/51TCzrChEYSxoQK/3/HdPNqfBEPe9VMoH+VUqc8tntZV3KPZ/STm
QH3jfkJ51/lWp+PFHinvXFwCqw9beXKXT4uRH1WVYwEZkX6lYhj96DEGT046wQRjzpN1XtHYmJFQ
98NgB5+70JO/l6EYpxsk/s0jyt/ST8LRCoa4To3hJphH8d2Tjf277bjdkGRumn5nY+NoHm0X2IUU
1TqL+Xua95PbWB9Lsw4+qH4xIcLUBo7sdP6rfjcLSrAdq7GKLqmi/HlfttZ86a9MJ1i02+wpkQng
NpKjGA0zGdyRnlVW8Zx3OepJTLLuzLZysp02ZPOlS0vvqUSPRxFdqOij4dm5g4rfq5/GNDLeNcPS
vC20Ne+Fsspl31hDvYUXiOmhrtv+ceklkqw6Tbv1XqNIY0qIOf/Q6oiiPchKKyCwEKFgrFIMBXmG
ckEQ3LTlR15Yqa4Uziif8tYQFYKG1uhu1n6wjJ0yASh3Aft9F4NbcSAVpfCCY2dZ4Jb4KmTersqk
LbiojHXxztT+0n4cBZtGMg6Ou+7K2YTqyE4g7zASH7qkiYJFxjVT9aYZBvMOSbpPsoSp2d6ovJol
7kBC69jKyUiNw6mIlriMMP6LacJ52YUdEetG3Ns8iJiGbjftSxlmnwiMjb619JhgzQVzvsYS7tuH
svdJwZG+afxRk0CyUklX+Xttc4rGQoBEzYObrrGdw5KJ5zZr29hI+ZwsxyZrrjxpzTk5Ecq5qTHI
tY+jP4nvs2wmbtZ2me6iYq4DJF7zdvcoHEsmpER0UzLgqWlcafKnBKYMYX5fBJVy2f8WY/5Egu+i
LqJwlcu+5hZIHKLp9zSkyRjlmIlswwPB9Kfu4KeraC56+PzX9iDlsiudArh4raLykAq7HTGSc7zv
W8oypahuQu+yndr5G0TLoLuqXScb4tEIUqAZO6uTEpnB747TspJKGXCQtMM0j+9sMnvri2yYqigZ
tCfKnTWv86fGkdNDCgUxS8pJ5WNia9k9iEgMWQJDMXhsipXY06lpVj8OK75fIoix9mLXkMNnadIc
gypVhw9VO2G3h5YUvKmuvewa2/Xe2JvSt4q9M3Y5wW6czE48QwvPdpVfmNnOWDPF61nF5s+XlWt9
VHaNYsEOVCHIJcHK4+gHFXYU2p9AXbOidfQNvhGNvlVj4H80AqxjEktLdm3TFMGFks40xmYaglrh
HYthHfqQBb4oOFjiZao3L/qxcuwvFWEh040xjl2YYFPUvM2XrG8vo3LJb2rqBD+eysZtYu6h8gu2
O/J2sIggj+e19YokMihGE1Y2crXVs6c0abhmtBQsNJLjsF8KqvaiKj/guFQ58aSaiFDMcRp17GO0
3NCDiEZ9lHzu8Cgiki6SMMtV/sZunGh5Q2VEkkLQWeFl1XcmbLQGT9WkKoLhQ2WV0/emZEfc6XLp
32s6RHf1VFLzFxnXwzdFOlbsHagKiOjqWplfG50xzHG4DJ0iH7IuccUWMytuznU7xLjvuA9Iwcd8
V/pedzvPZIxcGJQBx7Kkg7hvlZn+sZS86d1AaVcmoezNu27qKRodbbbFXk3KGLZXE0x34M9ttJPl
JMc4XKPeiYvG4cVJx8466kmznahhZiYSGA9tcMhvnvWmFGw8V7kaZEsFknWfA8OU4rJEuPMlNHEZ
2K1rNqy7OmoI5K70gs8hFZQ8ygn0E+PglHBNuQTzU41XwdWoPC6vaiUzK0YbhvmO2fV1ynYV1ipG
2p69HdFs3oZ559/ZRsiWbfVZbe6XsE/tWPlUz8CoRRkAlIg8Yqyp7JIoDyMQgVWbj6EasFezu1l+
6wv6ThcoxNJDO69RuvObsXmcRmcwd//h5KrtiA/Th3K7ELelTfHYG7PpJf/R+VzZ+5pGPPB8QMku
tXMfdCBPmYepWoKTLPFa2ClEeQwInbl8N6f6wO8cnfOvfAm6YdgJJxTrf1y1EME8R4p88qRVaFcA
UhlNXHYOzgK/DUdIYt45b6uX4Be9RbTGQHtIlF40/SaYJtoquuUgWsXZPLnRu1zn1bdfhdjAu2il
h7CrAVNP+2KWUEvrLM18GJT7Fj9Nn/piBDH+ZSQvCCDU4Xfso8oHIn3+4oplMlRnmfpgoimFAYz0
qTGXc1b7L3seBBYTrIiGjn4pS+j5KJwiY55hBk8i1FS8rYu8vh3qqLqyUs859G3onDFpeKXpvTH+
IcRuBgqYrJ0go6vondXzMn3QLkl/HjtTPSjOa2f+ZGCAEodN7yY9Rs6xt3IdqYu7wudeMPxqCqKH
eMjZ9HvO1r2C4vf8wQepqFEyW2JAVOgL3ZHb1OB08MsfkVFwzIGrzBNbp+YKpY2wJnO0PCDURFc9
BCMFDwkyP5+RL9YYjpk0reDimxuL4ZS8CtJXiTZTeI2nWr0tKmJkwJe9IxeEKvn5UC+WGJ6MMErp
DW32nOD2z1+bnGWXraqqD70MxmTIG3E7zkKfWWIb6P+8aYWiBrIUTnhgzJgkPB+FX96tR74LH6ei
r6MoXv3icU4VCKLxBcUZ/O5zpPIXLxFvLzPc1HKohoCET9ZbNZH3KE2PT9UUZWLVhbEL4MMl+PT/
sjQPrQHzguKKJUCJdvIS7XX01tSTy8ElrSYWXL6OKxbdZ2bFi0/1YxSkHgg0aGifZjRVRd3oye3p
QXTGuudGsMar1f6yr9c2Cv9s4ersvac8pqwOdGDJZqGVMvuxBy53EJKMx3U0/vR+/s9nerjx3//F
vz+23TKQzitP/vXfb8UjiXvtd/lf24/9z3/2/If+/U49DXIanv7x9qEb/3GYmm8PUrTN6c88+ysY
6c/fZPcgH579y56cXrncTU/D8v4JVZD8MRwavu2//H/9w388/fhb7pfu6V+/PaJ/lNvflvFr/fbn
H11++9dvmzb0P//+1//5ZzcPNT+2a2vRiMeH0594ehjlv34zfOufgPMbSw6xIHvORivQT3/9ES5T
mOZt7l2bfxf7XdNyVf/Xb5b3T9rCmHPAyYEChzfkb/8Y2+nPP9oIIGjJaRluvpTRb3/9brf/vV7/
+/u8Lmf80Wv++7JG6IWLNAAFLTGEhqeupBxmRS6F1e9suTUbihC1duXaRpwaiIqTenJoQAcd9qix
i8NhFOO1M+48K/V3fVkHXaylGT6VTXHlqsXoQca7W6uZ7eM0+j7pdcDTANEGAQRY8sxd7M0BmIod
Acaykmk0+MbSJzmsnOsh1NN1Earlc0d+u73PXVV/8ifL/tj09XQkTW29inoxv0nnru3joRtocfck
E6NQWm86S/bT4ceX/P+z+++zm033/z673z9109evFfP7H39N9Ob5VOfH/5rq4T/h3DNXmeRsQChE
/meqB/Y/WQNIdmmub17I2yr4a6pH/9wEodDO8M2ASrLVbn9N9eCfcN/sjcnibrxW1Cy/MNVZOCdH
GDYOLClcCSh04NqfcrQ6o7KLxan0npZsGLwpgJ2XQyvx5TqUZVXc27Tp9B4nHEDkNR0LdRih7fTx
NPbVm9EyW3vnGGXWXo1etfAfRqY6ThbQdyKmXDysk03/a61a5xudNXLISsgWddx17vSxKTgNkkDD
kIltmRkFSJAYmkvawq2/q1gTH0VjtbQzMG7iCisducSiCd0ST7+iJ4shWIBR0WKG5dumqscsHpSO
WFVTkBYJbI0lO45tERiQLUrnprSl98nyC9klBDjiTG/VM4bDwzoG3T5tA/UUTV4ADGs08/3AZbq+
KMNww1Rd31U3fV7jNpmqsesTI8oxZoqi9NtmjzfFCPNsd6fADj5AaK78t401dlFSctd7qyMVTVdk
qNpLvHRjCCw0zHXNabDaqIU0mw1OZHg1JBYY03CQVijqGzZkqXcjHrsf6gKg+cIyq2kDfRTMYjqo
t8rDxX2nSSF+sGbsDuPA56cTCMjzuMfuEQsrx08NO9GmaPSuneWU/5HLxnwH9mN2sVjDll4D1a26
4Tbp6uMo9PB5rD1FtzVCuKL2hkATcdF3XXkPIFW6iRJRfe2IXM0xHe76bRoo80EHYfGOvI7gK5bo
7hin3PPYMQnsnmMrg/OFimwp3lVuJD91fVSGidOFpoibGQnqLk8N5+sazNkSj3OxfswgAmjaW+lM
S9qHgHboURrQnTBWQyRLO0KKGToMsMn17b3grghA8mISSpV3XI22d65cN89tsAGdqqRF6Eowl2eN
7/GbCPoD1orp285T0t4BjAZPG7ulugGwtd9LRV79deEq27/oJscud6u7hqRuz2lZ78J6rjB5T5HE
vmmxENKXjQHYnCh7sTVATjrK3SjnLksqmeGiU1hYlyaW6iP3gFdqbuym2qvKXVc6VXo0+tB96/p1
IZNMjjB8BkIBneNs0Vo9lGKBDJq34/R+tPIAuCAN9KNV61nFvoG7Rkz7I1fXjaSPCckdc9AcQGFO
IvopXRzYQ+glRqnWy8kdR1yEfG1iKOQ7ytpJq8HbgR5PH+3CoWw/YIyW0ltrjCxK8Hi00MhWEB6/
TJ6RhnR+ce7ngCqNz3LEWzoevdn4NAil9U7Ugfcp1Nr8HEE1SGOu9k3AF9/iX8Dlh70l6O464dw/
Rm2PuZ9bmJx5TSEWWk6D+ho0pbo15nnGnF0tDq1vpBH/h73zWIoj3dr1rXSceRLpzeBM0lThoQRI
iEkGSJDe+7z6//mQtEWVusXRYEecP6Ij9kC7Ecoyn1nrXa95AfLFUn/J4Hrh9SQmUH3xvITQfLez
uS6ztyZZqLijY2Ohl5CpwyHaFl6ez0bmZXHUfekhVfXelK/2eR1B1XGrtGHbWHEy38ZDZlzqkD+A
4kunUXyIb8XGwtgHuDpaLAaAVR2dFDnv1lf6Hs3wgPdi4Vd1JjU+5XZd+arROrBalR5IpOCgJq9J
b4n8QbzJkNMhTmwJwMytC2Z4Su1JlsHo0ZkZYnjlmMwzTK5i0s7UyMD9pJDlL4UaDo9lqzNOMSai
FdFb57ruLuY6KNsZjeSdnqYl4CRRNzcGi7BGtRwnDOoiY/gkm0DqbtTjrwOxbZlxq8I5ofaTkaXr
TnoMdcXWJ2DShK9AgagdRU9RGOsXcp8ZkysPqiZxdmZO4UWzKTeuXUm4Buoj+WEbe9Cy9B2636+3
jgbhGRsOUt4xvzp0TjHR/a2r0WMeutZKEKqh4wL1v5el8aoneVvI4fwiFKZ0LxasMvPQ9UNt5Xjo
5hYSFXZYPUPMVjI9uWczDMOaXsSp3MJwSMOHKYuNM2WFE+DrCCy/lUx7/cBf5VBcV0nZd//3/xy2
bCbvEnUNck2Mt4FIDvqouNOaqTG1JjCrQjkF7B8/G3Xa3TVJqX95U4l8r2XfPkqw0vffMYa3cK5R
F6HOgsC+35GWZegoXZ7UCBKGpPBGfTa6IFMmvmWnr23lvG1yGI5xoUIUBYiSB69Lq+S7f/O/ReKb
IlEY/P9zkbhtn8vHr3tlofiFH2WhcoSzCGnXkByp8GCQ/6cspDliDANGQjVmwbgUmtEfZaF6hAGY
jhGE+JKp/2iOfpSFyhHUZiJdkUbAqsNY4U/KwsMFC+6F4AGwTUBgSLXEz9/IcRZiscraalJfS6XU
6/TGDCRl7I6Nubf8N5/K3yzYX9wGxLN4ueo3jyre8f6zFHhiyozVvt8YjnSRA6S7YaibvtMtD2om
BjJZHgdCmUecd32dAwAT7clM1164DiFcpR7xnttpWBkeMLEQPNoOFFcatlNRbYqxSrlzW4fJKxP1
0s46l4gr0mFyprFmXHNzONVK/dhru9+/tUN0iHcGngFaiW5GJCUeKEgsAkidLOTxq6Tkm54OwFPm
rgq4PRpXQ+3k5oNjuit1wTsHzuHx+u3JAJdiidESi5+/+f4o3tFZYOCBI3MZBViYMD2Q9eUd4ObV
7e7tYcNjkMLizk4/wp8OlQiMXZVkcJzEn4x0bP3WkOsgG+LBlx20SVzxWuurqR3mBORE4Reo8NHn
BTPRZkoXy1MyybyB8ndqcddvoToyljZoFF7iyU528Cj70lWg6g3cY1UEI2MY0rPZVtKHtJ0tH8Uf
sxv4gNqZBjfuZJiM+dPrF/jvKfb2FKO1/M0pNnCG5UO9f47xKz/PMYI54e+ixZJf3Vz2zzEhswcY
ZXlAoft5jplHrBaARbAapCXQpH+eY8aRjQ+AUIiCciocZn9yjvHC9m5DsF/0QCgXMZsGvzwUFZg0
bs6ijYM/F8qnsFVXtyIJyJ9mOhx4Ue/sh7/BjaBRgzizKYiZ+UUTTesF7YAu0285wKDfGHYfcCxM
DxFJvKfr1OHWAL+YHEQjsuKvRCbW5XHdasqJnK297JpKIsduYg3q51bN4SiUofQBLzRIDKmy6Du1
pFDzS402wkt5y1sUB+2WoaxMX9LYaJ0aSJ4LI/08V9XbGDVD7c2kzyTOiCJxLuSTZVnnzjONsB/8
xaAfiswljhAWL5DqiEPPdlMc29BmnDF95zh89YHeOy74NkygfxAHUrrwF9o/laQQp3x6Xj4eJ28e
yrao78yJ6zEwJeQbasOd45rzaJF4VkoP/EmPNqqeQ/CR6HRo9NMYvvGa8hFYs0zDm5nMgJ2uiu7S
umCKTc5k5+GTg0/AWq6KazJEhG2YjgNUYjjDgVKZytduHNN0M3D0Ql1IFwbMqdG4fWkez3IPM9oy
U/tMTuAGT4smnVcIrDartfIvWZOaQxMslGinRXF2D83MXUNcAN+5E19dZg8+KYFWUymq6A9xY9//
pNa1zWv0WB105dV2xzFXXANyTUEsLNnnJFml9Tl2sdJWATLslcHgEomCPsanVk0U9axU5vmmn2Rj
y5geIngHi1zO5I+oaKJt0c158OZQ+JtL/Bd3dTYa6ioCbGh8HQqag6suj6ypztS89ylAYTKsdng8
zs590obw6XQcm0nohMgyy7FfJmu/KYRfaZ614ztju18uPvE6qJwgTlpimnWwxPrcoDk0ot5f+14L
6GA1mJrdezXLL8PB17crHP9RxlHDHTrKpGnT2HmW9j5GgqIlbmffhljOzEzvvK7X5mPsQM1AiLdd
EoTCUwyGVM+o8ERT8rB679P/9ZjTcKRADEZOg0bOFMfp2+sepntpqRWSfYjIzbla5fUJggZ18mIB
pYTxVOxkLUSnUBZwW1J1PV3oWM6GrC2vLLXfaqO9lpuUfz12p7EML6ahbd6zPhBrdn9NIz3FwQpL
Clpqatv9Fzn3EHzaUO78dTJVP3eSi1UpT3ugidPBvurXXv32sfx7e7+5vUGI3+xUMeb5/sNvc5jj
x6RP3g5hXv/+97vbUo4YttGDi4EJteJ/bm5LB2IGreYOYwbCRcxu/t6BqPIRoxm8WFS0O+wCsfJ/
dCD2ER5LFksasJvsI0TGfwBMiwPj7WoRPrk6JQXmfpyCmFLtr5bVbjWJ3HJkMiNQk5tUBGQl2Jqf
VEuih26kOhVe2aP0DC+/vzLnNnpPMy2e8OsrAKAAQMB65jBHSk2brILragUR/MFN22iap8elEkCI
+1OluQiDEGen6LX4/A56dqNppbCAUxgU8A19uV4NPwbOfudS+fUT5TMlj4vRJwJV7AT3P9HYzsHq
B10PpDGTr1ryMjv4CxWudimIiL5Ri7w/xlpOujSJGvkEQV1NNm8W399cE4dHgBB7ifYVBR3e9HBG
9l8C+hA4v6mKElMEG9dmZ17kS+j4tH8F2B5yCU0OpePfP/Sbh/T+N4nUjIsU6y9mKryEg8eqRdjk
cmsEclmnkVvFSSyfSHqOgGCN1doJnFlpo5O+VSZQV6cBxAxlAwjXqbPqKuol/a5e5WlxR6QT52Vt
Qo2SR7N5zJLeQZ5URRFwL4jgWaOs8DXrFJtuLsES0whHW+fMTeJwNdE6lbQxvFKl37Z2rN/Ktoi9
ToxZtdzWShP9axp3zAttfBSmDeK/8C7WkvSeLyv9YOWa/mRnTTZuFm6D/rhIFRw5zMYxP0SLkzyA
oRvmrof3VdzpkCA11zGw7ju2B8n8HBlLqF9qObqSu0xf8i3mDOtIQHemqJ7yih/KfTF+Ip8bVFGZ
dae+xI9NvYlMC9xxERDk+opGgnHSuYI+glJWr4hlKcBLqJ3KF2huMtGKAtusXnHO8BXzxAMFln/z
ioXqymhdoNoBISUTD7TUShECukPaG1S5dp6DqLIotE35irQyegB1Fek3BdNYgcYW1dTEfi9A2rIF
nqffF9gtIGCxSWyLW1gflnVy83AwLm0B+UZQt8EXi3Ul2UWAwtaEltQjrNH+UryixlxaIMiUTrqP
0iTdyq8IM+graLPJRgFKyOtnCW7LzfqKS49zijhKFXB1gwltjFpKoNh8nON1CbJdvWLceVrpA7If
gwpbFzB42IeFt+LGdNxK02gFId3ILu+t+NzpTOe+jcb4GW0a4ipNkoX8y141VCJjs627vN9aumSf
FdlijWep5OifG6Z312qjVUxzoHWfQnm0GEwzVrmYZ8dGErQqzm7E8qj1IUpDBcSqABJpViXg2arV
BSGzA6Qlpayv3ghEfDkr8dB4ekFylu8AISauoUrxxzob412dZ7kUJHrtDMdErpiJl3d5FJA+Oacf
i5EPrXQjkrzNU+QRQBw1Tirl6ayn4XpOaFVa+LVaOB8Sy2kGL4aHmXpVl61bEFqMltTFNhp/CEvw
nXWQ1tXv4sqsjvUpj56Yo5v4Dzh5KvSItW16/djrbuNU6ZfaqjDpZCQvE6PCYKfy1MKUtKsUPlPo
LQTJ9UEG7nKJerufvQTbwQ8MpKrPNiO5LxjQJZBaGynckfdjX8VZaqE2Nurorhks1jh09O7ZQlZ9
7eCBIHuM+tPdkih9FKShnINwJEXabWxDMj7q2DE/tOpcvjA/QyPgNPn40FENPylIvhnpI2OilMeN
lyxAPSvIkAdYCa/GvF1kdAWwGz2sVobBS/NqVlzO8px4cnmeGG1WGftEsVLn2oTc2fvqWNLUFqEG
C6gcEA4yeKkgpCelein3qZa5pk1v4GfD0vPnBuKLH6tUdi4sLQUrJLmqdV+dQBzFXG/93EimhNNf
3pePRlShN1fjvko3ZTHAmHE0CceVagREY7MSpugnthYTxje0i0K71TlMEKQ1j660GkNoT8uK0fZN
uybEbxg1sjOkSUZRw2gph0ZUz23u9uwdZDhKEyOGUTBzAZFOVA6X0Z4f56GVoIRWVi0HMuSGwust
TVrpTPUoCpq01SafjGw5PtVDan6vRi8mGMF2+WhHenG9snoRn+Hgo7laW61X5iKViodnTfgF2X8q
THTG4XMeSfJtIzFTYUfgWeXOhoUbaCurKNK6lMQ6Hy5LazN6wZnQd9o2c/ypK41b4oB667istLT1
S9Meq9Np6FmZc9aadwMoQerWcmmjTDS77D1njl9HG9jWIm3msoCiRUbqQc2vmPYAfwm/43yYJAQl
neUoT3o8dpxxa+aYZ1zDs3rSpAUlN2PFrkXvJDj3kEXM4Z3a4rABIdyCxktAHqYOcn1obGdXnIeo
KY1AagZjl3e7Cl7mabrm9Qfd4pv7/Y3+d08T2nowBMpDatT9+3ytEAebXWoECbLZa2QOqz9Nkr0Z
tVxnptM///5xryL4t/WDKZhKTF8xskEpTxbS/vPatlxbDjQ9GNdo2MV2UsZubAwWWs3WWQfXgN/d
elOcQpRIMXkv71AySaHPGLKHk+3At/cb3awXxLEdM7eh7NCTRVqE49RYLtOF5sBb9zG/7BYPzkLS
P5fcw99z2P/th972Q2LE9xs4M3ksHg94aYBS/4EzLfMIZxgVDIOApO+Y5XdimgWRhzEN/hfksUMJ
e9MUKTZjGVzLaL4t0A/wrZ9NkXX0yqllqRrC8s7+I2IaRjUstbdLEUBfVoiNgvmDVQp2XPtLUe3h
pTu1km5WRcb1HDPJ5NFOdKa/ExuT0rMqawFIOMqHSpEzxEtd2Yw+wdDj4uYy+ikPhxqSxYqiq9EE
SIo+uwMyBOYfsXUOr1QrkBgIDdGsMUMfzFw6tpIci+ZpGJe70nHW0A3rZlC9BdOCT3VPbF9AVPVp
HMbFhyVPtdqDc4uPvRnZOR4IpJbr4Is6tWqOFJhbhRiZKFgthNxuEhnax4KUMwFr6tp5HqrVfZOD
RcI4NXmBqhZe2XlVogDJcH4kZHFw0m1jdMp1N8mFcxxrxfzRtCU0jQjm1wadvDwUXtFMOkLSjloJ
pY59WaGQmyHoKPNzpDhw7nBlmO8UqH3Hs5LlhSevSnbC/wXs46RXPhFBqD6hPcXPjRld8jioZju5
jZpF+INGhpoE/aDOaaCsg/wRDrz+KeuSIjlGUu88WUnTnOnTZFgBZsdS7cmI6XQUIGme+sNqS7eK
gYOCh0Fwdk8XrkMmwSKAgm2I+XI6zU7va6vjtltiGm0X0Uinon8Ow8W1esixHrwI6QGN2KhAxEHm
v4mQLwSt1lqPlaTaWEVKSX+Plij+IqZptluZdXilYnGbuGSjtJpPtGf/gGRU02AjqHh/1QB86zlm
ZOm9hD2J13ENj36iZCnVWtUbM3MYKXlodanOXKkwOh3RuKM9j80AKRIbxrnCsKFNN11nJPejGmp5
YEYQkCQd7aw7h+qERT/uDuiIJWcKvTGMRdzsMOo7s0OKSTZ1PJ3qi04kIw/AZOidi+OXlv7Vc5PJ
ODuVOemhh0tadUjkEFttIBmXQcKXSHWLKWTPXf3Oo37ttvEVhKnNgIF7Ayxyf6PmQ5JHLcXaBsn4
tWStKXy2ifA8o5UC1PPiKkjG85o/XiupPH2DQf896t8e9YLb8M9H/cVjS4T34VkvfufH6Eo+Ag8Q
UytgF2iWBmXGTxIywBh3vcXYCLal0LT8GMHrRwKXhzApk5EA2PrzqNePKD35EXAaMDhg55/gX6/x
im9PehE2gdpDuJYC0VHsHSygbkBXVsUlUFCDuNOxrPA4Rc0zuCYznNtijHXU8pm1mSdt9eNomD6Z
a6c/F2YcPtaSdTzoC4HZap06eGnOaoPaWdqWhEfj6jNLN3qPW+QKanGbpOSJWVOabwd1AozJ6vKh
GTr5tsIR9rmrjV0UWY3pLpo8+jjSN2fpqMZXEAXDU6RrsWdWraW56tLpl7ZwdrEK3BOQOdrKV7MY
jHv2R3u9jBpVPsOnm6hWOwTCfWEQA59o/U0qlSojsTp/gR6JG0GzKL0B0VOXPyp0t1/XFDsFd2KT
7iBODm6k1T0i/1nXafVQCqKYNtDo5P1oVBtt7NAMVsoShFq03ptmiGkZN8hFBf7wEBaN5TrthC0B
8XfWZlgseIcZ4qKTysnUr3k1RtsmczZo6q7rcFLukLLVXzVmFh81iT5TiHHlY0stHW9ea7qgvEah
RvnbnMBHy2WMF1b9FH8eDFGWeZjcGOePL28W8t/AaKyxvSIApJ8qhFULR505x2FwBtJHRQdJKn3D
7BwfobJ8Ii+S7b8+5d8zZO8M4Yr4zRlSQed6btvHfg9DF4kFPw4R9Qg5kyDlEO8mM3fiu/pxiKhH
qgaa+zom0lGc/ETRFfMIHhiDGtomBDzCwO8HiG4eMa6msuM/wquA7fknh8gvLrdUsRino83T0M6p
0Lz3D5HRnjqaQAqfwdS6uxTLjs9xNm8HPZdR4OqTcjpJk7YrGrN6RgxtXuMoOJ+WsH5OwcyGz2aU
qShTs+FMxbTuZEnU/IOpgMK4/661Q8WMgJ3/ealtcTB4u8jE3/62xlhfR46QX6FbwjtbaFu+LzHx
EzpgojSYxqBy+3lJaUeEKjC/sXHyFrEx/GM/Fph2pBp4U6NsEZ061c2fLDDYGG+PIpSlaN9oh8SL
U1BCH/qrRVA4AEqi4moy6v7WLobhOGy19EkZ29bmoB7LT4lpxc4x13B+Mq1TE6DI16LASVMDo6Qe
99lEvUgWXNaCps+iD4XjSB80eUmu0sJRPy1YDVIsd+ED8fNagJLYRXedXSqVvIybOcJveMn0u0ia
h7NeGqUPEjeGn0CGviNzCv8ge9ay87i1AF/leWNnY79L5oxhvtrqILCqPgq7NmO1Twu1njukD1KE
Ac3UnBtMz+z/3kKvn8ubvn1+7tGG/S8QhKkcVb9Z39douKq/PiRfqrer/PWXfhylxpGKrhcIiWNT
DKne1GPWEaeYiHyjIPvOMvpRj9F7I6Eh3Qk5KZtD1FE/lrp1RPWEIYaBsFAQGq0/WeoCFdi7dcVO
AxMQ3rGo0GjA98/SMhkjzPu7AkM9UwrqdZh8vcNVDa8GcpiI0ATkQdR2uqjWjS0PmLtkZVBraQwZ
Z5WJFzITOmnQ17i34XSkkn1u5vHTgjvFaRw39Ftlc6YMmIcm0uhcRfCjTpt86YM3H/vfFA9i2PW2
rmT8TrYjBQTTRh0OtiAtvqEGTrWuJKGSFBCEQ7LIl6HzizC5NoAJPWKx8B9Jlenbqv9/5j/TcFEO
w09ACQUF6NAVFz8xzF8YfgVhLWe+5uQvqlU+OHLxp+k4hw8Sb/7NmxuceU2gG0YBaMNDm2IGYhfO
7e8/wMN1IJ7BuwEIFKuLQ3T/Gf2ggf/1IBiYSthuO3WIP/q2fudrekVy9r8ntL3EnnDG0n9AmNh/
DMRUjF/rgnwxe3B8NEVnVeF8ChNj6wzt/dgOd22nBFaG13C6KrvCnq9//z5Fg/HLC4BPTPOKeQDZ
aQcvoBoVp05x/3Gy6jzHwegCikbjcoDihjkx/fr9434BtPlcqZbY+CLOEkXcwRvGFkYj4kIYbg7N
4qEEe4qRo+Dza69umFtXpQONqDX0HS5WL0xfb37/fHSnv75hh5A1JuQaVrcCqttbPFo5S/rKLCFI
nPqUtv0yl1Y10M30JRrqdYc1yA6rq3JbjLXGuDZ/wqjzRUvy81rtUzcu6s7PFmK+KnmNNzi06deD
bl82CeYkVnFuS+blmmYvMl1SmdjYfixMaJdJwp9mwBZHyWinCgwarjMFDQ7Ui69jjuCplYXqKdR2
q5ZpbrkmN4bSPGShedvZ+q5qjZ0t82TdggSnTcyDjfTJAjtym7WFP8bTmIKVrngZtmOiEimt24lY
HbeelZ0+RE8hEwYkK/Jne0kddxQ/MjLVuJHDuQ9MFUfSPLbbY7ObVSSpPCrvyhqYGnkUWPe609vK
9klQ7tx6LM6TVN2lHfjT6ztTU/1iGZvlTG/EmZdIxPBKEzlyVpNdJFl3j08v7wrnJQjYa+FN82T7
ErbPAbXQZaNNTEsN87NkdeWnHsjIx6HP8SpM5cGH8JcyslHjHXXOVoVn7SKJfTJz65LW89JI++o4
62B259ngbBbDvjUFosgZvl7YtT56VhyTOqJFCebmGFdy81wqRikaWYfuVSJ4YrW0XZ0VT9mifVQT
VfUdq7sPizgPCqbxOG2Wy534XkOrPGcWZLv5nMdXgxMGGNUo3lDbHaSvQvbHWpcCPW41V+9WOkfx
Ib9+jLPOrCm1sRCOEY3dWcT24EbLh7DgIbMpldLZLrHseHZiXRLX7myNdlm2BGPZ2H0nT3qJl6SW
9fVGRuXpRjgwBp2Ec/DUaetxVRm7KjcN5GosBep742ziY4ghyG9a7FCDdHWWizCCo9dIWuYbQJ4e
A0W0fSVXXNPkL/ZU36uxdfL62mH5lVu5tE7KYkVZN+OuPaovaAxvye+oN+iVK0wdeZNjE7+YS4SC
NJpUQhQXfEQV5JVDMvaMi5fmOBvzXWHC6bGrWQ0SjdedMQvcOGF3j7GP7BupmYE9OrObY0jrK5jV
uE6cRBstLZctPTmrpuzvV4MFIBnJixTpJUmD7X0/W1kw2zjzTBJcArCIEt/6mevVSWqo/srOUbAm
RMAGMJk2/HZYnotNIzOKQUXAXwLe1lCVGjtcO5maAVy4I/m9iDxD/ukBTt9SZC/GyCbL1+IJs9jL
eFIu1HC6amTnliIYEzV4SRcNytgAI1xnm4Rq5w6TvltDtG1NN9uk35iXZYnBc5knFvRT51JZtB1O
3p2rmtGT5vDBLJXCM8L23lCrc3DXe0nik1qs5BPgMDT7iS9MYcqGd2ks3aaJuVzEVry4eobGzxjF
FrXWLyPJ4N5s27fyumLZX0i3dLKzK/6LFmFh0OVPZcSWxQP+tosVKRCHb99bmd907X1aqLs2qdm0
WDPh2sjCl0OMP8nqxHJAwmVNnQws4nAq1XSOjNVq59M66efTuahtX4zisT6Ue0bXenyJ29Yaejij
p65Fbq9rdLxImSTaCxn+ChGqNlu0zp+MHnqBUeAqh1A12kgNlIF2rIovxRqfZLqdeE7Nju/S9r61
YlJGhvu2aO9RPYkkxwpZsdlyKFusEzvmdVd2/JInGIu/7lOptm6LXF63TLIRGeIv5LVVWx3XRPgF
KbZ2Pp42qmeP0u28ZCwuyTl1srze2KQCfyB8JP84WiE+RnKYLtvcCZ9lcH9fnTUpkHR+K5TVXZ4V
msuVGT4yqwTfEmVf6IijsZmVc83Chg6vPUPZah1tEdGB05XS810yZJyvbY1DEOpBFsAr0k4E3uNO
LUs7bPpucflSpOMowTUgb6XHZY7ia80uVHLzqup4UDnwM6O6N8HQ2DYgFOc6Fv4bJVrVD8qaoPcc
paU9G62Fk1bLpMLtY0nG9Sg2+E1lkI4LnZeM7e+yjTDzCdpl5KQvtF0bA9Wt8zB6aB8zk+FD2n1q
8zi+yqQyD4zWeMTFJvN1pej8yemwNYg1+R6szjjDL77GiFKuPyuSPW/tMlwupJzJK3bB8VMXSdmH
RJYelQanLdTb4vtLZZKAcPuTAnVS1GCcGv0rlCBMtRVt9LKIzTLmAHDEB+bBjLeiD2vK3ljNKN+D
aD7NM9ezOJzI65lPNS5seLrM5cf2/vVapG7dLVMLM5ZRv9fJ4l7MwvYMwzpc52zjkqi7BJ0526Dm
wNAYsvhqYbRnutJLXtdNVxBOkoeq5AR/PSOyxLyUu7q8kcr0KcrrECAFykcvyHQc8eJOyW/zsYJX
Ylq4InIez2jkPSg5L0OtXtfacNFW1hc9zj+XVnaWYQ4JjYcqoZtxJa3KAmxylFWMM9lwKkfcZkiA
MCs5x9UE21UX4sVyNjdydr7MFo1KaLd+JTNrY9OdqNl4k3ZjsVFzefD72ZivybqG6DB14D6kIHlU
lPd2Kd4mMyceyn7Ms2Z9GBIHy5D4KSH5wM3a5EX463hKIzatKDBeywX8Gu8XM3tqUj5N7CmhYMOL
eKdSFB3KfmGK7gjoHfYDXSGWLgd1WkGrV85rHOQ2Z5VpSbcTT+LQTF+mpFWRBxMgCWKSvPPcVyuE
vQeb2JHoSPJkZCu0gQcFIrPLbsC+Hb8da7yKE8vv+/hU08ddmGFnXCuoASJyUly5zX3qkQuzlz4q
VnOfkodtZSUzOZ37fNU1SjbiR+S2waSu2aTtehMxdXMjGjcv7rqTsJe/oB2R8N6TPtHt3hh1C7fQ
rjfNbIC5R3dKN3xN1fxYiSyoZSzrMQ9f6hY1eVwkp9jBU6bl43xpSH12Wizs5TLk4GZ+fTKJ2n1i
LOmKNWeksAJLTp1UE874OSdk12dXiw3L0W0xyfMAmqga4Wt7ydSt3mQvhVvU2exJ9aoFg6S+E0P7
S4P6KnoAWqHHRrd7GGZZ1RbE0MSWfFOlCMHCiSJNMU9WK3pJa05PLtaX35f+rymcB18subdohAEg
WFKHcgt10Mq+CXPJL8UnxZejE8NLaavFDqE13fp5sC2YNNwqRa5vx9C+FOWkunKgFyhrvJ7QYmzb
uXNFzSRPlEDiW24pBhYteyIrOvMLzhBMoMFQR7/DxvCkUvOXpm7vtZpKZ1jpa1JtN9uc806HrDxJ
aqogrn01TvJg7FH/6JSOotyUViqHgiK8k9mdGKRnATy8xY3hm1C10bS81nRjiwPFqtq3dscWkbif
sqyVjpWJbxv+0mW98jdppO7nVOluK0fFdLabhKImEtYHIdf4t5uRniuauBimRZaCeY4xd3O6Fvrj
VHOw4umM6yO3guMskijsYPjzpvEcyGD5Kzstae6xCe4DiufwNCJt8+H16/svDCpuq4L/HYJpe/5M
/+jbJF7Of2yc/v/wYKIjebPQfyH/3zyiRv/rLOn77q/nvy6fx6Tbx9747R/YG8Jioc1grEkTKNLS
f2DMuNIe2aauiCASkdiIjP4nzIwVjYJWGbUyFDS8MYAQfmJvCO74IXI4gZrJf8R7UX/BIni6AohH
CA1UEmhY+0d+WicLZN1I9glkSy/MSs8+aCUgMbsqUq9TDIe3sV3Fp0aVKFGgGdUIq70LySsikbyE
HCP1M3XEpHypMKXZyFA+PibQsSuMDozlUiXwnuWtrg1Hm1FIZwQRPdjROD+Rv2QiGo5xgMW8rH3G
leo97twvYiIsE2FWiGA9XbgUHIYtOybi1nKaVz/CvP4R/13lZVZM6TxFVgkHXUIfhh2LciIRk3vj
AGgpglWe3K/NeKKTidZ/u+f+C/vpf699GUKL322d2xbqwNfHr+yb2+rpMdoHrcXv/tg48pHOhsHF
E7MwsrjegtYo8sVXCgcEI0Ks+thTP0Br1P984yjs2VaM9wWX7MfGQWBDqJwus5+EbQQDxT9Q0Rxi
lQ6ryQQZR8SCUg2bwv19A8EhmpsI/9J4mobtOFKQTfP8Xr66LSquN/cnMaQEJwuxIhxJ8vDEJOAt
7NpOiSKZcwadMUzD20SDxBTk3Wi0rj218ecs1iXJXRKpMX15SWclWMckw92nn+erxSiTZYPNIIWT
Wcsj3kWC3blZkgFfJM3EQ6eLZXU+rzV9uCoAk/KAi3d+0nF+Z3xJi72N5qL/CPmBgT49qmz4Y6Mu
XHK50n1eqZ2u8XaPorPOXEOkHYhmd4QDgGUO+dD2HpSOBeW5IhWQp2UuqJMQi/nhJKWLuE61jkCB
dqznyxEvJDNwYAdIiFWWpvWaUC/PixKqGBa/5YAeAisdqNI6b8+TCTZ6maypiTwVZIT+KE4+JuSf
pegGzOFjw0h18tAMJy0MtXI5H0j50Uhwa/UTNcXWbaFIW12yTMaVcYPRTG4BnTxzRYaC4VVZPM4A
YNUi2NsDlr2QAm4JCF4lv2JQchmTuwAKOBkQ93VpykjKycONVpYkA4WzHtqe3udgqwmWdRjzS5l6
iTJIfcoiG0Z5Yc721zdb6PrbenhrTXKwGEXxDAeSMgtumioz4tlfJaT69Kq1tBJdVOccdzOJBw7Z
cpvfP0URd8HeYhSPYQ5E7UhwBqqf/ccsZWj3ztARJN+V00mWWB+6UVH9qte7MxtuOtFKYXimpNXg
sW3T8znEafv3r+Hgunp9p2hPDS5ADc2VcjBjidIa3UtRS55lxN1FPrfacdIlKkVhXAdDgvzx988T
n9zhW+aQ4Y2zFTlUDp7X6xreXISVenUBZ07HWMfPe/JqytJStr9/1OEYTLw3eiCeg2EHn/GhU2xT
x2HS2SnCir5MpG2jJt29tIyY22NxRfYNxt3GCoabGmgOjO66gi/zPOEXmW00yKHnkNNj25vLarxq
Rl73NoSH6NDDjInXY2Pee/B2moQQCWe1vQUtdjDD9z6DNJTtYmz1sVit2m+51P9eeW+4LhRpb77q
f6gWPyblF/w/ufe++dck5fNezSj+jR9Xn3IEewVyEVY0kFtQfv6sGZUjSj5mONBYKAsZIv28+rQj
yHGQ2uBFEqIn+DI/bj5qUCarglr3ndHwJzff4To1mG6CEiiCB0E5ixH2/jFAmkRrS2uHy/9YghJN
RWkmrumMpI3UDt6F1IeZik5O0z6mAP6xq06dfT32eXcn940rIyugs67UcKMbbZMyYDBSsFAEIuU8
V+dUpH1MupMa3dom0TFI3oabpa+KJRiQuBynnXr+5uv4m+NTPTjYxDti06G8hb2N0+nhZZ44Ejsz
LTMfuKPzo8UurvUaJ+g01WJYEB3Ge10HguuQYiYvVX6htZ2+G+z/Ye88ditHujz/KrWcWbBAbzYN
NM31V96ktCGkNPTe82lmN5jn+F5sflRVoqSrLAnVs5meaRQKqZRSl2Qw4sSJc/6mTNaUiLFIUNoe
wzfpImbj2cFNQxguxPlDDzRkuJpp0+Z1s/n4ppdRfhWZlnumcY8aBh1M8NviSeKOL4uoYRaU0M9A
8bAd5tELhuxumPMeIhY6663fDJ/UaU53gJeL0uWmi7e4AZNivX31vCRLQaEvdtGwkG+TeLorkZCz
pQ55tMJQcYKo9VVM/uXQ/IxWZZdbnxgPvnS0T58b7KZM7odCNDCbt7dgVOUA8pxbKHMYxLoSonCn
SvmXUVI6J9VC4yg21OVCBO3WkhALXjLJyPdNLQUtBDn2IfVNWymTr2U2CHYMG/CTQfqF7BJgiSWC
s1WyZ5y2W2dg6VmXGwySchf1x44yXU2Vke6u3WO9UNV4OcTnVGKcWRx3MOoOqfINjAU6jFhs+Jo7
yWshyNYpf50701WMnM7+w2TGaOHdl6Nho0+xiqzrulM/gROcbK/L+wXDAMdcXhSy3nWKq5BkK6Pc
5zYCupDzWENmxIUM/Q9onz1+wtuPJ7G0vK23b1MHksJZisxiEaw7KfyZWq9aHbxQFw3gaTWY6V6c
ynhdoHropVniH6kgPXdtjKcZjXLPTGZEGAf0TBtK6baJ6O+69fv0k9t6PwzcFSIyS5ohAQ47yafo
Q9UUcbkrqx57h9xCdoqyrTfE2MKdBIAdL8PwX5vk601yocX/PUpv2xTp99/uvtcB58Pf/j37XgMw
P9kil0/4uUWqvyN2wd6D0NHLCZCJ9RMdqiGkoCF1jS+Dgirwa/SeSVlFsZZKJFksZ6pXp0MDeKgK
7pctFVg66dc/2SNPpzWICwoz+CmwnJZt+mSLFMCoDgHkbRAe/UqOpvVk+t6r4fnFprXMwdcr5/QS
J5kpOtSSRXPXd8cQD4oSsntJhOut648vc7oU/rgMqQNerzrA6BNsFsC/JGhF0Xf9dFgVanYoClyE
NOtOKLpPVt270L5ci6P74lONOAZSGG9Du6WhCiHOk++afb8PpZbu+tIzQ8jTpzOf432n9PsC5WE1
THZRNp21k7qZAmWzjK41TGsR2bOPH38ZxdNRpiwmLvU2DliW8vaWJCR2MUoeYbCGwlWppJtwCBB9
7PbB8mKRUQ7S8Y+M+W8hXZ9dcplbr5BWqhxMiC6AyMjE4D6fuCwH9THH+LWL6asHtjZanyRAv5qu
r5/yJN61Ji35uuIpS2hlMbzfUE0+SVd+hbqiIkOCiuYIqtunEyk2pr5AaImX6xcXs5g/oja9EbgW
lZqjnqnHXu/2TYv/UVtciKr62fWXSsnpm0QCUULgUeaMdboka1XrZKr0OOj0j6Van89t5k5Nukly
62D60Q5y6C7WrKvBSjdVZt6GTfuJGIm8TJZ3t6DqFILphywUmLdv1vInE9xuBtYmC1b6HD/IdXYo
aTOh13ZLi9AtosAWu8FTAqSWJXANJsZoJvDHTgIRQJ8+gE3F8XrLVDikVrdP6PP3YrLpywFvsOLi
48m/rLf398s7I+UjMz7FZVZ1met4wfLKJv3YNrGTCuD/ZE73g3WNvdUeAt0xF5vnjy/7q8gGF3NR
deXA8s5gJPMNFtyQMxvz4Rknt4uy6L1aD68+vsxyIHr3eORpUD5BULItnARpJTAlv25j300g5CTl
Ra7i4JPReSvbAssdWNY9/qhBsBIT4bCEGEhDHp2YAzCmw5Cnl2U+r9HatYVodkcjuNSTwcvg17QC
omAKaCJxohcfg7Eo0o1VVuc0dl2UL1xyZvTHlJ2IEDgXx0J2/fGzQY/41cNxggRZSyKH8snbuTaH
ppkIrWG5uWTdhEZ2IY/9nnrlUW98N8VOgdpmYssKZqpRux31MrDb5KlrwI9n8S5WVFsooodxRO1D
9RF/QPR5PK+YfkD5nBKAuOprDlAHdADgZhs1tpEYs6bUY8JB38xzfDXVzMsaj6xEAEyJGK40rQH0
bka5hwFLTb4J1nmmIb/We8tIijTLfZnIiti81AzPRoO4cKVtakY04PuhNZxpVXXuZ4+0xinCNVvM
8w5oj666MbyaBnBEmjW7CAV2YCnRLg2yg2X0nt9ojlXFD3QAkenCXi4rLljlh24KHAMUX4BNbaun
D9XU7jPD/DYowqppMFOOEJYJ4908yjugTLaPcAbFm00+dStNrJ/oIeyiOL/oI9CwQlifA9E9msG0
7vVwrQ1omTcpEoL+NU5lT0KJylFZj2fywLJVzbtMiq5ABJxHVaq55Zzc9FNZ2HWeXsSWukGJwROC
0OuC9tw0hW2XRN9MuuBsRusC8+W07OG/yvdRzBvVzbt42Rc0ZLIny2sNR+9iT1tryjGBK9ATPJZA
Uug/QsZ2ibvLWJdTSc3SU6tH2ih0RXO+pWjfxkDFAdTPqLiOG0Mvr7DrPNRYlmezcS0Mwz6NhFWd
C4fls4p+Xgdzc24l4c4Ifa9p0wMmfLtsWLzWtGkNe/cGkxevD8LdotG4oKcyYb71Fe2oa0w8Yd4q
HJLaoIPMCqLEGtc5boWY5G0qwbpcoo4QietAUo5mGq7BbyFQoW0wfLXVDifGHHNvpbRyB+bZ84Td
GY4ey/82Qj9smw3F5tS61jT9tkHrdmwxq+thItuDlB3iSlyXKPxhYINAVLNtEGwRfZXTWbgT2mGV
J/FO1wJvQBVGKYBkNJNb+u027TFwG1BRaRlY+v5R0F35FJ/Nqj5Hsdwr1MnFh9kNqszNB34Hl3hk
5luHRsfXJs/wghUR3pLrbdeou+VVhyl/10msTOFO6NvtoA4eYJ2NGGBUXC1WC/i4BeOqDw3Tbmid
5323bYfgiuR4l0yzC3f8ZQ6A7dpRkf8xIf5SyaAlw9k15OBaD0NPTdld2Fh1+caUOrCe8U4DJBcw
rPXyagLUTurooQG/oGaUxJknPXawmK/cZvL4SYT6VZC3ID9TV4V7AJHgJD7VuLSarWy5ilmfG/Dh
gxz2lCZ/su2/K+0sOeVSDIOtRTWNotXb68S+mpYV9C0QU8mPkFVc6wGYi+Ii1Sa3kdRdNGWbbqlg
TUXnVUJ+gdPCl2VPFTX/PoSnDVInu0Lv5R6PrQPqVZhXT+7H4frFY+10pwUshlETKgToGp+kmbDX
wzzzTcsVJPwvSwwp7Mmavw6auollZTfyp2BJO1BjzzMSRCDI1gb1KjsoPmNXv++ZLgNmGZzGSZQQ
HTlJUmQtHVIl1S13GsKrqDVv1Hx+7pJp3WaZqxvIrirtPh+qp8honcogWADA/Xg4fjk3Xt3CyWiM
fSZkDb0OV1PGM6PC4DksEFekAvfxdX41OWi8qzhXUc9kjpxMwj6tIkFuFcudh/ShFNUjkCdQe9qm
na2XNZL3vmcYk9sRhiol/DLV5xjHrxSikOXXW0HsV7VlHYo62mUdyzbsPit3Lfv0ycxg/5aodcH+
44uTsdCDqcauRbLcroC5P/VeiFNlIwhenKCxnfarBSzaCRj+BoBpcUe1Px6jX5z/FlqQZrB70Fk6
NWwSYkMJq1G03Ex6HJvQM335a0QelOafHf9+ce4xxKW0iLovadlpWVko0bNJUrwz5HiLD5Snx7Ib
+6ZbytNaKVUi8h/olr89aMkv2qnvBpfFD/yCCKSd4t1SHdJzG3FJQOtewsbRaZpj1niRkOjWEp7r
Bj6zyw+XU+eClu0UswTtkGyWGYEAlqNW2m5SBm9Se6RX5Y02pRtdTw+osO4wH9k2bfBljkZQkuK6
y3qvGnov1jN35HeysfcMsqA6CI6Uug9ZJNzBS7kek9CLq+ZcmmKkw6xDlLD5hdqurSntBhqSp9Gu
yYC91/ElDja20WubSo8f0cd5BJl4J6bVAQqet/x+OyJqF4deWyqblt0GVAa+IZ03qOxxY/hlycY6
rgcAb69VoVem7bbPg+MYx1j5tOfq5Hs9WeAE91oC1mtyzF5WCVoh7If1uUjEtFJ1syRLw9BhLB58
CVSBNtWCYY53iPn+6M1ko3BWVrvxqrLmiy7HgCbB70gvSRGjZiuRBy+ZlsFm2/Y9u1u68UPBC0Xh
ykyCtSYFa3Y7BCzGr6rc7udgPFvi91SrO19+jCr/ai5TqoPCvrHwgfERYFlSEb83D0ocYDN/1MP8
UeqCtQ/noyr8O7EhBdfNA2UIZ+o1oPT8bG6dpmQWWNFlQPZZkfUaBTi11jpMBprydbgbkDZcxrBv
q3MxC64sdOwk2VovvxfNJIbsqOKobVCCOQoW/w/CNTbOPzC+3RVxt8/Mm7qfOOlpDpXPVSsC/mPD
l5MJXFhymRSpS4PnajYsr27Jn9LUHcRpvSQyamzdmSoaH7qvHBthBE1m3PqcR3yrPTfy6ayP+r2a
sOHHvFPmWoChoJhk0C2BK2bnsxFfxTVJd/MIrMGphuxiqRmZPmmVNqylUtkNWb8tJ6CX7EIt5tvY
vF/OU+TAEN3nHE4LLbnMObDGFvhooWbY+OUQ0efdXIbXSy1kmSP6CLaZMNUPhCfm4LLFwr/ZTgbI
2WZeq2LGfB08S223OtG19ZmfWO/INdbyoeYs76YWOuQHdagkwrVRMEACx07MxfHL2Ug1mdxww5K+
/TjYvd/8YDrCQ6TlBoeP0v1JU4XWUNzx7BZDK1wv5wFZ7fYzWeUyDfJY3URJcG0Y8zpSp3XjkwYq
1ifH0ncBl1ugaIkyFvYGi4Ds24SlECuxFpXRchcBwD5vQQCqICvSzZT9CUf6IAAuG9ybALgUY0D8
yiKcCIrwJ88LCUbA/jkwXVWLdwKcFTuc8ArAr/nKEGdXmUnjUdO7RIvCA/ixjivprgrHR3yjrsqp
QjFDkXd+KRz6cFhxkLGFcXjW1cgxR2yn1YIjJ7FBoo0G2YNMHRm8Awbwu37G2as1lzRnGVwOaWUZ
rLsIL66JQ0EEekwe1oPeOUuxa0YCDum1ca2X8EgGRGrRgt/4frcHwL8rDOUI1WmnKdSPjOiK88dV
w9LJ6uHMoglUT4MPM3SwUbQk+Z/UY5EGuRsBJ4FkOtOpC+5jcw5tXZ/PcmmC1bWcQFNilCK3kDly
ouCcHdRaPw5t+CVXokshKS7aOsvhQPtejUg1yqSxg8MgMZa5mnNwlP2rWvKvRZD8+SB4xOGXp29x
R0pz4Vpgs0VNMbzCxY0Gv5huVLV9Furw+zTqcGRMZaPn5YWpd9ue5StQigDGf5XEiQ6Dwr8udM2R
FN5AUAmHLAnuW4UTISfHvM+xXKt6j0iwCyLszaN456Ox2Goc6jS2q5DDmpxzBi76VVABdWmC4Kpq
RdDvKyVhr2vNgyBb16hC7SiZXcL2XolzeqhEZYe2y9HkPJ0KlresiwZahpKrKD1NLtNsN3HYxw55
A8F+02n9qi3DXYmLa1IHV0uYhT93i888UkudA5EdfE4puC8fbsWbaEwTjDsix0ClSKvSTSuzKc4L
Q44fdMAuKrO9lktt2YKhqCnWN0NvA7fDtl4KGwGqRaVs4NKb+MYnTmD+APhT2k3Jy1V92MJCAm9t
PFPMydVaDUhS/pQk5nVUd+i3ppcArTZGWxyWg3dMUJ45SJVi+xzWqQkrDhvyRJinXTmll3B47pA6
umpk86oiOHtWlxGwaBwHjX+7HLFDLNqdEby8UHcr3LegsASOoCfQBgJPT9kpC83pBnpaJWfrQvCw
hdmKnJNhDD7qEcd48u1UsmitEzNhf/n7QlJ2lPx3qQFFsSE7qebxLEGb1i4MfN+hXKXs7fGDlffQ
JBEF7WiR7Jedvs6DT3LnX0QOKNfkzMD1yZ5Oa/Ut5a1sarB7Mq2B7IjBZOPVlyUIcCuhOvFxZH5/
uYXdTM6PLhAmB4tSw+uiuBjpqHfB5HKFtNsv+UnIqdnM86dlppfj8MnlfrERANpFYQSW8IJBfCEs
vCrCT8hd6bo6GG5B0E85YNcRQjnJLEI3aB2Uux7FKbwezOQQhRkQpM4ZrT9dHf5RV/D/BFf9Glb9
b+vvxSJc3pxCtJe7+b8NfL0Uxv++UwgT5ymqv78Bzyy/8bMzaP6OLgF+xNDI+QL1jr86g7T/lg4f
cgPYH74VGpR/518yk2FzLs60S+3+L/QMMGyM2KGMA5Dml/9JZ/Cdkwm4HWURQQRywnnu3cwqJjkW
AZhIbpm10n2oo643tuqIgBNsFYqWI7rLljY7Vp1Wd6BQxetaVf1tE+nmXrOq0oY+8cUfVEh7VWJ2
jig1/teiESVMx8KZtvmQSpk9aEq4anphAME4d96ciy2Zc6Lfdl2AjOEAbfMhSXPzGGSq/l2IgjhF
0NWstuMoY7w+Jiab3aTrqwmDXEwms3DFwADsHIrBfzAaab5+9Q4v/sg5XkMYT09/y7BQDEJzSWLF
gWJ6u8DrNJgR7pMlt+krn9KmUrhp3pee1iiVixhJsW3gTXiZoGXrlyv/o2X2t9yE16vjP7Gn9Et/
4O+XlNPVT//6n09vsdjLafivNbXIYS2KsLRjgGK/WlPW78iK8O0lhxTJJilg/MRis6aWCUojHmQV
cBhS2Z9rCgQ3XUBRZOcA94jpwT9ZUydaOctHL+wi9HAkMFzqO0nACfVoqNmAP6EhCd9A74dnST20
5b4vaxHiDF6ouJXmK7xxdSefxYcZDNO+b0bDAjJb+TNumJU7mYVkeVHTK5cRoGtnlkp0KVUUiUNH
LZv6OkB7B2943woRGSmMjRRaNBBRPlZ+9Gh0b4Fe+ZpXmAWnlizy+hhBhmMbRvsEeilE8Gh+MNWq
rmhTDI3hiQ1HNTMkYymkjJRKHdi/h77DnyCm7BNyLqUUMbZ+9wkP7PSIsaw1zjgMxmICwZi9XWvY
uSGv3eayK3Tpjh774Ay9fifCRF7I2+V/QDHx/CPJnf9n1hjz++/X2PXT89PbPYt//nN9IR0FmYd2
J+pzL5JTf+1Zi6oU3/qppPgazQJkBWs/IDA6nEsMOV/tWfwIe07WF4aFbFr/TKDnBeX89pioLTwM
lBc1CtTsq28nDJ5IujH7puzOLQj9KTE2SoU3u9kNP+R5htp2Q/+wgeg4fG0CaYt3HS4Qcwn9MTPd
Yq4PhHL5CMGBwpqiHrX24b9C+KnImbaAMf9+ejlFmn5v26iP2n/9j9++Rb+9cNQE+6luw3/9r/R7
Nr2efC8f9nPyyb/Tf0GIm5o/iMoXnaefUCoYagYkKHZ2yMCwN7W/gjvCUaCBQBsvs5NYwo9+BnfU
oaifSMCXkVR70fj8B0Sb9236Zcvh88EhgMJF7Pbt5GvwqTaEbpDdSQwxAo8n7NZaIeKrW2bhWgzk
ddUa3y34MXqUpTYVXcGroVgaHf5srRzd+AezNq2VOlkw12XDzS1lm09Yo8dde9eK+EonWXG0KF8Y
AuxbxN9zp+/9zo3nGfsQSejXxmhU2CuPtTchp7sX52SX+MK3fz6N/3+IlMuJkT3p7yfzH3P3D53Z
3/7bqn7Kv0ZP//31BP7zI/6awiQZS81OYiIvc+91/IT/t2x3iwYSWQqJ58/8hJPCIi7+IvdNJH2N
BjThijGzMWTiIKGR1vyT/ISlcFJlW8ImoEJmMZqBC5Pt9eE1GZOmHUWEuKdZkjdFlalOqMwihZNo
tF+N0y/S6PctLR3gKlcCRIenAhptb6+laLisjLGluHEzDxt8SLIapD5ur6qjFKMTDMZk5z3OrrWO
zGnZUvAb05UJH92mD6Su2x8RxtebNpkxMVfBdotR6Kp1fjAS8VMvVXa804FZSp2LvJxI9Dk1w5XN
1iDbUhS3KYy7IJkTe+zN9GCa4bGwBnsse1RfS/MWWyCkAaqNKE75Oh4R2cgaU7Q1AaWKsksku1LM
5ySqbgyO6U6JfkRmVIvfRKe4shlXLGQBv4tEWY0U29dBaOwoN4yQw+ga4BliujFM1SZ38qD0AhPr
+QGpA0RSimglyfHOFON9DSpaiaJvoelfKRUwBV8TbszK32l+oXn/FQjq6er76Z62rAiKLHBZQJcB
lufY/mq6vyPSLBjhp9/OivpHkSavo8EvP+eP2MCW9jvaY+riibUoxS7n8T92t5efAAhAYVNb1MuX
n/wZGZBx55eWQuHSjv+DK/pzd6Py+fuCTVPpG2J4JSEx+w92t7epuAkm4eWTiEKw9lgEy7H4VZ0p
NQOsgXBSue92MCXxF/gyf5Lsn3A23l/i5GTdSkpbSzOXcEGrPvVf0vPe4EqDm8+fBJ+3ce7dld4p
sxs0cC2TKxVevblInVfv+heh7dcPQluG1whJByvMt2MVYDeUqOEQ3sPtRBbybL73V+JNefYZx/CF
aPdXuvvnc7y60BK2Xr0UVRrNuJTH8D4naIZehvHTqoYa/hyutr1Np2HX7sq9f0GCYHfbya3PFNqX
tu6aq2TLUXOFkoxk/BETOPwE34tfPf4vR/fVXS0/f3VXaUxLZU6n8L42NzQqk82q+G55tBC9wa2f
xrv+ETcIXfps1JcZ+NFgnGxeYe3LamVwWXEnufXNuJ0PMUSU++a230s7324umt6JNTvf7T7DZ7xY
EZ5e26AWBKt1odO8gwRUQqyrcRveS1+xqTBru3gsnO7BpJx/g7+Zep6sIpkAbifPH8+1t+XmP2bA
6wufLEtLruValJapNnkLPre257uvxebji5wUmd9f5WRlNgpwLtiZ4b1e26idlg9ihZeajdIQF1QL
6nkIljrIsH183Rc34PfDuiT1ZNWUTuS3M6mPcOMCFhreq5lX5027CoJp9gbTKu2SqjglD0V0ELS5
zLR40VrfIk8PMrbW270hCalDQl7ZQd/VjhiOxTGV1DOrhYmWjAaK8/WjkJt3SWbGXobknR1JC6RP
+FFMRrgxCgO/OMwuVqMiu0ne3M/T3GD1UQbux095Qi36Obp/PeVJuMil0JhGUQ7vYVOdtxdAGq4i
RzrDs/duepYeEC77DKuzfOJH43oSN3KqNn0vz+G9cq2ajkS701a9zAts81wIHfMLNtIfP+PJ2ej9
M57EBH9K676upPC+8rKnauN7k+l03rhKDyLQVke0vP5itukveUiOTQ7+bwvA13T6ZIOD1xDYwyZc
p9tmk675e3IuuPL+M6LKrwLIS1VXQawBltfJqMxmL4Z5yz3Wh3lvnVHc+gTH88I6PB13DM3ZE0jV
KSeezGe4oZWi1lF0n9mTo6/r3j4mV8VV/a0t7dmuHMH7OsR2dWs+zPvQnc7bewkslRc9tvupO7bm
St9OF/I1Gih26Uz3get7Y2z7GChuhZV0PV6QeaJu8B1uwgM4+2+16iaSdwkv5aL7llz4dmwP+8nG
QFG2g4unwf4MlPdC4P/oCU/mchpWkoiOXHiv2Z0Xbns3PxfseVVRFbABJXvDlajayS68NrdY9yH6
4Pi27GYr9Vm3ayd8FG2fP6trAMU2ULLP9oglUH10eyeveMI2I1clP7wHIXCYdmLoNHdApNb9pi1c
Sp9mux530k48gCy5sA6l9skNaMsFPrqBk3VAo2AQe58ZkNjlQd2FDxgdbqBd7oeLxLkxNrE77k03
ce7rXeMi3cSkqHaV0+6aY7iq9+Nl/nzx9HW8TL1olTqx84XutKs8YH1hwSS142NxL181+0G0y+Ow
7z5ZxvIyQd/dPngT8lBObHid8PNXW3soJ5EwokZ137r4fG/xvtDX1ldtJbl4R6+QUrfs0tOvZ687
j761TnsbuD8+jiQnCNQ/Igm0HKRyuIelqvP2FuQwECZTj6P76E6+k78LV+o3LKvbXZ55IIpUkAMK
TO9PHvyEFPT+qifJxdwEiUaRMLrHzedc2wj2RXNo16Cs9p8toU8vtWz5r8a4Lo3S8gUulZzlrZ0d
iQj+Ktrmnn9G4Cy8j8fzhCT//slOMohKsYrEKPLoXl37u9FFHPTMd1p3PIwuAelsfBa86UHcNi7p
oz1sm+vENdzo/uO7WNRu3k+sV2/1JMMwpiydjYyHZlGuh3W5mdfpc3gePltnwU7zoLoce1Ryj/6Z
SOxcf3z1E77Tn2OA1Sxcb452qJy9HfI8zUcJA/Xongakm7rxeepG+9QNXey5nPLH8IApqevb5U7e
B27dukcMOYNPphiOXr8agwVUtbSiIMuf1A+nzgpKiIvR/Zftc2ZH9pfr4/PdKjqjnucy4xoHTqH9
vD0+G/Yes0xbcjPHk21vty7t0L7Yqk7mnMuO6GS7zP6irx8RwFpl6xtiSLi68hJncwjdVWJnfN72
wlN5vt5+vgtW15l9TuOW31ztHQgKLt6z9jHgEo39eHk0Vvti/XiZ2Oczv6vZK8PWXHUt2pejC4ti
dTzv3cFrHN91UttZT+7F99XFw9VXbzqHCS578yqyj+eio9mwk+197+q786PqPd6EjmL/wBnZPt49
upV9c1fx9dfanZzz42yr28zeFPZNanN9W1op9peVv0Wg8GUApJXuhC6filQuYfL7+aPBzV0WbmZf
n032t+PjzCO4e8H1rs7t2j6kDre9dVeXu7vCHuwjz/MNANnqdvMtWJncXOqU9ua2c3zn2xffu3v0
t5FdOBc4rxFpr6FCOIVzzlgus2PcP/M+oKjYGc9cOIK91ezL47Xbu8dta9+sR/txWj/unW+jq/Ct
x5GHEp2ZqMlejhaT26zPHzmpkXNZzipz1jNPmBxb+wodCWe60PmUzFFd1t2Kz29tD+s4O1m++Opp
nrc2bQcxU8e59nZnup2stxer0X7Y3HKrirPunW1jX0S2yrw93J9d71PnzL44zEznw2ZnOYJTud7u
sPOuDqa9s9wvlb3fdPZ17W0178BFHDIt2/GZXj+eTLdxyEhnxmf9oNoqM+4C+OvOtAnvx84+y21v
o5FLFLyKzjm7lu2NF9rf5pXGgCq7r6G7HlbCTtnZ8urJPruFPnIT2I+hk611Bs674o/S3gXLu4vt
O8um8m3nTsg3D98Nx9uVa3/v7SRnubPvhbNyRSZb7+jnZwcuxH06pXM8j1zvh+fu1t+XRMc7+3bs
nB14J/uWgCbaw4WXe+vvsxNvKu/Y7S4n59i7/ap3pVXrbhJ7c0RA1JF3d6zuiWl1PL/p3dXkTF7t
3t4dzzX7y8ZgRfSuuRbX3qZ1DfvuuL/kzhOXjMwrHXR97X3nnd8lrl24PxT7+ss3ZvKyjAz7R+Z6
m9s7x7vYTUzAs/UDw5fZP+42Xwab0Z2o7T0d0Muyzx4C52Fajd7Oay8n17Rnr/eEdeGGdrz3bfZ2
/lsj/WoHqw2DXe4w/nX51OXzOgc6gissN3Tr3XJ3rbfznevLL8+DvR/dhgExbFbeCiX97c2dyBvT
1yZDeGm46a1op5vyrN7lzu4zHZCT5vefUfZVfDup+Mo4CkZqRXwzCC9fhP2X2X0+NsyaO94UC3Yb
OkfVkRn6wnm+Wbdetv1K2aDa3pv2YcldAaWvFOf6P5YVwr3hIE1tF4nrt+G/jH0Je4o6onKQb0Uv
iBx/XW4DIH7X8QqHGnc41zdmYeee4uRMuI93nxOHpj/H5dXlT3ZgK7RCXc2bJSeULx+Ls3FrEAfX
kaec+Rv9XF+Vu+S8+uRM/6vDDr49KDgB8sHC4uSZRSzJelMZovsGYW8v1PwLC4kyW5Cqpxz2Ay4D
ZeEEY218VuVb9tLTFBJdLFBpnOcXI5K3g51lZjFIAhcevHkr/jB/qA/DF/kLJ5LyaFxQqf4j5f5H
qJl/75q2fkqjp/w3u6u/P3W/FT9+u26f2qhpo6/voGZv+vz/mfBoZKV/36uyi5Sm69PrcvQisvln
Z0pDyJOSCRUsWqXgvZYT/M/mqvU76p/Iw1DaWmSUljLMz/ozP9JNC14SwoIawJZFKuHP7qog05Sl
F4rEIX2tl9brPylAcwZfAsRfU4fSOKR4EVwlE5YOr2ycnD7Moa/lAaUNj4rOiJMMKoEA72O57vpj
HkTycCNATxB3RoomoC1iHQ8cspDU6VmbWvU5CErfeGylNoYpYeFH4ygI7cR2qquB0kEznRPIBIjY
X7UFPgMrEZVxKlttbGnBgurGgrGYp1w6ryAEcjYby2G2tVrRqoMoFqpZOplihMNNLpUaWftQ5Ru/
r7VC8fpEm0fVmduqauCNVFNylxZVlWzVqqg5/NbG8GPIyvYxDmrZWJktBNpoMnQvRxPa9a3obARp
f1N3We6gu4+jbFycC53aeEmGv2A0RXd61xVfcQbQwKXVnGWD6VmMTGU/j8IuELGZDg16VGGLxvSc
I1ZYRmVul5mkrudY2CMrUe6TRGscI0jalYRR7Hbqrb3WaOk5JkaB7oaG4tB6v2ymOXKTuqzcaEJi
Aqv4/mxOAAQhgEJJ2Qgv/WzQbTOuzzTozts2nOrrri91z+wDc4vmAX4Fk9auFA2P60waXakyzgN0
HbZVj+ecWfyQhOlS0ZIZ44wACu8Y3aZd362HHjsJY4qLSymVn3EPU50aRo+rYtZwW2ZR7SVylnux
mDzDFHjMR5TcmZfFWhfnr4oeCuei0pWeHMWVrdYzZx2TM4VcRP11YnWIlqvSFeh+HbsdoQP7Hvi3
iTwljxEzYBOVeukJDWirtjYHRwrQybZNY+jGG+qGofhtmKvkTgZdRQFnMDr9ukLUcqtbma/smr5v
lW/I/5gGE7IQkI1XMm2Qz+JIUa1VGWltu44FXcRHZlZNz0qDCm2LzoTIPLa5lLb2JOBa4kpqFUmD
q/SSSUHIbNVQvzCm1jILz2ykXDOBgQftNB0Co2ss+QLwsTAEVM9aUYKKVWtl7qqz0VfrSsMX2FOD
ubsKxLKY9mYhSrUbCLV0PVBcfTJwZ3aEFm41IpzVJaBK67IfmsWrTTMcCdWqCW6Rj/Vn1OpfmLaK
MwsdJsOc8ga7FbN2g3VGdaz9uPyBTkSLQH9eVA7cUn035MF01gWJ0TT4uSG73dw1kT8NjhEjIZr0
/5u7M9eOm0mz7btcH70wD8Z1kMiZMymSkoMliVJgDERgCgBP3zv/bqNurdVGu9cp51eJYiYQ8Q3n
7COJDBGmfHAW70lEnZfp0Gt3JKrP0HCJN2WulVc8xbGZ1Hwj9XvxxXWaVUXHQVvLdiL0GQqiWKyr
cRr7FCf4IwABeEAurXWfFC4tU5nr4W5QWvSnAW66nQ1yyeEAdPWa/EoKnZ+aYFYTqe45UEPooflp
ykmGW/Xwrei74IdluiKNiWHtUkWI4mGdVPHkd+F6jCzL2SeWkxxQrdkHtHSUEbR3uziPw9Rt/Qan
KPheFVhpPkp9dgyL477SG/kLfQ7rFz9TiarjMvjYm/HPAniPHwFIltc+V/KsRM8Le/NzxHZvDrHw
+0/Ac9a1G42XGZwR9/Fmqp8CihFBJDz2TM75MDzY4n5w+yNbAe7Y+M0xrk18HAanEDD9o/Ia9zMF
btfHx9i1hnODA2hXTQHqqVIld6zbSdKWvpd1SWWfbL+srqYw1pW9pf+tDGycaYKU12Hom/26Veeh
WPSrzXuS/vMj63HVr3j14tRO/vlXJe+C0TAt2ZyUYcbXwc8tx/7zn2+wG5R9ImXGy2L39jdYofnT
L708EQvysyY947qQ8X3pu8KcRSGXt3jlI+HszR/H0Rt2TjQ0u6JXjE/mcTwMBLBdY23MwdgdQTpT
zcZMIbIp+xIpMuERjzqacTrgxtiVilxbtYTf43ytfv7z87skZNMShc2xHvgTthbJwz+fYSe65c3G
o3mOe79Y7gV8tw+bV+9LDEF8L73C+1qq0X4eALz+HKJGZgMi6p/15PWfUubbr6WdSV2PxOSmCJk5
+pYh/F471nIeSR55i4Zlfu03ab2XqtDEMWC3qKCjpRpt9J1xQnCtbmz+lsYS9/UQR9fEARUP0zpR
8Qf8J8iBZ5VXC+FrfMbEGvKqb10zXzyQGlWxqwPbIbuHAtktKHzVNF58FNt9qqKgPlvYVN6GMsDh
za4Ci2P4mHf266jrlzWUp0WCyehiQx1pjm4znGVEhPq0nibP+6VidKZ2JfwsFoO85T7x8Kv40Xia
Bz12nmKxfcxl0pFiBFBXhX592KAcHDdrtDJ/nniY1m09lD2Gr0QM9cGfApxDXeyx8tniNEYVTtGe
2JAACv86eN1wZJJPXzOX3i4EgJpGIhAnyCwCCWDYOnBhx5+RdtzdMjGEz836jvW/5PPv3mo3/zH1
+e9AJ13mYIByeqMfuEsSTDCrPKEAa/fVZHi6I45iNKrsLrYYbsqIan3pyEh3i234XItR7aM5sq49
memAEQAbyJ4VU0jQsJPolYPbj/8u9nDY1ugEYSVt18ZwZZUbtjA8Y1a/YN3zcCeGXqZWp350ayu6
V8FSZLEZxQ4TWXxdG2nv6ppuqQ2ZvqriWy4xoluGnHijh4seqw89bkcVusvNhw2HLvaYKzv179Iv
yZIPHblrOrf/O8JoAdw32Fky5DPJDw7rd2c9bZOl91MQtXs7WWSG9wUCBgkrwu/OBEyjd6vwEYuG
vDQmrwsgPhOTaFRwDAaRdZntbSEPYzrzvlZHa1nD/eSo85jczmqCNwm9kj+rtcTe5Y3es4FLdBRm
zndBrpOnNhj1izOEhj1fY2cybuJXsqbdo5Crd6pJqmJ71ZRLJtqhzHAXREzwIl+eZmzqz7nwzlSD
cZWV5GKda6TLxDETm/WwDW3zmOBAOHBWzwVLJ8t+7uO8/wAUHWpwz+V0JnIL7gNUQII5Oq6RcHXH
S5TkX/RO6wMmAHNvy7EBxOw7WaxU+1zautttWosz4TTOPm8BknDlhWOW+5N3RF7N8+oj+85tqQ+9
XfVvBGn4TFatrsumkJQVmUjrGE1Bny1BP+y2TZjzPLch7m18b+WirWvZxvU5kINz9cIqOkEjjL6W
qVM8kpX1WHX9zGMq6jsn6bcD56KDNc+/Lf4Xs+xUYSVttvkcMgU2pjVzxxW/BGEm7pZWo1ozURLQ
RphKgaObzI0ML9xErdip+67s+qyq6+aAPcQCg2r3r9JAul49KsYwBlSj6mj9MbvWmFaNW4qd6CPx
QndgsiiAYi0XU/ypApRIBjbUEX8moTWFF/BQrCyTx1YRy02lnuWbWZ+UcZNnlcMsJ7D8MIS19XDz
dfzmL66fEjM2+1Fz/hN6sX2bMfOGuT+mYWlV580kWNBWPwvrdf0jgFd+xSqyj1YY7bQSBIvVHi7Z
Cj52kOfmuDgVbj8DDDQDJDVSH3MnwTj+mzCVxgYXRSl38udYm+Ee+Ej37MPj2hnZveuyxytXQMiU
fV28JZSMkEyC8hySK7DzRgrQcZ3CfbXyF8WR/MuN/rK5pA0Qr8GJZscPcwKXxfZZdLoko3Etu9Op
77lNUPC3z/5KQBVVDaeaXqKPJhmJ+Yq9iwiGryiZfhP7Q+2FxiyTtQIKY4j2BES0hSPHpewPMEh/
haZinSaqn1GzcfttLRPVST/2vGNYOH0/XYOJm1b5xY5Sg9FmHGLfru0GzozN+GmM7lspXRzcGDVJ
3gGvZDfFO44JBz1A0sRXQf408EkxUiq7u4TqG1lAZw6L5Bzt6e1SYUl1KG33JyHp/H4Vpsbx9kRQ
xF+IFSpSq+iSU+6X6nmRkdlNTqOvbVFLvibwgX2TzJfJXhhi2uvrKuPw5GttpyXYrHQeTAP5j1zF
IPwZA/CtpO8e7Kje9us44UCtQzygOoepYhPKdYg29WJF1JTomm5f6h+vjJm66HB6wkK+7Mda/zGD
RaGr+zaFL1anqCDkK0F40/NsSezGLhDvy2a5ZNPouOJhm/L3QStL4VE24cFQLaWr2jT88d4/JlHR
75Ym+T1Dd9vV4SR3vs/3NPRufp656k6NZ73VnXf2rFhfct/Yp9Erw8e51veW72xHiyzMC+4SkTXd
TdPukwU1iITxkNW7u2bCr274GLFdOdCSaNLFWQQ+jzMVeDaWm/2SF571YUbJJC1fnoFC/ETO0HyT
BhHH6KuXwfKqN+G77nH2e+87fdVwWGL7S7OuuMBw5CyMgAks1uNmdw8tSYAmptKSwlI7pSp5rsN2
PTud1xNyVvyql/KOCKb4I0fcllKu8z06Jh2aMrnUIUKNPh+c3RgITK7NQMCN29THYHRdO00a5d8Z
f5Qvxo/HA/IaTQDmTXLi1vZhTrbxVDdbvr9lol3nXFCeWT8iWUz3UTIzcm+t+U9exf27VzptFrcl
omrLBCfOLzTUtcrfEbnJh6a0zXELg/yekRRXWB7bmVniBv0kNU/OhxnaRjyZyJPZtg7BI0ARcnnC
rgMhL0eDQaAuUkmi8T0e+ZbgpWl8qDicd4XlkfO1tvqhdNf22KvFlqlDF78r7O1L+uC/qqWYn5e1
IUng1odSrITp6o8BjbeefvmFD6+hd1estfhq6XoKCdIMjy+qmJvmhURQ9IDHsAymu44X29TK+R7g
q9sFceVcykD7PP8rtc7of66mETtNSEq6cmZ/SCvqj0bn0VszRPazIFrorkoUw4UF1LCdJNtuFqu4
lrJ+nvVmpWIMvYN0m48YN/op9hUksDmOds1IAImZwdHFhTYcG2GpD+G65ASyFOVeD90DjvRapZNn
gtet8r/3ob+lS1gXUzopP3mSUm7Ywd3hVwdbcScrNFNUaHmdBjaVyDRJTX0WTulmBFCF0bKvMgSF
FxNgf6s2kmffa+bXIXYFPXsFikV13vpSdMLZ0wvXp04G0FFENd3Roo77LhLReS6cIZt6UxN51Hbk
yKxcAz7nLHGNzXZqm7GHoxXUD1Mez1/rUnOOt9o9RXUjXltW04Q+xnK/dL71OXrhcuqSiTTPXqrH
1qo18ihfXcrJKlQq6mo5OJrDZfSD4n0oqufC7u59mn9R2D+aQA3fYsZZuxrk3AGW93CUSa6P2xJ8
uxHX9nWwtp8ERei7Wqg49RxGp1pFUOEqigDH2X72LvbDqgE9OvXBducH8o+dzM5VmGK7y41rUgeg
ycmrl5FqYmL6D/stSyoxnHxJVk5g+W2K2fs3qezDnviOX7MepmPTt/c97dewDd1jHy3yOQrX8G8e
xpi3hZjuCCoMnq0+L49ROW1liidc/ZAyaO746MosamL/GK2Qs2y7GJ4jivGniWaLSXpuXxVDh91E
8eRgoJ9ABYS8LLfPKE+jW1wK/6BNRrwQiZPZRRhkW6FX2FeVrl5MMSzgWGR0NEzzdknQmmMiIwsr
qrY+EwUZzQ62Iuugw71CTEJNXgjkFkGhb1F88jBgr0vSyoV0VgeBy0Po4U13avx4+3Z152MH52o/
jbl+qKspf1iSethR0EJJW6T/o1v5Rw1o0wfmHDo8uUq3Lxtl9V4WjvUtHGlPip6MlcmN6qO8TQls
MdkHq+K2XWv7nGh7PPHvKs7JwjCJWUNz789NfxT+WP5ttrJhCK+cg6nHBiVaOxxn3a7fB8XhYwsM
tykHn/87dDWovm6Lf8ZBV+8rJacTwQ/xKRxkd4Pp6E/o0Ou+Kn3c+uU0Ol+E/Mr3MVZDQ3TtlLw4
KrYf9VbZv2UCJC6Y454os8j/MzFOykS9CozlJIxNayUPycSExs15KJNiUe+MoPJfk6y6h7wax50c
o+5OqFGj3Zfmd5lMH57w6wcjSn2aSKy82QmXDvDP4r+4C2A5f6mW73Gp4FHNfvwLA3BxVaCqTjUX
d7tb8PW+DIFVvc5DziHcabUz7a3RBjZ76RYHvpQuSiyPXEJdQdecilbaBOx2TnwPL6G8qmoqf3m1
IcGYa0eE6ey2FUCMjV3X7FUqDYcS7uDQRw9eaNXr1WxExB6L0BvSsg33QLfIsVQR2YJOUXLpVM58
BWKlz4SnOPRqQiePcqkIGEnc+t5RtfjZuFqVKUz08sbe63dzEc8frUNyFSq45HfPzO3NF2F+TcLJ
yprVcg9uIsylI+5tN3nEEGjLsv5MqmtT1y6fBi3mJ7eNlkuXt8zPiOw75o7mbKy3exDS4jgzb7yr
ojp/hvjtUJSuyZO74NzGHM0uc2rUvcrt/MLZ2j4UtePt20Avj7weYxqtYvxKKIRUR+Csm/yyAvvV
Z7h6B3DlYwQMUnoQ+8fZnjM7WJYsurEEC/erJeN2B8nqxw3h2DQ5v63XiivDxeZthIlPFeRmdh19
C40Cs4Jld2ev4uA4I/ocH4+Jw9uw91Y3CyhkU0sVYlcQIpeKpTrcFIrHQM8c8cpQYK7qMndifO2t
mMeGWN25EC7HXbMd5gpbaIGF9KI9dyb0ZH1HgP3Z6QTZQzDtBzkfOrrR1Mnt+R6AU5nmeXviBSf3
xrHyezWO+AUZcl8jgo0BhDSKD95QrnmxyERSRIT3jNUZa/F4WpcBRnYPM9FO6kvX5yPAJo5S7nb/
1xxVVVYIbn7CeJ69TpuTBsLmz+RQuqUnjqrf/D+hrfrXsB6s/Vb7jGY9GqlthWfs9U54MsUCwmOs
6l1YBO6e3gq1QDTV90YmzF7bEQCjDiRdZFV9TkCTsqjw7aeqGq37UlsOIplt8vdcKckjahc4sOX8
1paNkzkDAaDWijZKj6Oz04HXHHSYF8/zyPTANpGVDd5wvwkq+qFhfDtNvTgnQ9jdS2ZJh6g39FEe
TXbf8dnHAAb70GGt/89vxuPwtsj1JZGUyuVc+yl1J1Wf1n1666zcpGB9i4FpVwbLJZ9cVtGRVA+m
6s5uV32oQdzPyvpScwWTqwT2ZZNx/GCL4dleEdvM0bjuhJ1HJ4BlYWaLmOoviH/F4dDTrchPRjx6
N8NwpImKi/PqiXin8lvd3rqHbmH+u03t3sK39zwrjwfAtIykPQQktBM7fDcaVsxspfUtOCJdTPxY
8HLvfFeVGKTr9hy30d04DofB7T6JQQzStYlog3W8q33WqFXZ7Wkf8jRkPXTQ/jYcghqztqM3O2M5
ce9X3dsSVNxvJI/xk8M7mZAt7fVsDGRRQPHyogVWzVLuK2I+w8ZnulcotuH54oKcqr23yBq+oxKi
92CXvRO3fPLRt695B7W2WmOTtUU8XP3YfCNvG6jo1NmHVtmfVewJjpZ6PoVT8taFlFx69JZ7lHyw
auhFj4kHVEsF00sUKrYjSzM/gKMUt0hVS+2TbikPgVwPiTv/mAswpTkjkaqrjpz0U1aP7s2ZruLz
tEAJpnysjmXyewMcxfyO0NPaTt6oIz9EuTzSaHSp8LritZzk18o+56HGhneY7Eje+5bzFeU4zhOV
2SWamH5Ux0Rv8mRIFLt4RAZzYyL1nngkIqc0x/XWBiSNPDS++prH9lx07recVK6sq+2XLfe7SyXa
6q5v6Wxv+Q1uIn+GccF8q6XvccqZ1VbuD+faCygvcq4PVOHybgMVRpckLiay1dG1nN+No95EXf6c
y9K5CGU5p5p4YXhhDZskCtarGEVw9CjV7iAW96iUY3MaugRiXLglj6vnfnnt3LzWtrucO0uvu6BQ
6tmLNY4BWXSZKKZiR/PeP4vNJeBcTt/LhWvkzggDBeqNI92cm9ao1GsIZSachteC5MAfalEO2EXJ
I25D+6PuArmK92HNLQIygvmIcvHcmO17Ozl3g5gOm7eQ975Ml6aeHruJB7AM8vrgNNX3tfOf+bzP
i+fvA3l7PGuuuVXbe6aux6EuXxe4zEvF6k9PMn8qC/7QPLXXXg9rZg3qhU3bi7f0h8ktziog/dt1
EU/BynDamX+hVuPVz1GPTsUTgRrvluBVV8u5rmFvbRqdcrMgQrScX0NrnwPehplH42im6l7Z8RlH
1KsTes1u9tvLMiAO9Oo95oR0S2r3aalIA2G/hniYCWUGnv7SdANxqo0O34tefgYVRsJYqu96sZ6C
Gl6CM7z6ukDwszlnwyayoFvcs+dVn/ZWPRT5AlBpJJdxyJZGfbMLAiWpYg8y9B48R+EIWFf3PIFM
fxB5d+rGMt/1cenvy/ZmKVjZdbl4gI1YfpEHG12IJKov4E4myqz8M7hVFoFFBQVoKQunzqRqEsO+
WZfvbWHDld7ye5e2JZhte9/rnLOB96hJ8DWoLnkULBAOsY4uIi6Sqx6ckg7Pk9EHAzFgS6IqCf0d
zSNAtaveqOMAlOF2CMfywKhBffr9Oj4tRApdrKos7xO88EwSSIQRLVaPxguPzFnKM8iq8DC6ZFan
LBbVu68r8wspjwY5y9yFh1w2P8swoFunrvZzznx1yxK2h17tF0o5S9VfYTijUISxzELGnrIl2cRM
/cVOt7UH9nmMnorZj/Ye3wz272qP+5nbm9LEz50sGvp9MDFJFkwzyjl6LcnoPc0RZEp/mH77dc3k
gSUVM4t0msoz3+COarBjqD7JTJuu59AIgotr2henDWdWGtahmNZ3P5cXDSspnWz7KZy2eu9Gqtm1
uX5viunJzO43VqEEmSn2/+RvVpl2RH+WW79mOoh/90I7NOY2InJSyd6mbo4usV+9jFt4jvPEO0za
y3ce3LF08rdnV20Kq+vcXfoZxnqzoouXzvd5jIed0eoGC2PT5tv1c8A3GkVQ2doyoHAVETyDGZAb
A1pCiQdyiPM6W+L8oYbuGEmGFgPkp2IsxpTb5zQXDWJ6kR+6KfgxxM6PaV6aXc9OcT+r0kn7anwX
3fQ7sUdiKxJWKWGwn31R8hx7T8Vk1KFrBlZBjf07rMv2ZAENS/2I/VxUk7LIDmk/xxvK2Ka59uOc
icmE5y6qvlsdy4i6cSkVx4feMt7RxxZw2Ab9EucOLXfwMoZR/yiWaMn6fAnv+o5I1XxkvA3HeUw5
Pr1LLKNdZESXsYMuLuNc+ofN0d0pqSnbWZ8zTM9pQqOwa3e9iN+dpBoepKqD+2IsrwOY0H0kxcnJ
l8fK5zEkdfKhzmkw+qret92wZ3NZpnPt9UyA2ODWbvVobNxNIIrctIpWSUI2iXUTC/t9Qa7Vro4h
mbEqL89NzNDaDnHoW7QFad7Md0Hjv87bHO6XwDxrD8WIHdnvw1Dh/hXK53+64lzO7k9vYYzRtYDE
UayvrmzubeHjAvCSZuf4NCrR6tHdtFYkmeLS2N38LxVzT+999tTStMTpKcf7s7kq11mu2d6n2O26
+ex1E2nxy7KFa6r00MBi9T2n3znBXMN3jS3HuSNturAUowrNJqoXllUdgiExfcYcvf9ZKfjefG3D
9lEwqlueSflzVFoyjDRH/qMJ7kf6z47YdRKqnrjf8/6xt7r17wYOqt+zalfM61us6icIvz2utxwP
t5surEq6XSt0h3cl6C3nDvUHBWG4RsV3grKE9zCSlKNeXJZiVNM893V5twRlN73MfZ5QuApXV3Di
4kBepCggkiasuxneB8kUwoPXs33sQvLUARluHXxVwex1fTAENPRZnneMtIh3Gsasiiu6hTSZZwcr
eT+axf+U2mz2JVmdzaOsWXwHeHTI8/5YIp7gOTatFaaOBY3POFU5432LkyfUFPEDOO9fiw6e4p5w
bH+ew10TyvI41oMBee6jBamUPg3ETVY8TpP4AQZXPVk1aTUg9McNwanNXbqzpROfEXq8bHMUvLWi
/hR9dAirggG4k+/cdgKBWHtPsWm/PIAPFgqcNq3W3n9mcd5dhBWreMdpOG3vfjnF8V+ghe7t58/h
NZHDN6NGuLe6OFgi/134k3Nsm+iYVP0R7/qOZf3dGpROllcOwuOqIzU5hMiebyVTx8g9sLzAfTXz
H2U1bmenBf/a6wTZTzQu73oLTqpfums+ujRvlL1X066Io5PFvbZBUWTR7UOSgfQYfffH3vLAZC0J
kExP/ZJW/FC4SUuPpC9GUePRHS0ccBsYzNqF6GkJztHQVTcfH2+IGSPnWz5EnMeLG943vu1nTC9X
pAwVCvG59z/WZULMaLYPNdZfHUVHNi79EdRAfoqUrnZihMRfbkH1IVXy5RJZdp666aGL+vqW6fVW
LOVynZl8PWsd36z3UX+oSvuHHGEslcXALeNZzKN7/ICHigZNEr1edT+jmIY22baDv7AnX4rhnI8k
4Uq0azRVmkWEXi8s7bwTtIcpS1ZX7X0HVHEjmpAqIfqciopOWQ7Ls3DyMA2DVuyI4KwYH+coU8nZ
u4+j/sWXsXoDBVfDBtnCZzR9yYmc2ShjuaJ/5wYOpSnh7yc6WNjNDM5pmNF49f1AL1GxqS16V6Qe
v33KPWshm9TyzNvO3DWOryVimi/N4oDh/gb+wZjtMXZXeyfrJADyarmpyevvdUj/OZRcbZ1bvQJK
XnZtvMR71rCv29K290mds9ZNNNXgDXKSBW21vHe+11LMoJG6sPCeVpQWfPYpY1FgvjAztp/Iw9xf
DZyT7nlMaA5dpvrOQTbOglpg7arhMNqFfQmqVv3a5oR5YDrzi975Tbshxm/8j7p0SjaMnfqGsi24
InoktsFjwTlt/WW7HVnpOOT1vR8ryTpM3jXIBXfaZuaiEjVk5lbcOIO1nag5qveqViQ9LoW5uEO+
XDjAKKzjHHBmr3gO9jLvTbHrJ4eqi8hZhQUZ/leVeuNEhi5Nn8S9MQXJHgyrvOshUHa+NpdFdP6L
FYTDJZ5al4AsK3xK2gVbXBhUhEYV8qVQ8rfbC/eel1iCf2ms565un90oVue+t/xX1iK3tJI/QV/d
SMfVXTgHHIWb7z+ryZnmrHRyK9tCUeVogIptvMah+OE13Tc2j1O2lpi1tG2dq5wW2S3B0oJ03fkr
synu4VOsPeuP1GgMuiTaDWt3rECy7ha9mTMnxCEI0BHFvCT71qrWiYe89jMAeQ43c1jfC7CAc8Ju
z26cI5svlbq+uSp/dM+uZ+EZgScF+c8ctrjmszdmKJ/gSM2U85J95FiQIUgIURYgEPjmqjF6EGEb
DTSGw7jrqh73aOyOQFXrNR0Kt/+2VfU76aNc3pP+ogEaX5DgoXLozGvBsbuhu1qWPySsvTEgKg8T
+xY29S+ixQuY90lE/W3eKEGrtLU5J/RUw4Sd1MeWtAnj2cZc8sHmq3FGduImlLfuwvQGWFa6LslY
3YkgCHBDm+ibV4f+fWOC5oCQoTwuibuv0AGtSbvtb6N8fjbzrbiC7CunsNu36GvHu6jQ0j+4jvVr
suNwz5woPrtLaT/E0+rz1vGE5Q46FdPDVETPZadDFYQnD3UAnP1xHXfOVjsPWzf+qANt7qGO1Mem
GtZ9Mwn/yjJyePAW7ZMuIr8kz2OmprK+6h7ZakqQ9Z+wKFEK6b0ZifFgbL66vGmJfjVzh5yNpcWp
1fNdZEWZk8zFqfUQdHjj5lCME2TSeYDC2XEO1D8J0oywO2gWDQPKH1bvl2RyThMrOXcdMfsON7Yu
ioihcl4TMT5ErbpryTNnMgbyV7UCga3fB3XW+NG0F1uisPSTHr0O5IIHKJWyXmq2qcI4WVjkXarL
OD8Nva9OE4M3fl+EX2WyvrfOSJZlBG2v4lMCS0+IUFVhlliqF2sgymSsV/Zb+MqTYMnT0QBSNU7w
1LVzfW1kwE6LjXmZt8PVqg18vlCdWNUtWUG0bNp1DCq92obxUsffm8KumKBYvz1nfd3U5O5Gxu/7
up/vjKmsgzUHWwemnvYwiP0/t+Hz2WzRH6cab2bscB73NaUCwS/bdpZ8WPc5QAk6kH/E3/8rXfz/
7zTJmwH7fxbE739PP7+6/l8F8bf/w38L4qMAPCv+Uoe6E/bgv6IkE/c/4EEylGKp60JLulEm/1sQ
7/wH2S0el60POBpwKrYKNu1j8X//j0XaI4tgGL0Am0DT/W+08P/OucOkAjU2Dsi2JYmUv+zfTLDW
0k1F7W63EXLH1Vq/eSOskfavJH+lWZJzJwHy/5TyvYnuYqDlDt38uHRnbU3HRbtHTsq9vaznf/n4
nv5Lif+vaFQ+rH/R5wf8qxIbCBIoYvwkyAT+zcjSdEseM/CG9WEjhp+XmlN4GJP9QA79vgwT678e
4f+RNBL/vyYWfmAMjIp14O2TQLL479lh+eZXM8i3cF9uzWClOpRB+zCGW5inM4t6jzmjD7rbsO8e
dqGNkJl9LJK+wakYyjr5wMu7CN08TGQH9GkrSM0h1y4Y8Mnbg/Xs6GL80DWq4D0RS3GdehDgFJMz
3/1UiGAI6JmLW680IgaeooVkhmRdVTbHsale5ZBszr51g40ReEf2w+H2m4T7Aa2GgxqGfeQxNDbb
PJX0ZXzx9O3bbIjLmdNgc8cX5BGRs+sYcR7U4swBwR6xQMG0VkHWgMT0D41bTAd0IXaYdsoLL7pr
pDmWOtBBurCa+xDIvBni+oUTZrKSFYyF2UzftR8iZK5Ynx0Qhc7kJThuM2SFop1GGeWjeZEBoOg0
TNA+7xIhNHMzp92QAs+dHA/IE0KCIfJ1+x3nmslIkg8aWYdQAcpZGkDWq97Q1ZkUZn0cCPLAF04B
SagZazcGfVbTMdSIo3bciz4BfC//k73zWHYcybLtr7T1HG0Q7hCDnpCguDJuaDGBhYTWcKiv74XI
qo5LXCZp2W/6BhWWZlkZTne4PGeftSPY/VulcR3a6Hom36u5bqbtWLr2h1HjTNwOKJu6I+/d5NHQ
zP4aFOi0BPn3ZILHhv04fqjQjhZS8/O6a00lcTbmk0VgAMc2W8+8RzureV2XmiG0bZCNiBa1xMsJ
iShUPzqEw+najF6vINf4beSrLzsEgLhVCXBrci9A72HskDgSIM7iDv3y3AOBvcWtOWWmaAPOOcGI
Emwzcldu95eX8Kq8Hi93UwjX4PsA7GQTWxch4wEOBn5OITXEg/VOpXX7lETt4ENWbu5Vr4obihOK
fWDEVMAEMQD+YcTYJaAyZc6i0I+Qil2BJpzWRfOTpMFuwi8CRY26Vi7bzrOCeEezcVrXE4PDNsge
PNGoV6SAmveXe362FfBeHjdOYFliVVwUjqGZkC02fNMai7spLrJdFuCxeLkVY/mCf2qYls4AQGWa
GSamv9horUrN60TvgpJXNjKV1H3yele+UU0nfhroutTsAqgB/sjWLPxKhO0WhXV0ZZdebZovfsGq
o65REtgeUwOlk/ELpWzll20HGYl0S2nXznYIUQ4n9VRccRVdra8X7a7OLET0pYhjstI9wcXbubK1
26QWX+qo5qneVXW1r8j6/piwOKMymMfg0+WhX51Ov9s3OTFgGUMKZaGfTiPivUkVCm3Jm9fhPhA5
NVEkiJ+csc1uCbrZ3y63twI5/PWpLXhuHiwZptSCjHs+b+NSywNUmDopJxSimhs56JMr8z2KV31r
OmNyI9Hxk43UqKAy5Phz4mnzVmbh2F3ZVl7ObfjWSJ9NCj250lirFVTqbM4TQA/CO1OwYY2ZbwRF
aK8vd3jpz2pqs0JN3GwYXgMZ+Gl/B6jUVln1hp8IPXnXeRPXV0hL72Q0o4SkDo/jMsqCv6jNf3sJ
eNk3wjuEWnnxEoTl6nXaKmKMKc0qprOsqA9IIpXuZvyFruxBy+Q87RumYowQgC+DP8XqalOWoZz4
nLovnDbaj/lYEyZiR8yNJPt8eRhfzlOhY2ANABDGMqT/VZn0DGjbwplXR/HUDw+FN5QfNFyVN2ml
CYqlwuSKp/K5rjlEI0wCOzxTf0Pmnm2v2jjKouhRPiKOrA+y1zJulQOx1jGPrjS1Ns5mW2bTw3pF
oBjlYi1W51vk2CjK0tBGtt0i/Q2NAmWfrGT5zZowyNiWtklK3CAlClIiEcPR1Nuy8Kewrqb73MHj
ZNeF9fg04M+sdmnVYYU3xojMNuGwKHEvf4nVyPBruVlDYhWUhpsLHH41tcJOOE2ZmLs4CxCVdlNJ
qhs5n24V1+gf5upc+KstGMY6pZY8EX7f+J99BWNWM9TAydwpW+lfBoJOFY992b5vCuU1BF4KIgxz
GmXWIR5H0vlp6GJ05iTDtAWUoyNwgmw2+nY8e18J4KbuXqQBdpU5mVxMWDL0p3bZmsKfHbl4xBpT
Ztz84/Hi2iRsneLchVa72mHT1BsNWcQWOVHLvTczivLQFkx3Tp+qN5ebWu01y3Cxm3G3R+NKDbm+
2luLOmrTxuZ4Fl1kHGaDzJqcg5aLZdKQky304J2sE3Vlh1vxjyBw0qwlgfTqjmAvsFdrs0T1wlTM
EVAVcfsGcUtATI4w3B5zw3LedY3RR1vg0FRtpaMxbLvcNCCGBBGxtdRq8Yrt5oayGiuY7dvYTuby
QLIyPsgG/cy2b724uDUGM5N3Y5ihr8Y0lKyH2wGbxV8+QeFxeRhXm+fv/uAv4vHJUL86y0P2+RFV
uN3QDjqvFEKM3QMFeR6RepSTl1tZtuBnm+dfrZhUgrs2ck3n953o2dwOqpzi5tE1dhmFzcQnlf2j
tBOsKePORdSBqm2fymG+L5Tw3ikOpitHxJn2wZbCq7IFhaBiTe/NOXTbMpHsniHB18a6q0zQW079
WNvxz1wJhdWw80FY1ffL/V7t5Eu/F6Irixp1G/TY1XqoC82Mi0GXu7zC8yqdm/ZGr7KBurQ63nWa
4/zjcXbZrEwGmS3EoJT/9Gvmora9UCvNHQWfzb1XWtlbgWz8JuUZTeo2jixqUk3tILyl0jYWcLMu
d3h95aHHPP1ZG4LXA/x9c9VjwGYiNp2aHkdDgP9cjpx0GqYOvovXId8tDacnCmEbA9Sc1LaSrV4i
Q8WdrS/e48woh+3lX/RyghO7cZhyRAEYnN/Gms+mXhNxC9catCz8Wxwz6+KXRa3elUZ+d+vPBLdx
eqIBKNbAE/APkXLVbUdqMJkrT9/pJKDmjUk1+/eqjahtd4PCEfuczf0pLgzJ27EjYO23qXDNw6AX
0S97rLLPmAIDyHPUOFfITWBhYrzstDiJz3GLQVZcmIRwMN/YimjOPrZpOuc4S7sksENkTmh7HUPT
9peHbsWl/N0ruPh8RttaLj5iNZ089CxVEQvS/Fm+b0OTi2xiIyZXuf19hoegb2Yj077EOHk2G42i
hUNXJiNcKmxEd+1MFZCIC/lauFr6/vJPOz2Y+WUWISaPYMvy4wRY7tOJTmE1pWYUK/uuE9c+2gkk
lyYhnNduaMgP/7AtYSxoZfzDlqAb9a+nbSk11K1jkuonX6VAA4S4lXVzTVZUv8ZEf9Gt5bFg69TP
sxmzela7sReJjkJXBeS7k9Z9Og4A9UTUH6STOVceQ6t3PkO4tEUEEyK1B01jCXw+3/kz5JE6wWnX
1xFhzvwqNiTV4wxoON890vo71yKGhG262uvKM28jO0k3Xp3iNaiSal+nobjyPnzZe67vHOqcrMur
6Xew79lSNbumsNCo0ntNTPvW6CQBPSQlbjP1V/apa00tB8azphzR6AgvaCqOymY3EdXYUijORtnN
4ZW94fSisowzAUqDfYGnvousefVwMN0k9wIFGQNnq/6p15vpAyUo2pt5nNzXPSYkPu5W1pUD7+XS
XVrlxGXm6obg+DntYDMVU+T1icPNeXBQHCbaxhtFcuPNrXkMswBprFOSwo6mcmdjonnPnl4+RXbc
/OiNhlq93pP9mzmrzX/+kXnW4LC0hIkXXszpD8N4KEmLtHP8wR0BX1CY7I+NGvZNHOi7f7pwLULx
DLylSwd4zWpTHqjJF0NuOz45Yf1oha39YCLSf9RLJ3t/uanTU+b3R6apJd6/nDMEj1a9Mqq6ZGXT
VEt5qSSXTMHHdG17OA3c/KsVgkfLhdeknVUrtiabSliB40ejkyV7MzHkZ6sNi7sxT1C+9aanXtll
Md+5fdBemcark/2vxs3fgymkrZOYOu0i/MtZRKFyyCRb6pZIukKPUotXdh5UfpZHJEddKT8Q1sj2
eBpkN9z846+hM9T1lcV7epv71y+hYJh6UmeB0a/mtg6XpaIOHQhlOmUPKDrS761dj4/56LZHq9An
PHDN6r0z6Opd1ariCjz5zIJ2oSMtL2Xn95F/OhAphZRJl2q270ltvMs13fowChXsE9W94+aPsTLQ
oE+X59fZLpPPBJnFAfTiJLYLe9LcMXf8sczmbeqZxOx4/N5Ukat943id7mZh5B+GFs1Jktvju8vN
LyN6cr3BcoDQkc2lEngx0++0y0sGOfHG2vGpean3kWuppzFPgwdKNdWPy02tUOP/+rrP2lptzXpV
ktiGBer3Mm82KuwkbtQtRABN1XeTHTUU4YGaCbK5fy2dAR5oOKafC6u0yXRP0f9hDyEuwtqGNoua
ZnXRmMQUqnhgrulTPaCRYx/Vw/IXl6Hx/7Gl9caohRROaLRUZN60DQi07QoDmWbW67V/ZYyXv+vl
9/zTq9U9I9MNUERUfvpGZQ+vZjsPd+OUm68iQamNXSc7tym9bVY7sAva2OofGogpWWZfexeenVfL
i4HYJHH9xZnp+TGsCFQKjgMHntHU+LMM5i0leXifGLF7pc/nmrIs4vqLfQeR0NW0ioJ2MrKW7cuK
RkFpYyf3Zj1alFIn5vHy8J6++v6awcwXLDcwgoXlumqK0mUXUz4upwMOxxsITcUXD/zFHQbu+R63
lu4KUU+c+ZqcPWyIAkyCsz5Sw0nxQFAlX7M2nK0iK7UtTXO8cgCc24Issro2sSRyQ+vIh5OL3KwN
Wplno71FL6k9WvCdNpreWCgZ03DrdbH1kAureLSQ8VzZ9M/tus+bX03ZEW2z0/TLpi+J22dt5O4z
qs0PSFIR5nJfRuVqJofLX/LsyEqisEQNiLmuA9qyD/VSYxnwJZF9Z6LIbiZuL1daOTs1JXQk1AHE
YdcPDC3O8ko4dC3JdNhHxSixClNIYCmfutyfs5sra4oAAdFygpurTSZtuJ9gfOL4qZcxQ7SaOAj4
rvFIHYhfBPG0G82+3M8CWyVVfaqlM38lma5Pu4p47pUZdXadOIJ0gYmZLev/dPVXonG6pmV0k543
pj409YPILe+hTTBSVUOnbi73/uzXfNbe6sWjR5S+k+yn85FXbesuFIC4LO/KGJ9rhdCgTdCY6hIO
/NNeBXmvIYFib22pAH1jNEnoa0Ok/x/68ryV1dh1xZAb8Vyx5u05OqiwdKhpnuPd5RE7t+a5qFtL
MlryDF71pR2JXhYaaz7O6uZ2cuDCbFJKPz73E+kzSG/odS24JSYlbbVhHDKzV1d+wtKR1VFFskU4
Doo8/mH9KMy8xAr6HN+rcQjVnYrUjJguSreFa4gPl3t7ZovBcRk9j8DfiGzd6qy39aABbVHSlBkW
n6nGpliJmFHbltUX+CX6PqNufX+5zTOzhTYlbs6SZxpv/tPZ0o6TpmUTbVIjPftRArgBZuu15NXZ
VkymIxkyytnXJ5LT2/M8YQ3vq7YoIKmVv6zFgf1yV84O32JexVG05K5We0vWWmoCJcWb2sqXQlPd
TXfYbDifZ0eZr4gvp6+HhJLpy62e7RqhN5fBg+UoVwPITZxys55WUXOmD8RbUThGVzO55plZKCU2
kcRmKK30VltHa86xyjWDrWMY00OqnOZjN8blnnrq+b7SOoA8szUfUMk2W00fzENamdNNC89EbrS6
vhaSOjvUEjYTKJRlj1kNdU+ZRSkdHtEEdz0oX3Ex7q3BrA9ZNXVs3fnwMAkLgc/lsT6zHXjkw/63
2WWUnkVNojhyNC5Nji+nod2ZVR/8nLXK2aWdV/vUdiTIbK0GOawL96gbgRZdbv9MzArQLOEhtNMk
SFmppz8gbsewy8rQRfU5ph844FQOIkV2oDfc1vnq9nL4MbcLmDLsdAqNzEJ81TLSqGClIB7tqlmG
8K5zh2zMlZ92dmyIbBDiMbgirQ+zzu4iSryIAHB/RTiibB2Yc5dpj7yW3cc404xPoxIUIEALA2ZE
/a1U06ZR9vRuHoT42TaYlTtZsKUOT9zUXpjswbcmr2I7pv4dK7/+Sojo3MIhRUdegq1rkSicjuUk
M83NKaD2UbsAyQud6EYPAvvKGX9upoIABtjBzHExTD9tpY6KmownwvQG3AJMrUEbN54TDHvDCinl
LSYTQFipzVd9Vvh7T48NwcpYAsSEbbm7Lb1/NlULCHgJQD/Xdw1MUyPEPbvGibJ90l21b3oZlaEp
i8QSwiReGOsvPySVpjwEb74+FPlTOyhKKJKhh5QQoUHBlMTSk3vV6U7+xUlhlF2ZedbLxxxTzrSY
7XQUnckyM591dajUBFM7DPxUBUpsMZdMf6aa4g6F2lA8AmHzQngEun0vE8BdO7sb3mp6TqqUan9A
FaLAkHxHMQoOyFBxkUebGrCJTWtXU7MNJLRkuGO9+BoDPO63FKQG3Z4T0nyE9gZN2HTiZtih82/e
cDUHe0Bg8msb9tqMED0r8ZgrEGRvyhziRNEl7TUDk5cTWeiwosl36UxXAtWn/ffIMptFwnMrlTEu
FBQgvmmIcv7juCWtLLoM1gqH1voeUikZy9BLib01iqxOAQ9Bzv1PgMPjFY3Euflk0hu2tyUvuw7d
usgMvVbREprV6sZJLPO9rmZrb1XAfSh4UvUvxPO7QZPWtZzA2aGkaA84O7Vw3EhOhxLWiaBqj6gx
jzpMwYaR8ualSuJg6ZPzKRjC+gAeAKaR67T7PuYobMhV37GpGbuEIotEA0Eiq2B4fWV3XTaj9XK2
2CjMRbnFP6wCUF0rOeOyngAUEC5KvY3WfGsjB31HHkg8jrIKc7QRRvZ9Ci2Nyv7ORTyJn9c4bsdR
C+ttbqvpH8cBubAJ3i7LI3/JLZ8OVhzA/bC9yfGZleVjlnQBdcf9/MMQgBwpj5mzTZ2H1xQ0L+/D
TELEqSQ1SYBx8TlttTEB7/RYqfvxnA/b0JTFnnfUDwqj/sXN/1td1UqrQxxDcrXA83YBvpuoQlcd
bAKj9WCaan6tu9mti155U1lj+IbtRt3HbpwogH2D+SXr2nyvEqkOZeEKYsEQmsw5r767tYh+VKNJ
WbU21uUma6HRXZ4ZL47d5TcyMZBDsVaMdXwuCEMYWwjo/Fpm45OisvR70ATB1za1545KrDjSD5Ud
jb8UP+3TZM7t4fIPeLFkVj9gdRVrsOSNIMlpvlIZcvPIez/3gF4vN/JiS1ga4QHGxdowXfQapx89
6RywBZwz1K5qS1nVbZpZCwzOum9kf9cJ+Ua2zZX7wfJ1T5bc0iYq2MXtlmTSOtkw1KKKbC3WfNfm
lokDH0VYbmE3vGbrQwzy79PlPq6Esf+abmCAuGXzChNrT1apoWCkqCjwHV0FFJOHEmdob8xAfonm
19jn9beC0nHEfXkPghsdoZ1fe7y/WF1Lp7kwLHoNyozWb5iReRaFstT8GJXsJmLDIwOqy0dVqert
5f6enTjPmlrdv8hxhghmmDhFMYrbxInewDzOjpcbOfcR4fDY/O+3wG/VyOSIfgw1gDqmmUXBDk+P
BZdcu/qBSib944jS/dflFl9c+HjNMkq4wy1yScoZTqeq1k6g9KLaI5oUtHeGm00PTutkr7MxjOPN
rJJsX8wyv7INXGt1tVWlQRf22dR4fu955V4iMPpl1mG4r1uvh1csq3ttAiF2uasvvyCnC6LApUBI
opFYDW6dzrM9RoBJRRI7d0Iv7Hugu9nN5VZern1aQZvCFcfjcumsujawvbiz2Qd+5lFmC0QJ3X0k
yNjGw2xvENnm4SEHcTtsyiSLr8yfly8uubSO34ZH7Fzninn6OVONK2NWysCfcId5bJdn1rYvuvod
gLR7s4akXWR1dTO1kfPWqVPvK080nUrtjnCR21o3Yime/ucDwlWPIiuqARax5OlPwishbgpIKH7S
eC5KvzI9jo5lfwgaowvANZXyoS7sAVSfOSeby20jjDizLVIlgnU9BjbWC0noYOQTJRp9uIusDubt
omrDJaec1S5xKl3n9c/tp3Qq+SoJjRHEqexGSkXiARiHW5s2IGlXa5oNpZm2PBSqii0KZfTsI6c9
BrCG/lQGlgdtmeSP2EVt1MhNlFpFsfWCsiatXGpTvAviUnyKlPKiw2iVlAZ6Zds81XpgiU2hGcNr
AS/mlYLdE28SPW8UhcMaO5rXalnq163b22DWUvTSKrcQJVU6X38DlcT6QbXF+KtAfX/vzWnr7VKn
ST6O3YICKsjyEmcfZ/HWqqbyQ4MEhv5UU/1Bpo7+EEBjKQDSe9BpIWDwJ2B7kllT4WTZtkDw/n3u
cI/cSLsDD00dkA1pB/bHeOvofd9tuqCZKLMuh2okGA5uz8NkQ26dGSTPJrIh49xr0pyQscN5+ObZ
bhj6NnitG6Qq6uOISDrZdRU8Mt/GRiR6jR0KFAE3Sd13qTU1KQCygTrXLbEkt++30tWOC8IfDUah
cB73qzlvHPO9Qa6Ih5FD//Lad5EL1MNW5lXwPg4tUhyQZ8p32CW4LiXNTpflJAYHaNFQ/muAQtif
ZDsKkj0LdjL8Fl/aymg2YRaRKdFq3fnajVH6pQHJnWwT3asz7G7FiBNBAO1jM1BxDIJBjrz7Z3g+
i4lBPP7spaW/rkhI/4yG1FkYKTlw5kwLw9Z3qWCYP7Qu9bJ7u6iD9NjaAqrUPOsYy44jiSG/MjSQ
sY1yubbVU9u/NXC7IH4M7afxq1byajXTGpJyZjXdvHMWnvAtd2cXRKAjwOdVkA1AG0RWiCFtaKAG
6vCW+QUZKtmMsjcIr4iweSLS0hA0TR2IqgNXB20PmbRjqlu9/ejKeQZQrXSAxVFJ9XNTkcMpM7ul
sinSph+kA4APTRbI8Npi74G6GDhPPXJGUJvlWAA8mSx0V5rM009TEXI96Bsze8X10n2Ns0T1FlEC
fLG5LivCnWZhPE3gHhBHm2MDOM+SQ39fB2ULn9nRDP5+xASQGfQS0g1fzoaXJ0f9s8lie0+kBy8I
aRLR2c6h3eASoev9Bni5aHzuR+M3Es79V8tr+YvIBlJjqOXpjF9z1c8g0kL9LYlP84skLohzW58C
HZjU3LwrslaOO4KoPV64VmDbvqligGYKCyKWeOLGPzsrmG6TnlD3Aq6MngJhjt2tZeT5bapVbXFo
OfUxW5HR2MBH1YCCcTFLSJOHiMBrsoThvduK8Y3WaM6XGQOiJ9k6XXQEKUIBI+gg6eeBC5kr4pUC
dy0BrZQVjvN9ADBnMf+GXr/RNBtkAtrABIjyRLHSNiefORMXjxbXb91qAQgUlvhZd+mcPfWaBaEi
jBJtONr6ZLibjDedtXHMsQQi1aTF59qsis+ALKwPrRZNQHLqBhKK00rvi5uEA3XRZoC1kFeFUFvz
fMCHoIvTAnCtVoWccdCiYfNb0WFIrOGdPabmsZWRRhmnBzepmm9VmsXfxgkxGTzXLPkUSR2Tg6hK
GzZgKZtvOTXtcNyQZ2871+4+GV1mG0dbOhPYDeoU7W2q0ui9Htr2ezNRabsH/z9ifzrE+fiZqJk1
+v0oZLqb4sh8PcZBPx5YFMB4vNjS1fe4qTNzm08oqiGpxK1zF4eTBstdwC3bZw2RKcgSI8lubBYW
jvgUgK6tNARKuynM0nhPgVQJeL0b9VubW2q2sQmfa8SdU/1LJdJZHSdR5samz7QuJsTFK2eT2L0+
+U4rQFNi9wIGzQaiiP+yDoUQaFTnfOnBpX0QgIjazdxGAaaJPawxwE+6Bn8LDwf9psQwCIS/iaQK
bwVnOLiJnQA4HJJUHQ048x9MrVe445V2k9+0Tq8qyA46JHJUWAF/wstx9koP8vjOtEftEEWt/sts
loJCgfeIus+A9eJxmHCj3qpWDHgsdVpbPFkmeZBDl81dz3wJbf4tNab4XGPKDQPbTYdPypEuDoty
QWIaVg3SpKgoj3tvUQSb/8DZahh86DHAFXO7re4M5Q0HgNT2e7325k+CGyg2sqYLfzq2gvijbYFi
I1RHacRj2lG6tEtFUSTf8N7F2skwKadGkeCRGNVVRqzWMiZ9k86V8raOE2lfe631cuIwhCb8LE2a
0Z/hKX5B7zc+zmB+0jdM7QHTRnBNx8SIte+NEErdWCoov+rkStItlcZzsensIGTv8DpvtqBGQz3Z
lIXW4VrieIPYDwh85A4RJmoCag26dCcne/oIChR4nhUE1TaMU/YJjXvIVxfmy72I08bcFGnO0a6L
TryDNqt9qlvR82S3xgWw2fZWj/MG2NBtgmvBR5hxRoiPRVu8z5ERmX5d9sYvre67n4M1T5+plx5Y
eLVI7pygcbgyFJPTb7xZOKwuTa/u5oZI8r4Iyik8ZE6c3UjZAqIai0I8EUjJvphOZD6CSYL8OU1l
2b23miR+6IrZanwPRM9jy/8r2JCcxStMx4XmW2QZEbSdpMjldpp6rnO2m/Q/YUlxWMMCte8TMNJf
VNkobTPqBhjTfuooQHbLUd51hdd2N3E8191BVKkGWyErTHQmCr3yFg8O9k9IPRI2TZGK1wL7oLdB
gYHQwalit3rsZzGAEBwIg3KNU6BBKDriIkIJCDZWjULWvuEVVGDUTslYsLW1fvqadkUBnzHJYZv0
jMuD5pRIop2SmnFKzcF0LRj228BsBuAd+U+rhzS0rTCxeMisKEn9mbSNHGyqm2OmEKcNMaT+EHUl
HAq3qt297g3J55L12IHZwPnEL5pKzZDYYZHjAcYihKzVfm2maZTbnhe83IHwdG+L0iq7TaPpVFca
yOe+FiM2TxbWYiEk5HyTw2k8YB2it9/y0Ql1AIb4d2yFmwfkLWA1UZHKA0Fu87oF9tvNznwLcmQB
es3acNdoKnpEO1akvt454k0GiZAwIzgeWwp6nacJ12NRmxwlg1llVAT2Jcd3GUAqQQOrDRNlzVUB
ErgM8UBPXD3AEg3hwA4KnKE27PxwIQ3pOrs6L+sOPm5c/xD5qH65es2NCJM6gEOU2uA00fTI8LMp
saGjdK6Wg5jxGmvbmDPmWuMoPNB4oEExwahlqLaUakLW5ubLduaRvKe+XWKvspsShmZ5ZJnXota/
0wKn8RUKYUjA8OcSRFyrU/MGNWc2RZpPTUpEiRDvmApDkLK6m4gibQJ7sm6tPkjIlFgp/MZueJKz
WwOhjEEy26V2o7XOfPRU6LzJQeISmI6Du6Lp5Ub2vXUoVYalXCJMcND6AvRViNfnwcWHoQU/UtXv
Lz+NzsRvqC+lqJn6Gh04xbp8vp77eQg6PfAX3f7BsJW4EcZsYAwh5IPtKbikRpA8csGOxBb3OOux
VXZ0RQv1MoBjCI8HPe+zZXDXgWJnBGUH5tDzhZl120FP1Bv2Gq7jxVT/84f5SVOrdyj2kXVdJkQ6
2kKLsLoz2rdamEGp4hFxyCYKJeaqfie4Hn+8PNJn4g4U+FBLJV3Lo7hoeaI+S/jgktAM5L2BadmN
ucvStN5poDauPLPPjiRyZl7YqB/ddWR11ovUxU7B86kQyz9ibOni8UAF24Go29UqnfON8ZxGpu3A
PlgFOTxOdNHExG9EMmIWU5Ik5eb5BiBfc+UF//L9zgQhmPHvllaDV+ZNhPqcr0ZCbDxGDshWFxMx
xIc4lgFqxHUmwsTn8hdbfv5qrRPWRD1ADSmL/bcs69kXk2oIoipTnj9R/OdPmAL48Jyi6t4Igmsl
WMu0e9EWJUikcQywcOvZ0RRh2bVO7kGGNMXPwWsldpGyE29BYOtA7+PiXVRY2SdTzcYBtzLzw+W+
npmdhE7lkjAwBAnRVTpusAOu3SZxY8scnA91RlmjY8X9X+m4/w8v+o+fRQc25ObHf//nksn9e3jR
TVtmP/9j/zVL4fj8eM4wWv67P6a+HDLky3QC+YhtPL7Wv019jf9iLi7ZTGJpi6EG/9W/TX2lAaoI
uRfKXEqEHGoanlGMzP+CkWEg8VlyA1Qbmv8IZHS6NDT07LyLaWIVWGy45qLrSrNjOspXYzSDM+7S
GDZ8jPy3a6wveptq7x0rGz/FaZVuyxjbqrwybGyAxgnE3+QdqF8CDq0HxgfYWldF0qcL6c8vW+0Q
kZbofeuKFD+mKL8zxVRRidVwQlNz+WAW2JPqDWkIUIv6xuin7G1n4T2mRcbepDaYdEUg+62Ys9CH
YmPuA6CWPo6ExsEp3XGXEeh98+y7P/21tp9Tl1Yn759futo19ZLzs/PSFFdSsn9WoyA2a1BBCQhG
mIKJ6M4WY4k5YQQ4RuKrRZyqLa+kq/+29WVPf7apWW4bgH9rUkJoJnw0pxrA9ody59bS3DZRl8M+
h6McDUNF8Gno72zo1VfkJafB8T89XzahZ22XBR6JaFzT44zQAxtjvJNeh7xrbzTZyq0cPP1NbMWT
t+kc55oK6vSs+tOmddomkFUdCryZHDGFzvdDrqjRdKH3Igpkef7vQj73Qf+uW6uMgguUKdfnAay1
EUZ3XB8i4NlF+S5HBHRM5iDaJSLtoTEB4nSqvDjmc9/h/To/ptnwux7F90QxQt1svxW1LfZlbKqt
oRnBlY/+W5P855T5MwirdCdixbJo8ZI7mtgabfGsT3a2W7b7jKvK0eLScAvuML0NPWiuDhnyd+hk
EzAPtbcrlR6yeMN2gxTROeBGFN3qg2E+VjzI7iwADzd66xGprp12AwOze7w8qn/33VYHUt4OcZe5
sjjOwZhv8fLmDj0m/aGonCspvd/FxC9HxX6BIInSMBM8hY4Ua2QUllvQVQuCyzKrgMgifNlQC1Ue
iBeUlAFOzQ2w1fy2z7H81EdlvHYblNdRE8lXZVrnZNX79GOHwc8xrCJ1dBKYjj1K3G0wo8CwUG7t
xrGkLDQyeMq1ytil2bStiRDu8iAw9303F3e89eubsRoTv5J0uSFGeSdCAbE9LSucADkmQHU84Jrl
7oewsf6RXubfE4SKodNVkkxyThCgl0dC/yBDq5gSRBv+mV5Nzv7yB/2bncdeGHvPV3/dwDHwppHh
diDBok3W/Z69etsV6hElyMchaD6DhSj8wXKwiAZQeeVDr3T0f3q32nErLVDUjorymMY2dsRAWgVQ
ZS5CH3Re6T/zHntHYluZY1OZPKViqyrDO7QezBJqWUepH2cMq8ord9q//TmrLZjkE+ZPpWSwQVLc
D3MKhtJrQbVPk3SIIYnbwg0zpIYWCDi8BXaakaYUT9TjEfeEa5ChVYngn1FZ7cZ9IVnuulEeSaXE
x8IEi5dS0AOVPXhfW3hNx0Ve7ya900ipA4qdSdwdXHdWV06D83cJ9Kmn84Grt9BwjcmOQJYxbNQ1
5NQl1pEFuhXUznAmLk+88zsJCtTTdoLJZWVB4jj2yZgf2snGry9A+qob9bvLLZy+Uv6M5Gp7xeHS
myluTI9ppxIff1k0ECk8xVoa6oaECDIr0l8fLzf2d+toLXhXBcq/vJ7D41i01n4C5vw6Sx2Ng4dd
JzXs1jddK7rRRPVLKVIe9pgUV1bSb73SmS1zXVrjOJM7TXWnHWIMRG7bSiNZVrrz54mKz4fKMIqd
tCqY7Vokm0NQmeHIMFMIsLHgcX4jNN5gFsfAh74F5voRAz+Mkhs5qWMsh3yv4Y92tPLYqLYEe6pv
qe7mnwBgYCaj9KjbambOVa0uarInsZhGSNjE+V7Vne11h8vDi1qKeXGmj9765BkTVfBuLo5Uikw/
EPhADSK/Nd0SFtO8PTmgooVFi7fsRjWYKGShjlFxp4KR/K/wCGC4nT3uUrtqbKI96QP0BSZf3CHT
zXo3fRizxk43RjLp38lSBV/rPDAU2SAr+ZxOrfoc4ciHRrxDEoEgucF3g7fthlIPRJ4w1HFWnIrI
S3HNjZ0nYNBNAuQZazHcupxeh2dsPrSqnx6tIDPVbuYFe5NNrcv1DuOseZflgeNuCBSQrrW5AR9s
Uu4G+n/qQ4Ex1YA3KWt6FUoXbaA1RMkdnnAZZhl2XshN0Zrax0k06S+PAB0OYx5Gd/dTPYafJde2
u1gl4+KMWxg7aY/C2iaQ0D0kaI3pbVQyJP/D3pk0x41k2fq/9PohDfNg9votgEAMnClqoLSBURPg
jhmO+de/L1RVWVS0gmHd616UWRYzRQiT4/q953zHJTfPa90YQna6tWbiwXZmVrvv4ROAr1+qev2p
JVL7NkkRxGai+c4eqJ312PorCUpNoNk3nXSD94vCohEbdiIaDrpUiI/G0rTDoh66ZydIJrzzGacX
Arhcu7j0rc65WQAFWFrPD806I+a8uCp0mJZhNQuo8D0cvTEyzEG+SN2a31uizO9zNTaHtqIt56TH
eOS+c7jz6KJBQY9Fky0h1pRJ7NWi2D4DI6ZFTHS4s1vzynh2mZATbQVgOI8m4t7vCX4OtCu6nepH
7TrFT4TIASE8XkNUJgPCmBqsjg3fGZlKEp3eRm3VJyOC3qHMUc3P/vvSX7nLBul47yrCfUtAXKZf
Mzcq3WdtFTUJBcrOj1PTgN6kNxrl81SKKoFdLGwjpqdOqzszU63cB3NmPcvFHfeWn3eE70r5QuSu
+61kskggS1ov8F163f0GV2DVtvgMiUeUozmnj66wqjYyGo0scCCr1PNmbtbvkKKWH1OzrlLAkqS+
7vN2IADQMnp9C3i9QiU/KiK9NZzBWzF1KwHoymX2w6zxRjlLQGwRKQtdKBqBfMb1UUqHc6YPj8TK
UpJVg85Y3xdISQdbM9ON6E0beMlCksrUEDFWBhlDtC4Irp2uHjbSImjKMBKG834HxdCXbE4JWJHr
52BxWsLmgtWtiEec+6e2AakWOvZCvIY+NHQiSevd2TNMcgguQQ/an+c6Il2Uh73o059A1Js+tJ2J
nj2zdSfu6jwFhg8Dda8FhJTPimyY+6k33CfyBIbnTteaPoauzXPIowMgfbYohlzdko8qy0RB7Jkb
fK1519rQKzrvKRma6qdmKfebn45Gv8mW0fnRgj0kU6AdGMiP7TB+kJoyGbMwefraj6rPIkdZ1Y86
teUHUasCuYe+WANeSJroIY3DxQhbY6heWiyLd4NhmcfkhWFrAhF973aiUaE6ZrD3ZH42MbkBiREl
jIF85cfpjDIzbOBf/ZxTEjPJzXWIkXWaq5T4IzIEy7QLZ1m2Lx6PE4PqEtXH3qxLuc2nzCrw7vrW
51ENcxbT9bqaQLgfWjQkDHal0TZ7H+nSkcMg531vF54ZJfD5v+ZB15Djp+SyxmYqtZtErdhVWRTK
d0lbzKyaffOZvv1SXunEJt6KwVoP7ZD1YLugZny0leTGD8Hi35Dtxswp71pmxBpjzSFNxJ3R8vpy
I9u9006zG05EuAxRkDO+MgrS6YkBL1gowCHtx8XuyZCYg+CHU+siicti0r+VKZqqkP26kx+qYB6+
tuwIqq3fsHiGDXO6MnJtrbhdgrpnyuF29JrzvpHYcL2Mj+VRszFpjf1ZD/ryZSwmVttCmVZJiHAr
SIvJc55nNY5JwhrOmhmJNiCvTM8y5wZMCO/h25/AMwXTqXqsnazBGZqO+rRfSMOrrPRQMNgI69VK
Nm8f4lhj/uEb653sBeahVCXjoHpPzDuRxv1i7VO5LPu3f/vJtObvguxUfSdWk+AYz6z2M4EnTBFy
fUc5YYcDodWRndfqqXAKwgtM5BC0HRhsJFCYh47SMCC4Z5uThLDxncEIpV2j5OIruLVXKT42o2fs
SBctGegosZeOx5yJtNKY7f961dq+utM7aV/aKRwLyD9dppOdAnFtYyL6tdjLYZI3+uoQnCOJJZOm
PW7FuhixSuvj2xaoQ0sZuiuAOt8YzWheqJ3/3FXDzPl77exRxpW534q9s0j9HsdvcjtPjXzWWiIZ
yKRUG7RV6V4bqmwn13S5sFc0z1TUp7hd4gUL1BS22CdStt/RjGD8F2jZjMybmpvBKl3mZelALu/Y
ltMHQojUS892hX7ksBAp5Da5dQyjUACtPSJNYqh+QkS6zUARwdZISJgtuyY0XGfEPa2K9L1WlCkb
+6yogxhvovtZ6+fxujjm17JJtxIWELu6RDQ6d11P9iSV3ciaxZUB1DCbVD3ZsVHUFH08zJOCAd4m
DvtUE/BtCBOx+p4pWacX3r1zr/fJbmXtAIG7FvuHoHLLz246LzHwaKR7jWz+W2r0v9+/U7FnB9uz
a30lqdzMCOFCuSsrEq0yTXyfrcW78HqcOZFTc0/qrQKTSJPvxWjZN6max01HBng0ASm8sBSe2ySf
On1JOXe14pj9ZZFMvSUtBh0cybqU4DDxNh6fn2gm5IQo6oDwvKEODpNPjKaemsmPtxezE1Hvvy/m
SffCw6hK6pVe8Jb1NREfCxmSQZU9oJsQj23aE4FHQ/dDZQCbxRXi3Mq2dB7XNm8J3GBNbZKivLA5
OvNansrEqy4VPJh9vtcom0O/0POo1B30XUWtRYRLydgLln8Ojc46Ws7d3pO1h26YByEirfeDbwFf
dAmGRQuhxRbMzndvX9tzhzhpQfQLZIy5s45NRmkSeMI4NnHyEb8wutq3D3HmS+efvOnNEqDio8lN
V3E2Q0uoGopgb1wYoJ/pofgn77KfkBVfem61b1uni8Bavq+7MrhWBbKMCYjYhdfgzHJ1avKoxsmv
IAVUe2xMa6z3+nRXpNotGuL1poT8H02MfCN3cChxxsS8cOlO1Nt/P/mnHskKXrORkYm+h+DcfiQY
nBNyNcnOhKyo9VmgWCAfWpcpm17iynGQFUmNbjFHzBolrZaTdd8pBCqJyH9Wfl2TYcVGGI/k2GmI
Zsa8paA7bqi1hbV4rQpWfMtp690C+/ShKefx2UMpSCZXV+kH02RWsUk8O0sgwVJu7vRcsTfztJZU
MhMJ0qORN00aMuqHbDL3anwUyZB/rJaSqZNdtfV64YaceRFP0U5BPzHNQr22T2qaIAXytm2j+vXG
QuoPEj6Xz21WpBcesj/PN3Cx/V4EQP20mtpvxJ7okh+W1T8eWTJsX+QdycvGTvlT8cVO/5V0c/a9
P7fmnjIOdVfCnPcZUZE1e2P4w/BIvpfOAX1CmE3RbAeVBdsiyF+S1dOeAwe64cDX+oJR5Myi4B5/
/mpKRSZw0cBxzvc2QSCRXrjlxhhWcTDLQlwYyJw7xMnS1jFy8eexyvaM4oZDIkwd5LCorznWeuEr
f+4JOVnaVh8dYTNo6b4ncxPMdouKvnXym6YzmsPcIilsicf49vYid+58Tha56hiQsgR+umfvqCJ/
0t1DAPI9mmbdi98+xJmV7hRklHmYoFe2QAQ3e/WDsTYa6cvE6PVImHdJjxr57eP8QsP/oeb+L8bk
nuQ9raM8IsavupbNYkVkqScbo7btbaVZ2u3gq/xK6cO9wYv/4LllGXtG3XwcKtN4qaeyoIo0flRs
McKqxr7h9/r7dJLVntxcLWn2RdaqMEvzT6sQ7nbti/S4SSZ0R8NmvwxpvtW6fpfVJR2ppiTdFeUW
fY8xv0ex+E3SgmWHi81CYr7bjzWyb530sXCoKYBmNysfK25vnOQdn2PEiNf5QNa6UiYwSzf54vWi
3ZLx1V940M69rs7xo/HqfemLpkbJYLIL8Bu2+0jiiLDuOzdyyYrZ4Cvxd4QW6vtOm5Lt2Bba51S1
Q2SVhX5hv3fmWXdOplf1iLhptYx0r0ovRbC6Vk+riT/DHHQDLSXWghC7yvjj7SfkBB/892fJOVkP
vRZWUL/k6R4osH7ruXjjraRa943qusOEU2bXu8pk16hMcgfGMhSYGKLSxDaQCBez00yIX6YFkSrz
DjFxp29t4kxjVdrrF5dRy3FEKDeOSRYv2/AyHNHdXniNzl2qk2IyGPESeQSa7r15VrFlVnrIQrSg
fHY+odgXj2tBg+PtC3X2yTguF6+ejOUIGiiJo9+bJXtx21rUTi/65as3LuO1IO3haiQy9Dorsuxp
yss6WjOpNq0Ql872TPHlnKyzMg+E0PSes+0hP5IVpR2TrPULH+Fzk5hTfnSrumAEqZDuUwPy12oa
Yl+vUxfjfEIXPs/edaPNZmyWqzx0Tot/AJf4hS3W8Rr+YZlyTpZcHVozDmrKGN0h1Lge5moDxZrE
crTSF87vzJJ7ih2j6STtdUEl6ZGV/mwl5nyrq+Sb8sHBRvROLvWbfhmi/3QuJxMXfyFvBERets89
xB9tMC+P1rSW11PX9xuzTsydD5x1OxVYvsjAEY+VOeBmcgUln9tIxhj09kM1a0tM3rZ1tThmtVGe
eymz5My1tk9WOCtNrX7x+VwXXSUfE5N2sLGaBSMTx/j49rty7hAnS5hY/HrA1yH2PQ603S+mc4bd
+d4e7Es4ueOv+sNVtk+WLYWXEcel4BBKqitvMtDhaHmwNR0iMu1GmGRTGEPMzKi58C09d1Ini41W
Eo3W+L3Yc/sQfs9mfsUjqyLbbcoLldRJtN7fi7F9PParNcaa8RDbRUCHytOy97Rgy90YdOZD0XVN
tKSatVnwRDxx3PbAkD3bmzO6bSf1123nVeTZ2wbODG+2oxXX+sYm2YSIdp67rpsvbZ/OvEj2yTI0
BC1qXKEJtk9YO4LJyaOFpPJt7TLl8XA67N5+iM4d56TmS9xWM72U9bszFodheglgtg6MbUY7LcpK
LEZvH+fcfT1ZewLQMHXTOoLu7bAeinGWoZYEWtxNRXlh7Tmzcp9C7GumgT0y9Ho/jlMSr31g3/Zt
tcT/sxM4WXAwCM5EDgbVvsNnFMJScOLE5AvhL0zt/0eHOE0wyNu6t/AEVXtZpcyUcIDegfq7x7Q9
Xfi8nrkLp4jyNAA53y0FJ5EF/n1D9GoU1N36MI7lpbtw5oE6VSVrGak0hG0SWtAm/cck0Zu4IYLs
4OqqCZGC9oe3L9aZquQUysJfvZuH3JJ7dJZPmMDuUqlIbofiuRmbBNMsCatvH+ncRTv+/NVyAQV7
WqeFbQQBaoAkK9LTpNcadBGy4MIhzgkITilWfWpWvd+Mci8lOj7YWcmVPguNCMaK8IiJBOT2OLIx
aS/EIjdw94CPvupKLDLA7S/W5edu3slq4GcObYGKbXRWt80cToHfY0p2DONLgs2WROdFdofRTDDG
QUd6KVVtfHEG1dQYlGzrW79o01WQO7Bwc/YcSOMKthEkNdBAefte/HpS//BFOkUx1Jpw2N6j2bWG
Nszxqj0t9sDsnqwms8u7GMO1HSE9RNTr1n6krAUHYa8P2yAdptAuHIfITm+B08ZtnAC9Mu312k9D
avi73sGxPpbJHKO9XDHNTmksU4n9Nc+uu0ndtGOpwlrhnx1IONOZFt6MS+p+cjN/3JWplW+HtLvm
Dra7sdfwOIjUvJt1tTG6S2vEmS/yUa/9+mEssDibjcGDwvzfPEhjZp8SSHS3esdmcTV/ausxDLXD
YfH2FSdq7c9FwKnOH6VmlvtzJvfTGhB8bA81qfEtsX24iHMMFbM+pDvHL9wganBU3hqiHgca9/T3
YssRYsP2EUkK5hPKTMGXFrvj3PBFnSSWyM6xArKjWIlMR9uOHS53LFJc2wiPzfSlLLCIh2OtJbs+
99XBFOwLwpIe7PdsJIo9zPhqPzitNt4ja7KeCsuADgRx4Tvh2plBDN9YkK2ohHs7MYYWYdCrIYtg
bSX3ZaA59WbUgukdnm933KSNWw9bLf3GlJTk83JJzLuqx3TLiD1nBgHr6ApQRCM3wdq3uPdA2228
RUehLhgfzjEm/jQLF98rjmHyTAU1T1uLDe6W3IsTRSpG6APj++HSyNnMhMlAd5ot9bkbdfHi9z5C
Sq3tgqOfycHjC1ktedGNYf5Y6+W73iWU3lmYryojuG/SEXPtClYvtLsMi+24EPQazSSY3NQYwXQc
2Zk9hgnW4ybm/MT3oSiMm0SmiRPBKkyGDSKZbuu2dfZiep1irplIpHoOdsAstirbeHb61rwqQPvF
WeardqeXFa0K0HR45fJp6ozIJz98b2mcjpggU0c+n67sgaQlC2BIMkiceFY1/6j1pid6PRvbd9KT
I6NyP8ABisgl+NYmqrCi1QkKEl9tq95UhpsMR9pEiUPSSrvprg+04nsFFu25WNiFkjUOdQBahC0/
koyD6W3CRPppEpnjRTN5EwkBm5P/oa/7WUbjmjZf5bDwqqx5gU2xS5fxYMzSGkKdaXqEJqE1t0h0
Bh7p1cT1jtm/KkIeyOl5MYw6vRLG6H9ozET81JA+iV2lyjLfeKVK9nNfSTAIXcVY3l6QYYT2ZBE/
3PhOgp877Qco5PmChd3qKjRMg2jllh2JgxWpKu15l0/A2C1rtMyYWEzbjpzME7cT8W4GO7VJf5zS
bPUIzOv9UJhB9iG14ETc+kaFPUJvZt06jOuqG2GOp7yK6zJAvdUqrfoqetslvmbogy+TF2wTn753
1MzV8uATXpyHeRF4uxFnmIWx2J4i6RLVFwrw6TcTgNF8S1er/byMIn1R+irIMy/ksYuVych0lR5c
jYzT6qgl4CZuJsagV5MwYNpadDoeBw98yp7yjsmXD5qgiIcO63vI6m1/DUiV+KAlqpxhE+relTQN
CG55VelElcAaId3CGZ6ToR2vGTni5DT9zpER06TgKRVKw1DdMA9ltB108h2d5npXSc35NrpkMvMs
aAS+J+VKry9vxYehSrzv9eDkfLQlgY7RHCh1zCSralTSLZOCbR80a8qqnTS36TSLfGtphXpMHUIm
Ip++hxOteUCYXud3Aw5VrA5pWGerg5ZimPL3WjsjBqN7U35AEg0/bc4z/ytoKXaaOYSOFavCUZ+j
HNu5X/2jiL/OR7fYSK9PdojluizWgsRZty3NxLuinDEEz6wgIsyD1WCpaUYNdwnZ18zuikWLF0tr
jE1h4RqI69XHx6onzXssM8i9R927ya2JYMAsKPvv40jWA4QRb90uItAZ8xgTQxDbhsWxYp/0Q1Py
NAT9SJ+cePHb0VYgXfl9fmTOSbrvEiXNq2FYGzvm1JENNllXfA8CAqY35WQMIKlL5zPOPp2lK+8X
rlA7jv7BstFHhSXMkTTk8R2v55UwwxBxjnOvE/mUhkHXT4cSpzpu60A4j7z1LRLCLGglUIhgWMi1
8aeoXuG27FK6+F8dZ7z1y/YjSdii2xAcHlzPppb+KPnzPAmIeULgxOLeLj3rW5KlGhAH2TQEhrqm
c0iR13tbK2OdioncYgILNsF7bGYFjaHWj13PufDs0G35oAKTGEayY3HivySKzEZAmzJl9l4aRhvS
ndGfkwUu4r4vk/tWWN59aY3Ge1EzbYSDkNUhEAyXR1EWAToBmj8J2qvKvimYtvGgN1PyMBOAbYd2
3xifvToY6thRSI3QUrX3KjF7Mi+XDwgWj7KJQFbvtXzVJLrKTH0vZrdeIuJeLcgSQ15+KchrJniN
sBSDIEK7u6LDWMLm5JHdLE2tTeEsfB1EWJ8P71CkTe8ywj6+EJ6jlp3fW5oZu7nT9eRBCLIm5Ug+
RcgnXWc8Vaf6vuISEBdUVF9n0Y3v17oq7xps5TZSsXRtwqqaWrGZtUQbI5cHZw9rZYGRktdTGune
nGG/FoOwdg2GtG8Z7+5nCgP4BSV64waZnUpQHI5ptx71ukTK60ES9AguvORgDxXNPia6ww1zbSdE
yGXt6J5rIYK1GzF2DWAQx1Tv/k8w8mBQNfi7sZLlJ/Q6/NXghjSf3i6IzlRgv1q8r7YDMmGVxFIa
7PCtq5Dgjm/2VKj7gLXrQKy8zXCLLw05mMGFfsWZ/cdpVhhL51xlxwPyPWoec4TAP9nnugevEN/e
PqVzXclfJqBX5zTpYMbwwQc7b6QrVlkWEbFllm9dYaivvesxgO7HYtOUqtsL5IYb4Mzz1wsHP1Nf
mic7ax2VqKvRxduNxvQ+dQw9WsYMM0s+WZGZ6uPGHB0Rgz8SocmqfIDRpF9P7eSDIcqrjQV+f5vr
48vbf50zt/dolnxdYM+r2ZTNOLk7far57KSju+3WSt0FBIiRuEOiYKILEpEoUi4c8cym6zQPls9m
nxOGi1FCk/lHE5/Qxipnag4WrAOq/UvY2TPP0SlbEtgWyYZYdXd4hKs4K8ziltpy3DSmyB/fvnjn
DnE8xVfP0Vok0Hcaz99Boaf7Erj3xbwgcSUD9cJO+dwRjj9/dQQlS8PSGB7tXF/70EvLepCFQd6t
s1wKXjh3O46P6asjtGVVMDOzGQCI1ownX5XX9VwbW1yh9c4Y/EtA8TMNjF/anVfHSYiqVE0GOCfN
s2c2sQdobmiNy+x7K+rlkLu9d8Gp9atd+4dN86+uw6tDuV3R6Yjys30y4Nhs6yJ98IJuvGfS5IZr
r9y95Q6oU5WsbvGgWVHdpQTFZhlRyHw8PgZF8BOWDzWL6PObMZmNj7KcLDw+1rQx2RnFfop6wYZY
B86zL2M00W5sFsJ9sIDibQWxwKFLXxrFWuUdJk12Ub/YZawxhdy2BtF0UJKL+xQK2s7ymvw2gcIY
qWGZbkatmePM08tDSYR6NBWCr2plr3E1SZDbSNU33oBUgp0oFIxVLRcetHOTqF8/f3XR2rSQSOgK
bde6lToY1JkxFJMMdNygNnZCTAwEGYy2ea5dKdHr7zLDoCDzs0s+/5OIv7/71L9W61d/g9xMW7NL
ymQ3TiqwoD+txT1TQgtIDW6KnWe4rbnxe3CRqA2VehnNsdy4szvsfLhk7CCW3CBb23HuAkl/+kIL
5sxyrZ8skFaWKgA0U7bvitbYVYJvElpOc/M/WkFOI8qH3NCCOeHtc3AJRHUBIMWxln7LJviSzOHX
h/MPr8MpWXnA4JtZ2ZrvO0icG27qsm1SGuwgFlKgwuhza7lOeGvbNa6rJP0Mu78DjAP+zjTX5aow
2dglfpfu1qnHiamC5DYhPWxLswJPZho81HZRPOZ9/a1zArF9+8qcG3n9Er6+ehyyOkmroWDesyYr
VHBke1EJdmr7Dxv22nsPneV+m/3WuikW29kHgtGMKXRoPtTGD5YBrQqJLK9eYgdPduY4oakC4wIs
+8yyaZ4s/X4KLHIFJLlP/MZ7DFw4TdDaRWQGK/62zrMvtLDPLJu/9NuvrkKe6iWp8qa3y4LlgXiG
epcDUQ8hxSQhN3G3prga3r7i507p5EtQ+iM0x9pMdno3jzcLurCIveK0NX0d3yFmj39cuv9FXbxC
XcCYeXXxNy/9yz//5d1L+eM//+Np6ETFP72mXPz6I//CXFh/BURYQ6n2gUTDYeCe/BNz4fh/6Z7B
Ttbi7pNCcTQa/hNz4QK5OLIvfGpY3wBXzMOk6qHP/vM/jL/+EaVwpGNAgmZg/f/+729yM3Xy/1/z
GehEUBz8e0lxCAR1jiwWMMEW5AwQN78XD6lpdq4EtIsxSwBFbMwVwpRvAtsKSdXzs61vFA3NDT2h
vYhw+1PpVvO1kyaTiV1bymRvSyP9SMO1oukoVLWGuV3kJhwvrEH4pI7/aLptFUunF1s5ZiVeg4kK
GFCuISJgjvKL1FbkKyX9LGvne4qJt+2V+rxJJqe8XjzffLHnAV26A1J4CK3Vy4YwNzvSn9iAmeax
fXMcDJFlD1pODM09Bhi9jpaGnWIs67mDZnv0wNRCpTKUJr3QDZsEOKsreRJeVPid/dUfR3xfU72C
yxhcN28OqfJYFEZ9KVoM3NWaP7KvXSE3pM5Sxr6vIIVZtQwm6EMuW2AWfxiVvp99rLRpWrd615dz
ZGRz8Ginc/ITwl76IXEm9aGzak4HMZn1qRvS7J05mzNupX4o48EySzz1vjbSYMmT6l5WTMBo141d
icqqzJD8INf0D03qzS+00uUnRFvuFyGqZohGmc1upAUuoMraIHtv0wTEpm1ya7UiAwn8bbBO5gMF
VfJuMmfvU50OxVHQlBfvy67Myo2uxPCerlbSbcgs9+/aLEVRYvV+8CwKfXwserMFipeO5a5pdNQg
Vemm25T9MNOy2hyuurEQZYh6WwOGizFujmn1uQSo0UheI4FHsolUkNpg8Wyre/INBTuYdnj1kkjf
BN0sjzqWtEj5hSm+lZ8Sh0i2aefKt0D/2bYPz9hee1jBWnvESmInCkGX2vN2cdLq0TIAJ43czDJC
OwuwUI4Twy8MSF4e+VYjfgDJE8+FTFO5WxZRNtHqplofwSHviXvvCzC0SVHVbqiwRebRatlaC0qy
cpMt75GSsNAMOPCV0ruUahQ+03WGDc8HomfI7KUyBk1cpaKef5a+PWuHRvNSujlISsrHtGgapgZu
ETwubUfYjwnFezPYWvc8F6jkrgy70OXBJSrgqR+HOqF0m/XZ/ODbNH2/gmlw5TVhAUBym2n0P1W2
A/TTEzQamHtReu7bTkueMFKmfTRo4JTALBZeHYqiLZp3mouUWmLBqvw2ou2wTvvMMdO7MWF8H5Jv
lGL1UwVercqQlryZzGm6NWrTGzaTrkNyVGlPZwfHPooCSKhr/5Bg93MhOZiI9KWuGAGgfZhBL7oQ
O/NIKCmrLfGkKACqRRrD1Zg6Vr3XNfrDYV5W9kwD1wHtiYR8vAEtpDVRomGojKqslhLIbdPQzHSV
pfgLuvqjUWftkwz0PIvb3HZ6yCqzeu+qVPMIU+qD79VExvNGBrn2gsEsvw8EsbikvHAvuJjSerHp
6H+ZGryIoKbT6c5jw06PKsnm980aiDLSW6x89BO9VQubVI4aucY1aszGbJvP0DbJWDd95X5GmUxr
uXWc5YXdafIMUTb9gea0/kmvayBViPBjm9ZzAxi77tnPUpvjtAhV4GU3IDi67tq3kvy7o1sVV48i
7h6MC/3aOXVL96616U4DS1hhCzGX8b86FeOiyEo9f4FwUhTykJJ4+9gGLgLRQBooiBlgtRUKsAwD
cN13ph9pDELfNzN73ZgIzOu8PyIqx9HL12MDynF2ahUFfVKRekeXjqeI4g6KIWaAWt45Zt10X1Gc
0FyE/kf0a5BC/AszMiDLuLVz72rKh85j3lKPWsziFgmWQAbba9d9YbvFf+vbXatFCwl2Il6c6Rbz
bWmHUtGhm3GroU/3aXtGw5w0XxiZjVAzq1kPYXPMY1i0i/iajAGMQF06wRzWE9rSePbLsYyCyrQa
Uhjapd35XUdPuIN798lUdf1jdKv1e7Vo+j3i4OOaIzuX5mxh2jz5s9IklkhYwxhLhFIhaSkAwnMi
maqwEMr46UwOY7ehnBjAJtyuR1CLzhdRJEsMeuCq8Co/IteNTn8my2U7LbMLrBnR33u7F4sIBzjX
Tya/cNzrM34SkAD18FUMromVuNSCr2LqaQEmdmbKKBD0H0Js4LybZN4mWriI1j/A1jfscEQS/HHs
PQc9Ke7mdEO/wrtNyizFDdyVw5OpWaYXJtJOhx0mrvLZTTi/A97xAFbC0mc7TJqCkY82YfPvvVE6
9CjH7L2GjezTiNsAGnBFGRCJlcnwoy0HPdTKpXmXVlhfsIsYGS3T0XX4xtVlQ34NdfM/Ay7+t5j8
rZik/fM3b+m/FJMPL91LOrwsvxeT/JF/FZP2X8QsBMhRgHO7Lv/7u5h0zb/cX/E7ASUdmJ/j3vFf
zDQj+MsMDJuKktTfX//y72oSrdRfru5axGJQUBJRhUT8pH58q548NrP+XU26fGtsG7CfRSCM4/rk
8f1eTVKG+ebkpqQrpsVTBWQgdHn5mLKn3n9ru/2vIxFDpRsWreRfnaNXuyp7zF1DI6GZEIBluWsG
3XkAMmPT8WAs/OoeUOosaV29LpL/dFLk+BB6xRV0qBl+PylogkNv9pwUiveHDEtspBnOu7ZLLnS7
ft+1/eOULNIpTfYPrsc1/P04BOGBQMsDGeezqUi3nnlNKzMzrpEX4gSViOnfPrHfd6T/PCCBWmxO
SIR2Tr2FI7NbQUAI0sCqK+6D2v8CuqK7BSNubwmi1UInU+pSd8r/5af97SHxYdhyz3xI7+TvnT4k
xLu0WqCsLAZO5D1ocOp+VM2SIBNCfWoxt38a52a6W45tOqtXzZ6NSXE1Y0u+S7zB2TgdBnunyctP
gSHUVjJvvxpBdz6s5B5EdgkCI1uG7hBQmOyN1PWeJOPmsDZmWLNKEWS4lrQawrJmQ9yMhX/lznX+
uUAjGkOADQo4X1Wtoo4Y+40+0tAKl2I2nhOIZogDcu8zYD/inWFs2KGalHYPLN//luiJ/cXm1hHP
sGK7Lbsc21I/9MsNn8r+xauL71k+Skju3t2oPJAjZgByGUUBil+rl1wPz2Pi5dAdY8B4zQcNbhBk
cxz0Qvtk2Jl/53jtFBslaDXXHVpxVE/MHyuK0p1YOnGfTz4pCWRXHGxEGXtHL1/0ujX3SXtc+YFS
pB91tzZeOtpWTw37GCAEZG0MYbks33Smv1SLk19sV2cadpoNAyIsSkjtmjswOA4E/v2ooEC5d6Te
9swc54JpS6BHCViRmww8uKQJqucbvnDdM0KW/B317PTeyxrj4C/S2ZgalRzFuPkVzC5yMaFXZGGB
P9+sidBuyLf1YfXpTthN/vAtdRctTLLEeK9ZzbFBUyeOiJa+lDdujeprLIvk0DEjjM0V3k7SBeoq
Q9Z0L4sufeiLNjkYHmAkshQsWISlrjFoLIsCjuvibHO03y59sTmJBPnAVw1UiaeldFoX4nQ1GaHK
Su+ql87/Z+/MdiPHtu36K/6AwwM2mx1gGHCwiT7USym9EEqlkn3Pze7rPaKqfG9m1rlVPgb85scq
KcUgY3M3a805ZvIaE7KmbVaHU/A6FhYi/pxc01U1DnBVq3c97jkK1EOmf7Bks3/Ly17upghd8CbB
JrIp9M7ZaWmaZRuaqkvASVDzRVmPW7VObwDxr5RqVvntSkE8lLOLVky1JgSIhtFp94M6dJ9SVftj
FsUWykQe7moKI0z7lVgPFebEuKla9l6NntGiL4b2S2uN8d4aMwMJBkdJ6SoJCfOkwAFaBQAylunq
G8s4wUfRzOdhGutbWr/oZuIq96K6iV6cYc04u2cQV0SpHij0588mzS9n07bF26JcadfEyVDDdj4H
rWKTX6X2F622NN+0huUxdcv4vhpN62SNwn2KKAVMm9hytmz84oMLBe2M1smZIe9p6pOxJtdYmCa6
aBrpokC8YZ4nkan6dGOjb2kaJzezWWXeutj50SXh7w6iYv+FE509wE1p2iIATF/1H0pCPligL26Z
7YZqUeuQtHsAsza7loF8ruTqre3y3mi3NNfbFhiHNZd3o6pnHDMlMSjfKreYitAYr3kC1do61TYy
cWZuDNeo63PC6XiXG72bPeW5YWibeCnUbz17VDtciBlYgjjVVHK8HUgpZ5YUnvcKIdzxomUQb2ur
WANJzqtthxjY5OArUS4m0s4b8IJYgG9VCJV2pmomsdWCE1kH12HyyatRsl0Fcah8RzUgH9OxFrlv
shezA1Po4gy4rC9hi4tyOiTmFNUHMnjHFzZxYtxqljG/l6NuWhuK7yaGf72fP6RK8YW+dG88T5J9
7iG3k+F72fTLg7aUifGYkWBlehzyFWi5pb4m+05RcuGXdglBMMmA3oDVNop7hHDORklJosGVtVVp
ddJBEYoX9cPJxMmJLgKoedcToyaHDpfUGMVe59oNh/rpEFNqapFfeeCwo2djTAkGKrPsu0iW1Rub
BHhp68LsZDjN/GLj2BuBQ2nLWfLQcX4gGcNVj4q0mC94HntlVD4hV4wn8PXN7UBxC5ej5JQHVniH
sgDJxjI+5AyvelA9KO7AQrneVpvZgg+J+9jL/gZWxi6qSqfhWo4aQpffNrF10O2Z7J1KVoQICe0G
DuuzvD4j4s5ZgaCMdkeY6EcrUfZlYx+LuXiepvaLWRNXOUfLh9lq78bYbrJBbLVuPGlW8+SoyfjE
OrRtF2unWmR1WR2dbYQNciMnSCyRPsWbOJb7uqq3K531DdHZzzmpLPDiCRtq7PW9SLtTnednVsnt
4HbfUbtua0PcCNH4ZdE81G1xVxluBUhebCfL2KZU0t4kc8OmTK6VBpsmPRKpTV714jJW0fdETI8Q
mm5sjUHiVqT8wDG09S6oE/elg6RF9tNCMgrpA2Hc93dOwzga152ttlie2m20tBTZsuRjVhFbEisc
u59EyWDMNF0/WYtnzqbDpiAWDW0Xx5AcOhC4NLA/1ck059fUsneGICygnz2jZt7NtaAgEUAMw3s3
8olX7ZTkyw1u5EOX9FeTs8Z+s1n5jTbsSX+1M/tm6CcIUqp1iWuddd+QZ1M4+oOwu4CcuG07zo/k
E+XEAXT1uXWiHaUwxpFe7sCjhEsDr8kullcYQQ2Ss+IwTUMgUgfBHXExTJYKJHt6NBQPFbGVBP74
8axA4KMQ4WkTnZjagXRkm2C03M6rnUIhmlbfEppF9s7S3SoJh1bNIcOmMUR3I0GeGaPAohIRoXUq
Vpls9FYUId6Zg0CQ6mdtQvYRNbvUZGuo5tXZ6pR4mxdVeHXxqqtzNPvkvajzb5WhtvdEpwSLDcZL
6Poho1Q0XjW3mIse3NI5Lm1s3GTkqeFqxW3JBbj5rArsaMGbZ6ihPShdqMzOyxItn4IAF0oelvRk
fdWOJpIIon7CpTRo9p1uZ82FekvpFyguNqraXZoGnuPsKlich8bdu7X5hdM3j6xfjq6dReE13aVd
S3UbN8NwP3YyCuu6hamsRDt31ad3XZmTc2uv9oEG622UVrtFjaQnyEw454q5bx2l3hE6t+8AZCBT
Vd4M1vodLbhxUzramRP0XTUDr+2A9W1ckQGhUx0Uv82Ffl3/BbGK4U0dOWiy17dLNAEd63N/kOkX
JAF92M00vJF48juIfWdnvuvH9LnWpnsKfEd36pGF6XXC4CZ+ZtL1i2YrZwSMgLcsymr1kDzMi3rR
jHFvlM2daywHmfanEdQZsC8LLombVNOWoKgzLdM1cFS0UW18tES3q+fppm7JUl2kfhImFapF+56n
08422vs2iZ4p098bpnGJ8+5kF8lt7soxHEl905b1qqlFmJwu84elpmSbKCjFnb07dLt+yrZrK04K
ryvuEIw6fX6uk5i42DwLHSe9kLLy1ZhLQklSdIYZWk4ABBtNcd400d7Hi1Z6NC5uKB0HtmOE1Dpu
ur7IEU5hJk9W5WSp1eOwql9RnqgbMnL9RJlT/8rRYMhOyaE3kL513HjsuDlIv5maYQEAJyFnjGQ2
q2NdWk8IFU9rxruO85S5sKZwk6amcW+3AzwryuaOkBrJ8lRw586BwtdAxRkaaW/cRn9Sem1fIbcM
1G61N6U6LnuCa3RP6fRvqsOXmF8l1oqgTp8rH00hVFD70jqA4yF1Lumfilo8VIlU8DCNtFMJ0oar
Z7oJoTtdemd2V6Uk7Z0NnZTVy2tkgdIZP8a4jrxqbM7SmpQD2eLByqvNUHG/9EX1NneVb/fZ+rDO
iBnhBiIHIEjVA2/Qhs2EnQn10os5jAt/cnpFvncuC9Yb20I9oCFdhBJJxpBYIW0Mc59900f7K5nu
26VXjktXv1/DYoIZyTjTVCAsHm8RF0PYWJRtWktbwyyhat85iB3beHyglcLi0lh77p9bsapLljaf
xdwfiTrBYmBdhbutAQQdsjYaI+wFMzjns5q59sYse2Uz6EV/jMYesPNAyRsg47VOrtUVqV55ta1X
K1NJK2oy9qxx62stWmajXj7LVTZErIwJIi55RSM2FTqMtt0OSD8qCs0ZAKNenZ/x7M4HarzmByjX
/BFU2qUHlIYsoysfVrIC6WApcHWTSD+VdLI5Zw2WfFYJD6Lexv6YXPHpa0VBNPb0MtGC0qidB6gE
7ABiznzXd5FRF1OItlyr/tQgv58UIh2fqVe7322k4NthMnCvWyXavwX0u+cQ2OAGzhWhQMhncp84
uvWeq8W864RxhiSWhJPq5Be67OlnJmmt+SSyWW+K5SoeNX+gIhrbasKOopxI4NbdE9k746ru1WWf
So1g4mzWESehTuk3sVbqpySaswN0UdJvprb1K8hZt5FjjaE1mfOly+vhYSCT+sYAEHLucvcVoFnl
ofYQn1EBIhB39sDxxootL84Zo7U71KeOWXAryPGBnJBbD91SZYEKIO0yVAolP72Yw6jtWr+h4YKa
zBxvqlRYz8vYrzi9E3Dj0dL0ZwvG7bFHgSdpdvTRXePGpZ/jcPLItOJ1guL3ki6JfqQ1pN1RHECA
TmhffsamkD6SDsf2N1IJc/JyM8pDRqz9ITSF9D4W0JeZUfjdtmUXjNmkfyVUrTip+UoYFxLqY1J2
KdVfMEVyg1abCPk2ngjhNXn3Dyj/4y3KOHvXimg4m9FQBEWqfkoy/cIYFB3ymMR5zObZuGldrX2Y
Vl3xl35ie1Zq+8RcI7DBzrex06IAtad96FeXL3omsilRm3qhIbrK+84sr1UNO5vbLfrjtvLJtdDS
AzVbhfAxIpjZNeHaVBm3y0ktdcJNvlcoTp06cEyGwy0xVMsiz6poU23yW5qKGZr9AVr/sFnARBpB
uxDn5RVTZMH7KuwCLfWsaOe+A6J/a+WO9jKIchEbkz4HpWNRx/elWE7ow5hcic/aq0k84osCobml
k0cDaTENDltpTDrkBI3BturA4tOzEU0MMrM6PdS0oj01jp4EVupcIx1HNaiXVgZ4aJZAA+26lcDK
Qs21pt0oSV0icSfojAU4U2L4ZGZWIY0emxJMJgC4GoNPndA5GZpwNkJGt+3EbklD445fy523NQv/
6mEsu1Ja+bryZiS2q5gPuXCaLUf+h2WcYX/Gk7OPFsyN49AG2TDF56yfX4Wzflopds1FAU4xGoMS
QEg1DkkTbUW33ju0LHJS5A4x/BvchDSd5ngZ/GLVzHCe0bWPgB8PRD5052Zwpq0s1uKYLKJA4Egj
UVkM40vkIlzhfd7GxBv7Qk2rkKhIGYDCWZDgiMdIZxO8mH0o08zlRKHTjmtmN/GQz1vHQad7YJrK
eO5KuwkjLGz7oTZhTpaRzlpJeuWFXrA1ORqRE4Q+25gbNqa5fgWGyMijJUh4qGGFi4a2lGBCWXpl
Yt2ZQhw7ItgCB6cXn4fAAdJxCVfKs3ZTu6S/N466h59qn3iVSaDvbGxLucaDzxNx0zXNZU7heyWW
OoSxmN1D605k+1LEyl76ugTz2pN1uIcJ/LUhqdK3CjLfLEcbg97J6+28tCIQfQwpVDVKHDb9e7qs
VYh6HW1U6ihhEsXELZIWddPW8p4erOXbXfw8qmi27WXKg65d3uahJdBdHWlY4VLa8b7bu3i26Ly0
Lqv1qIZ1SRlirDTjy1JWbRhdVUIzdYLN5BgXSp0Lfeui9zlVlj5HDHk0kdt5BsEdbIlo14W6LjY1
Ow6v1BiYsZpHJMiRHWaTlnjkoPau6vn3DjhK4jA1Y9QvLtm8OOfUjW5wenOc6PTx1XCVbO8uyTUs
bDS+Y3GE1neFjj7BtpXUzuK7ZlDTk6OAkSV+0w1HFVUjsg/1VWNi3je52vkwX+0zU3zmma3T7zjG
FAELAYF4+LJAy6V6sHS2SQaBebWua/OXlfJq0FvOcqIOXt5k87Rw0Mmqr0pExq+gNI/MwTUzcMVV
HjSOFu0jbj7oaQMGrT6ICQIs/1PS8T/oKvx7tUMQ6DZmVnhLp7ReXCrqk9NKFkvFsAhcq+RDBRnm
yFm8CeoOCyJ5nhMJDm17zqbK3eOO1jAUrRmFTSIUORxlboOrqHSiC/FlGsL/9nmR+bpfotzwRsNm
dBod7hddL+n0F+86Rh4idhXGG3aJVRgXLW7UG4BUKvOSy67Mbqts3sQGoko/X1z7WYet7oPCjLez
2ykHw7VwiEA5pAhRP+UNZfYVqE1UJ7YXZbVgs6go3kRiqb/MhrPRzPULwyHb9d16dYpkmNMy3OQb
fWQLSn4pu5uRkSLYKPfaW0ks284YNIrOBpIA3qdbax7h3DilE8qcen1GuK7nOo11CwSmvIjOuCD0
L0i1xHVHCCfQIKVOn4ZCe9Lg+1L6TDjI1yb7v6U1N1HVMUswJJyOGDhjzBFeWM8taNwNOEW2MGsI
5R3HSrV3ZRWIuXm1M2eXRcatsThvmG2/spUy2eKSIoHgfLhJxPxNNKsIM9GXQSRsjh19/zWJJ4Sg
5FoAhOWQ16rDXusm85Z3rjuvdT6cOpb4XZlpvd9gTtglbTwHVoNjNE5tRb0Fg5wfyB09m+nyYrTL
u5K1khPbtDxUq9rfi4kCRzvEsEiLrkRbO+g3jSzZZoIadjZ4cDC3ptNR6nIKKwKZX6J+mV8gq3OO
MhzlDCriLItUbOyG5mnswAKG7Ptgjc6z7VpH9AdFWGBpK3KTFa6LLVi17WtlLa2vR9O2GUluhrbB
psGnoHtabOG8tQvraJ6oPuep3WjLh6lLg2F2fKJx762maMgztkMzoxSSqvUZBrXO3hfFvpkNWLnS
9G7qep8CuA+j2q9NxmJGlMVUpXt7Ni926n5xO/WYTabXCB1lX3aIW7Fz1vJxFqoTIowhb1vuZM18
6aZ3vSIfx6R56irpdbWzo6YaJoA8JeUQtxwPcZ/6RUIecKR9DjQIenCMi9XfVspqvuk6VHkE2IXG
YgtW29dbJajjLujrZX3J7HK3ksppJiZA9iVo2KgXhQKFm7e3co+GrYVlNEKZHh1cc7PHyLh1XCN0
zfK5gdCVpN0rcD18PRyNr0ebNT7glESw1YCOheajLMPrWGI2yLGzA3tqOp3gbFV3D4trPUWIkUyX
DDghGUWrjzYVjD/xxxlgOZvKv6WzvqG9upofN3H5rTSa9jKXbr+b9Npn1TigPWm+TIZxKM1um4zT
XiSs6mk07+PY8JMaa7uAoU1x9zTU1ZaDKWM1Mk4VBi0KBt6ckHPJJ83j+rXJOp9EUY/1wy+r5pZu
6BdbYRp0YhZt1TqVZnVf9RSQXBUdC9CMDc7/0K41ugIaX4b0Mts6zXa/TazRo+ZxaxgNLsQs8YqE
vtHghIqbVyce5dk1o8dh6NhlfBiTfurTNMSgdysmcWxJ7fX7ArlKVNwuDjKbdeaPUH3msOPqI37s
+BQDrgKvXj7g8zsXC9UvVnRj0P21La/0KxXn0mTcxQkamdV9w3WKAQqHB4sH9VFlN+tZYBirjvto
PuVdf+6dhvnCOSuyORKx4Rcm77JS76uIY7/kHXNnGn+bZiKmiVX+rinikzFmb1Mvb5e4SmkhDAc9
W72EjMt7CusL24DCryM5BJZpnaVExKMo1wIm2QdVPc53Rq5T1kYwgFIru2XBvyus4dyxpVzVnAKC
TmmNu89HTJSmOxzxF98DgJabzh6PTdFjO6UQC3J6m8LBa4R2nEtZef0EhZCy0y1oi5MAr+VZ8XQ/
mstDUkS+nelg8rF8V0Y/BdLoCgIymU0jBaVFAm8jHFJ1lyaYdQ3GFWfbwMrEm+FEZAXk8rUW8rkT
TJ1KgXg7Jx5Z6IuNFq37pk6S1UV+n5N5T8bhXtSuP1fp65jYd3SMnnSzIlJ6kW+FMR7X3HH39CIe
BbNWQ2+QHifmkuTrMi6HZMTYmlm3i5vtYidiuqTZo6Vu4neRG9padz+ZFBX0yYV+ns7HVmh7My+3
kWs+OatyY+vsk2tljdFiiQeZVr0XYYETcXGexvIzAw45t/q2mZUb10reXRRZHnUXMp45+F2PcjW3
Pin1DWcT31Dzo1kkx8id73OrvZcqzbzE7A9V019Y/97qFHK0pTlPRZzM21If2D/ZANLpCnrlWt3Y
XX7qMPNtI2V9oYO9mcr5iA3yBhP2yrkiUk+YxNMHLeYcrpCbcFlXunKTU8fsNEZdPqxp+Zhn0+wl
xBkEuarEC566jmOXiLS97SKo19R8OU2aihrIXS9NBxfO6XkveD+Kfb+09jaehYMJ1Wh2Q2trT8u1
L0juDRV6zRmWja0P5EPMKH90WVHwcTpYzhPb2S8KHMaVQeeux1Q1tDN6qMHLh75owxq2eaB13XUL
5FghjWSayG1xTUApkocSnOrX3NCz22Jpqfrk7tKSJBGpvkxT/X5cUvPWsBPMq0vqxtA9c/VzHF0q
MdhmJBNRlGZeHAG1bNXka5HMUbeLUqLy0PLH8pXE9IUVcqqnWxD4ZD/OriNZrMgfAM2efgVMAjS+
rLq7lu7hrs51+8FI3fXFUkxAKcT9XBS31RDtFpyY3TRe/X4UKlFOxXxL6dB4jZREfZuoJO9QVKGr
MvFC4a1XIy+jDVcEaUx+TGkPZRjZ6XTf8s0EC9ubIGp6NlU6a1jVx+m729oYa/pV+tY8EIxeNwb7
cZjIVjagFJazEdJOQAVcR+49DnMA82rPubFgc0FWr6IboUaVhIl9nM5i1DGKL6bFd1Tp03NRRTN0
jNE+jObkvCeAEUM0azMp6VJsHAc32CSK+UmVA6pGxHcxAjK/XpBPbYaJBUBz1WbX65U8OFf6xZT2
37IkebMHc7hJqR4E2pS3j7IUqtyIuh+BzOf1flll/tCZFFabKaUoQ13VJx9T8+zarLycVoqK0JAn
UcQ0JSmgmvb6taI3CN7Bdaf9rPTFtukH5h91tUPbaZtjW3cVLxBTWxurvqi1S03NPZwpu9276pof
08HcIky4ozVk3Cflyj4Y3nkfqKh6/NmpqmBkt/0y9zM8ImzUgd4PFagOk/XfjMl1n9JlDAZKqL5u
UGoaDYoNLVLhc1TbygX6K5JWe0TIuDGh9bGCjsWNvky0zCoRH0U3T6wdU3RdTVBcbHCMy0vaGwb4
Pi07RkSe36m1/dZ2ehtS/+nDOLeKLXsn11Nsk/hptWZhl9CaL+po1ykjoKfZlAMvPeBldx9comER
ycm6/7ZqEYiNWHZl2NqTvHEateS4ZsFlkKsut+Pkrmz62b5xxLfFdhV9N7AtQMS36RKksKTtGOIc
dbM49Ji5DiJvCrzE7QrE30qafAxLstR2kgboVa6cRez99U48ovDTG9+cjdWjY0gFYIhX96YsJQ78
ZlEWdozDcplz0AoLatgvWq+Vu3xME0LsJhgYw2CeUxp1/E3FujRRb/smuF6e6VKCi85qffOPtUKx
00iNUoKrL6hMnVjVI+briKNEXUTaFxd8d/KFJFj4AuSTwJC0rRkuwj+GRGu1llZkEI8IrGhvQKOh
Nza06oXkln7Y/iMnr5qANAoVTUZ45iZJuZa3MMZnD5Rn8hxHpJaEv2mF/r8670d1Hsqu/1qc9/Be
1u//7X+Wn1368V59/qTR4x/+IdHDKvFPTRg4atjpIm66iqr+8HtoNtmlOEBsoVu2aTvajxI9fiRs
R3UtKAKIza55FP3vhg9FE/+kHYlEy9AFoi3Xtf4did7PKjPTJubX0FnJTK5k8478YvjoBrcdhTna
D/qq6T5dHIt0iIWkkAI7eJQN/f6Hh/Qv1HOGgWztP+Ve3CdCRdJpbN0wLIHa6/rzH5R6lA/ctlzr
8RFsOtka6TjwnnZa4hyILpC+QzfmZLZ5HKokEOxqV8Tkl2EH8DURJ4csGmkeypSChoHMam+kxoJc
TL6SyMLpxNY0cd+JpXiLFSPfxpGm3CiZjRLZ6Mt0T0h69j4LPFgsP5XqX9txNK1EdTDrJNSiZxt7
rA3oYNWBfrXl61/f+8/Kwd9v3VSx77j4eFT3V0empuOFXBBrPbI6Cy+lgurLxfjCSmL+jRzyZynf
9Uq2ZiAP1oRpkyn3qxzSHdSio1RQPlZ2OsCKitk5tdCEIntgGy3ipj7KKdZ/nxR+shP9qIz8zdD5
83drUzkmIx7hp2o4v8LLEevVWP3n8rFrDUJmU2n7BcIDHwzqNcxLz+mtXPvqQ3Kq7PmDs+v8+NeP
+BdP5O93TpazxiqIkpF37ufhRd1w6YRelo9GW+mXuO3QWDj4OCjGX+hq6SHKrylomEbDRF3v1KSX
lEcYiGqeox7tTT2gdzhtraLLX3OB72kRdrrPsAEeLPc1yhM97JOJcmq36H9jCfx1fLi6jRaSUHoD
ZwWB5jjNfnw16BkgnHFT5SFTXyw99mrloOd/NzR+feGvFzH5ljTX5GJ/euFHQMSE3+bKA9TkrZV+
DmWzZRbYztnzb1/F/4slovmsHpCsfQ7n9+a/Xy/wUTfoE+Nk+B8//yfi4z+ufxVL//QfwW9p1Hfy
s1vuP3tZ8E9/H7jX3/w//eEfs//j0uDl+6hlNVz/Gt6c6sf5/Up4+K8Xhs0nIvtvsBM+/yMf+/oP
/lgQLIEw2zaY9xzkMybIlv9YEPgRaXUCta/DBGFo1x/9odk29H9e/XisEypkRv23teKP9YAf6YJk
apAjJo49FBv/1nLwy8xhGiRca7bFEQ4Fo0U4+s9jsJWlYlFh68JZy+l05bBO5GaK6Oth6NMnfzbv
dTJDx3y5xA5k8nHY8qE42WG4S7RzZufbKz6oXZ7HlfC2HtvODGwP53s59Luod3xKrocGr4JrfBPD
m2sXnE/lzkniF9gLT1JWNBc5XsFr0zrVqybPzuqQDAYsekit8ULEGaTwIXmJRU/1o/NXIEiYLmhl
FoC1DIzOxinfZ8T8EjeFSc6irZMuIIjKK4Gjyh5xUtKxGe/XhFNfyiGTgoNlbo2czhclRMnfQabz
N1PyL+/dnx7sL+ueo1ogu6O+w/tUH67tm8m6FTILxtb8m2n4Kgz/YRb+05WuP/9hhW2QECdzw1fI
fl/RX8e/c0iLP98KUCLVAgdwNViRvf7zBVpb4QCXTR15zme0PbSeHtacKmBE2NcmB/yu157bUExr
80uTHI26DHNI7Fl2M1CSwgUZGFDT6TIfesX0rfFFGr2vas8zAweX+KYfKAHy77Oh9q5/a2iXk2te
CUw0hYw7ZUGYQ0M/G/DLgF4ADRSA991IVE3A2ij4E6NAJKAB7ac2Dy0N5x/e53+xh/kFaGDyhHkA
mu7yjuCpxwnw8wPAiGFHzTR2YWfBsa9ZYj4I5PBc+UIpF49N5aHQE/Z8DedA0ENAox6FQAGCv/4c
//J7+OFj/LJ3K5EpWdRkuzBzow0mkM1iUByxMcaaf7e0/7I0/emO2Y/+OKbqRoxuEs9MC3RQdA2N
ITuwUf27O/qNlfPz2L0+WYvVicyN65705+u4SUciVM6T7fXHpDH3mRpR9YO1yyqlJC+de0Kt4g3i
0KnyflUu9bV0vr7oFMdWwbNu1E0dBVGERaz/G9/H1azyVx/tl9VZ9MjH+kx2oUqnKpltP0/IRMUa
VbVxwKq6xTkVKGN8/3/zJf/nE/llQnaVeYmakS8Zq6BvIpmtMYj1zRgW0d+ZMf48cfz88H+ZoipY
l5zxudSC9w0gIHX4t7++mb+7wi8zRyI7FaUOV5iWt85GVPtvwRv+94tJ8obJAzNc85cXk0xJRCQ2
k6zUboblQ9qMjtjcuNHHX9/Hv3wd8DVhwjEs1txfXofUHty57LlOW+CDGLcNyqL14a+vIcS/HHGA
mG0AtdBFfwUe9WasqmrJiMM7wgw3hbDlON5jBFxV2nUIqEiHcfCyYEsMU+vY0zekyUTX2nieY5qo
jf1dN/ETTJISJ+oaqcxP4yBRlafdFf3Frzrp5OXRuFMK81TOTxnppQLZaKLl+G2TGyCCfinzoGhM
NNzf4mEKVXq5krrrYH+o7TeaJl5uNwelUQ9achkpFJHxtjE5WAlqRmugGN968UTlcUXTYPakC+Z+
u7r7kfNXZfN206ZSCIao0UzEaxROJbGqa7OP4Ckmqu0jUEKwQNNTO9CD2CFg3A308xo0J31x0atP
Fbhl/TXt7O+mGJ8JLH5wovl+sNGzXKZ0vpOF/T2TyIuVif5PF0SZ+gB6ldpMchx4cH1igwznkIL6
NpXuBnNDAALEt6bbjpgSZXrrcnOjCGNrTua2RkvcEEubxxfUB/Bh3dtyyC95r5/y9htA5w1Cj7uh
/bhGtLA2Xm+BVMsw0qByKveyfq+sj3h9k+IFORaL0zu40tsIxYC1SOzILkFcgDWbDp1MFgyuG+Ak
Dac+O6+zc5QzNOXkCalX2OY1B5KtXtKroPGjrtk5W2B7oN+6Dhdi59qUMFY12xLedM/X4zusmZKV
ovwNlE4wcKJ/c+QcCroO00z9PVVRXCF9P4HZOtcCMwwt/YsxTg9NO+0kza65fYgSktuXY6nTXWvT
QOqTp6vWscQbJFCHOcjVQTpM1+WBhnY2dxuKpJ6hmwAtO1i72MiGr0qZ+QtCN/wAafsNlc0GRQHa
z8V3vsJKDejiBKmr7dtB7O34CEmBkmqyJ6rXgNxKfTjkmVeIRcbhLNTfdwTYcDJF7uw4u1q1PB1/
RtkYQVmX/jC6j+V405vQnixotohH2fYN8isapo5Ol6tf4OZO6q0qkg1+DC/rk3vkLaFhCH9uSl8x
xi/Y41j9rjIR3rIcHYmMN11chXoGpFYSzhTpZzcZSX+BxVoXl84WaMKyt1SsN5VVX4jJuO8n51Sy
lVXFB1Lxgw3CxmYTOsgPKVxMt90zgDhO6U9jy94laby4/josnxO5E2oDupgKJgR/NkILitWemg0c
NHX1Cs7Yya1Maddl3zSqisbAeqhpQcrHt4khGOKtmKDejQ2+D3bSbnqZUT5oOeTFxbPWxc80JSiQ
ODY0NOjcHsu29hK9Oc9x9dbw16SuB059U+sKnwBdQ0YRc7ipc6rrcgqoc24sVIepkvhL9lwQB5u0
5Y4iKgMSZ1XzhiLwNpJGkFhIQqfF7+LGo4eNR+WBBm+AitADprUd6f4SZRH0Sre5bib1no5ecdeV
5n6iTZIuxj5HeZB2VVhYimeqmENQRVM+BWRPuinAxyoJSvz1glRQXNw3hYIlu1YBkJbNpiHZFgb2
3qV3oyy0xPEQdMXqXe8wdwY47PN21N/GKzi7ekAvlvPlYD7s6+o2pYCUVOUbLNi7lHbu3EcnIu69
LJ62s3JSLMhkYHP79S2j0GHwLZhM1+hRA3oVHu/Y0NShxoW0pgmx5OxFVIRdL3ZGJPfz/2LuvJbk
VNp0fStzA0xAAgmclm8n0XKtpRNCSwbvPVc/D732xN9F1S5C62hC0lFLSkjSfOY1ocMW7g5G6+yh
5W1iHDlt1SXQ3GEoQa6ArC20ghEOk6/sJr9/1O1ybxvG0YtnuQn/xeGAUgBqpOK3OjibWnUDp31A
iXCrSKwb/Ucz9J8t0b3Ty2+m8D9U7XDXdU8F/RE0xtEWgVIjsgPu7vik32WiQL8kPuocdz1dOkra
Xyov2wJoeUBp+r1mpU8TkvItemxw8PYCXcOw/lj53UpNZGFywZVOUmvxG20OpG80e3GlK+NUB2Gb
VwczzO9nQI4MOQxgmuSAu1WRHNKMlBAMxgDMUaGdLlVnb9jBQ9ypT7S+t5Xdwaj4EgMau31BX1zP
iydbhN8WGjcwHHkymdo7HBrfqx6MDtqHZv0l4Vs6dXpomj8zoLicj0XoMZtEVGNdzAQMoEXGl6aN
jmjgrgW7c6x3Fu3OL6cZlNBMgUHDUkYysGoNanLMy1nYMLfyZCpE223jtipsH3S/88GhWda/nwMA
ALb7EVyUM7UPXWl/9fkUib5HHgOsQry12geBTLUJZ3TO0YPe3IBBAuppfDZKnaQRSps57nT+V8h2
QFTYNfKul1+aD034qdHoYDv+Nq61ja7tu5NOStihqetVKE3HGzWP95rxtfD2ukF04tf7FgWYwu4P
Y4CYhRzfUQp1DcSDbf0X+uZuoNTuvOek1n0x/fSrArfDnHw3qZ194qRPHg7Wjt9/CaS2t53+uS7E
tz4dt1bwUfp0oYZqOKTj9LFWqCB37WlmqNE2+4o7+oeJ1EQV1VFBhighGyus6PdQEjC1KG6l6Abl
4D1SAg0uEh3SC4DY7e1V+aq7eOPLvaZYb9J/jkCvGqn/sizfqZyJQfXRUA5zGcee7MeOOZ6+tPdt
nR85ez1nJTK+qB+h3vRPMQolKcOUc+T8ZvS6tAezMhg9z49IBx2Ku+BdmJqPDRCa1xf9o/ripzzl
93mN8LXu958C4lP4o8rr/Hdz828df+WzgFe9/Etnxcj/G9XH2b/g/199vEMR59d/fYTLlebnXan5
3/1ThNQs9b/Ro6RMgWbE2xKkZpr/bWo0Sg1kDTBymvOn/1WNMGlWWcA9+BeGptGKfNORojpJrYEf
cVxA7zb0PylBLhawjbOfYZPy2JagFkp5Y5FoV1iS0uNNw1mFX9zXdIIPEncf6kfS35m4j95rNeL/
9KYwhbcmcw8ffjjEM9IllW17pLrprOSVC83Cf57JnrW4KZvTXZnn8u2ytlJ/aAyni9y4KayvHu16
Y5OaQ/JJp3/7qx+TukelO4VIOChzq8Pyn6WuwcUczB6+OSYMOlxRXfsU4V4DtMoIsV8YhwhH+yzJ
+pVNKM5P738eF1kQ9qIUkL2c+ep6swt1dLZkLMYQcgGIp13e9cWnqstL1HgSS3HtMSigbcNkvMvC
tPuAxm3uoyMk/8YJWLxTB0187gp7+DT3xc0NF0f1K6Eyd1QG6T2Pwol/C68Lf5hGMH0e67j4GIvh
A5RV5cubtXul0nZeL/jf96AQBIXK0i1ncZpokOUJyavQlQKQlY1U9paYWTvcHuU8m38dhUULQFJF
ToXfi6oE/gF2WDYDC65S4l1naD2o27J8qCJCjdtDzdHKfw7n/zcUghlSIx4TjjX//M2H6eLQKWy8
LFwlbH8nnQnihbShVrSZ1W1+vj3YtffSINNRQaCDLJaroC9NQ7SBEbpBYemPkEaafZZFkArTek2T
+cqHAltAOZiWEoovxmJ/0PAN02mqIjfKgvDQG3q/n8ay391+oaujcDLQ+JbovLwu+zezhxaDGoJ3
BGPlp9GBv1Eh/KToK9/ochQap/MBpNK3dxBjPP9GQpO9N0xa5DomLISyBUvp2dGaQOyiWTovBZM/
FDr5b1SqSOJ8mGYw0OgLYpbCJCmFQEI7obxU45ypQjtImcBSCEgQNop5Qw5BHQLtipHiHCuer0bT
FpogTTBo2lDHOn+ECP0ES3Zx5PaB+N0Cij3qgoZOMMPBjSlEP7CrUAjOAQf/6Yc0bZ1ZJpwV9LOW
dlF2knhdIuzIBers79ogge+NY9PKh7zcbCY9MTDaBhZPBlCH89fDjwYugQgjVy0dfWt25ncxZi8K
gCjQ6+9uv9G1qeTCpPRN306n+X4+VhfZwVgbReQ2VaLtq64x91NGsaO0i2CnD075OBkGgMVU5iub
4srdZM69QY3ThGCdL7kYOmjtrMeDxrWHb3HdPRmjvu+pftiRCqND+RQlOHX73nbIvJ1jqft0+hiM
0fcKw49hRKUxppTd/rw9HZd7CASC4dCoJFIg1lhMvezKQJhoZ7pOooRfoMU4HyLTq463R3lFTJwv
YDDh3MgWtiNz+3N+jDcHggcKGhPJIJpvtBhvSife9r1sTlBmw20dBBaer0r0l6zwpTCkcE4RViDA
h/Nhe/tJLj+/tGwKwgBMOGsRcT1/kF4zKtvrIqDNVE5PcI5B0DTqAKpRDcClZgbp6xTSOq2ClZEv
Fzkjmxwmmqo7wIkWM53qGr2RgYU3ICgMD4+STyjpijipY8LLjNSVOT/PeudjC2AFsYUu52mHnXf+
pkJDPMEEO++C3Ak/TXqvI6M0KAWacb2ODIUhdFRZoK+kd0oSHgL0p9cc4K99dmJR/AOB34INf21Q
vvnsyCfqo4Hqj2sVGtyFhsRNErNsihZgaddBh6HW2HyMBhQM80BKWA3hCLsoKFbiwldIxvkCBKQ1
A7x0cz4/l36xbYGeXjemjRvCqZ17gajPgNgVeQtrQ0MYI1JA3G57eIUPilLt5dih/VBWfU4BA2Ym
Mj+p0rmUgjJvn6OJA7OnjVSqjL4UBbDmWUZwrIHyovrk2Y9Vk4m/cirzQLV8B+LMkDVfrc4YPqRR
a7fbWlTjL3WYwt8lJPpPfVuPkkpdUf0u2hFi7u1Vf7n2iIlZEPMvNrs6//zNdwidxjeQAardXOnE
Fv1bdVdrYAVgyNKMxFDm4+3xLgMarn4wcxaaaJKAbZEZ6FZny6gcSN/hrZzMQIeuPgIgiHL1z5ro
8zJnKA4uG+VlC6jdYplrbVGOIOJrN+QqvldiEEJI8MjD7Re6PCbnWEadLynM4cHinU9gObYhznRz
PULVWStD8aIYQFX/xSAU0OirknMQS58PEpQdHBU9p3QzivyQIDC+GbEO2v3xKDOgTzeBsGicR4tR
RqUsBLwoKi2+SPZa5/0dB/rajX5lvnQiFo0YHUYGZ/75q9iIVzZ1EbYujr01VK3uV4e028qqnu/L
xZ6epQ/JQgmc5yb0+SANt7vTIKjk4s2V3CHuXJ0UR03uSD/9/TTp6Xbq5doFcu3N5uQaGA/fyJmx
P2+3krRKU7dGnUFVUA8xCjh7vFrWlOCvbCBifhqK7CATv8LFqk4zrUIztarcOERLAo8qZYfqwJyl
wje6vR6upPG0YWcUK8mOjqbg4krU09ru9Gmo3CgfafOoibWH76EditbCbkA0ziN22sNWicyS5p8o
971f4n9Y5tFedtbwWfSNfn/7ma5MMuqWGnkxCDtMXBfLR5pdPKRB1rjZNOEV5Fu/PNQN97cH0a5M
MvkDxWoQkCSV2uJUbAq4N2plNi7yH/4XZaxgpcHNAckUV/0xQMyWiGDK+r3RqbMNV9+PKaSGyBSI
qvZ+BCKmbuoD7tsvYavQOCudPM1WnvLaQ84xOKUWPpC9FHsM05KaAMBZF0WbYUdvKgBqgwyFAZPm
X6wEIoX/jLVYCZZVCBwZ89bVqsA+mKPuvzcCJITyINDv1MEIDmjLmI+F6UBnUj36dpQntknsYSer
+QM+iYG18voLnOjr+e7QcRc2u+H1sD/fb1kzBh42Ob1b5ErxGCFCuYF8POtawzv5IbUQSkGAb1KE
oeVM90HepHKpABXqtu6aBv0FSsf1Ds5e4W8DK6D7EwA9FXjOto21hXZBB6eUbX0ITAWhO6SaaalT
ISncWT0/3N5edAtY9T/vQwwoEapC9YX3On8fG+Kg7+O/5oalXu/joIoO3Th7WPaI+Vspyo6pjH5F
FsUnr667e69BqJnGI7r9USKr/Zgl/mGix7ur0BdFDU1QNkoSQflVdD+RubERScwAvtS8aWiav4Om
NVzb6PxDHkbiEWJOdtdHvXO0Q9tGd6Wu7xThqHsE1DACBfSxcqtdLmCOS4MkQ1C1IUlfHGWFasF1
C9TeVZVa2QbAjF+krHLwZ3r0fHtyL48NZGWZUweYpaRsurgQyqHtDDlZvatUo34M6uRXiW/P6V8M
YoH2f/1jLTekopdNxdE0uNTYMCpCnnFLbU+s3G3z2XN+t1HpogDK0QQIjEru+TIZmzifiBMGt4vq
X2Fj30cWPRPYJJuuoRVz+5WufaIZ6U9yhnUF9eHzwbzegKiYe4MrRqiXiICMhxSBgw26McnKfn49
VJcvxm1DxXMeTXcWYwHwjLzRjEe38k1U6Hw7hMsei4OgHb/rMqW8d8a4/q6FUuBFjXXlgw3VGEJ0
ndd03tGGabZhVOGnY0x+Ko6NFfe/I+R5q5VJubKYcPCwdAC2s7rvMnfpa/C3KpcwDP2+2KotGiCy
8tfcy6+kSNQEyI11AzQv63Z+jDeheZkKxUo15mOaoiLcmrM5x0aLDVBdvazQIa0stTpFfg633Khr
DSHq2PcPuGXWH70WHsjKJXBl4VGPs7W51MTluywQIuivV3pYTMgyh9r3Cb4qy9uK3MyaKfRDVq4s
9CvlNedswMVKB5eqlGnJgA0Wv+9HJOyPEANQDUikfz8CVNj0beF9xR9V/dgkiX7ohuHPerXzocwz
UA6iKMPpQSHq/CMEvoV0TjpMbmmJ8ohkVQpTW2l2me4bK+97Za8RZc1xKxmSydF4PlSLXG4cpj3q
T6gEkW+W9lZvu/5g9PUaEHImJi0PEcYCATx3ROY6wPlYSWjTBurNiYKTrR879O93hg9lMI5RtUVb
HlOANBtBqo3tfnJA/XRoo20j5BI/YZURrWyoy4IEk2wTcVEXxiJHXVwESlHZ2Ri3kztyOmxqrTM/
5ynKoaGd1fcx/M+N8Bp0iXT9R1V1ykpIeW3eDfrkJkLrXELLYE9rY7OJwOC4Ykq+Nj54jSHNv9Q6
AgO3D9PX2HxxwhG5/mekxayPUQ6jpVc0N5XQx8GWIQuniXo289aa5v1kyACGvJe0kK71WnPxIRVU
IYpUHqfGBhKiU4D75DcJKksjMkUYznRwKCncO/lByUT1ww470HUWdE/1kR0qEGFS7egxK3Pd2ZZF
gFDb7Xe6PLVfiUo6yQisKGooi1ULpmvINFPR3cpGEMILC+XoBHXqIlCpKXDBitHZOSpUkY0+iPzZ
oRn4gqq82m0KdDlj4DLmdERnw/qNyKyicpP1ysdY6bQvtx90Pi3fzj0QCBvHPgEhDxdR+AHnKz4M
bTlOUV67EMpMQDD6dOwdlL3/dBSLUgDa+4LxTBb0+SgYLMc6QhGta8gmPCGYlR3Q9On+uj3K8iSm
bEaGacA/YbvoxrK9mjlFV/R11btDjxa5Tz67KYbY+ayEWBuOINY+3h7vtYvwdvIArhI00Tgl1KbR
YS9eq0i0RidoUl2v1K0fTUxgjygSykrgVrvO3yaRRekfer3doZ1oIhviJ0isbEKC/5+1HqvGtqp9
nDW6LghfrLKt0cqOMnyWcti4CPyYM2NjzuvSrdUE8r2WhglRRinDbzX/Ot9kaLNHG5m19d9VpflP
dYsOb9AraEfmgaliSzCBZd/KzKOwFmoVmv5FXpmzKQks7E0h4noiPTA7WtIF8pxBb4z2xqRMGm4b
8Cr5LjD14ilU7CrGtmUoftyeQnt5xhEtoAFlmxCDEEEjszxfGW2L5EGWIb+BUD38YdLl6eT0tvrO
KNG31pXPZjyNf2EnL+/sDK67KtskhwqOcdc2NSLnXs2n4mem0ZzbxBOwvF0ahXgBIRCovIydpdWb
sbfU+2CGFj1qyCTdhd7cvgbP0vyNBn9RHi1Azyc+L18m7Z3AVStZfQoSm+6Cn9hy205VrCKA0xT6
Uxvp5rDxsN+5R9AaTgZEBZVC5IiK2gaAp18ix9EZX9A9h2Hn15ECb9xEMLrAnblEhUP0T8FU6mAQ
87H+AmwP1P+sMmVuZ6xYvK2zti02aMKbzzQAC2ePtVlwP5qNUXLce9N+6hsEJ0JnnNDCaKxqelD6
KBH3ojOazyLOgLt2bd3aW78Ctfdgw815Uvype85zG2XQxFe/scIwFVWDVsNkO/FUfH0hUYJfsoLe
3sZ6nLdHU/Tkq0Xpo54iuvxTGMezDH8/2PE2dYp42Kd+ZmqbwUCpLkvH4ISab4VaKEp6X4RBCgOV
JRjxGJ9QkZPaAEpYNSv7eHsBLc+vef1IGGTA4gHjqss+ej2moWgRa3bVVjZ7LaPYWNCUPPzxKBTM
6MtaMwEV3uz5Ki2SFHugLCMGN2zoN3oMpDQ21xK/i8iOl2EYyQvNoEB4OOfDeHmTtp7SjgC2cINQ
ZTPtY6qP20if+iO+Pd9NvB026CgCEW/JtGsnrleStTmbPj/S2ItcfnQu6blQ8jx/BICx3qj0Xkvj
FM9UfMN/oD6NeLMqs23im+mpjJB5cMZftyf4otU3vzonAbkDQTSR5WLcvOnQSrJLGgY1ugqwUJT6
JWUakKRTHOd31hTdb4cgJEaeaEKOAH3YQ0yty5WKYmz7NPmiZX2GPxqxIeodY4UbU+9jsNcg2LrS
G5mf5WKOaEhxbpEDgq84n6M668Ckt0bnDl1HRzsTKizaKNkbzYDRU4Exullbxfb2DF1Z6BySNJW5
r2kHLmGLqpkNdpvIzm17xON6jL62IcXblVGuHMdUEaFjzq4lgkD4/NUyLW+sUlV6t7eV8IQHAvhs
O5w6MEGEU381WRrYm2wsg98NfvHl1iu9ca3ic2V62WM0HAEjGZx5iysh6tqkSkaFTL63pxNqmeHR
R1f22cy6OyepvE9pY4lPt2f3oqbL+kPtFmiWQa9C2Ms2pyoT6XW+Nrqh6sATwfdryN6ROH4SdPDH
Ut1y933vEmMHmNotONUTbcZBRruV57jymXmOV2wwOSV74fwDNFjlceb6ZDtozNzZgUBLWXWM+7RK
kBXVcYAeBMJiotCKPWlBtc3M0aJXhCg0tgb1Ps2EhvmfsVr7nWOZxaInx2XhzWcT+e68ct6k3Ull
QkaJeTC7aweYD8FvG7FDF0WgHNkZTsXSbMDKdn78PYmkfZhwMMFMktD19gxdWR3sAtAd84fiJF9M
kJN70B7ndNvvW7FRh6x9P3Qo3anmgJijng+I947F3e1BX0EOi7efI0pCZSr/Nlvk/O2lmUSFXowk
Q6CBjp7sEHMv4vrYTwr6SwH6c4g4fCw13OQMxVA3VYSezUifAPJNYyMWr1tofGdoQwZx+WhEKOTD
VW8eABYphwrB5Dv0LZsfoxP2dzrKzpsBvtFOdJpx36nGl3FCb5cDmZyBL49oY64APPag/Uw9fJIs
SylzVvqG7URzBaVSWonJDocJ/QkZ/ezx9mws42z2Ct2wuY3EjGBmvMhtasPyog41Prceq3pvY4OJ
AnmV7hAtQphFjGuGwstMdB7PUEkRJaprtOAWh1LZ0JaPW4+lJ9rejaVVIYYYNPsIM8rj7Ve7sv0I
RKk2I2bBQn89Jt6scsU3uH+nGNlH4GenfgqMIyYBa9nhtVGoZ9NWFgDLkDo5X00hoMkoNzvVrU2C
WZGh19yp7KPb73JRzZjnTdJ0m8GwtFlfK2lvXiabdCL2Gi8vL+F+BSUzx3s68fQzWo/xX/4wdC8I
vAfNvcebfsj9AaX7MjGt8oDxiVpuk7yCrXL7qa69O6XgmdXPGrKXFOvCEyHwUUdFmdAGQBJj+Rpy
1q6MciWemHuOhDDU5RCcWBaoctOO9JCr2Y3NCXv4zvHHHQbVIU4jThJ/wc02eKF4CzMNT5HSjTq9
JTuLQzgB/VSH32geGiHSfWn2N+bA9TsdDWpsOWWvOVvMXnx75Vi7nBae16FpNSexBr2r8yURdRjB
A1aluKGiJu3hwrPTRmy4bk/+5c6dbeRmABPJvkF8dz4KKb49ScxrXUtyeLTImpBn6c3jVCfBKeon
RAX+xYDUhOebHAzJcj9x1fnTWE/ClZ4d7OzQw4BSC7V9T1a5HcLE2d0e7zUMOj+oecM3A87z/GbN
Ux3QsrLVhZvpeLBYYbRDIRphcuuRYnGIABvqo53SeHvcjL1DWofGkVIN0ghtXn6gEpLt/Kwf7/O6
/I6PUYSGsC7uMjkph8Fc+RiXxxqPCvsVrB7lCmsZ7WNoG4Fs4VFRRw13XK/NpgAsuQ29Jl4Z6up3
fzPUIqRyiHimgQYBtuxps6NVQG0pMbSN7MfgAGVxLYy8tprZ3ehsgDRQKYyffwXfGCPyslS4OpLw
d36o8lZj3q+81WUo8Lqz+QIWaBa5ZGR4xYhnSCxYXAjf4r1YWm4m42iL1R+6GiT/exBkzsvtFXaZ
IDmqye5RUXmaxa0WWyhTtQ4rmVh3m0mX275JfquFiaS+KeRjrRbk5E43fcfizVo5Ia59QwtxKenM
sEPgjOdzqksxssMi3R3MIjxxao9I5ubTOwMJSHirov0X49kcSOzduQy9rAy2hWm2uMjoroK9HLRX
JXyynKpAft0Y4Uil+UpWdWU7sFzIOZDxAdm9hEBR7ca9pU0nlySHIC4axRElw19R4ccrI11ZnWAZ
QScDUGK8ZZ3QC7uhD81qciO9VI9ZYD2BfV0D0F15HQDANl+KQWhULT5Xpg8GPuAESW2b4LzWxAgr
CnozXl75K+9zZWXQhQFnTdpAV1Jf7DbHSbVKKZSJL2WL982Q608xaumHpB21I1XAZGXfXR1v1giw
BAGMdfFqgZePVHNVFx9n42CRsL2USftNwYrj3RQPwUoj4kpZxCGIYQkiEsS6X95aY15rhRlK1ZWF
Oh1Rxq2e9QAH6NLz1AO7NTj4dqltisTuDmZTZfd1HysrGcCVz8kzQNzBqkIHm7mY40xr2jHlCndt
avkHDOnQDpKRftQpsK5M75XlSeSmkmzo1qxGs7jCUKpopARt63ah8B7GAdq3X1Xqyjl20aHQuXRo
35ELOnTzCMfOz5O8zHGWniOO0bKLHzqSydtBV8TezDy4SSpauWrj9/fCwthbx+p5K/tGOeiFxM9L
5inKnOEvpdC1Uz9ie5Hhc7S7fdJeu8upd8z8qxmbcBEm21Vkj7WaqigIt7CDrR4rcfTeT2Ed/oX7
LTVKTQ/vkyR9EX6WPVojUg6oAae7DDvyF2UELd5UNhAKTFP3ZW+iHZBVswtBTFVpJdC5tj74aige
6lSwaJqdz6adlTHsblN1rcaGJIkC/IfOMub03FujDl25geYeJWW6mfpyQYESyMHIxPQ1F9oL/W/a
Dk9DlWTvGlRIgQJjsgpfS+WGEM3P21/k2ktyIyC+gzkzOOlFGNGHog6wmNUgdiBkFITTt9rszVMS
YYtxe6SLLv+8Orlm59aAAHquLvab7TVoS4+1cCe7eJfTBDhqftr8zdWQfUx0rGKpEdVQ3xPtmzbk
4rOJ0u5Jt8KVs+dKiME5R6qrCmRKAIGef9YhCMN8qjrh+qJCtmky3mW9LXctlZLdFNlAjnzt4+1X
fz0+FyEsXXWuDDTTMC1W52d6E8IWiDrGg2fqbqGF1cyzCJJHY4BataFxmcQ48cb3aSjhuWG7iXC/
HVamhfRAgn65KcfYzUrzN53FKtgJ+il7Z1SdF4yY5N8KgSbOJJaPhpQdFgChWivOfkdRP/RoXdUF
hqhdnaJgpVh6tLctxUbptXTEV61Nx3ejOfTHaWwUiddnHWBSMYuisMyx/LDT9MGLe0kzdorKhv6E
iVJ/mHsGGgRYrz1AScJWTE71CAdNDZJ0h+rshJosUr8jEvaafI+jO7x9zUJ8mQYI/Afgz8gZbqXZ
4oqYjN6gnBqWytG08CtRlSz7gSqmlEj3h8r7WkhAampZ4BpJzTDflo2dv+hKr4pd5k02MrhB0b0U
yHAjKaVHPz2zyou7pvXNudqH9egm9YtZg8nJkRbxMKBdOSOuLWrAQqiLzZUT6KSLI3eiB+WIqNZd
kDnvranQkMy3ps8YwLa/jVHt7xuIizuLdt9fmerhwJUOqJNrU56cbq+xK1cMiRAIM65vDWbPYnf1
RqwomEfolFgz/44WIuxDy/aPfzzKvIUFkn/k4hjNnC/kzKqFFyme7mLuaR88IeM9vOrvfzjIrMmp
AQZS0YuV1G7PBxmkQLakaaQbNn25L7GA201huHYnX5x8jGLpuK9DnxOwURadXhSOcSLyNMsdsMXc
WJGPAidJzqm0jLWj7+J4p4/Fzp85yYTdRJDnL9T3sYHISay4uYWncZsUH2J1xDo0zpT7JhE4dTvB
sLONfA1ZdWXgGddDgsHRCy11EbGa0TRpea8rrqQb/WxVaLEnZYprxJT+xLUVz5d4Qpm6b9dW4z9l
gLMjD+Q7STC5oipmKMLiyCsBnk6KHsbPdm2RpFLVCQ51PiVPba1g30z/S6E3rFXdE23A6GTWZrEv
wgncMTZST4avUriQqeK8N9AV+pHmkfUlxG3gfYf2qYFza53nnyishCgcxWPmHTS/R9Wb8Cffl9mU
eiSPQVmjsSfQdKjrIb8vpRBYmRYAbnYcr9b7WLOwD8ebJy+3aEdZKVo8QXeqpsIvUOmYBtcxHT9E
PzIJn6XidM9JygbcjnmXuViHOe+Q1Em+R7mGEaJdO0ihJCl4/1iR8UsUjFqHKFnf/5LV1E7o4NTi
l2Z5A1IrfZlumt55wAjEqJ84RSPtWGvl+NKYva9vHXAO/qGuzVlHMKqHn0Nr6j/Tyld/59B+yUqj
Gs2TGUzqoAAbwnUOzEDcjWaIBCss0/pXnCZ3CicTx7/vweLRGxbDSYnj/nGMHONjY04KLxkm8lT2
k8QMVY7WtG+d2N9bKfgEDMTNEV+HRm9/dsFgVtuw79CO64TeHRBGy+o9NfPwpCmJ8JG1bCmm2CUt
eyujku7lyLOovvKt1ZP4JZ1Fbvk2uaO8vlV0T3XPcCkURi+GXdbIvngBFpJtF9RfG6Muy71DvOXa
7RQdDKfw70onxuW+anWwn0WrvwtMGC/Yk+OSvhmQ6PdXAvaLIGFevVQh6BrxjakLLHZsTcmU0CB8
VusAlXMH/wAtxLCyNYpmXxeIUhXSHtYuk/lgO98zED/hH3LC4lWJ+O35qKpSGpls7fhZiWjEmX1Z
fIExOG5LRSlOqN1HR7vMkmOMATwiopM46TRzJ3yFH6xahn+agsKDJmWhEEMHFwb4fH6+iVkiyed1
Yi995jmwJDc8fYdXl7GpO1iw/ug5K1fLZU5ILI2RMV+ePiXl+sWct0mCu21c589aFGNyYuHtHaG/
/znO0/r91NnjgxpLldlPtWOYJuMHbYzFX3969VCvMEjt+Q5c6ReKzLYS2HYWiWfL9/IHe0y6B8x+
xpUPPZ/3599ZzooWRAszcZvuxPnUitauQnSlDXdC9xv/1nzjBQI3pBwiaCCCd/ZUDojgOd2+H8M1
TO/lvcfgXHeUVOG8iCX5lwNNWGDVDNfEeerJwqhkk2ToNHloCtyezMvbR1KGJFgARvX6Uc9f0wyG
blKrmNes4YkEdEPGbIyOGZoc+77LLSqxGPwWnnT+kCo+C3sQdlARminjZBznA2fYFqS4ZRhuNXtW
S8Wqv/tDaRywsB3vY9n3O2Rw8r01TcraIr7cwhTAZ6w7hWD42tZi19RiNO20TE3XS8cvY9zIT1Yr
I0ClZnCvzQJdeYmLr2MGO4kNz7tBw4MPI4pGCf7+88mnuEFix/FlXXT0ZCFl4rSm6aJB0r43J/Lp
TdFV4qQmyl9MPgRUSCUpEUA8fb499LXlTVlzpiNS3gFicz793JlRkYa6CTRwmrZYv6SPoTX4d+mY
4Add2Q9RkcA2jjhZfbKU24NfOUYop8KUoRdH1x3w4PnoepBZTjQQPXZhjjxIFhanzh/r91lv2d+s
PEa216gN9CWhFT0D2En2Q25W728/xUU9jRX49iEWy8DxrLabskDSJOnULX7D/sHvSbDNBrEJaPbh
/vZ4r1fD+ZGCdr6EaAjDnGBsiSUZYBL0LaIobqWmCpCzKIm/6jJKv5tcFB/MAsjqtlHtxN82RaN/
JZ7AHY+uBO5LITYfGHxiYeRvfeSSk0Pb1ygcYsE5fSWgAC6Hi55sNiUI1mIThXV8Inw1AVGQEcGV
aELlax1VQoE5FrcnrHr7Gh+iXvkxVMQ8t9/0sgUqiKLpGsN2ZGiAmufft8wHQrHKlu440B7Pa0W5
c+rKeRelXnsALwyraRyANwH+wxhLYtPOkxZNgEyvJtS1ruTlh+ZpiOznOq0KmX6x2mqR912fl9IF
KFc9Z5nziw3en6wAb/peDGvNt4ssb355VjYVfK5m8pfzlw/BCJahOUhX00L90cxTTHvCLrhbmePL
kxvGOrBq5Dbo6kJaPx/GnPHZHF6Wa5SK+TdgeDL7MXjWQuG8FzlCo77SKF/1Uak/dXhbP+lD9NBE
jvITuhghtUh9c+8Lz453qkg91/Ecf6fi+xNuM60bV7AL815aLn0BgmOmwHLoLKMmK1HxXrNH6faW
PwGG9FFkBKy4AUm3pix9ZV44WOaU9BVUtNxlsSx6GRa65cZ9Ph19x9GOvTU6D/7g6RvNi+Ht572z
qzpbXdnglwGpZRKOzjEZ3OiLgnmW6M0UWYH/rI3TcBo7xb9rE7++a/F3wLA2Svc0vrOVs/TyIKeG
TPhHa5mzHIzM+TLwp0yRSFkEz4hCJA9pV5b3ZHzFLiyFsRmmftp0lQPeVPTOHQj/aXd7GV7urXl4
JP24wqnWodR1FoHmRmMKNWf4rvTkiWZSS6tFtrtWAfMMUmqNZnp1PIJvoCmcLXRDzseLVSw+x8QO
nqO2rI9Wn1Qn5KKwYE8UZGzxX1iZ3svNPKNtIMJIrmcTzPliPOnpGiiN8Bk/2ZgSB6iGzEMB9PYs
XuImyGKodULumcEpMBDPh2lBM9OO1sJngUzxx9GEGrApgzQxnvxRCdqtlyXFJziTwHlj0VhcAl2e
YOQODhAKkO9HGF2Lru83uoFCcTNJ/Vca9PiAybHGv1dHA23lka/cZjwywQuAQQ4imibnj2xrI/0v
vYieg9FSMIoPuD7jVHydkkA5qpni74rG1k6FhsEdPoTFXayXFsB7XflIGm3vvTjST9KO7VOotdZ+
bNE50bD1fLbqLLxv9HHcw9p20V+MHaD7en1v1bgXSzx770VqabsoQ/8xI/f946SKkJ/eIb4zIJLk
8mCVDvqjuR1HzynFgaai8NSFoUHabYQbiXTj7U9/eTIymg70Fw1kouDXlfEmhavMYDIb24+ezQSt
WaBW0U6YNdr/1JRXAt8ra5mhQPsiOjfny4tFllBST7XJDp/xQIhfcjVIt35c1yvTd3UUJs6Z+Vxs
/vl8fvNCXVwqfjXU0bM+lf4RAoeyawxkkG9P25VzgLjxP6PMx+KbURQtrSYzYpRAr6xtqybAAx3n
g62W2gEmzb845kgDZ8lYGmN0BxdTpw59Z9mdGj3juW58LNvif9g7s+a41eRM/5WOvpq5gI0dqAm3
L7BWFdeiNlI3CEqisO87fv084DljiyCDNafttqPD3WxKh6oqAviWzPwy33zfxR7m2YDCU9gd+zE6
l5t77UqApKNYoJioLlGI25jVqBFNNRtoPJYB+3n0kSJpX+moi8iEgRoM/g4KhPoft+Wk1AwRIDwP
SUbh5Zgacx729Dokp7VRZg+PemTDm6G7URR/L5Xk3CngDc/F0Q/8OZB7VWEhvLwcIntCpHZjekok
obAMpbjoJuFDXqs/5UE57abkUs2166ku/ijpBz6a8g5HenmVsgJzuLkw2RFNyrDpQQ+cPQ4NmGXz
eTgzmhuiYRoZuQwWnVQ/RD6gjTZLtCuCNohE8lPQmNDDQRNV96Wgd0a00Nfu4HXPBO0gEow5VJ7J
evZ0coYWUvPVRYzYGXx0oyo+9RPda8sylrYRLK3mmmOyePCPL70F5UN6Lr/1xr6ir4NdSwv8ytm5
sepTGmhLIJASNsZ8re13tR/raeynS6LbM02aZ/bxG+aPoHBtuqeyiULQxlrQIZjNZpCQTmuGh5g8
+CFphydaYc5xPL1hlkCZ04q+4oe45PrgvxiMegp2eTUY+SkMY9qky0S1O9mYzkz6G/vWXAvEK+cK
aRttEy7o+SypZa/mJ1h+KK+Jgu6MtKvZpb5L3QLSJqeBpNR93xa+xhSskBdwEhw8Vla67SDmU0Ow
2YfFaZQa0wZMmXs7RIMvTEAFfhOV4ymfVPD1JcxsSbbTHiuI3h1O/hodVOR0h1gYvb4OiuumN+tr
dTmbOHxjmk2C4rXyRbaWVsGXoz/2Zh6G+lyckqxPL0xxIa8ujhONgmZ3ZgremGhmmcQgBSoSlFsc
R9dB4GTQiX+SYXaym0KA0TmDOfv9MX/VPcvupq0S1AEO4TlcePlEojFKMC2l5Yn+JRWQuKIdAzTh
7pd6eN7QlE+os14uSTj4RD6lV6VyfQX7KKkOTau9auno6BGqp6YqYw/AVOE2AerJqFzFB33IHuRE
o7FbrpbvIV11dibQcvb+M7w1UuASqIhCNUcMsjk6COPKADmYJbG0KGGAWx3ai+hcX8kzguzl2Y9g
fWdyVl3bdkCAvRypkI4/gH276lR0aspyTIbYhzsfajehz5XM6ZUq/haldAY7tdwpn5c5rAxrVNXg
kXKEdBomefoUyGGFlLWufwuKuW29ndEkp1KTg+900MkFCcQVZd0knVRZqRnkZ7bYW0O1Zr7XlPMz
LeLLZ1h2tVLHZVqdFPRVkTnoAnQd2nz38P6MvO6HYVVRDVz5kmmK5Ojx8jrhTq+mCTWFkxIEkCmM
n8uREko6UgFryeq3rtpLblLDvb1ord1P46Edxaty+WNU9M++i/QzxVAqK+RIxXU8frGWCswCTGiR
nHSUmmzI5aZDoimDrSS71t8t48+5MLw+6JpPylRkZ9Afb4wC4SmHeBM8og7l8CYykNJaTOjAK06N
Mhi0jErTZyVCaYE+It1PELpLrUpBC0UTy+hqhHXUrfTB9OlRTWw9ajS3UJXyDB/nG+4c87W2CdIj
BQxot/GMtMeF0AuRjzSUKXxs2nSmhRfk1sOsD2j7CrVcopwymyFMdWp8kdSNslcVmuesPpRQgo95
17fMkDgXTXFCS0lXTz+RSaFfNSkCkeIe4jznqhjPMdvLzQfgnEwIRW0qCjC1vJzIJMinjGZSzoSt
2twpdaSjtL5mDkOqD3BFQSxZOpw6dgGyeEZ9YEYqH/bpWEDuGc57u9aCPvXqole/lYEoXXU8nCcX
U8M+m4QBUI7eJ/T+BQKyaC22cE3r9TJw/VlObwdBpSPHqIT2QYpzXqMt0BzhZh0CN0V95Mac49l0
KqUekcqmDTp1ul0yX2k94aFDcnainyc0aRdA6bmwh6ASdE+pgeS6o9nGod03SlY5i1gbZNlAKB2E
sI/Eo7BErZ9GhpxbxBfFSZcaFYxwszQo1IRwJYIiEBzOfnaXGNeQGC231QgwY9EW/XsJKUxtBarQ
fOw7tOdtWYzGR7Ex1NQG8YlgTNWmxfcgGMqHLlt05Eoks9h3JuQrqAoESFhMlIgzWxWGAPjQNAlo
Co2p3pN8LavGlrDvkPMGBliTOi+0U5dqtUxiN5x/pPQc1fa8a6maJrAm6Ygzwzhp9W1r/pzVikLs
+zZn98q2rVttxbSRqNVJW20WtiKoWkxfzHLS6xTYEPYAcsi6rERUC2Mzo+F4MYj9+mVX+MIuG8VP
CeBWb5ALOP9Ah0jpBXXAqbLaslGe5GkKPmpDB6E655fQbpBEYXfAfYjaChy9X6thCTqbzrnxgjZ7
kf5WpuAu7jnPuX2oyg+x2UW5NS8NjeGq0qDzN0vThTx1C024UVNz6UxWVm068TEu5OVzKWZsnHqo
K8UJMjG7lSDUopLUzWnm0rCbBXaJGlTlplOVf0OdaJCdUjY72RnZ8WhH7OaRtozM5FRnDJXyIHbp
fFDrKVz12Gpz8HdSqYxWo6okKqaskxv0IqC3MtoZ7FapDDvNM/tqkCyBLomOPvVV8MyICtEtyjl3
aFPdZbZSS4VVh1r0I6jCMgYkGUaZnWeSHh3p50OpO0iU6Ke4dOEXmDyTD1LUI9FUNzp8gdXanaAq
q1QhRZmdO+YLmLQxS2da2pR8uUjpkS5cHKT6AH9tgLHsw/AxQAveWkaZhtlmNKJVMgpIuS0IdXAV
IfRdXoddKo/IIGvi4JszWDNvacryw/tr7FVOlmrfCjLBeqyIHnETaURxkGRx37WnMTEzW6sq46jK
zakVw8YaNBhJtWz81k7K7kzaebVuL6wfPQo0lFGrptqyEkO/tH5zQgyWLHNzqtJMscse6uQylCFd
DNTa74azHWZvPOfaqU7iCCfOYWbznG1SSJOpBlwvCy76jPxUHygmAN/8om8Kn7WFsqSs/OEDLVEo
z0ikSS6O0ubmsrIeSuYiD+0pWrugV0J4N9Mh4H9/El/F8BQ0jBV+CkaJDMg2jmuXnO0p5sNJqo3T
1EePmajuLke1kc+sljcuROizsqMAk2bdrK//EnwEHSQ4odz3pxICbIdDC32ZFDO8tG7OhfFvXApw
OzTLGEAU/rZ1iVECqUD8OJ0KCIZtbMLi0k5pXtC3lp55qtdFT7LVv15rc9RNlBKMUj9NpzGFx6ir
KQGGC+RhSipDc4Ej9NGuMD5rGh65ipLGIudfuu/P4WtbjwoHPJIsUjIgEBy9HFojzcGMmMZ0kuHX
c/RW3x2LeTnHzfUaccmjco5dQ2WWCgmFl5fRmySttUaYTpMslb6Q68NFgzyW26jjfAHwwbTrcEzu
zAzYULaSD4ND6x2h1sw/ml7gRp45tEkxcfrY3sg0J/Dg1t3IeVxtrGmsNRdQR+mkaAs77w/tK5pO
igT4UcjW2Ivr42/GFsIXgDpZM51aTfHTLPw6mmb8UNe1ZQaBr/SRkyqhP0/1AWTDBRjqjx2rz6oM
RbgymlmkcVjfv39PbyxvJgBcI5VP0h7b40TcK7G59LvpBCdn5kMTOd4kI4DGRiaV9MfNw8pYxXEY
IXrSepvH39XZMKtkPU6N1gFESxPzQzIa0EQqsES9/1ivaw+kinSKnuhe0IMGdmWzvoA8CVGoSqcR
wC7HPtEoRE8l5CqsYbejrS8ek0qw0dQk0s1X/sJPoiAJl3E7QYabMGSytRhaeVvjL0dr7gP1IiSM
TlbaVDoZuiBXXAB/+reFntCbLMbn2s00/pyWMv2Os+kRLByF5UCrLx7ZmIChXS0Buox/fP1CCkHG
GWK/lVx0YwqBHQ1KOOvzSVNKhc4QVK4iEll3VBLqM6eut9YKheTfUFXkLTd7Vhj6QZhTYT7t5mF2
inTI7ChHYSqco7MErmuG9aVfJgtH79RaKSVbZmzmD8K3Ul50rqV1sWGXXV3Rv69Da17AWq4I0RXN
MIKT0kS/Zz4uR3lXnhnY9QqbO0A0HQvFEoL3Zetjsp2gTcTc86nNQPhD8CUSmoWwmgoL/wkh/EMm
lgVl0yU/50dfByUAQGgO12DwWzm6N/E2xbpFi/psOWkcZ1AHzaGj0seaQxEqY/Mk/fF9SX2Y5mZ6
0YH5bgnlUPltBsOYxdOORh4jlutPSq50h2mk6/z9bfmG2adLa21rIuji1Kls4pAeBdulyjLttID9
+BTsACEkO2RR7bqmi8saoOs9lALACTSsM/hId8tukp2wSkEg1a3x+f3bee3rVgA8SV/ml3TgtrOx
gLK2KaUVETztHoDPqTDnmvUZC/t6MmkIAkdGhmtN2GxXciHv4rqWa+3UqFHqjUPDI8tqcpA65BTT
oZPOpCHeeCiTlIi2RmFQ923RDSTgIdsIG/UkwtxjjQWpr6bcdd77Q/fGU+EtAabt8OJrrf2lfe2r
tiFD3uqnotGKY0rby74Plcjn9DABbBDFPwrFwhysiWvg7+tEbXm0g7bOllmd9ROlFMnOiWbdXhxJ
TIfZbt/VSP69/3yvdz9tPmCxqM7AcMnfL58vL0LYH6TIOEk7YEgB/ed0vnTCIaxJs0lL09pLYRr+
IkQ/3r/w8/y8tDt442fsIbyyKjbw5ZX1qIMwpGFk0cEaf6oqoXQoZI2r9cInhri9q6j3O3Frgq8X
M9pvKpRIKemqLnQI87UUaZm9S5RvLcEhqoZRcTIhLfaCzlCt2NCKM8v7GRu1vV9QzjBaYLEoim8c
UJsi5DX1inGqM6FwdRqDbKNvk4eghJtNHGGI3AVj7HDImi/Ltqg4E4exK3WV4LSGXlkR/fZ2OoIq
en8gX+8D4B/AMdZ8BSWdLQ4kGBgOLZzCu0AG9j6HnWwnkFKe8xKvHRXN5hgk6Fa4BoouL6cLPBnC
w1Sv7wTykaddXQucv6d+B/FM1Y2P5RSoJ6MmaWAvVFNMLwkhELLjWJJK+P2aEdHd1ChvMrwdPVdI
bX9DcKqXjyaSSPsiCXd+lCRg38yANmxrqmJ0iuewrRdn1nbdaa41tMP0guO1JWpJgwSspuWf4RJf
LnS9aHLI96IdfQ9AzsEni+riGlGS7pPdbsgfQD0tkFr0Ndq/maFnLqma8suup2t/aKL0Du+c/zDC
WO32cE8Vn+pG3QFvqWL5LlgMw+Mwkz+KdRk1kHMEU+7oPMwT2AJxsbBCy4OspIhztd0Mq4QyNkjY
Vn0TuKNUSwfAK8mPuJISEceWpaFt5mpTw1OnVxdt3yQ/a0JSaMzlcPlSl7J+k9R9nkIcnyrXuQy7
oG8YKNxA/D0NodXDrUcxJ6iizM/GYrCzKNNZVzXpVXBeU+fKKIpfCiEgbdDnKtK+baKn0pn1sMZA
L3fDSsO/ku8A8iJtprxcDt0MGaqRdfFd0sE5v9NH2VFyo7tvVQHyFmXojo0hKG5ZU+RaII07E6K9
Nltc/jlbR12LSuYmcogX9GfUANmfIlXu8ymiTSVKddsYY53Uq9HfUi5BXneAw/T93bb+4hfPDZkq
MRJAcY4wsC1vnluPUaTpQQ3cUcxprqbSGJwm0qVjQjLM04IkvCLmF85s8dfhhEZkjvdm64FJ4LT6
crSFjH3JfpLvuj4vLwONXOqYC5OTU3M/1MRtF1qZBl6F4BhFAqSrzTQtLmnPrc+4p+fAZfP84CJg
9AXXCUnCNvXRNbI0ci/q3RLpIOqm3tQEN5G18WYyZ+laSiKyvUEpVoqlq2EPaGnQHpQW7QOaResB
1nwkRS8GTkejNxSFet3sRuibinwRR6ciUIJZskJGwx52QeGNSdgCBIafx4Jdrw9dwKRq4qilujuk
nGwISxco9h1JKio4yciJo6OM1jnZpriGnzA0OjzY+yvgVUTAJGAK+QNNMIhyNqcDvUuasSHOuduR
pwV9tsttmiQXr2rGwkX3I3bev96rpb5m0J7zaJRXAVKs9/NLDiiEaxtFyES5a/UmvULMSKHtODCz
T7VYfkwbUX6oy1F7QPWwPdOY8MqzrFeGYXCtU+Oht8WnRhHaVhZm5W5splV1WMhsQDfn/Ncbi5vq
FimSNTRdM++bAc13+TTKVa3cxXNYHuNdhjimhhp3nmYGrmwJ4fuTk2uJyf2qzem92anxAWbqc8Ru
r459PC44Bfo5wOAoFGhfDnRWqX0Sh71yR7/E/FEci3K/qyjyRZ0Qfn5/Tt8a2V8vtYm6iO1yVcVy
3uUmycmpEnKbCGl037/KKxsNqAjIDa2pyDiQqVzv4peVExuSCMNSr99FsyJ5qRjnBxDvClqcc7Hv
q0o6hrKCppbYL1dzKklnTOXrNB+AJnLd4A/A+jOem5AhVkfcvh6od5U6mW5i5n4cJZmldvUFaNyH
oRCv22U4lGpzMxjxuauvY/jSUoHcIXTnUK3plNU3YzyMhiB2RaTdLcu0XPWppJxg0Y2uhrRbnCYG
J0qbbfOUKmL+FWn2T0UZr8S1TXIucFxdwuZGiHPXJjGmgaT/xmW0u95YjCYX7sSGg4QlGSOVbEhZ
upuG1271HDlYqy6mSrFNqO1+jmG/7zCytJGO7WwvXRVLKEvvkm/vL49XG09dM5N0duFWZHBn2/lp
0xDwONCwk9zPoT+J2qUZzsreUEulRC8nn49Q97a3Wgp2pk5ygXxEWjy2oRKf2w7brbeqWa/ZMtyK
SpS5BYhJRhNHOtnmU1HJdeS0s1ClrhwRxO/SOi1smmSoVWjwnyyXu0oARF7lNcRtobrr7k0+GzgT
dOwz6LVeUpxFMbO1ADaqsdssMDJZotrqmE0Sl9CJFktxGRjZaFhNmQr7JlO17zVNBJdUFsaGRtC4
fTDxpb1F/0s1WnCUD9/UflG/7MQqvqxLkdqCwsFpZ5cF7X523qy5syRMp8+mMndglJP8AqVADVKt
pJAtordKdhqOMgLUJdUy2d2SFQl5Fsq9ljTl8Tk1qldAqPVARciwklSy9shxv9z7YtgV0ljV6YdQ
TRv5MC1gbqwuCmF2jAezlS3sffo0pHL2MRDklszdknYf5K5X9sTf2bdYSlQQ1iSLSRsmuzCyIeAl
iyGhtvPzzDpc7cCvG4R7RVgEJAEN7uCVtkeLbNHKNk+4V7pyIbJMzayzh6GW/FwRe1+Vo/IQSWXu
y0mTfphXwkrAF4MjjWlqk/88x6QibTcs2i1UXYCerB0l+L9NtAWzbjw3tSB/EBAPgSR9T3LalfSv
kUlKo9W9lcOl1B9zKbnWFkauHPbqlP7BAJuboIUCbVXYcegV2U4g9CparwWy+CEre93WUdy0xWXW
/YHI+5i3Ym1VVTR+HeGEhrnzTMzxCqlEgEv+c7f2xeGVsaAvl0/Xd1pg6LnxYZFv4+yqlW5KqrKm
0jvwUzqrjpoKJW+S3OndDuG2+5lGNUWt7FC7yolIG9NVC8nayV+SIvHFvDnj2V65luf7Ayz5+/1t
FdAmc5yEVMqMD0Bj/dw1D4NrWpMbWaf31+bWha7XgZ2CQgark3zeZhzUsZrQC2IcUku2oUKxB2t0
2EJnxvuVKd5eZxPkxUpQDaPO84i2ZLV25MAC6biJBTbkt3X1z9+n/xM+lbe/7av2X/+Fn7+XFSwr
Ibp9L3/816v4O1F2+bP7l/Vj//a2zbtuqqfiQ9c8PXVXj9X2nS8+yO///frOY/f44ge36OJuPvVP
zXz31OLUni/Cna7v/P998U9Pz7/l41w9/eXP30t6V9bfFsZl8effXzr8+MufVwKpf/711//+2vVj
zscObZk9/ckuv5ftn/7XxdNTFhfh/95+/Omx7f7y553+TyCESIftwE1yylyL1+PT76+YoARJLVAN
oT+F5VCUTRf95c+CJP0TJX0+A8IFDO/aJQ0D1G8vyf/ECuIDUGpRgiO/9+f/d5sv5uvf5+9PRZ/f
AsTo2r/8+Xlt/2IuwcLLSP2shPNgd4G5bswTUgQJeVxF9vUht7ThIgn3cXMB8VqeH7rG0VEggKKo
IHevhhDy7qdurysX0IRZc6HQS3MsFqfOYHm0YMxCwGhY9uJoK/qxMVH9cHUSbKrdVk7dfhgSXxF8
Idg3YHYNW6svc3kFnzmRDu3asSkOyngZ6IcxcoPe1jJH7/x8uqjQOCi9AKKs+WPegPW5ii6Mz+3H
/AcM8j+nR9Az6vUMNDh5mNVDHpxDc6675b0R2pwoIO5B0yJS4e8T3Pbr/GR8Kb/WX2Xd1r6IT0Nk
Gd+kyjG+lV/Lr/1TEVlpai3fJuCFH+gDCbx+fppjcDHYO6vsHa3cj8lFn3zXU6DqtZ8sV61iz4k3
l4cuhRYKltaHTPhJCI18Q2RNye04nzEQzxR67zySufHnRla1ShAy6aNxXzUnM9uL5oUmfKpk+pat
6+WncDLv+8v84/I5fVBcIbPSB45q9WCj1bCrbQgwaX6t7sbAmmHOamg/shQ++MuW+n2t/ro2z97m
Juj+b7pN9cwC2Rb//w4WyDmrsG1Z+Z9nFd6Yc6iFCGVWGACHnjWz98tpOJfgEtJzXfHjojYt6MMz
ZC3IyAe6k87duU6Ec1fbGOn/4NW28drqE2AT5cBKcgoOhW081KhLGaoDXMK9rfuzjQCqnTiJw6a3
dy4m3l740uzYoTXRCR3tjHkiSn9tcn+9gW24mmfpUgUws/qqP7qQHaId1IMytdoMBilLu5/t7hIY
Zafaw0fzcfoRICbziSMJVP78KXTgBa30WH2gJ6imS3LxG87n3+JjPtnoQ6816U/5U3jqqInpdoiM
7yfhWjGs7iL+JNLraVCBsTjP7DPx9x/UypoMCwWmMQEzZfWJZbhpaZGUT1s36awusPWP4WX3M8od
4ZNwldyNqK1TqziGt+HD8lhN0OfYxfXoDHehageZfRlY/WXzWc/sKrMujcbS76XP7Q+aGm7mL+NF
6OR3tUWPZHwHewE1KVGzPioedClhbS+ZXaI2m9hj5C0PFEUjByrW+GfEqz+r78X36nuTWGO4/l+p
LP36h3it4HZXKRFu2FaqT2T5AZFmqQ+6uIE3CakRlDC+yhex05rUP6016/mh8wM6ngEsXICjPse7
en6aN/b9H9P89zjN56zJVnD8P9uabGosvxmzlXgT9kmZ3PNqW3+x1PUwSWY0Z6pfyeHTKKtwZ9Sx
1RktylwwpNmCop47bZ+75MY5/Gdccnvm++0x6YskOQm8E3DBy8dMNTmtd0qh+gD77clp7Y9fwFxe
2/2ZTMLZC23C4b/6QvJbTg/dHg4lJPSQatmMYiyXkWy2NZIVQRDYilmOVmGgkwYMZC/H0+S11RTu
jR3tVQqMmJ5AXsxq9FSzmmY23ZWJEzGKOT/MSlQdI3RMbBXMOqSdUe3pM5a3ua4rSsy6iUlOgrRw
gvTjJKsZHG/dH+3rf56gXx9nM0FFm+oxiWLV3yl2bkcjYi/2wqlpsWp4mpDRHuywcLLYwZkN8NtZ
4v2EQll9i+MIBovMmTFdFY9Zbhlgd+1zTvfNbfrr/W3mNcwzEdEG7m8msj9AUFgdggx6LDv50NyY
9/re3Mv3FWcD82b8NlxNfnMVn6kHnpvyLXnV3/mUaxv/9l895euK25wCie3+bYNtkaVllBeiLBDm
1Y81tDY0fz22vQVI8EyN89zS2tYs/hZL69yzqi/N41/9rFtgz/M2XxUNZFCB6/82VqsdoixZID31
7+9F++YmtDrr4eHThw9nshLPk7OdvF+vszEnoVlAUbheZz6Gd90BLKAlHgM/3HeHb9WhOdBd6Oo2
AfKhtSbLF3zFDqzKIra7rK4L6/Hx6LiC7x51/pE6+nVlfVEt3Sqsa6S3rN3ZoF7e5OVfDczWvjST
Gde0h/sllYA77F9Al9lp50W3UuSmdl3a4qFZ7AKepFN1rG8a0UZQ1KBh7JNxeD+xcO5enhPCv8QE
8Gj8ze7l3IJ59re/3Mtfu2De9Nu/LJgt5b8WhaQicxbM4EHGph/brwecTOmrO+gI3OkcC8XZMd4U
KsekbkVqlKrfOdP3fHJ2N9lH6Bo0oD2RE8UO/g5YR2dYyV6J7Z3yMR1IHtq1Q4NexnHpHNLi3I55
nohfBvq/fcecnbFNueA/OmNbdrntDt0imlu93w1pzAopcrv0RY7FdrBXVUf6qdhRivKpI/yHV8nG
XP7NV8nZQdjY1f+MQXgrgQgsGDq/tY1v96qtR0lSaRlB1/mO87W0vlbe6F99hSXZufcSx3oKXat1
Wse8ebBPratY+w8frqnuW7Ozv5jt+72z/5RY+/dNJBDrN6KDX25K3eSIs74z4azmpkSf0raDo7H1
k2ZNXvRR9/vZGpxo4Kf2WF60RzbyvX5FtftEneg776xsYT+z9TtPsT4L3o96rzxoTm/v9oFd75FX
dM1PAYeTU+CePtP5f6u7yFRZyv5AF6VtOvqBRJo97U0n9jvLsPl2O8u/pWbqTReR9wRRkLvYrVO5
T82Filbgx1tSU4JL7PxUXgWOettZT4LtH1LfcAcGULds96GzUn59aps/TOcpw9u5dmMdYYP0om+4
6m+h33oI0fJmeHbt77falZVf3pqO4WruYYeHMuyK+9CdzHJbr7PEw2Ab/LPKOyBPsGM/uCy+xFxS
d7Q743pNl0m+ePiS/OyOvfcF2bojz/M9tb/rzuXD6Hy5Nq0vpLfsL7d3ue0jTHpZWOUBllacsf+F
lyDVt7TjkYokb1eO2Zp7Ez1kjK3j9YfTCaiqBVbQ0t2L1l2/7qERty5+TDfoHni93Tit2zkXvf3j
s4zpzy1Yv53E/qHxOVjG3cYpLnNr8O4veusqOwB+dnAQzmjfX10kh8apXbJDN9HlRXG5/rLKabzo
MB6H+xpRBqsqrdGej8llcuhBs9pUfqz+mNjoi93KpA+Ty/mo3KyXXe8wsAO+PyM5zFdq/bh+0Pzg
xrQe9z976/Nn8QTgebJEy6ovodZkjCu3dcR79yE9dK5uDW55eGid3hmd5Th6xhXDLNiTdQgtf7Zm
a1/Y+5HnO7MT1tDwVaT177tzy1hc9YAT6WdUfc1q3Ywn5QGuvEPpx9bN1eQsXnE5us6t4dPXfXxo
D6505Ba92XNt50zUd85SbHvh/kssxbnx2Tj6pqvrDtqCdXzWRRVcGTejewUhKgXur5KzODsrt4+P
86XtKj57oLBEL7y9PB4/nM4Mz3mjtQnz/2G0/mG0/mcarU3s+LfclOfswyYB+7e0n1A/vmHMKWuh
aLWSq76C+gtqFywR3Dv4psZpHNFf/WPrDt7g9W7vLt7C3/nnyZs8ak/2+tp8rPGS3fP71orU+hpA
Sq98LA6SJ3nmcXFkW3I0T3YjO3dTN3YTR3CHvXE37Ie9YOsOAY2z4++YiFqDxcCSe9tovOJz70y2
bl32jju42nFwH0Nn55ju6kmh5DmMrvBhxouCT/NG/hW9Qoc6DWd2IoaMqAZrep1YkfXpUbEfK/59
PeITNPhPuW3elnjHu9S/vVOdjsBosO5K+1LurfRyd11/V/zFvsTTFtbl7eWXB52kQGTtM8KHz6W1
s5Znr42b/nHxWSNWIJ9hWESAEP1ap976sY7Nz/WGPvzEffP6yOtrUPHjxw+qoUc7cVMv9DI/J3hV
rdnrvcpdhwVI5qfamT3dy53KX4MCmp+czH/fbzOfZ+Z6E8rH8IgVYVOS+Wf2ekavt02+15lXcOXr
TF4MzlrhXKdRPY5udSgOpl8dJmd2FU+k9CiTRKmIwmMXYTAvdCMv4aeC/Hru0njOhCuO4UVM//pv
tY/+KMmMxIvd1s54nXd7pR27yz73U16d9ukVZ150kcSbvCSkEb2FEBQmoMv5HnVi/q/eSH7jjl57
WNzZIdIPXNmSvcmlP4BouiIG42H4krir2A14DJ3v2SV6cwwi7trt7fyidpUb3Zc8kURQdhi8ykEX
hghcY9mbzEzpdba8r2y7AE/jRnur/igelmvlVF7WB/my8+3IDR3QsjZdINyOdCz2sWURnru1X3i5
642H7rq7Fj3RKY78pquTQ8OVHR1RrLMRkGAJr6EnCj92RiBJYGjHnwd+ztzSmfiNA9VkpLVsdDWc
zu0YigvyTgSgSPK5pqvzbfBABO3r5iExsDcud5ext98BnNM/zje9Z8WH8GBDjeRH55bPWVOxSVj9
w1T83ZoKWs3eNxXbw27Qq0JK8/yaHGsxFK0LNBaDP3nBafrdMQTsJRkbsb6i3UM8gX2QHNGd2YGB
L9ozKInCSbzcF+zvAwdWFq17iKHHuW85DvTO4uZOzHo22ISZnflHp7jqrsaDfj+xnlUrIA+7HOcb
YAcOuyJ0Cw/w+Xq+YPfONsV/fqV6I1rX8n1019nZcXfo/M5n83mKD/rqEF2XB4r6tvm8c7B27vsm
FWqLM+O0qWg0Q0Jb7NiovkJKYN3Rvc1J/mq0V/fYu9r3xRucCre4eNp9dliwSshtOoqz2sn1SweR
qtu9nzmAoLGYqps5rZ94EeMW8t9wCO1DN3CA4PN36JZ+eIzdzGv92pe+rbY3xbIW2NfEKf3ow/q5
HHTK+t74FON8gdQ59RWfw/ZK39bfIO0Tr+bzkcPcuLkdOAIDPlzk/vqu397ZPq3vKPmKvPXP8Jh5
8VHa1z5/c8XYre3Wz7nvmHnJPNTk+TPlzlI3dyuPe+IZC7wAEhLcwWr1AyfiOXKf76vcX59nzVyE
x8RZ9uV6P976N/fJk5S8a73y8/fN6ifWz2Fsr4d9jsldza5BAGGQUIjt2/SQEzNcIgJI/JBZu5N2
bA/ZXXKn3pcHzDe+tbtuP0rH0Zk8GPz8/jnImTjZr8EMrQSO5PR+wSyodmSneLnexWNgv+E48stn
G1063fXiYt3t1bvIzFe4X9fjxByI7JLArezObmzRgVLtTrMlCgqpE7nCbeylXuRGrgOPNMGJ4Ai4
99V11TiExgvceZ/5IS5t9mYn57XOI5OwBhQq9zp4q6uO/DVPAaMNToDu2bvZkexL06t+agQWgR1d
waznzJZ2S233GDofSlA/PkqaduGbd4kfO7j5AL8W2AQlM3vLhT3F1hhJSjI7skClDT+Mr9k7vz78
X/a+a7mRJMvyV/oHoi20eFmzdQ8BTQIgQfESRhla6/j6OY6snkQGcxBW29VbVTZpWZWKTLi++p5T
baqN5hy3BVRlCTW27aBDRUy8pJH5KNgKFl1hgyorx7Vn7wvAgyh+imyJeiiEWi/WxrIjJ7ZCHRuD
KWP65qJZIJ8LldvggWC2Zmk1ZobQVm5pe/R7YGzDIlB9LSEaogYjvV+40POwyxYIhS+rpbSqNoIj
Pspv6ltlDm8ebmZlRht90y6W8KszOjJHG/XkML8SskYox9yO9qPdWtwWRwvL03NQpXbLrXontugn
cOHo52dM9+9Ip9Pj/e4lJPf3HXmH1efiwGizCO/Vnblm1p5ARnJgIZaK3LFRCvwmw1gGzENAiWLA
9/eTsShNhEFMds0Kq1sYtx5OWMdOFbCnB1wtdqSKqePbSxvxJqdbZOsMB8NkIdstF0dT4B4MKIVH
XghWzwaFVwjvdba08hcrnCQzx4HxhVvHLhOy5bhCLg0pjGVcB3CHQ7iOVgE7k2pOttQcARsnrdRH
DqGh1MGy6E40FTpgYzbUX7DwHrEMx5Ks5Ma7+cxQGh86Lu5+ih+oa8MSmKCW8LcGjlAzgdeNj+Fm
QhbKufxlGl668EimIR05B3Vp21fIk5yjdYUlnn0S9mCZhcoeBTIoZ/+kf2S+B3vQ2Q7Kx/YW4De2
0X92p9iCKVNhI0DANjtvreHP9ZK3pIB4C5myt6vSLTNTlU1uvwqkuYcUM9Obs6UKqcbkGCxWO7Wj
VeMUkHewXvfDfeOUR0DJbitHIJB2+D5IQkdYg5V0wSRzCAmcQVcxWQfLF7HNiFUJ4gfcDAN4kDfA
xDqKx2DTPAk7ZRttvKWyax8ypycc/pVhsRApIqu3BnwDJguZHAYtl3mWstAMkRPh3aqQhd8+m8Of
vI1MSnhMMmxYXJuFZ+t4ZOyUWIARtvVasHrqnzob34Vwbot/0922VF32a0hmJz56FptjvUDA1kTg
rrZgwab3nhnDxkZc+qF7KJ3GLGB3BpBvET4ft8ACCR3ES4hHPEBpj7hNLyWlMKtLXE+cE07Qd6rX
GE5Nbop7+HF4/8wFCh1hiWgobiHCpcy6xa+tzU66RKiVqU4mmll0nf0OYUao/AKFPCWCsfBOcRFh
MzjBzYAYJ4dPTB30ReNTzj8soLNCNrGwKmQXNsPHrRYQH29gVvOQsIbTwd3KP3eohbS1DQvSamcx
5sF2x5fQg5LhZ7gbNrPEwTICrcICrbXVWyN8BQM+h0TYE2bP1YDANuCmetiRGHsOCMbb5AFibunS
BO4Mzgo3IYFoYw4vHE9UjLIERo3PZ+5Os+QJhQTHc9LOqui8MwsOH6k9dWtu6eMxn3/Y8ap1amos
0x2PYsn01K6ULY6LBd2J/8Ltocgt96giOYCrtHNNfYn/z1dRR7nqN4UKNOyHCFNgToSy000J/zPl
Gt27S+4AxbxO7ttFv2aKGcaDzT4BGFf4RGZUwCixUzNYMGdwxCN6heddLSu0PwQEegg/2GmEENqi
vRFtzXpjFzmAUdA5PlxAGB3YgmSDptGb3FkEdkpp/NEgUK3jdBskQgqcn2EGuMq1A+KNgtB33GNs
ENtt+eA77FYzD7l4YLsNrQhnB3f9jqkh7o59L/tbnVYL9ntlGTrigWlO5g36DtwoeIP4boprN2MQ
zvrYUwSDXz72Lx/7e/ORMOdOTML16DRF62qHaFwI45cpjgpG3gsTk+J2rihz3nlhs7koAPjlvPxy
Xn45L7+cl1/Oy2Xz72WDHouAXnNdJpkdgUsSz2DiG6UGiEkvHQ028UwT4NwYkwKh/6cx5p2wSarg
lxP2ywn75YTB7vrlhP35TtisFT1JVP1bVrQ2I4+nLRo8X0SJ0SNT0lH5nPfIlyxxnm6kG5ZYZZVj
yD8SBCuQ3VXOOcQcvqmGuPFoypaIPIaCWNOIOAyLb3+LGqFOTzffPlhcNqIfmUH494dxhfA2+iUt
xekQNgDtBe1R9JiZHsrfWECGxTy+xVnXzD+eq/uaXekk1/H3Xels+uucSb/wjP6Xpr+AuPkzgwfA
iQzHCrCN0xLyrmwB8tPW7PIjWod4HYu5nU7vp4G+IqgKUHZywl/kJqLpa5QJdvhZYqF1Fu9DHGo5
mq+HkdwU+NaKIqh+x5EblBKs0pv0pnL02/pBvJV20rbfy3e5lSOgXaByREO6qkJoidze3r4B8ozc
IqoZk1uEosbVuOKXqEldjU5hKgj1N3aG6KhvCzRbDihmLYD+AjQbONe+TfCvWzKunmKi7T8/jz45
Ig2AuXLme2DuP5EDkLCGCIk9MMXQEyvb5Oz1aY3A9wYMxPT9PaSo/UDmD9H/U2mekNpAXFBhC0YJ
J6pCGvYr+wpb/f6EvTjvET4ZRBPn72BFBfv365nJn0fRL05m4tvHQWREetTIqFVmP9ZI+dDnzurN
jDxqxL5DI85DSzxy6MnduZfdQfEysTYE9S8bVNDco0fGAlOMCV4hwtJ2LZIrdorkVWgFSExgLSFi
rqd3lNoM5137RO1LaH3OMUudy0m/GNUXK5kY1T2YxZVeRD5Afc4f3Q+UWTvdSjsGL+oe2Gr7/ha8
TynpfZNxzquUNwigzbmRaFv9iOZAGaQeIeum6V+zNxVJPpNDLXZIKxcdXhSNg+JetdqOtE/XT0Ca
4FyduwdQUPXfb2NiqINIDXC9Lt4G0JQD5Gk/WAo0oW9AICKmR4ItWKXuEzuxYwsQ9Mfo6G9BtIzM
XYCMEItps/rg63M6N9hd28uJWQ8mIFmKcpZbQYZKpshEIRUi2fVGRx0Xy+ehIIZUi3OtCa3Rxi9Y
GSqBhIfOXqF2CR1TyGwiC1idkzLABachpoqaGOSIOqQw4y1yRrCaUkd5QovqTOUxsIBm5A37+oVc
DgFBrQUc5s+yBTrmy5K0yBtsWcnPgJQtyw6w/FCKwqXO8g6sfKlFJs49IfeDerT6hlWjVfcxfmXp
bZZkdpF+Zul0Vs7E0t+syJ7d94AmyL47ZW55sintvbvSWBeyWQBVHoHnYRGi/LpCBrMyg02PKN2L
ejNaC1byo9Mc6h6JX5yijsRphbxfa5/TaQhCsxnHy/5clmSYEerX5BtWr9Ba0oqHiZAiUfyZO936
/d21Pj/vNx+Jc7hNI5KmBO8PMiow8ZOPN3j8NMwKFWosOs5i3kzvs587RL6Rt0aioFmwP7MsEIuV
I72I4Hp5zicjZftvXi9x0iLRyGngDhKufEL4cw0C+nUXbHu7e2lREJY9C4hPA4gSCN7VChLjmNOB
5PSeJ/eJeX9/zMzEPq8QMnH//p6i945J0evv4OcW4ve3eW7QvLhHfJ8GrdRgosUhvpFBR2mi0sxp
nYxVgTklDmnciA8zg85py3OH2MWov7Tl/y9tOXsfJiX7f8h9mBPG4iTY/+e9ljmxe64MvLi4v8Tu
X0vsTiykv5hWnzOUxD/BUJozOsWJofRXMTrnzP4p1O9f1+zXWDThi6kKhFSGKKbAjp5IRyUrPICO
wNTT988tKndusn6xvEmP1VZYoMjb/EAlhRWTj2jrwZJD7YHZ3KOMngYrmBeLZIXaHoJiH7h3bz1V
nAq1ZMCsclR73GaIxIQEhXrtNjrXVaSUdRn49wYs7yCi/j53wMkU7suC7GN4emjWnDFlZ5c38c/+
Zss707V8OT3g2wsCgKdBncZaES40hp5USQCYWzTLDjS9a1AiIz9o5iMzzVktbG/CGKflHdwPOCDR
Ilqr51rRgjZbVgca2qxNpAV6DbhnCMhQY1a3x5oHzPAGRVZ2sjXg8rOSowYZclZwiVIeKuFMAfju
gA2WZALpVEcRbKOxrhtys4ubWAt/q8VJP638vji5ybsb+MhLRcAPOwgTKGS9PyGucXqEH43aOx5R
EMe5lRFxaek5Onnr3O5ztMsIFP7IjDvB1Na1OzR5IoULJKNYwUxu7OXqeP0MZ5c50Zn/wWUqbEev
rXOi/8C4F6hNiVBNYbFa0mg3IkhjB5Beryz48rrcieTlaeN46B8NVssdQjZAp8FXbl5R7Ihvyyhi
aCysMFjPklMtZTu5FTfqQl3ri+TogYNgcX332IyuzXiiHUfX0DK9x4yBbWuvEdC7/vFnushrnz9x
82sw1GWiBulRgiAazUADjU6vrJlM2MiUx68pKjCVBavQZJXosSksbGHNysaZB+/bvnmogC3+WaIr
HxGLbiNRAcLBJRKND6NVEhSnkbaz3MP1ic/sizH1f3uV5/wR+5Lsn9A6tp9zsH+uNb4/zinrQl70
fi0VGGBdo4t4RFUo0LJohtgeQqgcuWM3Y4Tv/Yq4qr0kDjrZUvyFYr+CTIZ84L+PW2Dd3JfkCZRZ
pCSYJRraWITQhxe+KskBuhANTkfE8T5BvIWyvM+Z05XYLlw53Sk1GZePXMj7WASkyoDJPxrksUAA
mEWLn7fsb1oTBE6Q76wJavPEDo9zSmJeP6y5d2dMxPhf/91NKUd+77ubu74Tgdv84dd3InT/ntd3
Iq7/U9d3RjtOqQx/l3acE8DnSNaF+faXEcDiz3cFiSgNREOMHgey52LiacQJlaJ2svPqoz2pcjIA
9yDY+ABZR48wUe4h70z0UrAk1UzngsAzgfFVsH0ffJIgjcdazDipR39tQotdiI6iEb2wg7U9I3vd
JJa0SFFsz8r5DTRT9QCbQp3nUUEj1Ou6PHpg4i4ImA4rODMFerqYhAemhrRoTfcJJen2bsdjHaL5
GWIVraOveaR/Q5KgKyczJXrk8dth2Tus1ShEwD6w+QXYWYiHLhIkaVigNbTERQT/J7FDK0GJNb6I
7g8RBrRo8qZovjA7usAXrgtb4G7ObM7EIxiKACiULk7G1NBJPaCZhkn8dQbVM8CsZH/kIfq3z/y5
m4b11qDbGH+jkcd/ZbFYF3aP3nLJZjoiI6w34NnAvyzw18xqYp04rB+RfdpzQfC1bz/8W/Y9wA+G
U3iHFjAU8bMy/xzJDKQMLRHJQZ2g25D2aO9iWXZAbrE/o9wfHUloC9fQMdCeGyzAo4avWCkxnG/V
+8JKgILqgUdzfcv+B/30/TpN9FPiCUmTRbhOPLykgrx6ZFnQwx1YYphpWJHUtNlfsDuSWOny+flh
MB8kCuS6HEbPy8s7EGygw0Pyvv9cBbj1OfVxGRJz7mxnLz6zcC9e3f+mi/9T2Chd/36KE6ValG7a
5glO8WzOs0gF+8EOjZlvoX23vEMPEXqJ0EB+NvoDnO/d6yt4msn+83QC9MDHhw7spwj+sLtkFh76
aTerz89P9BIeF/STQzqWHe5KJOw90yNa9AK06OTow0sdNLixfG24OvrWQGZk3uzqJhr977W6eaE1
0fW/hNas0Jq4hn+a0Jq1FCY+5h9qKfzU0DYEXgChjSBK5+DEhbx0XTWIhx66EFoKPNB40hkEPKDu
RrJ6UW1Q/65mZPRPIWf1iyEnyw1ErlZDEUP6mvDe8zpQKfQSBCz1q+yj/bQVWicJhdKMoiSx0xEY
qbIAqFE5IiDQeuw6AO0XSVpRjs9vk1Z8zX2wNaVD6ShaVBGja/m5Gf/UYPg+Y3liyiVhFCluBcEJ
JJIWfbgoyfFpvpTIsEV8sEZj7yIHDMj9CytKWO084PPPaOBzlP+LQXcxhYlBl5QauMJlTAGONRPR
B89ijXIMzi4mDBaG9Q16qBPaw7o6fsaohbhuA4jMKro2g4nVlPRNFfkFZrBl3vH7fssAEW9sYPrV
DNXmfhWS/cyQc/s+NTv++H0/I5lfW/XEnqjypu44DqsW7AKWHOrCCorYF0IdBcoKCmfEe2HACEDy
YYxhO/TxMdMwIfsU1QSBiQKJYYEjYdavgrA/ohwoUvo8Xd+pn8u6i+sxUe293nKcmGKaJ2jrV2Zh
wiqD2YmQBjNpH02npcAjysktA1l8kwEsxGAbnV3J/BDW2L1Y3DFLgE29Y/EYikb00+nz+Hl9prMX
mZ35hcD54y/y7JFONOmfdKRzYpKRnl1u1J8vJude60SuJ14kdVGOO5iQ7e1mJs478+HT2ubf9+Fn
ookrr/xcH3FxKcNeUni3g0rCa6nwgAXAlACYhEbb8KEmG9YFH9B4l6GkqgHkGPA1APeVkx3AGVjF
0zvLODxZ11/K3JueVv7+eW9amDEipiDyf4QRMaONzpt3cWJ/gDaavSQTGZuMgaqB+xuXhKeAEvNQ
yAtrCRqgogz6lukEjjz3Jnx+R0ER3YAASGS7O9QiOqhlPKI3n85YJrNzmkrTv8KcJvL1j3xMv5FR
3n57yxP2y8kf/8//baq6fImDl/QfpCk/Xpp/ZJ//ONYvdVDVwVs1Jb78gTDT+cgYu+SXb/oLsmMy
epl5dswsuqTEZP/mGyUmJyjaP0FHC6YaFaTesqrjS984MTkQ2PxTl8FKoWvgzBXAi/mdFVMHkyaP
qnzJkEVR5TWGlfIvWkxR+CfI3gGfzYh2JR0UZr+HFpOpke+yWtFA6aYqggTSXN5ANl+aPENN6ZVG
LV3pUHEibOHIK6nsZ5pTK8RFzp3XQHzY9UQYx+PFRv12hS5bKpmpNxlY07A9YF+TwO4pYGMuFXIC
+1upvFI+gNImMzPNR1BUG/3l9VHYp/wwimCghQFg47qEuDFqtn8cRUnbsEmamt+PnLTltOLDFTjU
qXL9KurePTlMV2B7n1E1PypXbOlkzImRm1Vxmfchz+8r3yWJ7wGip0qASsJ7t3o+R+n7o7L4NpgM
blSQ7YLIjlcn25hxidvWBgbz0443DTQGgEQuGswA3Q/HhO98+/qGCj+W75wHVERBFxRRkkGiOu0M
aZtKKt1aE/elFx1EV642pVss0yhaelx3V8oDtwxEqHV54TY7pR59MjMBdiMnR6opiiBoILoywEk4
EdKZBPZeo87EPYaSNo0s7gIjy52C67RFlzUIkqoVYHbaTDRVP62Pkd2KDYz1PA0fgiBdcsu6auvt
9Vl9OXMAsMoKdkXndRGs3BOf1gNRlZDHgXY7yg1aAKphIKhxAnZUro0LvS/m7tiksBXHgAEVMEyL
IPzSRWV67mWrVqpejOptqhgeHfTgWArcWkjyws7DAeBRtTjexWnfE7/gqNIBgabrABufD/lSTBUA
wibZ0Ws0bUaHfpEnmBf68CQDrcdg7J2yc/FiH3WJMWq3GY9y+FhZAof2OQmbwgLLr+D4Kr9pyjFc
DLFQzsQsf7onhqzyqipBKupTiJYy9rSqaTG25lWbRAs/jaGV7gWvtzHb/kEzmhu/BkbWqJSyJUuy
tzQQHck0CXD87TBsjN4VZ/z8n90LQ0PCCsTDmqGfA+wXhhUnQr56hYhjysvoltdBKVt7zUfEyU8p
eO1nbuF08xkZj65LTNaJPNv+H6VdF7iu3EEKHnSjeTEKcVnmnN1yxV3fi8/+WN/3AWBJ09GdkXjn
R3/5Jg2oN0mAGjNECVQK05xlF/g5OmJG4SAbx0DLwEXvmXIiEW/lAQMLdXYAfmtqogABzwX/eRCY
0lxbzllhfJmDKEPbClCruHo/Lh7cxZI8dqJwaNGpsdXA5CG9yqLdqDulpLgLn5pq98FC5cA+RvOM
+kt3JKH8e8XTeSsupjERT3EZDLHHYRrepyrb5ZvQLMBaWbaU01ZqSt2GhIBUfFFLUxNW8lxcaeI8
4I6xk7gYfnIF6sxLXH7A8B0wUISFJy7awBwDEMrddNzCu5eFM4vxeB8D6+kxjW8rNJ58XBeGE5r5
r5OYKKUmTFJdlnnh0KgJ2K+fWhFNc3pJ2v4t5fc5LkhpwDUc5Bnhc64o/nIHJIEpYElUZW2ielse
vO5DEIsHGejUPpV5RjzXeFTtnXY8uB5QFKUFVAOJum1Y9aTsnsdsl8qrobO7+E4DNZiMrKx09Bsz
yVcBWLYj6qlbUVxc36KzXfVlpngvEjQ31Jg8vSYK15RZJAmHqLR7JCJbcqP2pt5TMGejP0sDcDBw
jEEffmyBtvzWflZLJQXsZA+7LLbz1CmaXSEQ0SApevZM3lZOVWY2Pm00IgvUaBbiOHO1JzGUb8cq
CzyEDKxFHSzvP76w3NfdhJNa8RChKSxaDC+luPFawqVPGtBNExp4RFsEMiZvFaGFlrzR24/dfQ8o
7NTst/6MtDsHiqd7eDmfyWn3QuanGddgPkAOT+jgUW2nt1sPTdeBrWoW+GvDaFt5S6ky/d5OivtQ
WggDmlSbG+85gSCK9wm/VvgFHxAOzdr8Q9CRMrPEYqWBS6WU0Rbm5IGjAuz0MdL3sbtQS8IfQBB0
/TpMzVT2ai9XMpFdBl/XDVdjZ4PxuTYWhmbHiEfrL81wkqTb62N9seAMGQJShZqEfyGoojzZNpnz
FcNIZeFg1CC6kewE2KzuwtgazxrYyK4PNgm74M5MBpusrAMCveZruOcN8usS/iN1aQUqAqOapWUr
JSFGuop8R47WbQvOYsrBfurHQ4DcBRhVwpu22aFZkc8B5V4ALi8jyp7fjBF4vEiFZuMzT7JwDI4g
1SoQUX6UbRQIR+o29AOQtnBE6u4qaTG2Wz+0QtlMho3kmfjHwZuamT53ENPV9SV/MUO+LdlQeJiB
cPmmOh/WpszJ6SAcBsdA7UNBE4BWvkmPnUor0XYDByWMrWYG/qaIaFnMvNJz7O6HV8F2HEoYv0Ab
wED+8ZVyXSwbYY4dNzwnBKonUAVHk0lgJUXXryZYQ7hLFSfrUG3dKws/pv27rJJON2uBpNm2K2zf
tbsgJGJ4Yi21MXGRiUn2aWvKeGvxZqxOekbko7hATb0UWeVHARDI5NHIDh5Hhcz2kWDS70ZhzefA
2dAzM52l05q6IedNhkUFD1hEIfq5KuXCsKryytBGD5scA4dypBGqR154SM+TikhSThthW3i22K9S
xBZ3TUtqlUioAqnsUDX5yqnn9P6Zqfvrtn+f0ETxunUrJFXfCwd9oAFiV+IplDcdUIJv0JPcxtui
vmmDm1ZdNeFaUFfpaDYcEY9KSXzU+KokCokM+emZlWumKVwXs8ehpMS70X3qZ7R5rU7aW24OB3+v
vKgu0Y64Xe64tFVUvMQk00l50G33URWJdBIi4qlE/oRq0RXSnZIdbADjxrgNUVea2F1LRY5K+Fei
ma+49+svYJIT+O3R6ypCHghtqIhT/HgFRV7lBZ7rhAN3NG6Ut/AdTLDKayKua3nJC7bK2Q3E9aZc
KR/lSLyQFDdYe/ICQ9x4RJ1U9sIJZrKrD5KVn5K7Yql8ljtcOT4h6WOj0xpK5y04pBt3nY6E2wPU
eJnNeRNT0/18wwxeEGHX6rLOM2P74oaJWpzVvYFFYHNLoGijzLgkyY4DBmrp5AoRogWOTfuowfGV
wqsAnuX1bTz39EyvFHPyZEQw4HNPyeG7yuAS1ffFg/+eonjs3gcirBM1pgE8ko4gKhN3dmzYEJpK
SPlHkejr6i494ECbZZKbqUxiGZ7Ntr7vfKKjZI1zrs9wwiH37aAVFeEbGP8iLILJpTcSrcxVHXsE
QjTUqsSkv4P+V/ZWGNDqtkbfzb854ES4lXHScCq7WWkJV4KoHylYIngyAF52IONWBqworLo5XtfZ
dU7uQhqlrp6wu+Dej2+1SLpd86HfCfvwpX0xTvGM/fzFjYPovthVdRJM4NTkt9G8kwtYCjDgvYjv
is9II4PZVPjcYJNUuDfWql8pcN0GsK31S6mh3nCTZahCG1B8lz36WoKSgZjAnspQz8TbMkdz3Q6g
gd27Rltk4q0xLnJ3xyseUcqTnG5lXLcWnpdy4xbHrJ/Dt/ypAXO5PxPx4occ10gBRG0BcF/fHO7T
bJEBXjggEpLEb0pI0nDu4jE75ctb/H7T1Yntm3Z1rHo+xnRxDgIZBosz7LQ6wsbkXEu65zQzPYQe
wdKVWzefe2g/U3eIq/CiwOK+/LT9j/O6VG7GRDy4n/yLN6zcJ0Ow0td8LciEq2+CZMa2/urRszv4
fcBzrf+l9PPatDKyQjyohiXqZg8ebsNOhrsUa1fA243nHoCRQVxrsLMiXrXFbGbLmez4suMXM5hc
zLY0KlnSsOT2rgRTYGP64FMLyBDdXZcpX2xvZj5AlPGaziKa01yo75VdP7guf+x6+IwliZvVUNht
AhJhXySB8XR9uK9xisl403VFTaqVAcaLBivWF01i1a0TgyZIpSMIZBKzTkyx2MeaGcF5vm/3FRgS
rSCaOeG5ZU8eUafLitu1mIYurHSAXQPjvloJ3lOQ0kT//VJmsujJ81HCbNRdH6NxOtEB1QO4msoG
rSavEA+sDrLVqjfJVkcqWLe8fsk/pTGRvK0qIRthRi7Bfx4AvgOTy2ip0kJASBNhfJqL9vXjOQcJ
f7h2k5nKP6p9JXJbPc8w0xhA5DX18o0PgP7WCREp3PnV0svWuecMIMkYiVQ6KR5E34pEGd4KeSfn
sLHdAB5wYko5ggnltgNrVrGL0PUCLHVOpD1IgeINmolI4jkN71MFikulPRdTtQD6ORD+uUUmgCQa
jmqhHZP2/foKBbbXX1aoCpIsIViNtM8k9KBwftgEIlbYpjfPuQF4M6B5qMsSEOXSkxQtDbj2423c
01qlM0MzzXVt6Km9oAcG7/MY2pctzXDCDptAG7Q8oagfTwE9o3OdVV+VBTvPi9VOLIY0DbrfzjPe
ZPySp327ag2bV981Hw9uKxmWVs2Ia/WLuMagImjRVUnUFR49Cz9eIp/jA5UPB+GIKFxdLGXeKQbi
SwjO2IpPDNQ9xGQ4cZCchikGqzCyNd8REInrbBEtmDW05jIBuD7g6XMzBDQTR13NEkNT7ohy6J6M
LQ8AePmNex6ePNxFDx9dm35M4B8DF6k9lJItg6snocZWDwjCjJUAg5UZqgGgnvSNkTeklh/0wqm9
lV7SLoEDMfOUzjpxetqipCK/J0qihoTmj7sQG2EjejXHH4ORYLwSmf1N+4mG4NHW3BsDHX+piVsA
6nb/tUHqPzDxfMqHfgWmOIPod9whykisYwO2MPBk3+L1hVTZjb4Inry7aJvgXZJesQIdHNuOP6yb
yu51oubEAz1Bf29wViN/Ntwq5qmU0a6xx5AEOhEdhIpGbOaDryIc/+ECTAg+GqLC4YwJ/8W4Ot+D
7zswEbK1URlVE+K+V+K+zuFGOAG3UJcvRYKuBG55/XVNeLygwiajTYSsz+kDl6rYbwRZluWbhqPW
gc5fwH7M0P2RUx0MNR8xGGdRUJ46IozmFXxM+FVv5XMYESga9zWaiwD95MkjHs16G5H+QFXsj5eA
VzQ+iMZQOJZgRapI61H4JdcX/tVYYQtXeFXDx2OgacQlLaJYSMpeOGootQOZDXpDMlK/x6+eSEKX
1qDRRd94TlJv4T1cH3tSyPnbpl+MPdEXUi8Zvpxg7KAi8kl74D/0nF1B5aF96NDCE7JGdw3u+BOi
PZVAvQeXUUZH2GuP8DMYwj9T6pcbMYm2eQafdUHfCcc6oSM4c/aJQnlAWXmAmb++7q8u0WTPJ1ok
NcaBS8pROFZDutAjBPPwGk0eXFzCRoNW5+C42By/HZoZsTI78kSJRMng82g4wo0qTAS4CnROgCQQ
5CLwUEQig41HJwpYiGa9QHaUX+TZxVFPVEkShbI0KBhYfW5O5RPumPoy6iRMCXfiPnyeFqBy7gks
k5m9/pnGvjxWJmYujHGlSkJdi7DXinSQwH/Tml7h8DsYkNLN8CJ/NL2TSzjpceY6TcpL/3W5Wbqd
1xQkdScS3Ii1Wmo7XkA+hIbgQZMoN9il6yhGbQ7Pqt6Sxr8rs8dUG4kcvgXecbgf81UpPRWCQBLh
touQgUEuFqlAF4CLIlXFgUhBSSWxQobFur5RP7/+36c7kTW+mwttjZGPLoIAMs2hZ6qlK5yQfmyK
uTDvT3U8C25JPEohEIf88VDqmGOEDrlwTGurUAFKkfdUAJghKzXY+DlH3MDO/dVs6FNi9/vLNbwY
eHIbCi7T80bJsEqY7WBUbwnSRkVkxqKlAyZRJk1rJq05PiAREol2DVrWBuX/Jor8DfSQS1YDPrrG
8sHjFi2Hfi0iGV47cmhL6kbV9q189ABr2C7bbqU027F33GpGYP9ULX5fwbQDQE8DgauSAtdKpjUi
0yXuB6KhQ/hU94vRh70TmddvxteQJBNXKmpG0JmhifK0QCMWRjnralhkvraURoWU4aYSGvgfqSnH
S7ExKxAGgQ+Kp6W8GKrE7uEDChJVAeNY2nF6UpJtHG8RdBMBiBrc9ONWF2nLmZJIynxZdFsNXpOW
PZT8UwAWqdYa48dYXpbpUtQXMfo/o3GTJ2B6jwsrDREvFxFTEQ6+uwmq48xiv7wDJAAklKKoCI8D
YEebyOYhUAJf7WEIGPk2g2kn62A6qhFm1p3kVBpLrd6H+Q1ea5KsvWSphfYYIy27VyqSq8SNaJrT
LjCNj9oA2IIwWH5iRqLZwFaDEQbjYcdxVolAewq/bV07eYzO0niw+tKutGX3KKJ/FaoXG1ID3yXd
X1/eOYv7wwOYLG+iADhlHOq2wvJkdHE28BBpBayEF51yIIpsAWeJHlt0ypZ7RJE1ERtvedpaVhCQ
smVw8ikkx9pkqoMaULTQwmt0nyEI8ESrwTZJTqbSUKAV5+S5g7UnCbAO5fRY8kSOaVctao0YOuV9
U9klGhVCiq0pdVPxaDLaavSSNFYtbhFirwKzEU1kbMuENGhvKUjQkwjb99wXJH+G+1qKdpyPRHWp
rNul8pAbm+t79dU0YnulyobM8zriRtOy51IIBFTaeDCNZGsQbd6PyFjfpl5OapQEoVFJplVz6xWr
kdne/UqtZ4KZX6TVZAIToxRAwl2tFrD/9HChF/d5vdNUqonrzp154l/92slIU0ssVyTURMHY5l2r
hms5DI+Cuhe1ZZGTJlsZ7iIq11pgZplZzQGnCF9E2mTwieXFJ1LRu+xOFsA0GagamwYuQ7/iOadL
N1W7VHxb6S3XXQWlI4Q7r3TUkhrAt4VanAudfS3AmMxmIgDGUk4FN/SFY5Kua22hIzvRWPIxe0fd
XoHygWrOJvtioUwGnDxJVPTI5Shi+ShwTIf3ol0mukdU6YFPDulgFtW+SR6x6zBd3L5aXr/kXx0f
5M9FHoVNhqaiYvZL4Vclxn06ytExUXIQJud6SuQ6CazaGJ9cLQOYSjzKcC6bZ68w/HXE3K9KkTqz
0uANpYqiOEPp7roySak8DJ+6mIFHU+A+ylp9hs03OFIyvPme3Y6dtoXGuhurspwxtr5Yl1iEBHdZ
0HVFUvUpegpL1WtSIETHMmVFFWrRWz3UlnN9r77GQ+COCyoip6jfQHru/PULW7LWeokLvf9i7st6
5Ma9775L3vmDRIoiBSR5KKmWXtxub1X2vAj22JZILdQuUZ8+Rz0J/i5Vp4XJU4DBDAwYwxLXe889
51yRfqql/20yxYzWiR0IvqZDiSmL3T2oyo8BbjXQ01A57VFUZ8PWt95eSy+/AvRRWDkEviNXAMnU
SJMksU0/+RNKmVmbRLL2dVj2rX/nNZGRoE0FHhv3yNALcyLksdX0k6jdL/2o5o3du5yGP94T6YDS
4ktUJQOwhgJnHcnV01R3aRwnnyYMEtUq/5ROrdg5XfJ7bBqyEfzQ1VlZhuNeAEgKFT0OsugqcMxk
yZ05MPj2gT36VKEnO+vSsO7olzhPdnnlqVNHWbOvyuJ7nSGTYo4hD60zfzUDXvFqEGTn+VW9T/Li
bxRAk77np3pgyDYnj4UKF4vLx+wu9Xm+EfWuOUDLj1+qEBJ7B2Gvs9b2WGsEiCw8+EgnlD7mGvBh
45beIYizu7jL33Ei3LsymbpdTQo0ZU0Kckga1JCqOqt3wjdna+pspxx6RyuJjq3ywU8tibSAmTfv
YfTM2db6riTBCIScF5oVBa/FAdTPVxHzaOM+piJxPk2++5QWzm6sPR2NUrUPs44/E5WRD7SYE1Td
J3HK06rcly11jlqOT1xX3cM0ASwEvfTRqsLe9cwNq5i/U+B176zjpM8xvjPs+xlRgM+Hp9TpxydF
HB2aQs/h2yd4fdvha3wQsAIfnGJ4keOfVeLh9zpQ3Gk/DTpAG8cUs5+QFuYDUyn2vFEgYumvwnf7
A8zV0zBOQKQRRQYWnEHM1pT9dE/ICDQKleUya+MnrQDBJbN/gHdyaJqu/tBRYRAEWRiJDBVaUZAm
juiE7PrtT1nXQkCVBlk0cHycv0AsbObrT3HGKRiCogo+6qoxD0SNXyhCzcIXTxwbKTR+hVatqj/x
GVgpm/j4VKQgtDBXZve5m+37keh7lusdElUTge6kI8rw3L/8zH8ld3mn/m5Ma353bwpb3le/yk9d
8+tX9+57tf6b/x+qWwTunv+7uuWgEvWnrmX52/9H1yLkf3D8IWhZeLb/KFrAk/iPD+IlbnUBVo5c
gJsS2yX9H/+NuPQ/nu8GEnEoeMkOePtXghaEqHgEwJhaMjNcmP/zv0MvlPwyz/9c0/9oj/7rz3/q
Sm7gIYS50HnggVtoExSilus9VctcdRw7/2xZbe8hSmi/DqlHfpRtw9+nrJzfZ35hoxj52hPBjr/L
pnQKx5rmz7YbUc38Y8r+9++7+j1rnAC/h1Pfdx2QPX2IUFbHFY9tmjgjEWePanbXeWjf3ebaPHiz
CHZDINHNm5gS0DSV+1zlCaiIFQ3jLis2kNh1gIEfskgFBBYHVR/x8ib/8fLHM2VxGfTuOS6bfJ8m
Kdpr27k9vf29NxzchcgIwN8FuRX1D29dT7W5T+KODvGZ4DULPc5ghF84cONJBVhOcSePk9894GKY
Q9rO46+patCGIubizteZBp+syQ+FW/fHqUjAgyrn5E6OcXwqh4Aeu1blUVwM04Ofk+mQVbV3cJ20
/VJ0VVHuAJQFe69s8DQymmyETuuLVyxftghfFjEX9W5CJ247WgwoIZ9JWT5UPQEO0DwZVz3WJXI8
UZ5cD6Vay6PKwPYhVSGzoMz1qJRP9SlNEIE78QH3046W4r4ozEFrcZrM8KnjyElJfCQUmQPZQGpv
l3351TDalT73wdtdYXgU9z8bu06eU+rXJyKzYGereqvk9eoooAB54EhAnOKs8p9iio0vVSnPlvc8
FBrsY9uKaSNSu+FWvnChEOkjTAbUD4nY9eFOWG1SmtP0MuRWfehdkDLQx2ECdTRL8vZD03q1c2BS
q7Ntqh5PAh2bd6l0GhH6mVfW+66hI9qn53XS76rZL8y+COysN37nK7NBPTA1Ao97VMg1gyfLm7wF
dyE+66oi+4CA0U1tyzeulteOGvahhwl3PAQW6xM9Vo2TpB2JzxCFuKfBqOqhpk6Fuhrv8HxzhCmt
bvdaV+1xLicZ2q6mn4I6K79xqmxEEImGY5OqgzXlT5W2wWlEIvWsOz/b+enQhbb3GYqFLRh78zBH
uvLdg+2LMjIZRHWFnad7qqn5t6jFsswe8iDqgoW3RJzXy1wWilLQXdDcI87H+8biS/zG/sALlB2l
X5Zhb/Lh0E+gE+s6a96VwtQ7Y3LvI9EgV/YOeKhcZVt3+fJ0/JEoCAmiCLRWFEVdRMCIKq9/Fp8S
IGm6Sy4J9ZKHSbkIConDHmRcmwfboMaIa6151xZtH719q65SlH9GBmEb0CUgPSj9rkfu2Nz7KtXJ
pZDFY+kG/idB9K+mjKFm0367EWIuT9L6O5GBomxOQTvEeNej8RHKBPD800uQZwApjABZdWToEmOK
NqrqCiCoqtnGw7FGUDC5yH0FA2V0iR1exNl/PE+JQbARmECeYyhWn1JVibBkXhlSrzRfIQ8Ve+uV
F9bP85EP47BxYpdPWn0ypIQeRCPIsgO8ktefrN05g665wv2VDDxkfv5X6pgyzG22Vc25gaKXD4VS
C22bJQ1cbx2/117g8pyr4EyGpkcPprr1j0npjj+Guk9PNRsfxSjFyR3rHxJVtg9x757mZuJRkIjf
g1OgURbzzTNT9K9+iucTqb1viKvEYSa031maDeADl+SQe9nvzAvUE/MgO3PLjIfa5zQyKm4eeM8u
s2OdfRXoDlAZigBuT8SDao3aW9lUD7MLHI3O/t4T/XOdB82dKQi0JkYV363hQdg5vLszzZgcprZC
T/tGtyiAzAwcc+tsXHWv7EixiE48hiCSgm96vTyt4BMbqkmcIV0MDnQAiF4UMXpf1QUag/ngBg9F
sUU0fGVHghYml/QR6BKEndeDap44Fav8ABoM4z9Og88iV5TkVOAuvTPW8jCZwXxfiHRgOo79xoF4
ZUtKXDUIoZAZAZlYncKOO2i5k2fYJylzdn1Bu+eKJR/cwpiNyPAGL8T/X9IlQFgoQXhIlovvj7PX
qEz7gU2Ds6/m8ln2Th8xxZyo9Vt4L6Z8PGSiGcNRWhZmA8ihfjfaDWjhBplafgRjnkSoDNqfWEML
U9GOI+GGnHNTeFHTCfNYVG59zJpi2sWCNfd0ztkjtcqeADAEhz416al16nQDiXvlssWig3mNB9wV
7hqJU9ngTdxU4jy1bn70EJruAm3Mk7b8Yzc77v7tu/2VvQ2ON8zCEFmixLrGwqDW9YayZPLcKFD+
K+jhD1oa55Ew6x9zbenTGPg/3x7zJkDBZ3nIwvCYgTYB6fL1go/52MyeO8pz66T+3qryezNlcuPR
ukHkkdBDJ4ZHhGNNF5uB61E6geQ+60Z1MQS4rJnrYd9lzN6No+9/jEXTnlwWTPdJUeM9a1p1TF1K
7isVdE8FzLD3A2CKra1+k44tTyjHC7mI1/HWrMLh3ClLuLm2CC36soRIzQ6PehjnyM3i/NRx6xxT
xuw+VrUCFCjH+3Z0xyMAQrux7K/sd8pdPAKLCQRit3XIbIybF4kx6iLKhcWcp90JQvbhPdLW+C/B
6bBXkyiPBmDiiadFdl8OYB7XZdod394Mt2ENkGdIygGP4bcgSb9eJliMOHSKa3XhRNcmsl3mfq7d
BKlwm6cTTMgR8HUoYiXppZO9YRvRxo3OQcIEYqE1I+ADtxm54/X43oSWIEMwDJc4q+fQVJTtRwPG
kvRQ10N0Op5GEg8XALMoeGcztI9xUIO3WsqLjr3psZ+G9i/uB9X7zKPJp946KIl3eXPfzngLQWQu
nlUr26j0U7Lr/VjsBjs1pzqnEA4V3D3qAAYBZeYEkc6bIZrczN94v26vFBAFcKMgVkchDjjz9Se6
Jk+tcZ3iUpt4iqomp0epqR+ZOhiO7USnjTm9Pd9IrBGowvxCIAlfo/y8yee2AjX7wotBAfOb2yMj
qbfxQt2mY5D3AFIIcL6XzFKsDpNf52U+B8xcrG/lLqn5PS0CyCPMPO2Ztiyq56lHxbgk7ws+Jsda
tT9HRZ2/dZarO9kV+aGUrTpTzuKN37bcYNcBHTJ0yOBwiSP7uYmyTJGTrqBldqEqYVGZmCwyjWEf
nAqatn97flBjRZyMOAGjQXR3vbgN66uJGlpeZluWz2Njqh+91TXId9V4TFupPri06w8KtghbN+zt
bQbGOoAJMNchqYLxwvXQI/gO7Uzb/AI3Jfop4bggmIDg1ul8i/6Yo/mhY7AYEDmanx2cpSIhCWxd
WrBz3p6D2w2+JGtQHYJlweA3smzIPyKIeuQpeovw8kJckoXuEBc7HwJLUQbVrnWqLS7WLRaDC5D7
gPoWbiFIf6sMkdMi1yUtyoti83Tp+Kwhq3S6h461sAaUYvhQuyMOetGgrQTVwFamot45uqaPYsrR
3iKGK0CQIjsu04Lcq2pCZKNHtuO5St6h9tWjjuLzIy+kjTQ09bvA9tMD86vmQ1XDSePt6buNAXCL
Y+pgbL4A4etMPjG5E0M/mF7aacw/t1pAUOUlMhrqJjgOtG2imWu5FXEtk3R9RoAacNhlYB7x7zUp
pjBSqjTO9QWPZfYc5664N/GAugf/S/o/Gqds9gXR9kHPxfCkS7GlcLu9pSAdA0go8QDi3n/JlP7Y
NG1HnTHQRX7B+9hFnq1a6GeqYWNub28CjAIuGzYnSkF4a663pi0cMfu1yC6e04Kokk7DQ6YrcaSe
v+XG8+pQiFydYCE8o1B2PVST+mIa+zy/5MYUu1bEdcQ0+6I51FNvb5hXYisfubnncRf370Lkvx4q
UNDBcZsVlzFJxMEFNnAgfd2exMjGncyIf+zb/isR0GrZznbPfTahpt2P6b7xPbUPymDcSKFvV9MH
zxu3AFhHCK7WwmOVTaTxdIFfFLfBsQCGF84B2UrUb08KJOsCzCYfckM8qqspFm7s2sodiwtkGupx
EIMPOdpUHlqTFqfA63kEf9Fx43a7WVcJWxMBgjWwcw8A52pQ2MWyfE6lvRDBfvW8SQ9Dm1EYDLTd
x411vTmTGAr+iAiaUWNFzX+VijlOIjsnM/OlL3K1n/xg2ANNBfyd1OV9Mifujsyg9KVs6h/LHjXL
fvSKu7d/xM1KwkMGNzkOpQ+k4uY30CUulbFHL6OA5qAUA2hLpd5Sg9ys5EJIWr4TRsNoM/7Sq+KP
0w8YqC4dwqrLQBt1R1qXPzqTHSMwIeZDomV86upKb5yb63cKESYKTZhXB8wH4MfOenoz1xubXgbt
l4T7j26vP7TjokJJ3bMqi99vTyO9nsd/BoPBGtygBRYUv/v6jFrPdoVbJf2XApZD6ETe8QrEjiY7
QjEgws4E9pjLzgdhGfdD0Lje+6Roy30mCL/DIzM8zD6YEY6O/V1fdjZ006E9ZkXXQKIFAWbT2+Gj
K/IgRO6kj7K08ljzlod1204bb8XKbAPfImFGh6VygIiATLZuqqNw5Mgcz/3ZVqS4L0gGz0bskXdx
Xhdob6HoPrDgvDFSF3uTACUB16WF+QxKIh7PxbkTVO0dz6v2pdQDmKp4Q7OizM6OyMtjX4/NE7a0
vM8nLvddO2afCALYvawh8pw9SK81GkQ/oIbxe9LBdKzLmF2oFhA3OGAeS5DwwbSf0A7cLUV278F2
6kEmqHfPKXf3KncqMDpHNE92gSu+vcw3q4yZAY1l2VpLFLxWu+fd6Npaiv48thrtOfyO7aoRQ709
yirWXhYAUR42LfJpB4WcG0VmnBZB58XO2Q6S4vst3MWm0ov6wQxfZ5uhj/us+KFuCD/FSuZIgaxC
2JOrHUX+8dgWTXFoeh/MbSaqjV93OwceYGLEEdi48J5abA7/DP9kTBpb+CN+XIB+1p6LTu0oeAUb
h3fda+RlDha/RDB18OyhznQ9TKnT1lU9d85yTCCnwx0GMnzfQE7l5e9Rqsa3unEq94x1VYh5qf9y
KBSHM7EQ83EHPuxwOwzjSrrwDeHZE8oM48ZMXIOGyzIBPlsgBg4zOBfB8PVP9FI1OEoS95xpziNk
ZqClqhG6BJcPILiU6Jtd8/TYk+SnbHFM3t4l1w/VP6MjmEJhDIXvpfZ0PXoVm5QYP6HnXE76vhfg
4agEGGUB96+Nxbi5SYFXIWaFjwywUfTlWaEGcVfNTZWX7Ixkojh4vRtHCGPLkFU0eVcgLN+Y2FVh
/+XbkEIjiIOdWgAAZzUgQ9V3wkvPANHH3jdbeOzOaVj1PlhoOBwoQqQtnHlQ2Gd3hMxeSJsiPsx9
lj1nWTNthASvfT4wBfBo4A0h8FBez3TqZERhcthZjZWNAIDz3YQEaMeyzovKXpQb472ystjxgL8F
aopIFpYT+MdrSUt0A85qwc644OMHxIXYQ2ZynzzhFFszvZzW/8oL/pnppQTnvOgaAD1fj8XjXhZD
jz3ct0a8nwEMR8NIPvhj4u9nbxQgOFXOxRFaHFieu6c6aGiILNUCqGk+U5AKI/0DDQuNHPaEuwXE
eO7Wg/Tqb8QZc13wPhloJ9e/0c+LtJpjzz2PA/U+eqyc3o2tyfe26pODRK33UGgjIjPM+vntM7bM
9M3sgL8nICXgqOOsVoIgY0q8MnBx11F6GDM6Hho5N/8qBntZAwAYIK6BzIT/yGU//LHeXIDPOivi
nWWXujstAaC2ab6pi7j9FmzfhayBOjIMW1ZnSkypDtIkh3kYsMq9Z8rPjTds4cCvbF0P8boEDgP0
CyjY9ae4pDGuHC0/u37q3yUOSU5eb8oHX8MN7l+vDcxaQLLxXVxMYt1c2GagBLEZQ3VlGoNAiVJl
yYp+48V/Ze8Bs11MUF0Xxcp1pQKpV+r3zeSdFQKd45wIcSyM5h9GO2YP1lQTlMaoVLMmcLaO5su9
stp9vu/B9AjcOcSx67xPG7/TAxj/Z7efAqgxYmLjvS665HueY9fvUjwqkGm5lX5QatBfmo7Ij0Cu
6nu/UPJvhMT1uyr3g4sL54MynAc3/k7KlnxIGK/ed1UuWzi6iUPnOaip61qoOCxzPf+A7E5DY8ad
7Pvc2dLd+yBDypBmPnABVGurx2CmyYHVg8YjMLoZmnBVsvkO62FAkERx+VAOku/hWgVdquRIR20f
V2nUzdXU7IKm43/HKhY/gnpAA5N2ZnACSnhn2WOaKvQGKwFlRjnvK7N3RevXD00OCD1UsnG+e2wQ
P4nXVXw/zdN4UrogXZi5ps6jJM3aT9br1Cfm9ZWHGp6Jn2PWvktNZvKwY7Z07prOE38vbrMQh1Tt
uEfAOKqjnhNAxtptswouBEY/BDwbg10cKHix+KXbPWZ1DOFEDbC8CSenFN/siG0Jx2wqDyl0TiD/
WIZYOc6Hdt63+QQvutqw/KlGJHZcDNAF2PHe3KEZMm8uXSaBQdWogKeHsR7xnPIpLr/PBdhBHcpj
yV05UsxfzCz7OUwdwC6Edbh829J/qlHCUxCU9GUT9sUI4xUTaL0Qgg0UKHxOHXWiTh9/GjD9UB9l
5XBOBuL/Dnp4DiimzfslRYGwHC/63ZCUzU8WLzx+VlQmg0XBQJ1d68f9F5rrqYyQl3Rfqnoes2Pn
dv1XOUl+0nTiLmwWG/EzS/P5kU0t3G+rSnSIzYwe0JitKzOE7cqmcDAEEwfSL17nYeXBzMob5grl
aNinPTdFdxR28ujJaiTbO6+PWQGGc2O/DjWhInTQk+g+T5iZ4FPDwWGnOpmGXU7j+hvFfkSO7HZw
lS5cXoeCNA3aqYEJ83s0E/A0FzaR3c5xZnaR8GaFr8s8B5CFKe+xSxwHbfisFlnk+ZN8T7sqDh1X
pF/domDdDs0E/EPSlboPAV+3/M7Ms/n99k12nR2/3P946UEFQPXMWQoH15cmmQcyAMYEjQ5vy5fJ
WNDbgnoi8W7C5oeMKE72fempw9vDvhJigyDNgOWjQob63Torz0VbTWnM4zN8nfi7WsX1JSgJRHoD
b37XDY/BAun1PkEhL6rGvo6G3ItPSUG9D5KrEmYxkPrbGrkfjqS8zwxTGy/jemZQS8QtLlC59Hy8
vutco29iykyZdeeMD+opS9p8LwctQm9uoeXKFmPDhm4Bzq8NyvEgAz4Ajgh073o5YNYOElZfDIh2
hQ41FehpmNB576D5WnAQQ/nz7XVYh5fLRwIVRI1yWQS+phoNFe3tROrhHM/1sZHI7CcN14LeuM0J
VKCNB41eo04gki+RBp4y1P8AewJYvP682it9ywY+nMd5GA+eP3dRDjbr+9So4aTxMoQtVMh7FqgG
/jQ6PqXI8WCIxmioK11HHUrXoUjzYI8fDoEjSo0hAfl9nyrdvgtiYaO5t3bjNXxlUUBaWKKXl6La
mrbg5W0bpFyN54xaH5Y9nnx2U+risJfuidZ9vE9HtsXte2Vl2BLJAHVFGRkc6OupAvIy5l1djueg
buqTlYScBjD8dmCdjpHuhmIj8H9lvIVDKPH4gP0inFX0NGR517K0nc5J4n9UmtaogSY8zKrgPvFs
szHa8uv/DC+wEeDjJgFALVk8UrzV18GwfQRCNZ3bhkAjnKaQDQTNVobxyjfhewAmIXoH+LcWAA8M
tOxsqqdz2dVjOHBb3Hej/xHPQfeAFH3r8L46nMBawZDTBa1ttbsRrjkiUXQ6z7op4HMEpycOEvSd
JdVPAE9m4zS9MocAycCnQZQG4G/NXjTTMI7xXNozTJbSAyjK5mBE4n751zcEXgcRLLYf7lJAv14p
GH3IuCy4PTsd/87z/jmgw6/ETr/ENJT7t8d6qT+ttgWovQzXEarKaD6xykaSVIqpAmfkXAjbRzTT
6NImyLwfdOsdrajS04iIa0fkoO6GQcEvtGRTJNIyCdtcsbByeBqViBHe/l3rzAKAG3QwSFABz2Ov
vlxrfyRJgcpJA6fV/kySYThUUrMIfjPy5Bg8+W8PdQM/LGPBWmShYkKBAy799XyjJMeVimV/7hGC
70DVJp/rNNaPY+VXe9YaUBXYBAZoAIsTJ3Dt/eS11TGeq/yuQyR+/H/5ObgXgNSjDIQa6PXPyWF+
7BgvHYAHkPpupnh6QdBYBDLetLMzsKd2MAzUezD1aDzB+baf66h3y/ak+nLcoEzdQN0vs8M5XLdx
QyF4WM1ONZgiER0BPAx+9YMzQGHBJ4SyAWgIkU/hPuqlRXl0bC53VaGGp0nFwbGWMM+I7QjVPYSj
Yu6KY4AKbihJRt+3cy73vOLkqW/L/H7OKbT4kKaFIP5NsLqGlLnLzbhBEFp+6PVOZ8vFDkghgJEE
xBLX89oHxTAQkEDPNJ+h3zIBe8o8pFhp2jk7mQZxmKOE8OBp7/z2iq4swZc3mIHgi7mDrA5EnBcA
+I/N7AyswQtthjOuDnh/Ezt/BikV4fEkYOkDsVfUNlCxj7y2xxZ9Fo62CL4pHdMP/VxVF8O12BOE
hKGXOApuSpzsgszl+2ZEqVsyQqBFCLBzuddGfZN6B78eYmis4ME8B6n5IvNewrODoa7lq2bnpk3/
4IJxuGMinfeV741h19j8mVDaHmu0uNiI626vTQ+ELIqCPupfjK3JJFnagS47Knvm0sKRgJkRiafi
G+t7e2UsbXMAkC5CBcRYK8qKbYwzFsqfzwk3fUiaQexAPirv6m4kG1fGKx8EwT0YESjjLSH8EnT9
uaA++AW8c5xzDx4nXIoHmCTIYkv3/toHwamRLmRtXM98efz+GCVBURaZeOaeQXiB8Q1UT7u5Cp5l
4fb7t3fo7TMKfjTYt8LHQqGCtjrjGRMN6h810PfBPTmZW4e+W3yoLL+H8caWl//tOURp2wUhDDRM
AHw3VzuQXbeJW3bO/EzsSGKdED2DmneOC3wv7rRzssYxl9yZtzCWVz4TdDxwqEGPRGF9PaEzaXrk
8Ck7B2MiPreJ991NHecnUQGsd4UYN27yV9YPQQmIxqi0Arh/6cT8x/q1Xim7KrHs7BSOG6GDgTgq
CYtwSvz+y9sLiB1xc7t5CLugsfOwK4CSrZbQ9aeksToW51QmD21dlXKvmi557AzAKuhBPPF50l2b
hV5G5CfTgTUSje6QyXAe/fI+oDE45cYiCO07D0EvciDOgA9IWKwFkylT5PWO/ga4NvnSCAg0Tq3n
Nm7EPOSvoQ4q2BL3BUyx6kYO8KAoJ7jiJcrAG1355aj3HkFYgUcUqvudbHrvXoyZ+Aj6I94uWgW7
FpXGc9cp0BRtYoD2IlQFJZ2cqlaYjyIuuh7ihJRDqlIPH6sxh5tHMmLidxS4VBv5c0q/+sZl052Y
rPs19eqPI5+yZsdpp3MQhkj+TXuZ7o8SUoNul+ApzeFWacGhrxR+WzK15G6RkcO5O+9UhBY/SId7
p/vANaj4wFzsQE8enrDPPQL1nyhHk+dxKmZYY4kq/mJtFgTI350Bmm8Qtu6d2iCcStMBHpyg9wu4
6Dbg5Dcg9wdhCkzLxZOTd96uNgF8pyfFe0ApGSDXMPPH6YOtHQBzfFbVguEk2UOfL07umcm+ub0l
P3A7AICDDKzCfZr7Jzebce/Tyh/bHTdZOu0Cqou/wA8CFrPgnjw0dibfSlBAPze1B6sy31e03OV4
OcEIaub2C+DbEcx3UKc+Oc6UPHQkyY+NTbpPrSPnv1xBxubYpqVbYZK8BqCbN87+UYLqqWGrabtp
77eQZX4pZ1XH7/kYoFEH4Jv0iejB37Lhe+UugXYGfArUafHKrusZLrDnCgqa+VyqNuyEX53Qr0oe
upSRg8U526FwBasYR28c7dsHgAO9X1i1UDGhKfQq76gVN/mUkuAMi4HmZJ3MR4y4qY24va8WuSuA
16UiCmrb6kxX3hyTwXTkjPCsu4fzQHukoyHwt1kaJnBvKxK+vbAwHuJfyDyXBG7dumQ0cSqUHMi5
kuAtxwamNkPLnlqIDA9b99XNdYWhUO6C4ClYnoLl0/+4G90Y4tCpEeSsWpE+pIE7710gmpEjOpR2
akaiRAfJR92p7n3ndeXvpEqKKOAji7RfkS1Z2jXbconQlp+Ddi2gy6G+uq78oNLXI0yg5NzMvo26
tFbPbRPbe2gCxK5mcX3A0U93s5fw+wYGDaHE7g67WW1hAq9tLBA/8Qojy0TdZhXEuCXJVEKT5IJu
ylnUezOASngcbGABryw03mAkPWAAQQmxloEBpW7UKDr/TNMU+h6Wp/vWUnr0K9h0vb3Sr3wQjAzQ
AxHuJ2ACrlPmmPuWmLgPzjrvvTualFlUoXnbxgetdC4vC+gvMIoPxhyqm4t2/c/9BAv3TA4ZFD0e
RW8+p4cBxFQU7QFXsN3TAIULv0zpfk5Gd9eamcMQwpKN8uGK9//yIxbGCOpUiHZRF1tlbrpusowl
TXqJ0wFc/laU8SOyHJgtFMozCcgLyzNJ0WsHVZG++jJDSAtPPUHkFxoQSETenvrlErpOeBahC2Qn
EOijA+Q67IYth5PEqYGoUcDCJ4S+KqkPdK740h4lVmjBkPedc9/WSZD866FRpMNbLgElIvNZS+MT
KqepxL15RrPMHu2qKh2Cqh6EbVZ8y1r2azIe2b/9tQsqcv21MBoIFnsAEIjxFKzSO016x58XdXo9
WfYrBxV4UTa09Tn1cgIGQwwfFZQQ0GAw9LmiWWhKsMT+dWIA+TK4i2C+gsAIwuT1NvRNHyjVUciD
Hdhbe51u0QkM6oO3P/UV0OZ6mBVCNPsgnugCw9RBhUoV+u3uBK6OB1FT91mQIn+fTbL5UuTgwVI4
y0RwyBG7PFPpU9X4EP71tn5vay03UrAVd3U5AbhJ8TSi6EzxXq0XoW9jd+6VA9dM6psD/lr+zoMl
Dmh4afWY+3OwzyBJipQqmrBM+hyA7jz9RWg9QYusdeQmY7KRfL42WYC9l3sOLE8YEq02RlMH8ZwM
0yJxYeMxgyRlHy9xLsktvJDsgJJLiW6BnRx/gUEcvK+80Y8QJ+LOn2C648k233WBHP/1xYj87aUK
hDc3wOV1vVVMnFAfFSaUgQY27gCXFlEFKd7GqXjB91fHApnjEqwgMQDJZPWgpAXUjZOqoCMghf5M
6pn8popWdq9qN3fAkYchVIpScpT0bC5hqlv2R+Zo9GqqUqaDHfXa4DlAufcDAVtERG2l0CFFTw5M
uOJJbKBNr/1cGA1gYqBvAVrNV/e4m8bCLzOpL8xm8mmeUZ4jNkuecLvDSWEGQYYJ0n5EA1Z1zy0C
htQOxb3nwIc38732YGqnOjo+NMy8bzRsMRWaBk4gKmwc9Nd2FTBnuH6gmgY7xrUFthWAulI6yXNl
YUFM8uJ/sXdmzXFjx5f/Kh1+Rwf2ZWJmIga1sbhUkRQlSnpBaMW+7/j08wNld7Nu8V8I2a+22245
2lGJu+XNm3nyHDSgErWEKL6WvvqD130Phkr/lPtJA0V3Q+xu1MgQkJaqZq4MmnWNnDwO+aLfg6rP
ZxCHC5CKshXpLuus6WqKWkmPBudDE9NKaWR9tvZ1CbWk3AkW9rDQrPHLFkHcS6YW2k8xkAglrQyc
dvI+FLKd7mMVPuJCr/sVfRTmpmwhK45y9BaqYJx2tW+kuzbx/CO4gZ6OZdPeaRYsqoMCFZfc0SVY
Z0FwnZKNeCxb6GQTIpj3XWk30NL2MogImV/27WjjWC1ij36afLjsWM+DFUplmg26C6A71VnBrxZd
kMvQp8TPMeCJq94K7Gslz79cNjJv4dMTOQO9iDUtcOdAS4UtruueMki9HD8HAyJ/gZ8aa/Ke7bpS
7HEpzD6/FAH/UBZhG+AEAOGeOhk1CrNR8r34uVAC0y1bWV1LUVbdVmnebGTOxpVETHWbF1W1lrRB
vra8oSOl2CImifva+FNqHmm1VDZ2atZry4/8Ta058ARTHnvny9NiD/0c+AuzQ74feBoya3AGiKQm
pG4Tv8im6Jmw0QTw7IXJxxQeN9V1+q6PZ7hJeQRbUTwbLVexKztxsu+qegAgo48tzT16sS2GPLjt
vdF7MnrLQzrIiNJH/MhABtSY4g9d4DkPfVrEd9KAH3KnkaTFJlOL4JG+CpnW/biEl0ptNe82crwy
RfusgfPGr+vwC/nNNAB8GbJNGpLuCnNsrp00HFYWP3Ftx1na8Nzu0neVbpeJq8BOW63MZkAbwKlV
+qY4vIoE4qFrjpmStJ/k0kdkKkzg5FrwU29NJyEY/h/Q6ByIn26AGrathGsxejYyJUAtN63WBVmp
r32cBxts/y4KfwbPAYqHDYrMywwrP7UnzWxsii5FNP6Y5lorIWS1YUZa6XrlbNRxGBYe4m8E/pQ0
5wIgnRV4IBG9ng+SNRVK1MDcUaskbkbbeQ5aa3zq+i4oNxYF/zsa+mn8TZNEAvIjh3D3dFniLdH/
CUyhszN0SG5DakJZnwqDIxxsfhH27FLqnkmsVPtMl/Wn3O6dbdEX1ybNQ9fEH8Y9bQOym9v+tzIA
u41sRrGV26raT4rhb+SRo+YMSk/MnNc70qJoG/bTZ149S0JAZ24IgCPXA2gE3maKIYqF2ADLhyRq
4EBIiR4R98rjye3Tf0bE/6VY+wdz98rxr780X/74kZGPGA9f0h//5x+HsP3xmmPt5f/+L5I10/mT
Zwric5SS8c4z0uUX1RrvIedPGvh5wwA+nq9yTtBfXGv2n+BS8YsklAkdAaz8zbWmOH8SeYPQ16iw
zOG39TtcayIbJEnrucgNsB6fQRFSJFacaOzwE0cq3stSAf1GF8hVsBk07TqZ7LJAndAqD03oZSrU
7yN5xHbO7WWVquwImCYoesMBNeQQ6sXbnndnR5I27b+PMQ1gbhAV7wO57KtVZRf1XQFTwddpSv+p
g/TfnfePmUjifyb3e9d8acI/tj++/6jmP3wP/3ihOMx+cDe93pDzr/zaj4qp/UmymkYgHiJzowe+
4p/Mf5r1JxHRzBRE/Q6Xzo77525U5D/nTAuVTYop/GEuq9d5O5MCKvwTGG8hgGQ/vgCrfmcvCmkM
foDXEc4SbBg96eZLDPoqVTijF1OnyOI7uQ5Xit1s/FhyO5msdaq6vvP0aq7uf0Uar1n9hBDwlzWY
t2ZOQ+IQeb5QX1mbwlGRxqiL73Kpu6paDWq3hWTjmQXKhgo3hGnRFEx+Rrgih64sAXKm+p3myeoq
SHu0fMJkSR7pbNaI+CivzTh6bmM4SE7HkdqW1Bl20twVRoLEbmvom7JK213fFsGmnCgZ2KWiLz3f
5tfkq+iNbCgZPgySrp4r7SKYrgmzsMhpwruridBvFS/7WVhjso5hf4Iwvx8JcnUfxmxIWsepAOOE
9PSwyjpzUZdsHt/Zl/xyh+QF4aU8HT9y9r0E4qC6a7LQ3uYT2sGeVikfpdjyr7y+8TdOoupbPdS8
Nc2s1IpTlJp6u8vXpdwp+2GI482YaPGNZcy8EiHRMMKJBQQ13cc805HkznuYJ8rW3ikpeEU3NPXu
xqS0+eghxBUAi8gb4lfbvJWh0Hu4vE3FYOPXTPOOmHu8ORgiijSxIwJ72B/ueIBVW83on3MAdS4n
mPy53/jbCA61hzaHvSH1rOBAuzvA2o6SjAfqb63AErex1PGJjpD8I7Wg8d6D0WUNazPFK9iI95e/
V4hD+VxeymQ72PYzEY54n6TZCNcIHuYO3hRz11voZQ2EU1RNegdqW0rbl+2dHzLaQEl34JoIDwEE
nC6/kdCtNsV6eCeH4WrKQhdeofVlEwLHLU/+udX0lQ3hiGmN2Y9Q04d39QYV3s41tnDarv2NtGJf
uMpK26go4eZrKJ4WRnc+m8QFcxc6RTv+EqP6QpZMf5iM8C5sttYU3IYZtUV7vBn1JdTgSwXt9Bxh
iooy7pyQnkzH6USqTRBX8aiGd83W3IWP0ZNzzG7Na/a78jG6TV15l90OR3VnbYstvbc/nDvn4VAc
8r16RB5Jb1fGz75zvWO4MPvz+b30XcL5jgG2hiV9NHdafzNCGFxk5kaqGvRzp20UWm5ABwPyYpeX
/GxXERLRDAnBOmEW5PEC7kOfpFL12nC4Ayb6U4/HnUFb3u+u7YsNXr6AKDkz2uxiX11ASlsXcqYl
wx3aCq6CgpvR4n70+yEm3PwrKnjjphPLFaTf59H8bYkL/LWlKArA+VdY0txpjWL7VbT+ZqyqVX1c
eoWeLdYcShItEE3ONHxiSsqHqSExPSxF1Cw1r6cDgp7n8Us3PYcIqiSz2JO1kIs+uwBebNJPNyfj
4W2Y3z+v5lFPJs3raBO6cxLSmsDcaR/cWMGd7byrE1Qmy4VrfcmeGDhIjeZ0CvYgnEcwOb/rpmzr
Kz/Nxtv7yLWo8YLBtzYjgZnOs5dwi7+dDlBWO2sozXy4U/pg2Pes9spK7GlhO54tncNTg604A2xJ
8DmCI/WTvE16oy4PVlcCZaDHBVE+h0YkWBngp4fLKQ/20DQt5C3OZvPFLJHfC2hdFnkZJtpPdV4Q
5UFywgdZireNhx+36k2p5p8hr3R9xJovn4c3RgraHKK2uYwIEFQ4DqUlKTDCMdKSFiiylntKxtva
gH1Rrlaemj60RnZdO/vLVs9cOdkXMF60HII/Je8t+Nc0rJwGoOl4CHVvDa/Axqt2Fio1UZF9u2xJ
bADh/M19ZTB5KFyy/FtYSjtPKj3QJu1Ov5OO+nV/iK/JsKlPHpdVsFJ2NPBvdMtt0VQ0FpZTjEZ/
mZ6NKrpDp+88968O45Bro+rUhobolLni2lwblBZGkg51qoOHkf8dc3MGEW5uqpBiGOp0fagNvqTd
+ba8ivp7mK52ST/eUPOM1ZJX0iU/Kp7Dl7G9MiasoBlC8hgWL8ZubOmz4j3+7u/PPZzzvzjkoMiE
ZVOtotFCGfbosvfaTZtPJqye9L5ftjK7w9f3KT039F+rdAjN3Opn/aIzlitU09w/ZBCXbbOy/pwn
cXIVjaG2vWzpfL4AOMDEOicq8CuWcInmIFDSKZjCAz1u4V0ASm7dBdpSIlk8V3h98OykQniRECi9
FJpe7ThfGWec7JgdA0mDbDGwtaepK5SvYTCATpaTz5cHJforzM3krxA9sruhZpsH/cqcXnVRMEGl
eqTwAnoqOPap5pLNW4+1+q4vFBIkC8f5jQHyTH1ZLt7lRGinFosymMqo7OqjpiVoYir93vAnGdld
66bsrIU9eLY7GB5xJigCDbox8rqnxuo8R/nDq+pjgzvWtX50Ix2mc8e4uTyNZ3uDywYIoQEYlb+4
uk/teHEBMFir62Ob5Ddhe5PKzu4/syCcJigQoxg9p/pYWkAf5aOdxQvO5425mnts2MYqaVVm63QM
Rd5Zauc39dEieJPka7XeS+ESLYdYaZ8TLK+tiKQhqVJPnhNjRX9fHC3ZnZ7jfCXVrvMQwsHnJj+Q
4cqX4A1nblwwKsSm8KuNOZWj+giKnK5PSdl4VGBBWC7dF28cJ84ulF7gnvkv8VasHams7Xm/5cgk
m0N+r3tSj3hg4PZQl0mNUrp99/3yzhDv/3lGKb86uGuiDvWl4vvqCAe+kkBvNVVHe1ypKNoctOiq
hvHFRwpzVS+Knb5lDmgOpC+gogANCeGGOXnARQ2jYgGNq+Len1xnq91MN/Gdv5t28V67dq6nz9L3
nraKH/nz5bG+dc5eGxech16ltPx0GJdpMdbye0iA15ctvLWC4DIBAM1U2M5Z/snL+65LscB9sg4M
uI+g/tV8I8RzTAdvzD7nWbjghN84FKTNKeBC2QibyNnbiYSerXaa1B8HRVknU3cP2A81yHqtoIbX
qT2pQ31bxZ8HOd6YueP2vUE/0/7yyM/Pv0EViKwMFFuwmYlthPQtdaNVhdNRUbKVhb5OM+wNZ2Gz
vjVUbhxaVgErQrB6Fq1W9hAy9eNRUV20Qh1lpWuu+s3+OBx6t/zafajeZ0sVrvMrh5G9sinsmlqJ
IWfqfUZG91cFD0dK23ZG4sO4vzyFc+74NBqZCatBrHFv84KjnnHqQ8spJKNZKNMxxdEg/Fa6qb1W
v1ufO1Td0nV9q72floj3zs/Eqc15XV+dfw/iHT+WxwkpGdD6w3PRLNGOv7xzT4IsYVjC9aYpYEYS
AFFHjVSRdlPeDa606Va8F2+kvbQO94Mb7sbeDXM33Fe79Gewc57sbOFoLg1UuALruvB5JAzT0QnC
a3W4Aja98DR9CbDPBjqnSGYgJN04wkUxqVbcwg8wHcdrGT6CXf4h+N5V+yAH+u/2u+Sd/e6gbKQH
+ZvXutKD9BAdqg/xU7l2NsiU3rQLYcVZqoPSBQkVlDsonwFLE2sIE1lYqzRS+Rh/IOtAaq7YzERR
7zTJtT4tPenePJuvrQnLHBcwukPeg7Wf3XdD2xvlzqmBnbq6zx3mAvsZr/Jw6y08REQiMWKC01EK
C6sFtt5qPXbTn+GjsQ22+jrem/fWTfAuvA1uptKVn4eFo3ru52ebDr1DhL7wGQjRDl0NwehL2JR/
6tZt3F2l+0R7x2WtLRgSoWEvo6NHASwxu2ruHTo9n21p5Nxa5ngcPjbb8Iv1NH1zbvLH2HfDG/n9
WK1prYGLz6Qb4+MSY/9bR2ZuHqRkQxoE0uFT24bkOU44euNxUk13kFbqtBQ1niX058V7bUJYPEtP
Cguo5HiUr401VNXb8Wdxm92qu/o620d7fRdflfpGO2TRPkT2dCFoXRqgEOCPfZCqaRVMx2RKJLcY
pG3ZJku8kG8agbd5Do7JeohSHHYCP26GMsZR0jkOKIjX5UJc89bdO/Oc/8uCMAwphUCkSPA7dfVh
CuObZLSuylS+unw9vXEPkimCA4rohiyjyDQfhi08ObMbb52DM27b/rnKNjTEXLYyL7jgQ2fgPNcg
zyH6JIT9Tp09yqPRmw6+rx9Gf9tG72GIfxinW0fSN5dtnQejc7QEYpBaIbxn4rvLnqJRiZzMOKiR
A8dz8H5w9nJ443geBUok15tsPXVLKYc3/CTYNAAQM5e3RilLWK1yjJsqKtsWyhzlqpim/YjWiWdL
P1tpP1rNJm3MTZJl26762qn2Gu4kXjpLtLPni0kJDbgF6iOgoM+ac81AA9way8OBFvDxRh2tLbl/
oAtl/VTb0lLZ4jyyAe1BNZ3kO2hc7kfhZiygLJL6QfWPHk9Rd2j0TQ73T5NkezvxdgH5qtGLIDcM
9rb/2FUtMi5L4PyzQ0JFBzwwMFuuQ9rehZeH10WUQ33dOYSlzRnUCyonRulv9dgPFwrCb5oCnWXT
lQFIVCQI07Jy6EOC9YNnTMYmSWBklWvPdqO8jn93C/PSfmkuRoSQZ6NYY0iGRg5bXx6P/TS5MpWg
IfgRDu9h176V0w4t02PQLJQYzk7NbHJ+58/YMypkgsvWS02tABKMx7qE5cnIrgZHWYe6dk8GZTWq
zX6sp93UL0lGzcfixDHMWf+5h3bObEESIawfYmBWMjh9dezUUl2NUtfdOIk3bYYgUN0okg9Qtij7
zhzz7WUv8cbmxTJpB1pbZgE0ERxBxQv4bVLWWI53eWhdGejjSQrPct8IvlLY2fiRvO1gtjXUXefZ
imsCr7/8EW+Mnjnl+nDYNxCMCG4xqathDKyyOsaTJEMKlerxJqmdAhixU39HYBUl1KZQ7julWspK
CKgo9jAiVnPXNfTNsGDzyhTCAGBQbZy01bEypDBwHVNKdrkVO0fDyrM7BczyjeUEE4phY7oqAKC7
fTPRI+soJC0sBzHKMQDYCmx9qhDcQftCR/IUUuQwj/zVRGPoPq7MwbWKtNxdnrazu3f+9NnFwauv
zmnx00+HtWQKqsSrjmHvtBtwfuF6kExn4USIcMyXGSJxx7OXIgNWhBnSy2IaMocMURQ5hEmNUmxM
o/0Yx5Fy09l9uNan6cHPkmrVR5q9ieyq/M0a7bxG8FsD3wbLxN+EUG0KM/h0Pbk+ml3R7qcqybZD
bycL03l+9EmIzocASoM5USmO0wGyYEM1d6xrU9/QGZt+6b3MWZnj2L+Lk7iFM6kNr+wu6Q95qSeP
l1fzrUPAOQRqi9uZiwKnq1npfdm0ILKPfaTrOzMraYvMO21XUIxTij7amh34ZUmXxtVlw/MPC74H
dz53N2Ga1Ra2kS15cIjFvXmIGyo4raOVO7Xu25XHvl9JkaxdVbHz7Tdt0rMDGBFMNBemyfk7HWxK
VUsJLF/j1H2VpLuw91Y05a6V5EPv/x4fPCdcsCWMb+izVGoLTz06qC3Htn7jTPVNbi0V+c+m8cXM
XGmEngu+fGGT5pNvKy2aNkfdcM0fPtnG0VXu2ufLE3d2+wpWhF0Cw3zTyBFRU1cOV3lurcLuOvCn
hcf12V7EioNHBB8CXQ8p1NPl4W0Ue/IErUtfbc3patSuh4qTv1Hy+2ZJ/eYsWCNpSW8GT04azXRu
v1NbUjMmcmINjOgjDTdGsoE8S9tfnrWzoz3bgCOfgiwIRiCRpzYUeCDrhok7Brozul4dv4/RZrfB
lEx6vfKUHKrEUd1nlb++bPj8ej21LMJLSA61yuSUMu8j+q/aPLwiTlpJ07cqDR9z2YJppF6rprRp
QIS38pr+pwUy+Hn+To73/AVA80H8zCTBYkTD7W7H/lAoR8dKtpbkbwLneYS8oU0fGl9buMnP4//Z
2uylZ1IemsGF1awITlEyKpVjMijr3jJ3RZRs6kBd9030QR8+eon6McjfGRAS9FLsTi3EXnmyENS8
taUI4CByoeykvOhXv077ZamSxxHcckekyNd1/VlLQ9eqv8v1EmnMW/sKnAYRFA6LJmEhbJtix46q
qlKO2rsIidPqcxne5N8T77HUj0B8Lu+lt0YFVFbhPcMtTGnydBOHsjLWcaxoR5hZH61JvoE09K6p
0o9VbC2clze8DMSCf5sSVnGIwiF0BlWjVqM+QlqzbZvhZhiW6Nff2przowWQMpEMc3g6ojKFMwQx
TzwzJB4r2AE+eh10GY3eftDi/qpE4HBhDs9TMrxNifJkpm+mKhDfp+hOt9DvlM1Rhg/3YzIqjdtV
yFJqajCu/DSt9rjDH4kcWxsr1vNNn7WbLuhuobbKXU/mqvLCdD3lYXk3ojJyV8T1N4htw11o1N3z
5QU/T/5B6ge4Q+ZSeYElCisOfa2qeE3ScEt2c9dq9ql0mmKTN6ie+nAtrHRC0ZuORnM3kBt5k1hF
txnLqYUlCXaXFkJFN22hessTR91e/rjztZv5J7kmoEcjajCFkn/F9dAXaUK01Nm0ATXRbQRN1boz
hmmjmRIyu1Gx8Bx8AcCeujKyabO+JkBNIO1if4sTqOgTznhX+sCsz77dBt/7uEnejT0M/S6Z+P7z
kGpOvqL1IP2Ut6Fmuk0kxaSFqd+8G0o7PNiSntVuDpq0ckco4d7HSSR9LkpZSXn2WOCCpdEJP2uh
MhVuzyZxXN9T1YcoaGSgkYE6XfdRYzzohSrVqwohaxtKliSI4JGLvScbLh5+eFAn2IBNoz5kUkE6
U1HC+BPZ8zFyY1uyPuuR2j/EyhhDi1a0/dexNqnsdmmUPsmktcHrJmb3AfBI+rXv26pzszL1j0NP
OWPhRIhehZIsgAou4FkInn4BITqSC78GOWKWR1z32h82owqHWNCs0FG8vGFEnyIaEg57L8l9rZUY
am0Z4j9aEpOj4w0Lw5k/9/UWEa0IRyYjz5N3GVYMGQwtnCp5nS/c6eKMkSAgd8cdRysP1LZiqhCy
IKXJlKg7Jml08APIl0MnghIbzZ00Jrt2edrEAVFqBenIKaNxB/JAkQUjyoCwFUnXHcOAzM4oF/Wq
tsH7X7ZydpGRXiXBwvuK/lVIg4Rp60xz6BQpBKQRdJuq7gO3a6zHpuwhw9TcsZsoR9rZCuqy39wV
vLMwjPQCHMFz27XwELB7c2jyMuVxqZtuXmWuVYZuZy8MT9x7L1YAA5DeYDq5Pk8vGt5zgNi0jCSH
1K3V9mgroZuD4Lk8iedLxVheWRF2eBR6dIWaOc/UKIHg0fGeqT0sCXeJXeqUh7EyPxGxxBNKzCG3
xtTLgR3xTmy8dRJZxzKf3Kb5QR13FU8Fmjb6VeH0+K4p4MYaXU0bBv5Jf1VIS0fhfNsQ+1A9pvzG
d1EuOp3XMU2QtdC94H6QklXmmDBIF+spBiKlNivP0Ldl80B37MKROLt6aH5BphlqdpD68Iiqp1Z1
pGRGSkfhPcL3hrMNh2sDpi99nz7/7npytZF6mFHhc4JXWE89rWpFzaTwPlEaaStPJqVxQ11K/Z3l
V3hh8fyZddLI4c4Ax9Ph+GZihQmtrke6sAdXj1UFlE8/bru5FbqHu5p7Sye9U3+pR14sYV4sAevE
jcsXvBQ+iPhkMmCiwHDWhyX6ukpz7IBewyeW9vC+p/lCULlkRfAxSE2Cb87l5jg48AWkAPwtOnIW
9sZbRgx9JpmFoJOAXNgbQ09L8EAO96j5JtdmLGfFewl19O3lrSHeAfOMcVlCfQmZNVQRghmLoMfO
YcvmEFrZFmqECtUeqVrDHhFuy7osFxzY2bAIsSDnI+SBiGWu6pzuEa3QIyPTlPLomx2u+WdpvL88
oHkvC/cmBkArsxFmmiPhJBObm7nc0YdPk6jrhMQxlIiCD/+ZEWGnD1XGDlAwEkIREZXP/fSutJZo
PN6eqr9HIixNFhsVlKpEAEr+GUZBN5xG9/IwRK9HjHEyV8KdlZaBCe2+Vh6hER72ae3qHNSIKrXr
NZt+qZi1tDLzeF9hWJAgthNAVuUx1Z5mnY68vyGBsXBsRJcqDmn+iFdGlAJdjWhe/uIb45n2pY5y
AS/0BTNLayO4gFmoqKElCaKi7qsG4DBceiIsTdY8zlfj0EL6V5GULI9opbpSem8ZT4r98/LyL9kQ
ziKUA2kYJdjwR/DA9hct/WC0CxnvJRvzFnw1jjA3J2vq2GJRSquZAjQLmdLFcvTCcoiA036qo7pw
GElnh9A5BG6pL4kVnDnK07Mitj4lNYMoSrU8Wkp0VVo9bQnHXoWDu/h6eVXe3MHcnrO8MIx/ItRT
biBoMyqOPU+LjU2txug/W6O2sZxH7zdpiWeQO4D6v20Jp8UOab/M8vkpUzmr1rpVuvdmGqwvD+jN
LfDKiHBWKkkOk16d/Rjcq4l2JdvSSvl3nn8nQxEOTNPHTlW/WFGDVQERey2pLqZXbfb7WxoAJeUN
EpEUyzVhPKakVk4tyTh/s1jp6I7wXnYRArs8a2/4ZpJJoIl40M4M1cI9VrZ15BVVXR41h4oxj2sI
zJFUdHuNqurKXnpuvrFImCMiBxNHUuKsBAePJPX4nu1dfoIlzY21GG2g7eUxnSVVXx61r6yI+20w
koRkUHlErnN+uRyK+/ghGl0Zue7OLb9Nd8GDuvTwfHNocFXNkRQVDbEbOW5CVVKDlvVykrXn9T/M
tlvrSbaQnn7TzKv8g3BdWzYZcioRBB7RlwGsVyId4vb75Ql8wwmd5DiEC1vVlbgxJGxEXoJU90Ol
vK8bWNfTZCEyeHulXo1GOE7omfddU+PueogNVMp57mQPd1WvfswTf63lNlW8dkdB+tFA8yhxouvO
0nad6i9ctEsjFu4oK49Jq/azh4oaFGvVtdbQvS6rO3tR3f3sQfqyO1+NWbirFDvOFVpUymMdQEi5
zjy3eaofrav4vZestHRNHSxPV/nW+01i1dkNv15WURE9VqQkhvUbDxkl6ybx3G58uLxxzt9mggkx
Ym0RxyFvUR4hO3A+tpOrfI1LN27oOVs7/jY1FjbQwro5wmnwFSUfHaAQR20w1vF4p4Yx8NJs20j/
luf6e9VE6GVoxHjPEEuhWm708LqMu60Sf7g8fwuH25kDkFdhTJq2flW/rBBSqkZ7gzTOXl7S+Hnj
5j/ZBoJ39KRa1XONNZLTfqd0lTuZ/kZte1eKD5Xi7y4P6c0L5tW8zSv4akhKUYWSMc9bB6X+EHtg
gHfFlK8d/T2qaah3eMCGlt40S9tCcCvd9C+j4NhxK8egf28Pz1O90Gwhln1/HShqZjPj1VyPPR0b
ssxZ1jaE502Wb2NDdklFuyYgZ8tBkbnJD+30fHk237aI0CTvaP4j7vecOl2ZJhP3Z+GsvSi6LbJx
lWWwmxr2I9Trq7JZAhudAcd/jfJvm8Jt0Pih05sBb+lMl1a99hHO6rWtdZDmh9s8h3hB3SsOIjHX
2mIT69k60u0JMhGKZipPpJaE4x3klpnUqmQcmuKTlqDERVcupJFrsPWb35xYwZIwSMeJbL1PffNQ
yfdeKe+1mgFGPFWb8H2Dygvlhe1li6JcAb74dHDCYddGszcVD5P6bq1e1x/UaUXNbIBFpXYBkrjW
lb9JV1RkPhjXo/lo0zZ0E66X6hlnFb6XzwDAQwsNglWw1p1u4lLKpqSb+IzwQ/2l/1mtq339WL3z
H6zHYpN8afftu/we45TQ1ovl7zcX+JVx4b4Yh37yTBXj5l1Pyhz+EMXVohUqOd1NvU7vh13yPs/c
4ccSfcj5rp5nf8beAqwh5BRhmbGWajYCa+ZhqNZd5zrBemzWlbQJm43XuMZavTMXttiZ3xUsCve+
nIyIZeZYLEfnQc2elCncDH63rrwPE3I/l3fX2U1yakwsN8pOFpRBPe9nusDgV7Wtcj048oJzX7Ii
LF8iTZlXxQwpr7d+BAcspbtc+XZ5KGc+TxiK4AR6kMlaas4bNEh3KtzVbeZcadWwQURzbZaVi4bk
AobvzW0J4pyNAekLtdPTM2GXU0VdzDMOie25aTKsjHgtJdfBUpPX2/P3tx3BBYRJonbTZBuH0Kft
STsU8k4tFx4MS2OZv+HVBdznyaTUuYMPzZ+StF1DHuzaNFhlxoJDOw9sXxbq79HMX/LK0uTJWl5T
LzsgOCI/ON+ad5nshrfqPvnafusRNnXt1G2XotqlORTuevRNBrmiDn7I6k1Q9S4CIMjLvL+8B5eM
CO8DrVT8CBp746BLzsYOw22U/qgjdXPZyv/glP6eQcFFSDIwHGRojEOdbTr9KBUr54v9nZeP+SzJ
6zbcmsXCCb68O1RZ8P55DYKbp4BxKPOd5twkaALRcAAN5uWRLZkRHMU0FnqQ+CyS4Rcr+FFBAX/M
hrXqLDE/n4WbJ3vwrNYl04YVaSMLBetq6Lv4o7kxfAdniSytgnz1nw1L8BONLMl5bDN7jf7NM/Xr
ovzK63/VV9r6sqHzhzIoJpt4D7Zk+obOOrNTPbOyuh6Mw0D/XtSt0scBjjI3/O50a9N9l+yWOulm
13NS4JgNzv379INQ6BbbvfQRGHlFbfjgaAgRQU7N2b08pjfOFBbmOiE3MJSLwmZ3wIqj24YFOSg9
MnZJvR1zSPms2Fi6ehdMiTGOlJqdHtBkdEjNaJWVm0itVlr48z8aj4hzsJGJCkswLAdZzd0YFWaz
LlaptbTDl8YiXIdqBK5J6xiLZfUrncKDHH7Ju6UGmbc3HEAXSrpzo6GYzjKdKYWQXzYOyrv0MCtK
wBTBa15fG6h+F25VuihMQ5Xz78zh31YFP5tPo5zDwW0c8hma9NQYH80lGr634m723d82hH03N0BN
FvonB5Bqtwba25vsnXUI1tW7ZGuv63X3M/pi7LRVulW/yo3rfMq/5lf/0TBFlKvuAa9QytE4jErL
+9RZ8zRN8veXjbx9gv8apygGmCulF2ce4+ylD2OArv2n3/t9g6Nr8wYF8jzLSogk7kireE3ol+19
HU3JmmbBH9IgL/UZnvWbzM5hxh3CBQcM8QyKYgMYVJJa6e5jKZOHtT140mfbrrqP8Ti1n3Q1KyN0
zNvqOUpS0qFtoIc8HLy0W8etP3wIewVo+Zio/WfFLIxhBQTDT9yCbtZnrQgR7BpIVo9uCsFW5qZS
3Uh025fNQgwrxv7zKED6qhbHCeCHSObhtFrR+Oic3Qcobz51Wdm5UVWmZDKtYJUhSD/TeC6cJTFu
frEJcQj3xaznJF7tWtKmeelozT2+vPuh9FG/AgEbulkP6aSBZtinWO7eD5qxv7wv3hjrTIA+63og
sAQx52kYGDlKQ7Vf7u8hBHrogzDbBmkEuLmlpgCFWbBTU+vH75tkZtmFsDPyohPCizEBU9lPRn/v
2bCOBl73Q+JQoSv21GjTndcm3W9e/MztvJR/GRSccGRAxFtqVn9P/STY9In05KRm76oj7Vh17f3m
cwRrDAqO01mjS4bw6HRGFbswI18e+nvHC9RVPFbRo+n1H/LE8r7XVbfEWyIGa7M5OI5AaGMPFIXg
hLlgVDPxs/7esGAG0sa2WfsQwa3SPPbWUl7aCzHoWdhLGx1QOpCqoNooD4lwM98w6iKQbO0+sX6G
mv9owOEZF/pVLBO7eep6MOwbtU/vorK41dGxurx5zs4JKDoKX7CIgFGB+3m+cF89W5zKNqSITrt7
bYw+D3rt70fZb1Z91nxwCg2J2iKw3KhYYmE6a3Vg1Cd252V4Zbf3zD4Z4RO/TyLleRj1bWBoN72k
0pNauFPeuDVw3Kr29lGvAIMdNJpxsgUfId4R6M5B+wCOBdEuOFRFnEyV2LIUTpZ5b8Syvc41I3P7
elwqjb1phU1DylInfH2ZiVcjVVjdam5Tu0eFqtxlqYboUUwPx+V1PCP3m4l1qfrRDQrvtoGG6+mE
WnautXkrhQ/DgLqomtp2tPJ6Tz6iv5jlbplm5pcsqmluSMIcZcgkaZCZLKysePJhyXxAnnTYRWOz
9+s83k6+XF5PkRT9ugr+y8n+D5uT8xdr4JkYwNOPqvrxx/9r66b6koR/8Mes+VI14bfgxx/b6kv2
DXL2E252fu0XN7tl/Yl30GcqFQQmaPnDvf/iZtecP2GsAvVvzRTQMFex8/5SClD+nEkDaIMjfoBi
fM6V/5OcXdIRGCD3By0yktpAhP/v//42/C//R37/6wVUC//7NVm6cNvRfUs3Br80ey+bRlXhAR2F
I4n+yQ8gjAzqJ2SE4yNNBuaXTta9baLN5ZUmlhe2+ksP6avXGdHhzOgNLf2MbYXrQfAd0lBDJas7
yI2imlO2B8W4TayvlXM7RY+zh+wqcKSPZRNt0ryCIT5ZK9FTmb3Tw3jd9Z/+P3fn1Ru5Ea7pv3Kw
9zSYA7C7F2RH5WlN0PiGmCAz5yqmX78PZR8cNaVVr8/lwjBgeywVm1311RfeIK3Brxz1WLQ/W70B
Oan4yJbo4RFi2bGI+6MtP5Vdv+vDNBjMKEjSG9373Gjutuzwn0mBvGXz1uzGYJLlvo81v1apquq9
jqurcC4pMK9lpt983NXJNtoGIxwsDAPn0b1N7ojJPr7eG2VXBe094JhP+VdyP0Y9/iUhm9Xl8Gbl
1V04jDCsw5GVQ1tK3xiH+7B9irR025TJX3K0jmZ3oYxch7E3S67qk8qysW00WLI+dttds90xkfaR
s9tZ+/BQHW2/2D2+Ooj/7OkP9/D5blrjmqi6BxuZNlzQjsk2v8eieDdcYEi+OSbLEkj+IxqiIvKy
ps1rsp81oSuk286v2U1gRD9ETYMF/dcivVCXrAu8v1/gq7VWuyW3WqfpCdwBSp6lX/92982X9jBe
V/vhqbyLnqMrSKeJb16Xn+J9JHwDW2h/+PbxO10nNctTULJQIaFrB+t8XUCbeQf5Pc1Rl1C2qGm5
OC75MzLW07bG/wPFHs2HOvLxoqvM7c2aq91aaK2tCj1jTSPb9oncl2Lu0H1f8ATZvPt4sXc26mJy
BB+N+RzIcoOA/TqBQRpEwVB6UXirFDOI9Hz8FHluuMum2N6UlWEc5NSJXTnXxa3p1d2G/Mv9MTWt
PHSN0VzXRSfvEVvQ75XEzZ4n3Ov+3a4jPDI7JDVl7y2WRC9x5XXiYSka8S9RfNOKk6BFGmCDiBEG
evhbBG6ItEkYtZfqn1W2gzYCenS0zAwMaMhnX1hqrxaFGOXlmg43V8ZWh2hb1O401U0OH7/9JQq8
ugHQg+MzoceGeuJyM7qrGyCfhj7FSn062C7a74Fe2VL4qV1an1tVre/HanKu20KbVB85BScJgONf
UuVd94gAvsNloBeJRg/cRyr88w2g1V5voJajHXS3dreWlntQUob6YCYJs3CzqDCbrf+M7bZES8Zr
r9M4qXdZok2Bp4jwqpd2dkFsZRVmFpgclIClJQHhiPJztSXnyhNl1EX1Thj2jFHa3FynddMczdZ9
NhJnOAioIBcu43UivyzKPQzrC94ROp1rn43KqFKhlDGLTmPxWBdS3SXSy744epodYsNoQdTh/rcx
IzTYkH2ejGXY07UTFsp9bYJXzcoL72ENxOGZEHQGi2ZifgdZZ+0+2+tqXA3N3Oxi5AUxIZqy69CB
FNlkbbhTQ/d3NuRXXpVUYCQxAxNec9GeY6mBX+1QhNAIC8je4EcMIM5ey6JZc9hgOtmMO5stEgfm
UGrsirxXKz92qvhU2pD6di7etNN+IXY+hXHb/EA0rrJ3Xomjuh+PTfjz42Oz5ojyVBBU2CQmRBX+
sleXgxkNndI3er9TEmMYdzONzlOK4u6htLri5FgiaXzVRCYZpc5p/CWKxHI3uWNMmj9jXf/govgI
PFJ3lGrrNPP8BVeU6KJE0iqQL9ckNgGUTNSI8AvWDUJGksIZnNI+EAPCmzGHtawNgGdGIAqB0k/a
LjO0zncdjNSsVFOOzTRU284VXpBMugzM0ETaV1gPnLhsP0ZCXpgqvtn0yxMiMgLyhSQafMaqJ5FN
Bv42aAIdSriluW+WtrbVmm4OtLbW/UEbh6tKCw1E/tqer7cttimCD0FsIn1Ew+0SzWs52K832/I4
yxSB0IsQA0XgeSiqmWIJXOXsA6LMgHKNuNhmYT1wtjT3wiX7zlJLI5LgvthXvniavb72VGHJpBCR
c/Dm6FltZ7EZjNbZFniRXlhpHWDZBmj9oXCNmoy6aOOv7nMNYszYWFl4oOXzC5ptuheFFm90o8yw
SizNz0gENT+kAeTIFlm7yWDXBxamxkunLw6coak+fXx+Xogt5y8anBtNPcprRFfe+KYPBkHMia3w
EAqR/h5zw/zkSeuoRrkSpOAb9gT56jqP8V0tlVb/okE29od0FkjQwASvQ0Ved0gixb7TY2TVDqK8
yuau2IsqTU8N1/FWA791/Pix335nPDUSHRR71E1wxM+3R8715epdEh5k78w3SeKBKZGNesgh/G0+
Xmqd+C1fGoJ1CERBUsPyY41xtrLIw27Y8g5VbcrPbptG6S4GEXbIikazEIwR0Z+WW3TPcWgYOz3V
skOFE1S5a8vUcoOPn2adDL88zdI9JBKj5kHcO//kjMf5770eHoRsm8dqCLNP5mh1n+p4NLJNHppx
7ycWPb5AWL3yu+RoJX5t1uZ2pjfU7cScii8VdH732A9K1+zTJh7rIDZyL9v1ojduZN+mPwortaqD
U1h4DxetRgnY1un8b2+15dV6nAQNDhml/brsFTGN8yjjw4QidnaFnJylwSMOqWzk1irQOSpqJ912
zmxvRctUItIduf/4jb6zlSi4GVwifEQ7dj32sLvUmV1Mqw/e6PQ7bKXnfdjn9nWhZ8aFL2853quz
RnYHeZXQRoNyTfZN1d52EbRXDjET+o00+nhDq6HbptPobkZTjRkzovUlKhACH3/IVXa57JpFH29p
oECfYwJ8vmtyF6OyFAPYQzlh7wq/4UeFomtgNDNRHoX6jVKU6rZoRH2PcW51Ie6984qX7A3JAtiq
cJBXezZp6zxDjzE61lVk3YRyUh9K9h56A96l87FOGJcP+nqp5VFeJeujiAsVvZfoyJF1D40aW0ep
2jmTaKNCnCGUG9Qqsgsh4t3Px/DA1Rigo+68yt0Lo+f6kBmahxGeu6JTvjkc/TvVQeXl4+/x3Y+H
+jDzTkxAKEPPPx723LpwK42PR1WysUxkllUn+Q5XKrwyitB8tNT5Aij27Ycj9MGLZYyKzJphr25i
M6WrHfFKj1kOCtZBN2LXqTLaDWrhXaiB3p6PZSnOICpI7Ne1HopiDO1gCPZJl2KQ6Ks2UME6mXOU
8S2j3Lot6hSFO1OVKPGFT/n2xTL0ZDBO35H2Imufv9hxzlOPcB4dURwuj4qbwMTQ+/GudZbMMalD
5LPn4lLStRy784DAgUCCd0nrOZ9vmo2pm2va5EbHKq5HGti63grS0nkq/GYeiqNTRDQ23Dpq+6Or
h9pVPnlKQ++vjL5XY3ypA7B2RiNM0HTFmpI8H6MubT0pIkSPJaI+3qFx7WozmF1xiFvSTztuusAk
ggRd2YKlzBXr6HXpdJXF1GZ2pMh96KiN3/d5+KnIMjUQsVYdhrqTVw1c7qfCSdttV6rYyo2GfZ0g
jvKQm648MpHKjnk5jZucqusopqh40MbQuBWTkV+pyJBgFtw3V+Pk5kHiiktKP2+/d8IhWklLSYWz
hbUKTYOZVO2sq95hlCAG9Lu51X1QCmVzl/SX3JjeWWtJVkhqqQMY4q6SljGtnLZoy+iYJJh2NdJ7
crRIvdZqJo1enX/u5vySrsWbunGpN/CwX/wDmAtx0Z7v6yTXxRwJLzpGafi71ozoYAtGJUugup9V
2R2kE3q40nsZptaGcxNWU3ghV3tb+/AIRH4KtWX8uE56kQpKxayjCJu5Ve/TZfuhyCba2NOsb+0h
u2To8TZe4SLCy0WzAGUNdIPOPzHg+dKoowix2XKSV4h6NDg06f0NcN1/KZbKcVmmBYvMFrkzrj+r
W3USk0RlusQszLWvoips/dQpnI1pdvm+422Sv4fho60O9qYxUTD8+C54JzFd2lKELaScqNnWkOcF
Cq30s5JwrVZuUE6Je2wiA8kXz2gD9vt86KZC+dn1OV73VTjfl5XyLbF7x7twv7/d2AtKDyVDhq0G
zdHlz19dum6eWsUYe8mx1Fs6As240Qpl/o7LmnHbxobaB+nUX1hzOZjnoXNZE6dI/C4wcFhfS2Gb
Dt1MI+xoG3myDTWMEUlZhwt79+1mAjaHvhNWcTbaJmtZAOm5UimRTToOpYrYL+K0IJVnw49nVVzo
bb5N0ViKTYt2tAO/dp0kob45mIOTp8e86vqrPrQ+56qdXVdhqB40yqjA7DFXT2sVnZjSnC7wRt8e
0mV1c3HKIq1g4nr+FdZaJbPQrdNj2Y1IEIZNtWtCq/GxOTvOvdNdQEC8qO6tvz6yUboihF96jqu4
ZAoxyGms0iP6mvFmsJ0RgOwUbacwjg5p6Sp3mFJ2V2rUpjtuq2xxSY4PsRDwPSU+HUKVoZ/KJPmp
ynbyRVY5h0lY4YaUNtyGg5VeazNStLJOJf9zGu2VELJtOCtuENJ//WH14pNhd+LLhUO5zAfffDDi
LHPKpTG1HhNEmRZ3suzSI2PP1JeuXWxdvZkAsZTRPnXaa2D86tUwCgn2iT8ck0m9kCS++3IXJ1VC
Ar606Kqcf5mocUvNRavoOIZasx3pbm9qfTRcv+q0r4Cz0nsFsBreh2NlHixHETd6ablPmtZPe7V3
44NeNd/lUMwoF9qJ39n2ENigOg6uYng3ihnVG4f8+qrUKDb7xmIAqShmSaIy/DD4vYVjlPvOni/Z
TL8XZ3D3JMcn2pBurzZpU9RJGsdjijOkme5QRC63czPFWyWPjI3ehXAH4E/9+PgbfS8EQFciqnko
VDPtOn+ZppbiOk1v5NjY0vLVaqxo8w7Gxmutfwk/Xu4Tuu9Agjy6vOCRVnVEEnVSS9GPP+oK3s5J
qEbXyH/nOx0Fo31GIn6hKnwnhiJgzuHj0sW+YHFPfx23vao1mbOwV7VOszeG2SZ+bDWX4Edvs3o+
Fa6sxGtm/USY81WUGbc/JZrTYzjY/YGWSByIpBuCLqfeFmrp3Sn6UOEw14UX8ut3Px/9e4ctg03r
Wi9PRGlfp7qbHjvNlbeaplRfh8prHz7eIO+EToIm1wQJwBLLVmndFMmY5oZCKEMrfVtFang7Tb1y
UBwl+2SH3SUThffXAyZAtbLU9KvbFrJ40Q6S99kn6dZyu2qn25iWMhgzfVdcGkG+9+2RZDDwJKVi
+rUK1BlSv5HnsJrTacV1PMhsI6xyPozZjAD9hKXv+BQpUbX9b7xUpmCccvAY6lqWD5tzuw1LKz3G
tR7v09RpMJ7NEXYMJ+XWSVTr039jPaDry3IaHanV0cP82PSKPs6OVo2Ljo5Z602IOIiPcC6ozmq4
pOH1zm3/4hZpM0LnVKyvCaPMKxez5+xInxMWpibTw9iRNgrsao+KivKmN2kVPVYvPgyqEl9INt4J
auTjqB4uYkc03lbfahqWNtevnR1rPpsfSmu8G9P2z1Ha4vDxi31/JbaO6dDwYo51fvpjJtde1sT5
UevTcAv3tD20CbNyxymyC8f9nWKHcEWDnVx8sbVZ3w9T2o9aR9/5iBpo/DMz5uY4TY2za+a0OSa2
rI/RWLq3QzWHAclQ92T13cWKawlnqwRgsTcBTbp0aM2Xh3yVDNcoPZehNqUQVKwwUO2OO9VQwq1R
eDN9415DprTQDuz9KEhLKCyRbaBw7oT1wSuUfv/x6wcv9+Z5FqVGWuQUujSn1g1jUzHggzSzckjS
RtN84cTVX4UwtXsHDfB5D6xpMg+izszfOWL6zd42w+FmbAbreycA0ZkYLzza5djeirGdEACQo/4t
VZz+yhp64+tkDpnqT7XIH1B6gKGjZvEU+7hF0rHIvveiPNHUkPeynqW7Y8BZPIeoX41bvR6t72Nk
dC5hJN1QOCKNU88nXWr5XSnybhuSVJwK06wfFCNOU3DOBfbr0LKnHKEeEtNNE9r4NCTRoGW+MZdi
09sl0CYzjtwR8SajowfPeDZH8Trv9jJFiYcLLitAX6ady6KWyH9Vxux+LYqEG7cYkSJ16ym/ddU8
/mYqs40oTBEzdLYHA2K7dBjNx7Iq9E1UNvaN2mr17dig/rox0rF40juiYdtGo71n2MizTWMkM38y
426ruaH3o5mq7msxK5az0ayit+AGC+VR8Nix32VRoW3mpNC+F2oZPcqxSlxfEXbm+I0qkkfFqmpl
z7ANGZdZRpWfa6l1M7j185CkXyNHcaztmJfaUyMS9Ab0iZnrHQ324Wejuvk2U0Pb8GkOA96OUsc4
LO/buS/GpJv8IY7ktUtfpwwKSQ4WJKOJNbXRJtM3N+uzn06s92Jrc9N8NytniDY42UzfwYbbzhUD
bzPfyD5x7uoZaoKVJaF3bBVHOypta+BVjvDV3SyqzvO9Aj166CZJG+5Lq3J/JVUx8vXlFQAfxZbh
rTfa7SOC/MxWWmAP2nZUwtn1E1k6XHUKtj4bJfHmx8JMGJnKsHKzbSacfg7yuC+/FEY9wn2zPHEw
46o6wTe1j3Ns0WFKbfUWdkJ9wsaUJncoGwYOTt/3n+oS59mg7bAf9fNZap/VkGhyaHOZ3uCVrT7Y
fOmmn4UjrAJbUbLRh+6txvs6UaODtBtjCsJiku5G6+zbarLHX5hEYpkiTCfs/Qhvg2ZT6WpesIEL
9Xc8hyD3MY4ApavLqH7Sh7r/GXUZDgS16jSp37UqHHkrqZ49eAaPhjXLH7OaaCObeTQ2pphqniQa
0vtURJMVdJNl/bTE0KpBODYqrDzwPAPbMAb6N1rto2wyWN9uSA4alNKyf3RdjEzURAj6gYEsiujI
/3pPeuak+4Tmo+EbblIXQZQsvydPcxnMgIPMozpU2k+LZmm2D4fRfWC4FOl+mVVmGmSUNBtPxObX
BHDyVdlMsBTyRJNhoERlDxdeN8s/vYHeqo+AoCXp705RsjX03LiKuT4qJrwNumJtkxnW1uRWfnKm
IoYE4NWcJDNhRBVINW4xjyrlNG3zOJGGP0yQ3v0ktfOHAp3TB7xHptI3RifaEAbaX1U3Ft8UI0Uk
s/L0FB1jMJ1+Gfbd0RtG4+uclf3vgRYwOK4k6qMAveIQpdlMQxlsDhUFQFmcy+/tgGoTVDOj+zNK
jbL19QFTq53mqeGvIZXi6zDlNl6rNENNPzJyVIl47rjYxIBNMQtNzKk5eojSfO3KuLjLhwZVGLdB
y9qPCmGdUnU2KLprb6lzy3Z8iM2h/px09cAXKtm6iKwX+nPcztZvNaT48ec6mh5atKcVcAQpplYQ
CCy2elInDwTwCNkDy5h79toU/Rhot80BW69nDtKL7KbHOfhnH5bxT2fSBt1XezAmftiq0BCNbPZO
Uwe7ZNNVDJCuqY6Mz7l0kDSYhogO+WB3qrbl5I2Y2E4yCxjW558KFbqNVafXYk6+qbNlyl2dgeKh
oJGolOLLWqubWhmaTQHqdNiEoNwGP+/Hut2wF6r4oY5NdVdojVMeKn3uo6tOiR1nw8RK+SRnw063
STq3py6R8clze+/nwMv8HBXdTWF53ygd03RjSy6bALqICxS2lDeob8zTNmUDf69lXyc+Mct7UvNI
malt9Qk6RFngOORmUk+2MkuSzym6g98RS4+/8utbBwSUx/c0Z1N4NUe9hxSpwmGBSelWf1VmqEsf
ndTiSwEe8ovs8BTiQ+Wj7WvTqNQbT1HKCGtWchE/7qwJmenZsE7uJKt9Ptb6Td5kJnt7VKzCR4ZE
geQ/eG3kN1YYspniLE/YE2LRWmY4Mog4y7ZTW9aoGzjkV3PR9Y4/NrFA+RzQEpxFb4hiHg/jM9FV
2ve+j7o9/iK4ntlaXWhBFSnDNZvZYHhv1E6/KeVQY05cidGBwFmJOyE9AMJTaVffiwaTpJoEEYYb
Qq04mMY0nKFmZ0j0DXUECFRveu1JiS331q1n7x+x3X8FtL+vn8tH0T4/i9sf9f9cfvRXVU9tEsXi
f5//K5jvf37zglw/+5dtKRIxfZLP7XR67mTOj/4NF1/+z//XP/yP55ff8nmqn//X//hVyVIsv43t
Wb4GvSMq/ipfW37/Pz9396Pg545dlT//x+H5R/sbAP3tr01V/sh/v/kF/8DmjT8W/VMQmozh8Ohb
Ott/w+Yd/Q+0WJliMN2lE6y5pPP/CZu39D/IhikxHBLPhQLET/0nbN4y/mCsh5w3dSvJqgu04T9f
xcPfKe1HyPmlZjhLfJdmweJgRa4PgNFZlVA2UKywLwpcXy1Z7LwitTEkDr835WRtPBkaO2lNX4ZK
fnn1xv55jNdg5xce7tm64AM16AJM8IHXAF06rzA8Mbt15YVIiUHSfajVzqvIFcPqG0l68SMvY+VU
aXW17R0gLkdhjlMfMAMjk+vtbBuXVV9tzVq7Tsl7okBleH6dxGWu7dpcrZ4Qo43ijYN177MhpVlz
tsb0dpJJ/1dMBvB5muPmLyWVezOfR0yDNLlEmUze2rUW/Srb4ktrarUMiAqK68+Iyj1NSommspfs
URsq/dw2Cun3+iA4yGqTjn6swHFx8iT9+039/32AFn3v/zsJ5Tppk58/RHJ2ZJYf+fvIwDZX2eKw
wTgt8EpeUU1oef1B6wuaAd1nmm3LAOGfM2P+AZGEn3x9nP7zyGjaH3TKllOGWRvzUJTi/8WReRlG
/dfeZQmbGnyRYnqBwJB6ne9dK8kY4EWif6CO0rdRhaJ31k+/+zwZfjcNviZYdVibykZ4I1PNbpNq
OMIOEmC1jsHk9tWre+ckrbi5y9OgeoVAE6xcThT/eP402pjkRRzO2cOQ17PfKsaVphb519HChI/b
qz0UWlkiW6EVu9qbxbaONVQZNO+AbsyfRjqgbdS5xaYp3O7zaOTtvm/N5kjppFI8huNN2XtPY4JM
9MfPrZ33hf9+brpTC6qGvjsO8+fPPaahkE6vpA+4AzBMVjlYAiqN1qkbgmn2qWr76OjOrrgSeu89
lK4W7UI9y/dDbQ3XsovaX7Lou691Ht5Z41Whac8fP+ELcuH8e0byk6BIIF7QjOsJGZMb0xwznrDQ
cvVkFnX/VxKWZhC3trVlsmhd47cGS1BtmHTITtk0s5PtbC32wSzkm7hD0dMszOFTGVXdnVPO1T7z
EvJeZcAbUC0whEv6/FC5kXrfCBndeKM6MV1d8MmjF17qHp33FEjzmKsS6JkxMIAkn1q6W696HIlk
kJEpNYaFhj0Ufq+2hulPEsF71y3CTZTE4xBY8XzqsNLCoUWoPxsK2fuk02qBZddE/iWifO/kdbqJ
IGnfWSLDOzSsZBs0c638KlLFDYOCCB7Axt0ro1U+zPjPPZdTR/4eUwx+rq1Ho/d8Smr3pmkSsZ9n
k1ykEa2G+v5sZAHGudX1OBlAE9zayL+h5+aSPin9nZHO+rc5Hc3P5Gl2GVQGnFEfYmP5Z8iodKPp
4pnvq9H8XNDWgofueneABPWS8iapn0wxDtsw6kN5RXnTXtgv541rJjZAcUHBUCZw/Blnr8KCmllN
F3VJ9Thr4JRLapWdcGvzEvxu9TW+WWbVmzMNSg63wo6KTL3eK+kc7/O59WhFVFHoQ7+4rbUYbCM+
eBRUxdcyVMvPniE/F5Py9PEJeQGwvzohDn07Zh8LAhWKh/rWVcQZRoRe7Po0F2DSpGGPd2g6OBvb
rdwbUL8opzleux9GCh2rH7S/Jq9Sbmhe5NdZiz1qCWbqymw8LNQoZfwS1MgmwXEXXVVR4jjWGL9H
qKZ73RwORTRwVlq7u9aKTDvYpoDuYriV5ZftfMgh+H2L1X68jcapvm9d2i1OnFYHq+7UBy8ftBN/
wwFo0uYrCaF7oWO6muvz7TO0Y6YJCgncKXOFVSI1TrYBHnIMT7Wh+0BJb1PeQ5fmKHYABx/sK7vu
g0iku2SoHhuIKR9/FSvdp2V9vgcU/mlgLmzitSNdrSfCFmZmnsLZbK6sUHF4u8OVnWMA0YRTTkM6
TB4Tpey3Q2K7WDaMpm8B3Nrw33HB1LL8Jsum4cLM+M2hWB6LGQuu4szimZGvgo6wdJDRo0E2N32z
ha7dWUlsHj/+8MtVcbYNl0VQdlj4OC9Z9vkiU4yDTUJhdqLtYextffBHu2qPshUXDt/5FGd5yRb+
uvCtQMYsuMElm34VQnVMDDsTfPVpTosoUKoq7vwG7bVNBxjqa1Hp44Vb8jw9XxYkUEPv4ePB4ACH
er5gGze9zDVDnCKz26o9nvOdFojC/t3DIW2BcgO1KC6s+c5Wpg3P5JRUCaAbE4DzRUErZEyw+vo0
erQL5vYxnuAxtHJfjN1Ph0bk7DlbidWnmsZ/6Xpxofv99jOjMkk3HkgmCeAb69bELsyODsp4GpQ4
2uCLNH3K6CPS8xPDfSf0nzySfgUOrb90hlebFUcMxv9wKTTQ/mxWaxXBzVJ29KuM9h6azHyn1klQ
KFp1NTi6lfrM2Qs/75J5W4dVtZuzIvxG07rfWVPWHBrpyh9cR9VDGjb6hTeykodEtAQAFjUSe4E6
kanAChuQ9Qknm4z43hYzNbLbW1dFM+hBUXTh4zx0vj2iJCzCzNjltXftdCNk1XH4TROYVoRTJgdJ
0rKLke0kHjnDplDZR+gkcT3U9SVE4mqkw+PCyiAT5WmRkQDGtjomio6YgoItMtilHhpI6Su9vNGs
W8+YNjoqrZHQd4Oi+GE+X/gKV3sH8Bh1tonhFGhUOFXrCV0YlWUKm2G6n0rBXHWyDzoTUD8fkCKu
c83aVYyVDh5CSv8qAr2sC+uNYTlFJXDb1SfWcibWZhzP98aQJJuuqzp8ljG8QIRG7D5eapU3Y52M
1zdwRFiHTIfYDOenE/CaJpzEzh6wIFXunEG5KWcFdqvDPVOF0o8nc/z+8ZJrvhYlhkdTZOFncL0s
IkDnaxZ0MJIpbOcTNuCzbxSVS6OxmzGfM1rt4ORzsaX/WhyNRjqYjdu/QpVeb+WU2pU6t5o/DkqP
lHbq7hUVHwr/48d7GXz+V/xf8EgeGTq6eRrIiGWUeP541hinJffXdEIt60ulwYqPZJtAeJo8iBHI
1erRlPgqHegnpAKGmzBKurtESrg62BVcU7VDkhzNdJMMeNC79pQHNuiD1o/LLv5u9l12XKzx3DSB
6pDY9V2hp/Ntm5mNL0bzSbrzQgWT4xWCtemlaHwelP7+cMD0AEYiysJGWwWlpHPogkb9fKKbbwee
kchrg5bwtp5HPBOb2FR2eaF1V6n7U6INbwJKDjwPo1Q20Rd9CjsjiItZ/vr4nZ8fNJ5qqX9hkLMN
dYNtsezSVzchgKE+k+GknVKRGb8tV5YHeCFOgCtauY0TZfzugm3YaaF6KdN58z5YebkWXZhfQLDX
sVB1RrOyyko7JSHesLTQo2CcPO3CTX+eUiyfD4Uf2mELe5xUfv35QhHZg9a47YkQ1+9bw/qGQZKz
QXtCubB7z8/z3ystLxOJ5YUhsFZqAjKxYHCq9mQBon+yKg0STeld6xpz2WGkAR97NJw+/vZW2eKy
KDy9BddMykjuviYNu0099twG8gSyp9rZSqw/2A0Wk3qliMeU4LONMRD/KrEV3KpdLwI3xpgNS7oC
xNEYHZgGpwBlne5SpFmK0LOj/PJgyxkGzY5n5uooz8NYGl0dyhOcFBKQRNf+ZPokr8PQmI/VVIfX
YYY/EncagA+1Lq+4WlJaB0jblzQrYqqwXW5a0d6aU/0q78TPKnKfzVLJAlFOl+SjXzQL14+7wKNw
7UI8kR15fgz0Eh6kYtTtqdUHazc3w1j4la1Ge6fpd25bg4GfZbE3ndbcAUsdT33vZoyl9Dn+00Zt
KeB3dkdNm+MbTNyjO6os8dNqRLG3Fop8EdXVs14mxRVkAqSHmii59mqaBL0p0KCqLe8m1t1ya8qk
vmsr9U81y5qvBAZQRYqmOXcGHp9QJIf2Lh5C79SL2t3FKXIEUrM6lDLNhiFXaQeJLOILSfkqaXnZ
Y4QH7qslNrPFVpdGNCpGkTlxc3LU9LM3VRDGpsa8Giq3PShVLe6jPFYO/SAfrGqev4W4ln4PJzTl
4KnuCLz4FdDb9XULjvbkZdPdpJjxVSks7+TW478EaC0nglsEDgkFPPjzNWIwlWUh51ipT/lkioM3
5TUTQx3nqjG3NmK25u3HR/DtsWc9Btq8ILJ72GXnOycVuQU6M2SsrevqE+wqHwR4FrSJRytmEvbR
s2A1fLzm26BGKUasZuYHvg5ByfM1C8elYdNGzakaGaS2eqJvYmFOAUf6Epz1vFJ6+fIBeKOVigQA
m+BNd0/pexsVr+bkFm6FWE0a3VXMq4MkzsqrXIaX2Fxv18OI08ByVKOfyExvdUs6hR3H5CHVCT1x
5fNQg/2KwnjyJxV3YU1J6wvQ6zf334LRBQvgmZRKUEOWV/3q/utwZm+TPqHzMbT2YYZvjTN73O/s
pLP92sZQIa0xI2zVXl5INdd8Hy4/Og3oxIP3Xqre9dWErJZdpzYfNfGU4fvYJOPPWqvnr6K07vTG
Mva0blUUHlT9TmkSC0+E2jrmqDJva02RvlLq1cZluvqU6SizjHZn+KYyjBjo7W1+7WYc/1Q0Lp7Q
7dpDaRpK0JhIO6LfF32TqDTmJSI1nOdkZzSiBB3QT8MhH4S8rubq5l/u2OWzLrbXS7aBOfsqvtZt
iK9jzzaK4hymfRMmu4IQSpKbT4ePl3pzIFdLrVJ4CI7lHGoEALdWx0DJuyfwJaiUDd43ETdP+iS0
C6ndS/Pj7PagUmKeRUOWysHh0JxvIrPX0sqGI3Viq6pXIya9Mshzr3qyq2bRakyMwHDiEn62/tC0
c78hRFR3aDPEQdsW8VYWLneh8n+4O6/ltpF137/KvACmkMPlAUBSlEQqeeRwg5ItGTk28tOfH+yZ
MyLFJZb2vtn7zM2qWh5Ps9HpC/9gz/IW/YaVlFfZRpLaZu0kc7yuBs28L0UMel0bC3cyIOLNUvuy
pBYrs5dK2R2buSqRuZuTq9qe/Xq0y8s2L85N9CghZGKLOy8vwCLNoZ4oY0jTwnbp0ntphmrJbXhN
e33yelA66yKXRt8Z9Yeo11qQJPgLufr4+P7ivrkelh+g0yHiZ/Aa/ZLyenVcs6GnPp826T2wpIhK
tGTqL/mgD2sC9vavacjPWQQfFVF+T9nGOoymDM0i0uHDtZULmkDg3rN7La7NS7sP1hrZrrHgfYtB
aS5CqdT3Rd+EfqWjshHX+uwa0XiuNPY20mPmS7OYMilVWqSrD38HZm8W5ZIwu2+SKd50jhNtUt0q
E0BFwex24gXzF7gD4WivANYEfkxBVVQ9yxSkxl0fNPZTlJxbjjcPERVj7uqlYUWVBfTu0Y8SagHQ
ySjuFYQ9PsNuzPx5MOOVkUrKGYzwUX/s10JQkSc5XCh8Nrf14ViIOlDPIme4r4SauqUdIUc+0Wlx
Q0OE2qqP8/Cy0/RirSAE49elpK6B+neXkMTAQilV4hnAMakmFEm6URQgMcDegBUKlUoc/PattQR8
XpdCtQgCp4zOPNpv8h26jCBxl/fahMl7TBjTFSlAt52ao27jzFWMRbym1mmfuYuOVS6WI/oLnb5I
anAlHbNauQ0MWx368r6Xwpe4ty6G2P5cLhA5IzZAyxlS65ZRHNxpkPNcKeiUDRjl6a+UQo+XyXDI
3j+xpw4QepiY4sGqAG99XPoEPYgjqlOU9zTeLUzKM2eVTmpyGVfmJwxn510x3WAFKV0hAPNJzYfu
oj+XjCyFzlf3M4UctqlJOWd5aBf33MOtE0qoo0ttOdwp1A5WXTt3vp7KP3MDeYPcEs0mBJS+1oq+
W+WUs/K8P1M9P8qG+AEAzDRk36jr08BblBVfRxlaEqZ09OTmvmp706vmIVuVInksEvkpFJXkoXur
+4lZU57VlHPyukcb7/fgC30GbUOobcdFHzlrjcQ0K3EfjvGzKk36NQXx/NP7y2y8+cZL7Lt8YyYJ
0PmYzmIaTT9Xg9ndU161N5o+hOuZzrTLciCaOCF7TSRllleKGpbrNgZUqMfDsJKiKPhkVnN6n5b2
/GQmZbov7GTcaEoafJmcKvwaCjne4LocrdVo7NYFGrpru22NddSp8zrOBbBOijYX7UBCkhfhDX6B
1E67XlyNkZVuLCX60ptZvgGR6KzkKWr2ZjoJ8sxBWk3J5FzN81juorHOXCu0kk/9iO28LNRsHamA
ZoO6190oKr/V9bqcrvopFpve0uvrcP3+N1SPQhfOLVQZWB4sFZURXpvDbZL3Siq0UZvvayf+oU32
4KmOJF9muRMb2NjN6pLXI1ubxOqwCcKp+hZG4mvaUTNusjT+XpV5u+urprqzoxa8fxSJtVRFpdsn
tnlVFSBkjbwcboxocjynNwqQ3wG2qF05qTutRxxYNGF2MdfzOcvqN3sQvUJquRQD4CDT2jlqRWi5
ZOWDHcn35A5o8SajdAfqOrj9+AekzYI6FnKk1FePhYvMWB6cMWiU+y4b/XKMV+FkrUBuw6Fv1rbS
PkS2eYFF7ybm2kuHwu2L4lbJN0X4GIqbokDNVpt29qC4nVOswvYia9pPaTy49hB7k9W5HDa30oZH
gxf/zEV5YvWpzCq4XToK19Ubxd0BWCcCWq1931klxoVlivGuXRLa6+oIwlBrY1Z5EiEdjNIA5U+r
0G3CpNzptdDBR1Ld6Sf4XVUyzF7dD5dzZP8AKVltjM5wLmta2ne9TJPBluTsGevVaM0rBHAXvoBv
hAatTlUdLsrEyc683b/6aQcXMD0Peh+oSVFgUSnoH25sJdGHLIoU6X5MtWkdAG6kPRzeZnM/3s5z
X+0aKXIehYlrlDZ0ljtYyPkPNajyEmxoGOv4msvyVCPMoIaay5WS0EEaTR9Udea/v4mOYhoOIQIY
PNRLp4bi4a9yyKsQ04LMCuy2U+9L/DQoNpeA6as59lJJlc6kKieHomZI9ocaOWfj8LOEcASyEJzH
vZonAflXnW0cABGrlO11//6sjuPH39NiXsBD+ecNFWg0WmWY20q7B3zRXaR6qPj5hGFWpMlX5L9u
1JTxNkNqZDMpzmPrTOoFuGpc4uJw9lWF0yEn5cei+V+/CbqzTWUWnBj3wuH89dKhgTc32n0cDT+J
patC3fRmcJdpg3VmVY8Sh99D8QizoBSGaGsdDgVxBcAsOIT7Ucn/khwZLksRm74pyZjalGF/jg21
RKOHO54bCEgkWAKL/s5xvzzUS3b8XDj3uBWU300JN0EFIRe/iPU+w7opVb6M6N4JH7TjxRzY0rNt
9Pbswh2ZU/THEoDYMLJ14FyfJdkKtnMcV1uFAiittzKZzpzQty8PtQ86S3SKl0b1cf1z6MecmuKc
PMxahB7RrA4/NHzZL8AJaTTc1G7bFPE5J+vj0JBF4ZUDMUbNlaieXvHhovRVPztKn9cPolPNbVLS
fkJWvFojnDDdNC1IkKIbtSeu5cpP4Y7ezJARVjrot9/L9SFw5i7+0ZSi/NkeQpl/AQz/xTn/r8NA
L0Ky/xnCuWCgn/54jv/Yg47OXg6RnPzN30hOeoZ/AoNbKPWgmUGlcFH9Bj8vf0I5B4UG2u2kpq/B
z4r8JxIZRL2oCSHsQ0vvX/Azf7b8txZ50V+7gP/iB5Ccv6TKXp02jhqbiN/HI4PCH7Cdw43kaHOY
ppGuXNSV0C7VLMW6rJZyK/KrCgRn7NRglII8ppGVaPVaBw+hNHL6lPfacJ03PLOuIuTviZVU28gM
b6HGIavaq/dOpsOM6tuk2dcRqt19GMw/+npUPKiq9CLRgii2eiB2ZT/8Lb/6oU35f7rfCu9PxR9u
17w8dX+UP/94aAHd4hH9Q7y7VTcvpaj4N5+yP35h31fP8Zu9vfyY/7e5/4eg9pfg8D/v2P1T13QH
+3T59//ep6b5JzpSywUGWwrRAPbB3/t0+RMCQjoCyCyRi3Ff/wPSZyvSeaWOwd8A7UDzmXvoH8gx
f4jCNrKcBOXo0hPBfAhzfFzFoNn560cYAKKBMlNJO9ypPIZwpnBDvLWQJPbVKFksTr4j4zxdVDb6
JqmKZY6x0LvtMPDTl0aqP0kyBY3WmvwCxJArpNF6VBDSiOJxG6Mc4skBHnBd/4Nr+/uvT/uhLfj/
6b24kMz/8y77zQ25jdsfT3FzSCpZ/uI/AHdV/xP9ziWi+rWp/t1vEtHcn4CP6GsvqC9qpmRE/2w4
VfsT/A/vLDnR0nRcaNn/7DfV+BPsBYJG/CVuTFACH7gXD4MertaFiI3YITx30LFAKo42m9PWVd8B
gTLGUlrlaO4D5wipPQE6C6HVea8+0e3v+/Y1GeQYUM94NiUAwOug1RBkOCa2NzqIUMWJ6FcUENRk
xIhXKpQyT/Tmfh7Ub7KSlesyaBP0YG7z/IsU1gvZUJ027/+Qo1RqeVMWn2OeHJknhobgUWBNIGG2
gyjLfQW7ipxhhvpFtUtBKOmqFk8iL4KNRtDplnpkXTSN8TMUwwMoVridY4f7pSXuCPyLTa4Nnyxq
72gF68q9qqP8mcgAn8q89utGa1agqzW/Dft4O39VqWO4BbjQM4jv3yrn/75vzAeMx4JkgCtEHQ2Y
/eFCVkYd5QZU510eebhjdI3bTa72AzEZOMxrXb3s5As9u9TTbdiuG9JWcQfqoLl1qm3SuRY6M5Jn
vpSXeeo2zYZXQ9grBMCayB1Tj/miheDyhu2m8jqJ13bhZSTpEsBTN8SjboXiYe1rlhfq97lDzulC
kTWLtfpswJiQ1sjPzvshQf7lIvqsfMto81ob9IMQqIDuOtTbMvOmG6d4NKXc1cofoIlME+2zLbpD
1CDwYeg8RDeNzIf4iK0uCXlHCalZ55HfQXy1fJBuI3gA0+XJzQHug8SN/eq+uwWdBAY2u6v+sr5q
XwFPT4Tzt85A+cZDKTYXn1PbdRK/DNDtc6VrGnub7+HKCV1wtcrn8k767CCh7CAVsB7zdUBBSPwY
21Wv+mW0m+Ew/ogbcLder/v5VeUH39C5NRw3zejDuGm+mRrXwHtgl+ysreFbD5TwtM4NXoS1tlMX
8HJ5FX5n1YwHpCzQmYDzXOeu9UlzzU2w0TfIa8BI3MWf59APJkovhMGuczM8ruFiX4OX2E+Wa3wq
r9p1dj1+cRRX3xWF1wKoDP3w+0xpwpsum7WxDe4z3cV7AanisdpRJkC2RrvtJVdB4M4HPZzeOF/p
K13PX/PvBVTsTV75yejBxvDUzfCTDJTM63rwnGtnG61kX0Cd9qpv09Zej4/UIrzAM1fMcQu1vo5c
OO00YIBJ5F71M/npjG7ys5jcRN72tmdcwqldl1cQJDh8822y00ufD/q12CCgvq1bn3p8t1a89Dnd
ll+mZAMY4HreODtgzVvnpd9ne+eOcow0edl+fuLYNisy/7p3jcaNb5VVcVfc6anndGi3uvHCfnU1
hJJkrzJ+X2sfegT/14X9y3vzn5+326eqe/pj35X90x+bLi5eng4iquUv/x1RGc6fiGMCp6CAt4RU
xE1/R1S6DLeRuF8n6l7oA0Qy/zxw8p+EXoRL/EOxBy+spSP6zwsHiQthLsrdqHMAXKLa9ZEnjl/2
Os+mIQdQEzQj/8NFT+R3eDMO+FtKIyCJawGcP3FbrZV+FjAuz1Rqjgr4yzCUz9HqoPVJfXFJgF4X
8OEml3SSK/taaqvsL01OMCBo2nLfVEXxmf6C/rlsJXWrKbn8uY5M80w54e0sMQZZlCvBDtJ3tY6q
FxK5rzAKI9wV8txulBSeVz4O96+2wInn+9QgpOOEHtT/HZoFh3OMZKvNULeNdjQfUQwgJvUytTkX
JCyp2L9PGWj0xecPcAepHzwmOLOHo0gw4QNniqMdFnwjIIYiRxt7zn3Jzs9hV05NiK4T+DN8/qix
He2NtKvZ1k0X7ZIp6X44pS2t5bzRMvfj341+OH1Z8DhkwUeLgwmGMTkdMxr7vF1FAyyozEjbMwiK
42LJ8uEIqVh/Vocw6xjYFPeilJRejnahU3K/a+Xslhr6ZGWgvgzoBvqNMO0VNFl7PUwResvjXK4a
SFwf34sUAWjyqDCawUkvla9X9dGe4DWQqOXvIjwLLiM7R0x7trJv73/Uw9D11zYBFUqtAeFUA1zV
8uevRnEm9ABGTUWpNZWfB0z3XMes7owKFY1JpfD7/mgndgqlUfYJVxXRl3W0Uzq+OYAtk3e40zue
aQ2rGbD3Z8LSE1sfEgbeTxi80Mo+FvgNABqZat4kO20egw2kDGLIfHqB0DOcicTfzAfRrkVwHDGt
BdF4DJPI00bJABflu7ZIUUBhYHEROEI5c2O8WSS6buCmFhcAgD08AoeLFLTUMW2r4saY89g3wzx9
NsOqdU0ALXeAUfqPLhPjAQtbFghmFoz3w/EmRRNDI6IYJUkyGFhhLcB1O199cDPApAebxZpTugWp
fbT16qwbICrq+W4EELmdE633yirVzozy9jz/GmbB8XGkqawd7blygek3VpDvKhP1xmbUZT9R6/E5
LkpnHbWhejPN/Z1m1+Jn1TflTaD2MCXnclp/dLoGzkcLOnGBldCgPvyosZFNpYKO7k6P9GkVddIz
Vk7jh1eOCZIQAsjk9XojQ5gJtezqmAPmwBZeBUUT+5NFUvHhqRyMcjSVUoRoTWlTtMO2y/EiVR8R
/7HPMZ7fHGOelOVwEXeQliHscPjBHPwCMlkp810uqboPvnz6BgC2WwHxs2/fn9DpoegFkvMRMx1r
ssulPdhYC+a7KVfMB6RC+gDm49A+poDB9TPv2HJxH7zM6Pny7MP+XGoTb6CecyPCCfODcof18+2I
RNq2HnXVDdrJU1ARzmp5BjwznGNrvb2rGJYOEId6uUWOixRaOo0o+NOAhxguwUmJA1dM6Tlc6dsv
ySgAPWnrcSGy3Q8XzY6KpEKwoNzVED8rr1elLr+qZxGE3tTS49q+v3AnviU9aI4wAoOUIZYi/Ovn
y0q0WfRzWu0sQb9/FdRz9phFCGytkdC39yGuF8+T1Jm7sZJicWYh317LBCPE3FCjf9E6jgYPG0vH
992qd2XbKoWfjpkVgvZskq/g2LRvUSYnypkH583nJfJZREx51hapymNyi5rOo6jRAIK1a6C8g7LP
7YwQkGcEyrmu0Zv9srgFKejp8awtsoZHs8M+I7HMqmx3kB7Vn/oQK/sKFtw5MtKJGRHfcGWBaSEk
Xqp+r1cQRaVpVoqs382d0l/peZpjkYKdcSgFwZf3N8ub9SLyIDtZmhd4IOFMdDhU6aSNLhlNt2sw
svFplGeXw1hLHqIlyKgprX0mgjsxNSpZZF8ErHRDj9FIYdlWRuSIbiepTEigd+UXTTFQNhiti/en
9uYcLFODzkvVSoUHemxGzdZrRjntuh3RkPI0yBkyc2GfX4+GNeyLmZ4zcPneXOG1YJxBduvHpA5r
sS229SUHXZxdSdsOv6tRSXoG1ly9qXswH3ejNUr6StiDYWOtiL7XeslOVVSbZmW+Dp1G1S9xCCjB
0yaVQzUoqau893IlF8NqDmbZbF0Vk+dS9vKg6pK96DQiUaBOsrSF7t9ovtEkoG1yLRzRN+z64FEy
C4n4eNL07CKtgkr1GwC7YpMjKl6ALKpq4XcUTUdflwfUzhynTIxvTTLnk1cF+fw5K9Q4vU27mGxM
jSthXhWBiJMMH8q0Kh+UxRvPBRuvGeumz7vkKU77oV1rPbXK26hrI+cmTQzx0xCN0qPjlknRdVEi
Z7CF89K1d10WVrU/GwiguXptZvKF1uZy6id6J76E+Yzy1+LFFV7bdoAj4ThqCDgCNafwE2Wm3V/H
SlZdy/KYPbat1WgYRthR/MmcjHirAKjUnkZtytR9lIoqvolENk6ruJjtb4J4/rOkkjlsZoT/orUw
hzLczOkQdJ+ztE6l6zEZEwt5/wCM7WqagkC5SwbFqCk52ZZ9M+u9NKzpPlpPmj4pth/lhU01qRBl
7QcjbL6L2qqG2a3hBYZ+nPQqjqFgDtptrycxOl/NkNhokUjjg9SPSuZXKAB9adq8ilyns3BcFHpl
LgU9Db5U6ATxUxXJHTx82SjQUSaF3kptmCa+IoQs3GrMkarL0a77Hgyqed8OIxkZ57ePr+VWL6NV
VenUttrMnpGxzvrYi1uu6E0QAY/3Z1Oq9B3EfmNYp7M1oD/iCA7mKiJCRCpSk8zWqyU04L5HRqZT
zkytLkSaMzNqe1VZsxZ7peSANsBS6bvZlJXqSW2adWtdDGF6lzaxitgjHj3qt5E8KHqZLWdQLySw
u6igBTKyn7DJKgtDVTPq1jApIWFZRpLJ2wA+s7MWBsKQnu2kFvgjsiQImrYc1eMlpXhhbtNWMyTN
NTK7oyTnQPOmY1Vrso9ns5T5Yh7qCVU/uCtXZmY5rdtnTdN9myalFmtnGDQQsbC2F0FCrRouIYDU
QgAdNMbiyjaGRQBBMtjuSY/t+FUjiizdGabUKs9DIOaiWiV2ElW7DqbP4KFL0oerXNSBum0N2Yw3
RhJU0pPZ54uxDVBlYPiqXGabXsRO61lhZt5RvolAUMVk2rgrBnVobE36GSHOO1XZbOYuaKttnPKX
3SkBerSaG/RevKodwP2jaqSDKOkziqMTz1SwGjq5ujXDAm0ea6CqdCOaBqGVtq9U+0uYZWneg4+0
m+JxVsC9POPqW4RfJoDvQ+OOWThWfiHLedRtAUiaGF1K9qiJpyqrjfY+5bRP11LFs7JJ0fNtr0H3
tC2EFdQrUPObo6F87uG0t9/lMEKHtlgjHtg1MntxMKjcx10q53tJ7rV5I5B/zD6TcmN3awwcgH4R
RLC73LkaR6FtsL7J+m1j5tBFXIpsaF9UbVhLPmqKXXk75IkzX7QZSqR3utkYDpIfsSJdcrScDu0K
+iMXTZjD4DWbyC5v8DkZih/jXMzj7dQUluHLUlPao5fIMBJfpmYq+58p5ov9vZOWYbtPEn0mUyaS
0TYVYDH1JVflfGq5+ox5/rRQPvrZlaUQ94Yag9jmR1aOcnMrl3kR+zKbACOzCk7CJTqh9IQc1EDv
JYGL6SYbZm3aKEmX5xeos6rdriesM9atyELEeusciDROizJ3BYgpItnOQ9RAg3xs6T+U2Yqdp4Bz
Ha5MIWOcZhaAfTGJsBU6Ik0at9pFQrNq8tMiwfnNqyJDzbwR/1DTVTEh+NJnUjdcc+FZgWtHSZT6
khqme0QznWZFIEmb2BK985hHuc0dLYny2XGKSoUWL83jlZPjxIFThJnTzRoHGxVakA/6RaT0jkwr
ea6Aeka5xbKpchQDe5L1n0ULCdwdcgOJnQ4djGw1IFr5jVdAa1zQY3XhVVIXXUaNbCF+VWu0W1QI
Lvm6HjL5duxazfHsutOZaYdf8Se9jaIfdT7QuJZ7LqLrWnEKbk78ovC2gVMk7xEuzzLPLuJC+HyX
UvaR0kXSzcJh9pluXaD4JdS9yh1DpFzXoxTp5m0x5nNz4cRTjDPyKNVpuw6yyJk2TTA70XUzRjIt
hrJRtPE6aa2QBLaEQ+bnaoOPpz2SnXlyo2nCK3qzSd25rbNWd/NsdIRPgKqEo9vVCXeemRvGXd2M
SeiFSlfcV7jyNFzmcjrdRDkvvV/WhtDvuwIP4tumzhKOWAyoyk+0gbYUN4Eo9w7gUA54Mzg40Ri1
WV/EyqAEm8EqB/XSaqJeuls0cjM3r+WKZpJh3kYZNVG3UAewxkk4driGE7p9A5Uv55d1NgSaK1Qt
aZ+7SK6vYe32Vg2bOFPnDfeLkXhtl6b96GqoayzSS4FRbOgVtqZX9lGgb9KeqMXr+1JWXe7sDsKt
YheVq+F7H11INvKla91S8MnBEwDFPlfUrSlfUcYaJuSaKGOsG8tOfk69msRb/vX4ARWT9lE01dhg
QTEuz0/UjFXq2VUqBR7y0KMKJd9g1xh6k0v3hVbXzsqaJlSj6hCHP9sViuCaEGZUAdMusurZWGKT
bd8X1gJwjhKKImOIRJivckyHTV0qQHMVeQQ+XuEyhFEgldZuo+Ywf3BMTdrcyxPCdL8ZzCrdOq0U
PcZW3tAXKkvroUC/13brsq7Ljd0FznMcK2hZCQi/LF4bUBYG5hk+paZSFxcTYWCxzpJUhSaC2s85
sO/JEHzp8y+ykYBOjmoIGi5Js4po6W6wU3ZKLH2pk6hZScF0DlR+cqTFvlhZNI1A5h8GwaaKWqrW
Wt3OqXLgtAiOusLI4SCbyrlK0smhSLFBOwBreEM0KIZyBIBsdrsZ/gnRnyx/kQN5voyFXpyh9R9B
DagPL0IKOD8BzFkIL8esEqGaPSq4ar+zJciEMDXtZD9LZnqpaGa4k9FJLy7GyjK48GDi6m4Votxr
1U1xg86PctcQQalncuATiSnUQyriOJkBPDjubFQyys/UMvod7sENusUDklh9fM7Q69QoGmW0JVNc
8MlH6znHUP/mllFm7N5cqe5GiKGKvno/bzuRktKaoc9Fh45awjFeHwm5tptUY9ipKJx7MVWMjdyg
428pWf2lEyL5cEpKmI7DxSKCSJx0LCM6TE4kpFaed0NiqB6GEw3vglR7s6Kec3F8OzU2DSYF1Hcp
7/I/hwdiElZRzpku7xK5IfPMhYCaUmm0pHypHqzAyxCTT8/sjbd5MIkmNqccQ2DBIOEPBw2tPKhV
JXR2ejc60y6BtR9vpLbIGoD9dlCt0GYoenRJeYx3Gb0z68wPWKA+B8U9VhOGOhk4ZSmqJ0fljC5S
5VrpYmln2o2NElKl3ICyJREVAHBd6FcjBCQRxPqZcd9uVxJwuhCogFLgQ2jucOIG5sZUV8pgh12Y
vSrSRrhNybPz/nZ9OwoQvqUphTERbdLj20BWA/w0SjvYBWk7ryddjVbWEmG8P8qb+w30HqgsCl0L
IhDjpsO5LCLZI9rc1q4rM4TeaV1B1wJWxDKqZ87fmwkdDXVUEpJF1mOFMFk7a+iUXS0X9g1lonPy
IW9HQeiO7UCDn54UdfnDCdlhldd6MTi7Ck+Jbd0hMhWQC52phb79bBT8qUSCnqSDrR4XeHswtLqS
NeG+6qPBm/BvIBfUa5ScstpJHt9foxNTQouUuiBdIgAGx/vc6i01JWsJ99hSyc1NQdc+31Fo1dcf
HGepLXFjgTQFWMfmO/x086ymUSsUHnAC6nWNn+e3QovOeTS/PbWHoxxtA7OO67BzCBO0XP7a6QXO
HXrsXORSGXxKkmzglUmGM13KN2PSkHr9BY9O7GzOuRNJebRHrtWGICWtFPEiWSU4ssCY18IO2zMj
ntogtKCozMNSBGSyrOmrXm86tna8JBB7e9IxOlDTIb9E+kCNLwZjin58cOEoR9L2X7DqSAAC6zgc
bFKHREpDOdrHuaXsLaXF4CNPx+rn+8Oc+IoAZpZbAsYNQM6j7p6IcEBW4j7aF+DJ90lZlSSPSnHT
zXmwytV2mly9G7Qzlf8TX3KB6RB86TQWqcYfTo5CX9qUUxchUhsU28Yo4lUSj9bChj4XwS4PxsGD
snxHwKuECCwaxd3DoehgKMjJztHeIStCrlhOdxMYavB5c6B6jVrGZ1CQJ0427G9Lw1kPGS2gPocD
WiHaC0apRvsx16wvoW0oX1MHq6b31+3kKLTNYV1pXCDHWsFyPSIxjljDXpnVWlxIBhogN840y9FH
LxC+31KDl2li0G4+ZtygqtI3adXGe5Q+6q2aiXmlTUnz8aPFKOQX3O8Q8I4JkVUrIgmJ3ngPgCi8
cMCEuOaYFDsrM8+FOKc2BNsBwtOCCaARdLg+WTNRwBuGeG/Ac24zhzwQe2FX6N1Xeu1f3l+mUxt9
aSuYv84WGdThYEkZWQ2wm3hfiEy/kcOh/jGLsfG0ST3XLTm1I4jbuO/hZhIOH10YRYZbmNZmpBcY
+FJFafpAPEqOFfWf3p/TyYFIn2jBcm3QLzmcU6bHcaG1erwPgqKl/ChZ5qMGobX9L2zxBbjBY0xC
iNDi0Tik/dDIkmSfl2n32ZrMsfXLucqKjwZl2A7SiOTZJ7xY3N0Ox5nrIlDnjg1hRUbnh5GirifL
jh4++tVodUP5QVoAZQMKuYejiBYJGVmv073djCM2Hr18nZto4L4/ytv9RngKGgklARw9wdUfjkL7
RnYaiid7EWbJ1xmq5troSsBIGUoo3n9vrCWXePUcYkuOWYE5p/s+Vuc74Ii6Xwp5WFEvDs9cD2+3
HLrNFJ5Bfiw+FMc6uB39iiAcx3jf5lrwmCEXvqYlZ300uYMxtlQFSIt5EN8kP7lZLe6WebLvU1QQ
V4oJvfYeM+4EK4h0trUz8ebJSbFUoELhU/PIH34/OVBCy+g07rxhoEBN/dprlc4889Quz83h+wdG
iAuBc7SAhY51mtUlvzA6roWgj0dqk6AO8O6JDXyrZLu87uwhuU6kSNrrejmKNbRTOzjzE05sykV4
CBTlIgoKZONwooZI6hJLo2SPQmk/UEGcg9jryqT8jLO5bvvvb8vlv/ZmwqhoLFkWz8kxWVkP9WqI
pCbZ6whBrynKUVQxEZTX9TS5NLFfugoLoV40izL++yOfWFAYoksKyXu8/HM4T+S5YgdvhGSfTBkc
gVrBImhQpzO79NQokO+BQQF/gY19dP0a9kg7BK2fPa4X/WcTTeTc5/+MwzPH++07iUQLdY7lM5KU
H2+cgMp7YIx8R0kb5ge0vquHxArB1gfEiBUdrHNul6e2Cdc9Z88hcgKlcfj5cguaeThI8b4SYDUn
GwnXTEjOZUt98sxlvKzE8R5ZpIBQtwH7/SZGw/49qRM9iPdpKLo1ZyIEdrirelV+LBMsjpLFFfr9
zXFydsuC8QagnX78PA/0E7NYipO90Sv6GmJPcWlJo+Q2miXO3JanTsAiYYY6B7cuBKPDD9nELcnY
yD3WxW32YEZ1dlXjOXU5tIXs9woO6G4TVM6lSK1+9V+YJRD0ZaJU562jdHOksacb2OzsEfwT3zSn
TQCbC/j8tEfhU505Cie3KPJeSAVzv3DDHU40ivJ6shljb3e24gWVVvnRjOFV0SvFlSnP+tf3Z3dy
27wa7yi0z6uGPgttmH0+IPeQWNlL2EkpjpBJcknrPb9GFDg/U0E+tW8g4S2isIt047GqJR6w0eBI
S6MtCKarIInswe1xtvgaoIignrk7fxG0jg/G69GOtg5dEPrziZrslUZUuj8WdecCXwhukw6tmwIr
UlAR9CWn1u4sV2Dh/RnGwbnI4lgciswQ327IEkvhHMDdcVbqBNHsDLHFSzwMlMeKzCqe6zSivdFa
Gg3EHiWEzCtMYA804RFMahCIuUWUNLzIKy3Zjo08ryKzMM6pdp7aAYjzgg4lClm0Jg93nG2LwQwS
OdlPShet0jIZxBopaPqV1E27dDMU1nce++pMTnlyE6C5Aw5qUWY+LqZTCg2CrgPK0xliP5cFXoRJ
IK/qzJTO3B2nXhcyZaKsBZn9RuqitqUmsFvuDm1EbhvTP0zypv6czM6pG4pUHODJr9BEPdpmeHym
heimZF9SqN/LkSkesOUU16o+5Pez1TpXWoAqqlIH4RmFq5NfEgcg1g61PKg/hwuoN6lciUJJ9hgO
Y6oj5noVqr12SY27PhMOnIq8KGCjLAAzG0L2UXzHA9bFhOHpfh6bl9xhq7ainl9EralfqVRMmyiy
p6+lXeYvoDbEGVjZyTOE2dmidgcG2PjFPX0VnmdyWPMnQbrHoczZSFLewoKYE2xa1LFqHtIqbj9b
uZGBOxqU5zE3vk5Fr68ru9MeGlkCvxIZw3zmBj218BAYMGND9ZbYd9l+r35UOk0NnUxCJBkvncZt
UCJeB9XcPqnD1FNYyIpvNLnFvYRu7pkPcnJoOkS8vdhqoPN2OPSgpb1TyrTfrDIYLC9CRIGOfAJs
w29yeUBNBAj16CpyapU+UlZOd+Zonbo7UBFR6RwhvU2yefgDJC2ISAZEslfnVLmpAYf9BTUl2Smj
FPpCjoyNgyTldCbuOPVGAv+G9kDBYznTh6M6eMVRK6iSfVZgweoapY6HMdAS6aanrrfVCkVav/9K
njpiMMapDvC1iT7+L2fntSS3Da3rJ0IVc7jtNEEajrIt37AcJOYAZvLp94fZp/ZRs7ua1bqSXXYJ
DRBYWFjrD6tbGTPZKQNgkQaNqctoP+Iy6R9yHCvDnZvkeCzfHu7asloGBR1l64d43SrlGJZQQ5bU
58qKG49xRvkPJskgD/04iU/jOPo/Y15a326PenVZIdpR2KGKiYjX+bJCtOidBH5d0A8T8J4lyvHn
M4AAIQhHu/9k9nr79faQ19aVlylGITyK8LpYrevUpdWcQh4M+sksX90Y46FD3UQDpN0Q/7LfGAzp
E6C+NLB5tp3PL4m8pcPTgse93eTf7J5u5Amhsvyfxs2ie+3Q3+57BtMc+i4IY6xXc/LLViLVB1S1
4h0jlHCzoG+OwqyF8aoe7Yfc0j8mWlse3NSID/PiUqyOWhc12ineKhmrua2TIDom3BDgPik2rHaU
6jr0blJkQIH67HtYdF2QVTFdNPIdLzCzSb72fRY6OxMY0Hvbo2S5cXVckm5IgJAbUmBgbipi+Pny
S5gn0hb8hCZrrb2P6Mv0fhns+ZDKZHmtPV/gOByPHzq9s96LxNVRMdB7cOzjuPUOvBY3QWRQteZJ
RkdRnYRfQvYQpbE0oyYLUiv2TvQhEEqwlki+62tvPvV97P9rTUX+guKuc7y9Ca+mo4pQilIDJjQX
eWDb9HOUiwyv94Ju+I6oZf3ZeWn/p0Arstk7c9s+mAO2a7tlrLt6n5dysgEbQMLdCGrXoowSu6MG
xduet/f5KqRjkWfZ0meB3s8AlJOGavjewhQ92i0z9clTl0XhTyFybdnI/a6NDA0ZA0quzcsyaMe8
SkE8Cxb+F4QO6lJDiVl01qe8Bym3a8BPoo3QzVu93WvxBjKqatDAnkYG5nzK1uQjajcKbg67yt/r
kxz3llbKT4ORbKmeXZsj9D+2GIkZU13lg8JZ4gRkIcVRwDSncOowP6Fn+gTOQLxri/hbWg7axrpe
n97/H3OVnrW2B7C5LrNAozL2bpyjT0DbyndhVRdPt7fxtbuCqiUdNoRlwQCpX/LLCaoAKUsN8FsQ
VtKdMGPI5uVBln3v712jjPrd2ItmI9u5OiY8Njxq4UkBwTkfM/RNGC1znQVjCTpsZ6ElK3accMg2
mekfq8HduvavxQkSSpVcoVBvr2u0k0gwjzeNLJgSWzuGRW0le6MM5aNhZM670U1itDq4JQ/Cb7Za
BVf3DxkVZRWVba9l2+PBxbHGYP+IqHmutDBw0gkQmdN/FEnYHuZiq85xNTIhNfB/I67Wt/TdXPem
FBFYAwYAynroUNQyPAJgaZ7dthsOi1t+L4zJfzC6YXlIEIHdCEnXnmpIxtCwAMoFZHt1PqnZ6q3y
DwuMorQfEl/DEsAJh40ay9XP6uBy9dZDpep4vpHyJTYXTHayIC4xG7Wp7e/azPHQ5Rni9wMQmdPQ
zV6NAAbsgdvn5uoJ/WVo9dV/OTdO7PGACnWaGfSyxM538vir9BKgv5qraBC3R7u6nIqwrg4N7c7V
F8WiaWisNs+x/VhQrveGgcyqluO0Vd24Ni1w28DVfHqqeKSeT8voKMjriXqYebVe7VLHnroT6S0C
+1mjweq5Pa+rwymnbZrtOG+vgQS1gShoiqRjUDp0HBBuzOUfwPjbn8IJ+/w39iRvO9VIU50ac5U2
5lMaC+zBCHV9Xh9aGEf7pZrijT15dUrIniqiAu2TNb8abhPeo36SBx09DW1vxR2CnGYZd5/H1vXa
33hBkQpCogYziSbEKtUXLT09v29yZErM7HNndfP3xvTjP1H0sLx9SwnhN6pMPNhU3x2gIW/VVbIR
ljrqmoD/AtsVLjl+UT8MPiZsuxxyzb7Cce2DDNstQ4orq4ootsVjhgI84u+rk97ZYe6ZJcmWtZgh
ej2umdM8BC6NEG9rbLwvrmW4cCLfHuP4mcDGPD8FROzQaQyqP01ewjwbnPY5sfL8Sc7l/OBEjXHq
jLB4nwKErnd2o8mDsFr3T/yay43dpOa1SveR3KNjBGWfMLfu/zptKHIiaB6kgzXVuHiGSky70KAu
NMlifunKpv3r9pm8cl8hVaPK80pEGbjl+eSbEsrVgLo6vfqm/UevELOG9aQdC0gur0BMwxMUHnfY
iARXIhxlS0Vx5Gwqf4LzUdu49qt+0vjA5TKLQxO7HSDr0fCy4+3pXas9EeGgv1LkUQotq9wK0LMr
Kmztg6mZreyoNz4NOMeo8q9LV/FchpSUPqaD3KeDnR5JG4pDLCMIuQh2vIR5Kx+dchIfbv+qa99Z
dc2U/iY55hriuTR+KHlBFwEwKP3YyQHtN+w25QNUQO0J8Hv9/faA15IE9PFU8Q89X07z6oY2wrEb
ioU4RQYU4gfW+fulNuYn9sWoeGHaPqMB3EPig6ShsWJfNJGVG9O+ttcIlaSe9GO4BFb3Gv0lwAw+
x5qy6vIlkcvfnsDMRliD+7m2E1w6wVls7DS1k9ZHCpl96uTK0Q6DzPOdNmXIkY50nQOvMOdPfaQ5
y7ua8n2z96kpHNC2+QO+l5iBpPbRvEMYyVy+3V78a1+bdJBSNjhmmvqrGFqPUOPsiVM96XODGPpY
WvbB5nn4w23KoXvnLz1667fHvLbUFpU93mmgby/kj5rGjJ3McvKgFfnwFc9G8VRoqfXizkN96LDP
fIyBH59+Y1DK9ZSaaTwjvbNa68mezaaLCozHh+oIBVU8aHMCryHX5KNuTN33MRPdxqZ627rrLwxO
i2Im5RAg6qutLfIuzDthF3ikJ9UfFHsT+Evu+K1ZqvFBMyO595L5CJNs2QkrjA4OYkB7WjpoQy9d
fPSaynqoaujHtxfjauSxsZtnxwC9hON/vhphJRJiNnzB0oPRNojOPwAiQhXfAxOwFzrM1dCE5zig
636wjJYmKGJwIM7DfSURydM1DOxu/6ZrO5FnCS9pUgg0TFY/CeeGejRiWQS0mV2sogeg76xOr2jU
idZwywzzpgXStROo2g7qNc2f63qF3lVxiM8IvMm51k824pVPvlJOB5crT5MNZsD3hLMfiilEibAe
560Ncu0s2FynNOdJJy6eZHkyxmVJ1zlwLPQJMJeiT7cbTBNWG/QqFPTm2H5hc+0lHHXkTyh8O9DH
dwSVZt+ITD6nbTP/jCcwsPhGedV/eGTWuKoaY/7f7Q+k9ur5XubUqReO6jYiub66jdGUaaw0BNDW
19rY7yHv6V/NvLG2fIovEyyYBaqfSWSkyLnuQGTphASH6q11kqrdzL/aXIJ1Xz3ruQvh+u5ZwXUG
za62HYOttp1ceh/2nAP0MLec6CBjrIgfrCiR40awv7J8Sjmb4KOr5HGN2zDrsrBQLaULn0EyMENM
ISBzbamXXb5DuU2QbGVHQ5qnM3l+sIVhtsyW8gINcKzgYOHW3gEYSdIjZWrG3wpRFvkBxr8i0mt+
Nvx9ezkvDxTjI7ysnjakx2v8BkKyNtCwJAtAWqHcCZF2OZbGoEV/1qKpqUUinvBvK9yEq6Xr2vY4
igoRzds/4vJQqSv1jQiB9QYqz+eLIGM6EolAwdtN5vyYZ6jH0oRPKnwchT6DeJIeh0Xmxvfb416G
MC40wAcK8skZWadObpREFakKz7pmMkJEUOMlOk6tV8wPdsHwh3iw6i3qwrXJEjjYUErHDXXH88mW
KAnWxsQXb6x8+Y9y4LJ3B3t4sHJTvudhnvwp/cHf+MxXZgpUlwYdjRaln7QaVIjIqfueoqdjjT51
XtJ3OIh5OfvwUP0EZm6ueRtf9UpcUPkomSI6y0D+V/EnjfO4yBZKLIuGoMShLwY3e8ylKU0MGET/
5e5vqZoaCk1JwMPp5nxZJdWAKvQKHpfOaCJ2UEK3XbxJfPXabgyotndbjsNX5kcHEnk8/ILewF3n
I1ZAKZzaD/NANzrNeVo6TY7HjvZL/Q1+WXP3dYuRBR4+GPsyIDHhfLTFSnt7NswSL1rMJTU4XcFQ
NLClKWU9WHQpvt69nmCTMUZByYpGzRonh8pWVnpeXgZh6uBJ1JnmrvCN+UfptO2075p5U8jxysFQ
NtHAQN6k0NYZn8hjPU2WvgyAgRviUE/hawhRcFdgJP5oD73/zs/Rm97YpVfCPOUBAjAVCRp2a0wO
tYoY8OxSBgQg46uAv/2PlPH8dHs1r46CchLakVC+LoR49Cay+hQeWVBNVXWMzXbYewLv59ujXDnl
rB1EA7IJBcdT//2XyiKCn6W05FQBzeA9fLIS8Ea7MbFT47QYXmycWmPWs4178nJQ5bFCjkE3hbmt
+ylmHDVJ3/plEHeJ/cmNF+uziWzKjyUO7c951Tv2xiwv1xI+BS8+QKKKtbQmVaSlkjDVcPDsHUcc
+9rqT+HQiY0+yrVpKYFdSEoIzPMYOF/LMrKsNHY8RilciPJGPu7sAh1rF4+uXbsY5un2t7s6KwXj
AAKiEo7Vt0vn0O08dE4CR4zmC/5h8aNZzRvXwOUR4+9XLniI3kNUWosedkLQZWsyGYx5mT6X4ZIf
w2gYuGcLA7htm0x/hpEX6htb5DJSqmEpnaChCoVz3WutQ7Cak+nXARJQw6sdpfozrXHEsh3Hz8T9
2wOYEbx0EzQMwJDVQiY9bzgjimXQOMO/fV30DzMOVndHDXTs6Olz0nwI0+vdIVEqmf0BP/C0l6W5
o/Qt/5xbKn/H27viyi4ktcZ4FM45u2LN6pnD0sLe2+0Cw4D8MtRu9Kx7xk8jr8tgEvUW1PtyOCIw
NXyMmAHWXKiuzZWFbFC2jEFcRVgie+5eaO1HB2ukfZfPW5Sly9z3Ld6/5WDUhdckzqKTpYY6zxTo
lXDAq4VavQ+1tMuOXN/++3IoYh/lAFnI41j641Yb/vIwECyhFNPb42KlonN+wr0SaH+ZyZkTjmZw
6TV/dPryLQJPtZf2+FrWmjzd+TUpGgF1VDgXCgw8zM5H7G0MR03pi5e4wXqqmayjMBIkaUqP+23R
780Y3kZzOXbK1g5o/floutZClsar+iXJDe2RB1oHVzrplkcufKfehcSHjREvzrnyeAECpx6CBs2m
1YomU69VueTFiXTE4hxwvcDtNAoN979Giyd742xcRExG495WjyYmRy59Pj+asCYoCsWeGeYKr+Ne
fLT6eQtweG1O5AZoZHKwOPRqE/9yp05jE5lEgSQYp2XE8G7WD3ixi2eRl+O9SQITUrQwzrvSUl8H
lTy20xJ53TSQ1VQ/g+TJj7M+GhstdPURzsoCjII2o3rPkfhcEOqI9uFgoyYX9JRXvlQARpH9TFKK
iV0RheU/Y5lkWo7/RKRH73oznKqdmzWGv6WkcW1hyWNpdrF8yIKsFjYWWhhlE5h6So5hdewNWbUH
VIfs4SX1nf43NgvwTPJZ4ihlRfVrfvmMfjvYvWsPvOZLgNbYHFfJoavKrtu4fa7NihtBAejIxGhJ
nI8zNnMxg7MBUJO7KYKtfeL9l3jGstfDRFi/NRjYEQpwPO3W+OmwC3UYHQwGCHSgauCn0RFuc/Np
KYp5S9b08rgRRHyDaAnxE8jl6nD7WjQVcUTBfZhr65igLYUI/uLf27V6WzuubuCA6k5YPePGJPI7
ZxT0QAvpw+iyG3w3wRan/0KkTV4Np0jvPnV8La47+mRUQHAuPf9iRY2CF/WxIqBboXhAo1uKU1dU
qBjeG/1BrBAZIZEQWiHLnA80pGUY2w21yybvBol0ml7gDjI41XxwhzrB1kWqOsftQS8uOdaTM8b3
4qHKNFenzFl4pSayiIKoskSQaEI7CVQC0eVpiselbr8baM9tZJkXWQRNQJ78KoxRqb5ok6W0SNIE
5G9gpXjAdk1tfa98OX7i5kgPIkRpZmOSl4eOHalsKGi4goBeq9XXXuVP00iDIpuofRx8LET/xVly
/tKIGbGy2yt6OTt6IXRgYHKQ0/JmPP+MstKs2AE3FxSTENXeMBqtPoz1LCSScG6MJZBdyC3bhsvP
CNkaRIyCefPOWtP9U9/KHafocGVZ7PAZuV9EDvPZ6j4ZpI+7Lp0i5Bz7RN+4Ky7PvIXMBuedRh8Z
0hr8hA5jj0gibQd/XMCk+inwzMlt7k6LYGfCIOOtpTqrazUupwSOt7h0MDN3+dGZcfIzL8v+m2eV
EjAqLfTPt7/garvQI+ZJZ9JUAgWMNMr6xC+gIVthVNMLMTXc66p/5yH0d4g7d0uYebWAaih2pEH7
CtirC8PmfLNogKe02nPmlxJB789NUjlUVJdkI++6NgqNGOxX+MWU21aHvFuQLSy7eXrRrJZ6CffP
MbXMfGPjrwV91WTUgaZKDDYFMujqDrXDcWqq2MZWiiQ325t6Ko1jiZFxsUskZ+XgD6077V3pzj+j
zqirHVAX533E49AMRpRlv+tR5X6qtE5Ox7YsTGOXmHmIQmHS5iw/Ui4CxyukGXZtARz2adRQvHy2
qlR0L+3ACdlXYyHzE91na3wwZrOKT1oeFs6rmMzZOfiLVj9FVgzkSIYjT7/dbLlR9D513DZ+yWqv
LY9+PTfjPtIajZWyeLw9asBu5qfSl8VXXCxdzMqa2pzu2+NvaweUn6yfChdHavWJFkOv0Qz0tBfZ
l+1TmNf+US/y9IRMtzw2hTTuIwSp8SiaA++hJcNbf12V0YtMWKIY9RdzlNZeN2v7qMCNu34x0619
wR7+JaH836EM0h1ubWWpt9rjdCYGZw4X/UXLum7XR6Aeljbauj3VAq1HATROt5EtiJjVagEtN86R
r5rMF1wvBBqxzRSeRrfVj5Geib0x9z+7VHeq0zxAobsdL64cLxZSJVgu4KWLtr8pxqFIpnx6kXZZ
HEpRRh81I3c3dsgqxLOMlDXBXFG4oxlCKfI8VHAQNGdCpuHFt8YvToKm4+RpO1nGPyJEMHYzLqf3
TssyOHnKExwABS3c8wFF2Y9OUwr9JXXK+rFNy6+zVW9R4i7XjkHelKcokqi07nwQv2r7LnWwzos6
IPx9pMcn4sVyuD2Vy4hObdyggkuFyaeTtsoau7zuTDyezRdAEGF1GuqltXeAq6mPo6e9ySa88qko
okGKR+0MYO56Uq7byXAOB+tlin39e4+Q7pMJLf4ZxEL0IqHmn6ZsTjc+15U5godlWKgrgKzW4kLC
1tsZ3VjrhUex+M/ymvDrMiYQvLDckPdl4exFQN2cNuWgDR903Wa3x1lPmtSzXpA0QktR2NnBqmPY
ZSjSHkKachsnbJVT/e94qgGntBSoi6hd9MvrLCucMQopyLykYYbXYGgXe3dqkTSuhn6H0vH08fZ+
ufyAKiN+s4hA75/G4/l4SZVAHEQr44Vc2B324WzW3ZMrvLJ50v3Wle9aeDqA9fMiszdy1cs4ZiP2
zDVAEgmEfQ277LCjt8ZFt18SOVf7cNLCfwBCA5YCJ/UwNdH8yYLNuJ/0YUvy6MoiK1Qp0FwqALBE
zfNJp3S0o9lD1I5+6ogBYNihbzyHO9Cm3q4sJ+fuj0rVhEht04hQt8Oq54hOoKwhwlLtcqMSy8Yi
e8iWJN6bSZ4NWAnOw8/bX/Uy1jAeGos8hAHQ8hQ4n+DsL1ieJp14YfWtXddh1Dh5cqv9sIZ4slkZ
BgqVmhh9jwtBvWmxMjdzxIstsCq1suXQDvXfo639tDsz2nlJ9zmJvfbgavPrqNuPXjpNG5tI7c/z
y5CfAHWFQ8psiXvnMwU3DuCTzCboLaePD84UOuPnrOIxgJKx73WYgaIrgOOln8Xhj17XETF2NbR9
N+Lu5TnidUcjhjcXz1q66Oe/Y7EMGWdJFgW+DP3d3PS1Tp8eg1OnhoBbpzAXrXjCbvL2h76cvjLJ
U2bQyDRRaVmFi8H1JxqlRRJUzuw8Qg5o56NVF7W2a2PDmRFb1py/TWO27V29mN3XUpfWj9s/4XKv
0cqgsGqqRhSX9erGcd1Gc5MReFqMFtxLm+kpXqpy3NjRl0eWWpIq/ePMw4ZbY6zSyQ2zHLxwUApD
243p+EzvCEfVQTyDI9iqFVyZEyGRSir5gMVbYnVgCVadTKOuCHBfKb9nZmkdPT8dH2+v3Ntr5Hzz
Minwk8i86chRruvuMW4I1mKIKkhSb3GMnWT1lDEuhdGHvteTH1VpacvBL8caNWyBrcP4HKGIMR68
Em09p9YGd+8UmOx8RpTK/y+iS6LvdB/48T5tNVkdZt2PzCcijptucDeuLRHVZm5f2gaqdXC+4Yu0
d6uy94sg1XtnT/Nf7N0KwfnbS3R51QNwUuZ7EI7AG18UKydkJ2c/LAMXiyusID3nMIa5s6+BQZ9u
D3UxIYp6oLeUbjLb64KR2YeLU5duWAWd7if7cYjF3kO3fKOZehEnGIWzwp7iDUT/bxWvqjDtSz0f
aw5skZxwbiaVaGZH7MIQBc0dYPjh1DvGnbq0SiBK6VmQL0HXZpqrDW2aY+6gZCKDzumWfSt6WLeW
Ph3vXkLeV7yHsVSlarkuWea4bmczNi7BGOrDvmu7iGdnnRxuj3KxJ5iLirJ0ArlP0Wk+33n4U9iJ
TEbmgiL94zI76UtOanOg8rPVdLwcCoGkt1wTni60t9WyTQvS04O/1JiGt85D21subscOtEUR332B
kABBPYGeQfVOIeDOZ0UlJsMIPJVBr0/GH3ybDBUU3OqOqZynZCfHPkT2ZjHuzW/VsFg+4TT4hiRc
zVDr0tKI60YGqWFCqOvm9DiM4fI9zOLi5Be5uJOtxE5kQEALpNK8tS6K50knVSWilIHm5fWjB0r7
Ic6y7thn7p1tv7ehWEyF/aRjTNXwfEknW++tvNEZKtHrRy1FWLBNrP6YURt6lyI8+fH2xryMIGiq
kAxRueOFh9z0+XiWW6e+CE0ZAE92jlVhl6dCF3eCTP93VlQIOQJA/imhnI9iy95K8sGXAYKJ2iHy
9GKXj85yso253shbr06IMiRtMpxPIbOdD+XqmTN2iyeDxdbDv0FajR/abl42YvxlSGTZfhll9Zlo
eUWhQHoJ83fQwonjdtPeTA084cnpov+EPf7bO0P69Tc+FiYpKlbxydYPO+mWtg6xuwmWyIueR2UA
YmLJc/8Kst0BsfCORGNh7fxrW10o4sZpgh4hUo5yiiFUnMx3R0QyEgVtVtJj0A5Xd3GIN4xsPDZ6
G6bZ3kLsMvBkND27em9+uL1sVyIi5tM00BTvmCtitccBLkYQ1xYZRIMffc6bRXua9fhdNCfDRnZ0
dSRqCsBhFfZ2XcpNKNvZZedKxJi1/uC1XrLT4xST+YT+wu1JXdnnSoOfuAtaRsG3z/c5aUxnDkXa
BN0UiX1RG+XJiMxPvzEIlUhVTaD7us5gC83pnTYum0BXL/uuWMZdN+tbh+kiT37bCaS+ii1CEXIV
z5sB25e6H9hwnNQnWWM7I2dMmEjW5FNUlFuGxde+kqGAMiqLxVpVHe5f6hVuQlXL72dmlYRTSh44
9+JUiqR77Qe76jf2xLUPBXIQNJoSEaFgdz6aCdU0LOalgf5t1g9JpOFXa+NedvtLXZ/T/42yxoaF
PtQ0NFaboE2S5kCZv9zLFHetKo5+3B7p2nzoIJDEkJiZYADO5wMHsVsoTDZBI5LhKR0Xax+1U3j8
jVF4IfKR2H4XkOfIKCuECP0mqJG2OzT6/K9eYHL0G4MosRy6IWTs60w9aeQoojFrg9CIMaMdu/Eh
nu37k3SSZ24+Pg4IwQvsL8qDnt97VRsAmPD+0s3B9p8svB2Nh9+YDQRYxXHjLl8/ajHT65wlLFqU
Yptl2fnZpDm7pizllnTq1R0ArPaNU0YzRO3FX85P59sdhK6EZSvm+cDTwN1hsXj3e5aYrSALgOwR
x+LOOx8l7+0pGSyk5XDrM49h3WJ/5wLFuHvReKMpUR2kqOAxGKtRBrDRduMgYJcP+j5NE3Ew6/7+
CEcyAp5EuXmoP1ejREPqYFlkwxrAGemDkSTavzDhzI/R0mVPE0Ho79uzUvnU2SOdshLzoc9HuYuq
+upy9cqhcicPMPbi1lr/WMWdFJ/HeO6Xl3CcK/lSTmHonBIXg+dHGtFddHeKTuWQSjAO9zxBgE6f
L+tYsOSTNdRB1rSUaOMo0n/UOS42e9hh4k8EhvqtCHh5i/DqYUSll8yeWScUlp/i9jdbHDMymH5f
lsIqTuAYlgfc+aAtu0ZRbJWDL8dUulcKtE3lhkxpdRK0HqJoCkwuiGZtjA++lkvnj3wxh+irsBph
/l1nabRRxFB/5/m3PR9T/aZfTl/UjsNEzbcLul4z3mcUxw5OXHR/zhk56O1tdHnQVTgh1NNxV26+
q6/oeUtrCTQeAxhb4jA1oKhzGdUbF+S1RWSrYjpCrYyaz2pCyaB3g9bKPpjN7Fthtf1uSdP3/WI8
9Wm1ldxeWz3lrkWPG/oxcp7nq1dV+pJR0u0DrDLbZwTF/gHZPD94C17WtxfvYiQVvdjRcBBoa3HF
nI8kTCp/dTd1gVfV4pCiFgohyWx3yTI3G0NdfCfiFjcyaGmLdIYq+vlQxSyrxMEaOAhLVL+y1O8P
aVdvHbArEyILBAAOzEqhp1cBuZXToCdGOaB8kkhjF3XJf1MWFnhk2zhW3714VMcdAAucZXqQqz1h
YbIsR88YACE5FSz1Gq4qjny+Xu8l3rtbU7uIl2+IetBxvEZU/FjtCvImu2kLawwMb+Qa6IEalnu0
/Z3mEXNMm7bx3GLrSKtu+CZ58vUbicjl0pKIKjVO7iGKXRfY0RmvAT6xFjh5nhwHSi37Vg/7h3Gx
t/QWLl6uVIjZmBD1ONv0XVfJNuCmJZZjYYLyxSZZJ8/ideKlJ6zgrMDIG/ef3AyTe7ufNMyIzdxJ
SvqZp/P5BvWiSdLJbdyg9+BGPNABiuwHNNl1bMMGMW8pL12eB6quyC+zd+iW0QM9H24a+yGLusqD
3Dxo+y7WnZ1mbEbHy4+mLBpowsOR4+ytny3CRN/MN9MlyGOo5YfG69idbtd6Jd61CIdtHHJ1vM7i
PsKw9K1oxkEpUBjt80nVeqr8dmYzwPrQOsQVkCdn9pqTYU8aLnbS2Ld9Qj+ZIvBjK42tu+Bi38DP
e9PPphlIlFnL2zgxGI6id5cAkbcmOnljwxCt2Xb5O9pcjY01Mp66GOfijnG6HQwuTidDAxoBm0Lt
mWeUeT5zS49xCA4rHZVyr65P6WDG+smv49g4clKH6cC1a3t7O57y5ViL1rpTbEchpkDSsfrgrpWF
2erBKB2yqEofrCBdMEO1M9/7oMfkUvHY6p9xk95qslx8amBnOuQoj6yXPuE60nZ94SfL4thwpETz
aIgwc57sys5pU3JHHrMywUd2lC7QCKszMOK0eCmbx9urfnGI1I9QJoaKreWSGp+vugAlUcx5ZlNg
QHiHkJQ/L6VtbPQWLg4RFADko3mvUGM1gGWej1K09eINHuJoY6xXz+PsZoeauv+htzdtL68Opdqt
QOcJsv7qANEp4dGie2Fg+501nzrMzop9hBPusrd69GB3966fMg0CMswt9sZDP5+Za0q3mIbODSYf
iVsnQmpZJkm98ei7SJ6UuB2PPZClVFEupLFrw6fZlHluMFCne3W9xvjXBcjyVI94IfpFqf11e1aX
i8im4LUM7pKF5MOdzyofhLl0vecH8exl0FCQQ9jT0M0/Osiu3RvxuJ0ouqtuveLyr71IGsPOcZ1u
wwAufYnKupibg6ib+qi1lo17NSblQCWFVxhHXcROjvi9tWys75X50nyi46lk31Xz5ny+aW179FPY
NBWa74+V3veHpKi84+D280Yp/o07fhbhTbJfatbczrSdwUSfj+WYuWJbjNlrE+qy28U4uNcPKR/e
fM002TdHJyHgHnD3xTOlIVPoTlrTNNZDPcyzeCQi5rwF7KiFiTEqu+rUjNP5KxovZXMSaTKGO6Ps
nOxds5jNAG7Tt382rbSrXWUP+jxCIy+GYefIGhHqOPPN/lszJxajIIjeHNI+77vDnKcVAk0zp8na
ZVEDrRKWVxl+ySwrHB+1rPKiXUNAEbtRd9qHmQJ1uEdWyDIfMqubXvWic8aPoe+E4VPaA5d7r49C
Ni96JJvm0Po1ehpTmVjmU2nYVYrptdUVAOhyq/gDftu8nBqrCaf9nC5T8aV3Iec+NJEWRcfU6Nrl
oNm8i3Ze7kx/o+9SpnvN5EAck6JAILBOIe4evSKavN3oLab8mLXGgFF949jiEVXhcNhzzsboxLpq
1nHJkOv52Je07tqdPs+jf9IwdG3+iPF/99JdzmvMREJEys56bcQoMRrU9OFrOjRe8ddk9H3xQSQN
deCojrLwyyTxcxr2eMXH4bNnJmX/IZwMbf7km1U7g0lJ9OhpGRu93tXIU9UPAJxs8l8yT+cjwFmv
erx9ni+j/P8zYiQxozq59rMa3IQAU5n1a4wo/LHF9GpXG1F7vHcUmPaw9agFoClAana+swu7Leq8
z8dXHuL9x7qwhmMaG1tdpssUhe4Sby4TiqzShFiNEppWOw9CBXgnNw5YGVVfGg313WPZC3x1rLb0
bYrK6fDnvbOjNs7aIanF3jDXxDk0IJIGo6P0Vch0nPbpPFq72JNOufFKuIz1dBaQa0Wink4dLd7z
VZRVZmk9t9brmHUcsqEy8p85hOBv7H5wRE2u2/XGh1N/5XlIYkhmxPQoXYJOPx/SjA2sRqWZvYps
qYyT0cowP5ZQgof36EIs3t27kWcOkpBskje87up2SSqKNJ6GOEKBfPUxH2b9FBb3ct5J5+jzg5JR
KSX/4K9yjnIaowW2YxhkptU91GAjP1X9MjxqaN4d8YMGz3fvBmFAPphSDFGdgFX+aFipleIKEwbQ
5owHP8W/AjeoOy3j1LSgU4LS4LZ6k946/1YFJajScZL01R8t69VcYmfvisjd+ESXm5BmEMV/iB4g
GXj8nI8CWL3FCLHIXnmfmn+NUi7fYhNXFrP2ipPQ6nLj6ehd7EDKXXTE2Rc0cxENPh+vnPQF5bah
fq3G3H6nk+IPhxA/hD/oVsXPzFR7ISgMP9pJnzYqbdeGVi0I9orCrK8rOFkeFVMzWPK1hI07PNZl
jqAugiQLhkWz6VYPM6Il3fOoQ6R7WOiUbbAALmMzfVEkmXCEAnoA3fN86nlkLFQNnPHVMsr5Ga3r
cFdQmNn4oNdGQdxePa/UIGtIa5hRxHfsfHp9g3fKQiQ/prpetqSSLiMJNQdCCSkjRwC58vPJlEDG
YAQN02valO/iULj7rItSrHMg1dw+bW82xedBS0G7eZHzdAEdvK7mLIklzcZM51c8J5cSJH4Uf5LO
3Hd7N1+M8jAY4+J9qNuo0Y7kH7b8MGVOp+9GqCrj31EhqJ/JcSmjXWr3wjvaoTu+t8dI2P/5MWYw
d8dYlPlg9TjKQIHfuwp6ws0jnaxnfiUBUpXIXHuc9K5/9VyymdtLc3l40f8jv+QssatpRJx/hMjU
hn6BVvdKRjs0uxbe8GMZj8N/Fe3XL8IZm/Z0e8Qrn53jB+Id/rVCba/KTWaYNWNmp8vrkPXDM3TF
Yj9TXzx4i6tvrOOVjezzilTcfGR2QNCcTy5sMhFZXVa8arOmP3bREu8hvGYbS3iZZJBgEGJRvqcS
ytPrfBQ30cxFQKZ97eXQPxqpVX+DMWkfBXXBnY+a5SHv+3mjnXJtakCwlWQ6ckUXT1elCB9Nfseg
NUT8OimLvUGNdOvgXPlYRBwqWgincNevE5moGfpUpGX5mtSUE3waGQ9gkcr9qJnZB2te6r96hACK
HaSx8SFsxudJs8a/rDTKn3N8Gt/RPW+OUQXMzbGKLXWLizWgWKnElRVmBDLem8jir30PP5mN2e31
1//h7LyaHEeSbP1Xxvodc6HF2s48ACCZkmRm6XqBVVVnQ2uNX38/5MzdKYI0Ynlf2rqsRGQEQrgf
P35Ol2aABJpZ26JgyPfX9+v5KDOEDjUUdg+Y5fKEUJWjwczHMT4Y4exOYSxtTHj3K1t1qVTJ0Zu9
xCD0AybNTNTFLorIefNYbtp9IqejblsqgesbEg9t/eRPWik+Zy0p7R0l6ZGWvMkwi10imJP5UPqZ
LzteG0XNBt/oabAHve+AT6YxXRN2O9sOs6oSzyi7HNAR9ufpVtclioRtVbV7WZBLOwoVeHaI+tiC
HMsrW+982ec2AyA2uP9gxUssFRYBCRh93HsqKZXTGUG+U6LYcm/9uPORZYR5kFnM5nRCCWLDuCyX
3X5QazgmlhzsQE/TW6O9ucN45uXANAYufH+eftuoohrXElx6cT8JuvSQd3Hqiu0orGyhs6v8fRS6
QcAJcadccplLetrgyVeMQo5jt5H2s1Wmu7zEeEb3/DXD1vOtAIjFRqA+MRfpljCd1kckn4kigXVb
XmgrMe0gWl36IN2J8uX6V7o41lwrn32psDVZnI3cq2nhRO5yL2QR6uJVoDq5wLth6QC+14c633ZM
a7bUQbUMGuuy9Ry/vKRFhEHa942vO5Loe244lWtV4rMng08F95cGYhRIuMQXr+4UJ30jTywennK5
27fZCD7TCh8ahdadSsmLraSHa01gF6cGcivOieJ5MjzoZlADHUr7aRzrrZKBCQZxuwbRXRyFkIIe
EvjNvPOnJ0pqG78OclXaB4qeOm2dlY9K668ZW1weBQoN4uRz08ai8qg3wziU8DnxtWo0x4ui8l4Q
6rUOq4uj0OfNLUQDxRm7MtYCJDpHk31XGej3R9zLZSOsUUEubgb6t+bWFzLqJRkxHeNM70g29rhI
TY6chgdd9D7ikv4xyovnLvNus+rkpWHz/We8JYwfiJGGPw5fKCqa75mP1Ulr+YWrZe0aG/ysajGP
BE+AmjeJ4Zk1T418cquOgrRXesw4O9m8C/3szggQAlHK6VM55d+91nvB7+FGBYn3ObKadMICH1DV
nL/sbzdunVRaE4XsD4QQvJ3cdiMcYyu7S0gZb41nmeRMr4JcQ3oBAH46VNywLaaJTRK0luxglG3a
uaWARvbNWh5zaT9y4UIE5xkhIlncgyKAc025VsbW08KV0EqFB50u6t31K/DSbauTWc80OLL5JTUp
HNRWG6tS3leeYW6w4XnzoEe4ph+vFdnfL4OTvIwPpAJsU9eFUkLR4nTtaOaoC6/Np32mxAH6pQPc
o7GQnSQ3sl2PncWhnYLhue2kbltIjbcF7yzussbvgUGNNSWl8+WFJE4cSX8z0RhNWqc/TZopo6ZO
6rQfNH90ssRCbHvKlJsDGxJROFgzZ4f67dIEiNpP5SMzKu8zltX1m+67NpRr8gTnU+FaZD8iukMB
4UwFk5JvDCijjHtfKISt5Hf4oJmNurJTziIOpEvgYlDunhvOeZxPF8zzglYKrMDYh6X+NJrac0cr
px0g30X5eW2znE1Jo9qCLDUdknCCoGScDmYNyIl2Ua3tkdRS3T5Vsb1JlTXJzUuj0FY5Uwyp7vCN
TkeB+NtF1tBpe63SSluXO2urxu1af/TFUQBt6VuFjgDD43QU06wg49AnsKfNPaRpWFBwuPe9D9cP
8oVRZm2K+ZFEFoCC2ekoBbQLdaJJdO8r+eRiBC9tukYY3OujnF0XlOTohUGmd+Zrn4XQw2g19SBE
JgpZdfOhTKgahUrc/EIXpV05OpeGQtuJBk0+z0zRPJ2QGSLoXPGD7NO2y+x8krudoVJkDK2ourUK
zawgNM0OqMREZL+nQwGbJihJpVQahThw8V9Fe0REn7xOpzVa2IXPhOHR3BVKfZ1ttxgqzPMmFWqK
mr6I4WvrSe2zZDbjra/+PCG6h+gLINGhUns6oSoA7wuVkAlZ6rcQW+h7pbWQHTCHW9HDWbgBZhIW
csSaCBycDpQ16LiEfuofFNSGNmYh/8oRpbs1oyKg4P3j+ZhFqc5S/7b0Q3ALCcy5z14xUgw+CYja
vV7f2WcfhgMCPiWRuxlUqJbVZio7bdjFU3boRIo4VY2IsSEL/cqmpqeQFTl5BUlqqDmQhgJNnjeT
iRlhoay35r6vqjF3C9n0jyWWe4PTUvZTYWzLuXFgQcrEDca49z+HYz6YLwZ2l/KDj35W/yUJxTjb
jFmJTpxOJFw41EvlfVHFnfdF6vtisgOloZabS0Kn2XLU6cp9oQlmZeN5QNeN3ej1gPcz8snZDg/X
uHZTaxwTOzdFX3Bl7H4GJ9YJ7rdek9S6LclRr25yceiVbWr1Tbm1pLpPdz5Gj8ND25l6ubMML92G
KKMZo02laJBfxzSf+q/w9qgV6+VgPvhxoJZ36MlawX1vxflfCdfJG7G4Im2nPjL9JysL1HA7a+W3
jT2okxi6fQE153UYSEFevFgNgt3YSxVwkxCO1ZPcmxrODQDMON5KWTLYSu1Z3/O05ewSa1si6gWY
WdhhnqUf9AAuqzMUqhzbObrH2RNRyVBtSzWaXsWkNr7FUp/k/LRJEbjDJKjfTRUcZGOO2SR/0DtF
a+5CvH1lhy42QbYRuijRaTa8Qpc3OmSM4s86beMXSC+ShKIJUeQ2azRcf9MKM7BDJCHZ9jBWRd/v
hhrnqG0c0eF+55HoomWBxlv30odS900AsIb2w7OuJY4VCJ76BpLqi44+Dcn4F55zhuxEuKo0Tjak
Re0keuQZrxPRorUtO7XonCztpm6nSZkW3TW6MaAskOZjLzzzutOaqVaqf8xZovCnZfRevBEBAINt
acbK10DLVMWhTzEpNlYfp8aLGI8JjeudF7z6vWAlTqHXhYCClFiWbmdEvcjGaDvZ7YcgwBaVNnT1
MY67WHpIe28MyXlHKzo2NFyPd2qVxZPNxxBgFNRGaTopWgWjA28hCv6aRr8xHcuv0l+eX2evuo+B
mq0RNtZO4ffRazsqg/gxmVrleRSHBBNndppkIa2mi5EzZpqQuzjD5tN904hpgwMDWM+LNqlJ5DaB
KoQHSU2EaBeRJvs7CC96sJmE3JQ3Y9C0EEzmz/ClLKRa3oJ1yJojRlFfbIc8KsQddJdWdqTYCEqb
2r017CgPRaMdhMn0HT1CvZvdSzhPtlp6auKGSOZ87ySMl9waekdhoz8wyK6plJLmFrjba5uqqUX9
TZLKVHQCpZJjqCaWfCwVMdSPkpjXeWzTXFZ/jTm3kqNrsS9DhEukZpvXqvjr+lV49vLqIEqzKj6t
ynBFl4CF1It9nwh5dfCBsLaNVYR3WijIn6sGSd/rQ124dWcGE7xQedbEWHrz4TyiBXJdVwetaPS7
oOtTR+kkxb0+ylnoOodEc42LPm+u3WUlLWsoe2GAXR1K8qAHGO0VHYdkOVDPtwif/3l9tPM5QVoC
w2TliMeJ+E7fxFKwPDHpo/Zg5f2IHpme26Ivlpvro5xjyDO6g8Ym3Yaz4MOSlUgTmdH6fKrDKKRZ
b0tChmlQWfg013qRJLd2bCpmsKnjtE3/lKxx1q6MBQ8aUdzn9VOWxPmwTUqaZZ9jI9FaGxdr7+bK
BbQPqtJ0k5I0z+zV07VAcMGjENM1h9jqTM1N+1581AZruNFwnd4tetCpD/CGU58GrD4dR66VYSzo
sEOekybSIg661IYaGn2igqNuBnhQW19vM39lY52ViFEdhdqvQNScTZSWzPskDAav6cmJSqPz7g3j
ZyT1eLf5Na3HcQZVImh0W65a4ebuKJiZNMHDKkAiGhWkxXx9EbGqqdD1fVZIw06dzepQfPpwfYud
z454GEjgPTnS4GeeLmqlTEo6a6XtFdMTtrqgKo8RVVBXK0x1m8TyYxIimWPVvXJzVEkkTlKO3ifx
DBHm6cBKW/IQKo2170vWz4fr9lhjRbcS9Z/dCujQAX2QK83me2cei2R/ZdnrgrWvWi96sWIj2kpq
IXxpAghQqDNMn64v5/m1yoEFRuc5mZkTyx5NqeCQBZ7VH7h9RZ76KnIj4kc7aIc139gLQ5HgUV0i
+uceWpZdfZ91CwaxPaTa2Lno0sWfUM1UHotcaFdqkxeHAmGGtUjFkFb/028lBOVo9YHaHqrQHwyH
4wako/l+S4AlVqW+vb6ISzM1XgpwdIpzs1EMyYc6/zy/gX1jkTSiPBr9oeFGSw+0bgrYY02JhiKk
ibWbU7f8tftMqwzZzpVOLD+ZKp69sBuLyED+Wwr9OxzRqZj0UhCuYTFn4T0/HqRtbiOu5Nlu9vTH
M3uhaeDldwdDkEJH6SOCPcpoT6FsUXLSStozB2GtwnDhxQGQpAuIlnOANXn+oX5bk0BB5WOk8Hrg
mmoDG8cb7eixJitrf/6p53eNHTW3MZ5n5GOC7macTsNBbikJO4qQTwdsWK3QbcdJ9VdCgwuj/avr
xZjpxmdw4ZiGkwR2Nh1okBzvwrCFxOqF4RO9QD+v76nzbzZ3SgKzztkyolSLe87KMbZNR2848HIL
L2g1+to9mLnsZqmppFvkYMrRSeK+CpybB6bYDorMM/6uZ3v63RLDh3ICU/UA/FC4QOqCHUhC77ai
lR+kskzu+jkIvj7o2bWHBDjhECqVPCD8d/793zaLMSHKnXf+eMiS0XoNu8l/zATNQq4v7J7qNEZR
/vqAFz4k4CRZLVcEPq9L9VRJbWvSqYwBWfxn34jQNEET/JPnNeHu+lDnB4FnA5ySDwnWby3rlHrm
ScpkpOOhFs3gUY5iVAjTcM0p4dIK8i7RL4ya6TnUlquKL5HSjAfVC8bPhhbWri9pyU5sI89tUche
IYJdWEDsI9EQkzkJ7NTFc9hMeo2MRCYepMTS8WQtWqJWzOyialgzzrmwgAyFzM2spz4zCk83B1Y8
XR7WpXhQ/N7bIGmu3qlKdDMiCvrBaQOqpGbIXbmYkJImSZAheH3Q+ka9j3trfAYAWdN5uDAXNP7A
W7mIYQYtq7t9VteUpyvpUBuwJeKkGegsHVL3+pZ7d0I7AXSYzIzuIgDLxU/x8HTJeiP0BdPwxENH
zVBxvUKBPJeDViAimA/iT2EwobQ3kJJfxioorS3U/9r3gVoKwbobK1GOHdmzhs+jMYzTD7nPEmOT
iUarOdiD9uahkjMxcUQdyvRD7FXVL8ML9eYhL8PO/ARgVohoi4VUKhUtCKLtGHTCjfbwPLpUL2ab
Zth0LOeSOdGgzpZ0WSkd1DQ09uQ26PrHRTizEiXpy/UFvXC65mZHjjB5IVDYYnMMVcolEonSIclF
+rYlDdKsTW+dcgQorupNlUSyvhIKnm8V3kQKy0BIswfdskpqNsiXDUOGb4wQyzvZDOExTWq9slXm
n/x0p4Bm00bNMs7tuvJiZrEsdVmMSMPB0vPuZ6LV3ZaNq7xmE2DQOFT6FxVf73tpFNUVKuv5DUJ+
BJGURBsdCu6R0z3aegqUoYA9iohG8ZRUo/S5jSHs9iPI3/XPd2EpGYo6MEAq7U9LOiMPTiPUOUN5
StI/K2yVh1BujRWe1vmTTUQw8yYJOEkul7pVRoNmNTbwygG0tHIzrde26ZCZz4Nc+R/iUE/+tPCO
3946NRS5UVWDw0rnJ60Mp6uI0nJS5ZmsHKjCWI5exeFn0wq0mwPqmQnFV0ISnjL60iFtLCJ1zLGO
OmDqGD7hzMtRN3v9WS+NNe7v+bYAdoF0yiVJUM3/n04oHQyrECiCHiwx+FlNVnMvtsW47YN6rZ53
4ZZEjY4GEOpTyBVyYZ4OFeigsmqpaAfY67GApzENftEmjhB+updU/B7dUO0Luo8wVZIe9GCaarfU
y/wgWqVZbeRwKMYvYThYKJV26lzhGlQxuvONLjyWY+yP7lgJ5Z94PvvhiwFPxL+TkdhIN3omhgEt
SiaGz1KbhpYNZ6X0aH9K6nEt1DnjQMCMR9yUuJ8aD8H4Ypbos2deb+bKoarDv/KmVBxDbe8LjwYg
Oax/jF1wP8YVnmbCSgh7fuoYmaIclXyUbEggT5dXT+qpByqWD4qV60+TKgg/Eq2SVg7AOw/v9Aab
W0F5BNBkYZwlXNehyFJNZqUdaIkyHUBzbZ+Yeuv6UdO8SEZdH0RUfHej1ubOMPbFEduB0M31Zs0n
7nznzrbFvOkElZQjpfl++C2IJYlrQ2QIzIOB7YQNWik41VDmQN5TvLn11M+df/Nh5AGc1bZOh2r0
3E89amkHVTDDjYK5BaUE6gnXR7kwISjF5IwAWBh2LLm34xQXhWAmGiERwHGqhf6ukyccsQP2zvWh
zp8hY67iE7jOuNxZPRpxt9hqi1o7SL4huKPfNp90Ke4cvzJBASUzoCNwkMbIHZSkWGnnON+njE0l
j4ub3Qose7qYfSIWoSgzdhSGljvhIEGyI4crb9DFxcTPgMZb6nZoVZ+OYnQJjjV1px3CqWh3Pqa9
TwGJ2BYz+rVc4PzEMyFjJoLPVg0wx06HKithwFJV1A4jlEy0Q3kjXq0wrb8EbFs3VpT0z6SK2q8e
SJtv+75urSmYXprsbNDLrqE2evZeqKEadOwd7VDQ6fBhEILuGa1F/4ueamuI2YXzz5OLWB8bFCb2
mVdJXqlIVXiyfkDQpzPuvKkTDDsudYvuSCOKDCe3gv5zXodVSvA6JN1OtOqwfNYrCcepEkJWtpLx
XVp/AmZeMTL4GRw6XX81Hg0UQCv9oPr1CM6epNQqx49FXW7UXNfs2pN+1pa/lfLkZqFfuPK0QUEb
kYChYOafDj1hedLPDjUHQmfT6ULRg5HuV7uwatqVWV76xrPuCm8oy08XwOlQNYUTQMrAOHTZINtw
mjBNaXQ0SmJPfb1+O5zTtJgWwjVsKCIQ0J7FWE2PJ3vp9wb7qekEl864/i1KSlQaUyGdXnqpHkfb
mNrkMPZxOLh02Xrxtsmb9rWOUn3YKbEcrCEl86CnD8+c0hN4gSIAIS55VF3mN3WZB+ahFyt1n3dp
9zzAJvt4fe4XRiHHQcARPdTZImrxRfXQL+ghaa2D0bcDnJOszr93mj6uXMAXvubcx0AjFFk2H2tB
O9LzwGgnITV5UdIY2tE4vvaa1G+lQFdXZjQHHIt14xqcl4wYGSHlxTtpROpktJ1oHhKz6T51WuA9
Qq+j5mkkoi2qXvv55hVEyAY6MO0jUDLUxc2bCXkpg2mZB93wErtoEhr1zGbNEP3SAr4X84DS53d5
sYBtVyu+ZcbWIU6zduOZbetIuZEiyCuu2Vtd2BLvHWuQgmZpsaXmqqb5hm+UiXWoh3J0+6YoHBTv
1mQGLo0yuy3A42PV0MI6Pd9BVQ1DC/pz0Bq8TxrE9dwImOfu5o9DvQO565kjSx1icVcOUpBRuYz9
I6+itsvyvrVFxVtrbrkwF8hU7AL2G/fHMjTT0RNGZgNJqKJXEqcNjfg+5oZcw8TOohjO6bvIL2Vj
grOlQaoZ9ZKRYql7VFOzndyRS2v6JMV1Bi7WDIKJlRTeZy792oXklLUs0turNzC7k8FU6xdUzOXh
FdNMGAsAA1XiEJzjvj3LTAiRrXHNfQtFRFfsEg9by8XuyeL/4zYT7hIPsOrZNPscFoRoZNRVQk1L
P1UImRwb7pYQw129EW2r7ZHhQl1hTH7mOHZWz7mBpIIt+X7yOg2hhleQ0DVFZFOH8nBeKhGYeSwq
DyKN4gshCgv4eVp2LGvRrz7GX/Q1jLQmv6vkXNY2KspG/eOAppVhixJI8be+EsMJzSpp1B8FNZSM
Q2gleXkfYqTg0YbSoyyVyaNF6W6qp9HGDaMrbAGJ0rhyffiC6k+pwYvn7caNR2hEwyElUoqIdEIs
0qJOqWBik58dZDlttk1Ns0Xqw5q+cRQDAvM7jM/Veq7i1RFooEkymoeWMMPVldR3mxSx+uujnN2o
8yi0D9GHN4dBy4CvFgRJpvHKPJh5Gx11TJHstPPVx0QZho3XJ/XX6+OdHadZ2V+jzgt8wyIuHwtL
La2c35UOURvm21JGGDeoVO3mWc1djYSyoBsA6PriAtJoDRGRt5APlW9Ubm5ExZa+N+FRKwbhXpPL
Na2G81UkU501IeBgSzzt8+n+PX+LRKHVq1o54PKkHnHZswI7gBH+2fcUwbfFFtvo6+s4z+DkJQR0
gxo9ayfMdN8lBDbWVlPESkegWKWp4WpGUb6p/RgUOz3jkt+VmjBoW6wdBn0F0HkXFVwMTfMPvFnY
0zOAv3gUIfrNzneWdUjroR33xWAlv2Iji79WRh/7WyOW2++YGlEvTOLBH9CRtNBwaS2vfSuatBbu
rQSDKlvRE8Fy2ZMmlD4FvsenQDdreUdaWk1uGKoGrZrl0BTfFCP1katro1Fzirhqw00OplS5bajl
zQfL0/W/PLkzvtDCqnR2OKKDaIuQBH90NQXi7fWFf3+NF9OHrkhdja4Qkr6l3rIkSGOrIz1yQDeg
sEuqeofI6jXVjkZL+6l04+fM7NwR9f5fVd7V39RKL9Zei+XHn2FCIkdQJejkxI+n260K4Foh72Ad
hCgOd31TSRXVadmPnbGJ4xWw9exlMom3QAdnEfq533rxub1eabK6qq2D5cMy7EnNbHpkv+tDqtqZ
UO6yTH7xTZ6a6+t8dlGYwCFwgcBDSe71szlWRipqcRgd+zBvv/ZCntioGcufr49yFnrNo9AzIUE9
4iJfwrtaOWHrFWfRse6EeGekkviUDVO8BeJay6/O7ggSdwYCKgAyAE5b3hFWX6fIrAG8JBZuEvrw
bYh9w/FoyW/aLli5H84nRpfrDG7xgsiILixG84NsyP2i8I9V3xUOCAKV5qRQ9lLa3mxJCPwBPxuA
nEmBKsmnuzEdBlTy8LA4RkNOkaes0m2XIBpz/Uud7wdmgYgi4ARoJFnj6SgCYF0uZyVvVOUlDnFH
cJ9HvrW7PsqFZZszJh4P6tjA1QvgsQyM3Ij7IGbZYsV3i9wqvpsT7bx2VGeB6F4f7ewSp2jCG8iM
DDSCqWiczknzwl5Pe95dUfMnW0tRVrNK4VdVdI9C1OU7aJhruosXJsgbBVUbWZr5bVwM2XJX6FPc
xEdo7sW9pzWUvsZGSDhdjdd9uz6/C9/MmqsnPMRzJ+I7efy3ZzEwBl8V/QLRqLz2ny3EqT9Gappv
bh+F4qvM+zuruCxXEYwkEBrBSI+TNEGTSwVhgzpHvvKtLs1lLr+iW8mxApM+/VaBH0kZwgXpUW5N
b0t/iv7DD7To+61zQRtGhSY1C5EDBS9GEawi9iPNY8UKFS4xgni235VrRpjnVzqjaHwUmsWQs1ye
2MkQJzmvs+yYJ8q0S+nq2lhjPG0RnGruVUEe7BL98MemTPU1Gsz5lldmPQIuJDKSuaHjdBm9Xiog
HQfpMZeMrn+Vq1SP9vTGyMOxIpXMPo5y0f7UC0+LbhZ6f3dkUFBRoWoIwjX/aL/txrpIainq6/yY
BHpvOnlhYUSHye7tR4zqOUUhgha+IAJGp+Mk4egZk+nnR69DrwWKfepoKeJnVqIbN1+Ks+QC7xcv
F7qtyyhQidIc2naTH7NiaregI/oxj5p8JeI7x0lnZQdapJC6Ia6AZ3M6o7COlFYQkvzYRXF/p8dq
vA0MwduRi4UbuS90N03hpYKPm86A8dSmM3t1n3HnrVzP528oXfscderacwVjuXtG9FnBKY38WGC1
s+vLTLfTPsg2ilB5rhRTR7v5OKLdxScEjaZVe4nvp76qDUUVFcey6nIX8uFLhvfF/8ekyGl5r2dF
kLM6bCYnamKmbXGkI8Z3JsWKnMzyaCmVvWKTTmJ9d31SF44gXYLwiskf4DgukxVyiqkaK6M4clIU
h9dJ2YRUt7dWAsnRnEAW4Kn6P64Pen59Ih9B+EOOBPkCEO90C3Fte4gszuJEnmw5HmKYmiMTWpor
X+zCDgHZAsGmiQuHpiXdQoI2PGijWB7zJhP/CvUsf01jPftcY/C3kYvwZmoqnWK0OPGUQmhCN28R
lphy1WtKbxZH6OrKwyypvU36wXRFfQ2LPCsNMBLXCnAktxcB6yIOr6oS3qfPzEBhlE3tJ2XnkIbQ
nVTKMTomYZKKn/SRxm2rC5p7dm3+9fo3vLBxAJNp8oKKxgW6hPXqVi67aYrqI1dcrmy4rit5o0h9
mz5YuVSU90gbCK9ZLmr5Sj7/3r58knTN1BkKpLwdcwS4VFAPgjCCE9Rqx6TER8PgfdIKRFQRPyj8
B/Q/y/DeKiBGPQUInFd/FcYwGTuxT6P6Q2ZMtJ3Zca5P+l+SXuflIw7t1rhrBrms554eMbu/vlDL
TUhrAFuBbzTzK+bc6XSztz2tB90kJcfOyGq3m+IHX/COmep/oXZ8K040DwYBBxBnTtPOdFZlKW8l
Y4qyY5DXEo6vSYcHq3hr9sIoSDdzSc1UJlKlxZTqpJCbNGuqI+6FuqNpgrVjq33SrCJ3YEo0K0/O
crPPw8HYI8EmsaBGN6/wb291ocLcNM2xPoaFYOwalScmsTppQ0dV5/TmkOzqsTc3VaX7jjyWwcot
srytGJ5+NmIkoiOe8aXoTdeVUjzVRXMMOs8DbqXhofLEbnt9m5yPwjl+V3rgVuRKXtwdeo38rzL5
7RGVGvO5pFksvRvSsl8LkN/LIr+fHplWdwwi8LyYS6r6MkzQ60TIrLbtj+A2uOjISjSYu9qaxAf0
Zqdsm5hT9E3VhFJ6CSoEJyaX9iXkY2EGNGglmWJbl0ALMi2+SeGHH6NOEacdfW3R4Jhdj8TM2KE2
Q4ulFUV2G+vmtPO9VP8ZG2L6MfQADey0CiKclk3f+jqiBUubjyh8UvRaj26MiZgsqAFpL4St2Xdw
UU1RYlr9hjIbjrklfJc7NdgFeaSvnPCzdqV5FJNbEAkBhuKYn25QpfRlMw2LEci0k6RNNWiNapeQ
3kZ3EjJUn6xhAK4ShsZCrdcf/OyYKJz+XaT5Zr3F5zpCkKUC5bMHtG0El0KT0t+YGc3eC+xkji2F
XUCURbJXlGYPGjcVx84yibVTydgLaUvh/n0f/59fw3/5bzlJAGT7rP7nf/PrX3kx0vkQNItf/vM5
BM2q87+a/57/2v/8sdO/9M9D8ZZ9aKq3t+b5R7H8kyd/kX//3+O7P5ofJ7/YZE3YjC/tWzW+vtVt
0rwPwk86/8n/7W/+7e39X/k4Fm//+ONX3nJ18a/5dM3+8e/fuv/zH3+Ab/52pOd//9+/uf+R8veO
P5If7dmff/tRN/xVRf07hHSqOe/wEoHPH3/r3/71O9LfQfbfE0kNoGHuIstyug3/8Yf595mKBMoB
t0wBLSI7qvN2/h3572C1IB/IuKkEbvyBP/7ftE8+0H8+2N8y1JjzMGtq/l12538uBNJKuD8gUQTg
M4p8hld3Mmr4eW6MT3A7GhcvhtoOVJMCihQi/1yMjV0o2FiHEM5+W59//yC/DzzvuNOBNYYmDIQ7
NztiLK48sfBHi5bk6skMptju9Ein70LO7qRBuE2aYJ4jQxH/UGhAypg36PSEdkmJQ1SfVU+5R3tv
3HT6dtD0cGVC6nydLGaEmjBc1Fl+l6hzvuR/e6lCv/ZbHBvaJ5PWdVuszGBbi1ryCW/Q7qEJxX6r
xYkkb5pqAOiTI3QVB10NaIJWrf5HiDLIpldrXXcnuax2wiR7jaNLeZHb8mTIh2KocsP2VT38s7Bi
LFvVtrWzZhw/Sd1Yf4m7sv+zCwPhmyEoia1NpaXZ4RB1+64ScuCkIRhfo1SWP6ktct6NLxmPfjD8
1OpIfMFNrXflbmgh+nhimdmekg7frUkSbgNz37/FHDQQmJMXI3s7R5a/LZIs1alMH27zFPdGu7X6
PHW9dlhzQ5rv3MWnoODLAUGVbGYJLD6FHomwZnqzftKm4HNXukq7xxym2Cm6t0YLfqeNnI1FMkqv
6qy5vHSNq1ufemfh1U/0gm/LUXRkP3VLT9lG9Na0v/xoW8garnW0eCM9NGrVtu0aghbRNhv0iCpg
pB+xGN2HZf7mC+om6E2AmINSD3Yv77XaQlFodIJecbX0s4lnT1umdj8R/ChPUnXswgexcYr61RMj
OxC/q+GXqHuocyfJHAGlgMAQN34sb/ACcsyo3QpdZEfTTgoKdt+X2jtE+fiC6S92kU8R9npD9DLq
b17zeZyixz585VLaJtKDhx1rgbiXMTq9vlVMfyN3Pf/7w1CSA/IYd1n7WkWVe/2SeEdIzhaXNH8G
DUnzl64+GL9g+VZL9VMehNKOX251MxO3UZy9hXE+whOSwic5iBJ69P18B7En+CjF8T7MCnGreYHg
poGnP+ZV2tupJ9roz36lCrrt1Dce68pJQErctMuql6gWw6OHVhl+t9PjIITJpgkUxZHqIXTMXvoz
KbTmPja07tHKO+NZV+tyrnpIbkUP0Acl1ov7eAh7vlI27uSsCFYCjfdc4WwtwJFmCTIQfXMBmEEp
Fouo1ZsnrTYVl16JcMtdND5MxaQ5aqZ0f1n9wPVtJJ2NrKHyFYkB+T5DUcD2e0t3Ok8v7VCKJFeD
c+UIhIi2JHaWg4xC63hcNHeDV/Mvt3G6UVUK59c/5qJe9q+zT9st3n0oLfKCLSIloQ20oMHs5ylF
Sd6JGr90at/Sd00xqpva7LNdYo7xI0H9YBdS+4W+7XEFYbnw6kAPmUXfwaEBVxepc5/BnYjluH0S
THhQniVEjyjAaztT89Zkzi4OxbM6988Qfy6fg0wNyrKe2vbJKivkNNRR2qRyLH4LKPGsreylsWja
Iimjd3Tm2Z7eqqLUmLUG9fUpKcRmn5qp6YIIKi991/SPLIZix8FkOkZfxU+BJBabUkYRGTWJER27
Eo5nm+tbuYlq2sxTeaVs+J4jnW5c+l54FWEA89+zJhTfQCylRpzlya88eVODudqaLgbwWerCRBoD
2zHDNxHGaJSvXhkqLt2l3p2W9f02kyZ9pyf9dAfqiEvf1In4II5rMq3nURDQ3nu6QLIJ/WERjKie
H8BWU4qnfGiAibIq3wTxkDzoU5XtjDGI7yPkL54kCqAreMb8ZU7WBvQEFTW4S4QMdLEusunSF6XW
CLLskYYVc2OMceH6lBVuyoQ4eQBtEMoJguAuEaMsIqCis4quHCL1MRWrYSumIWtvZML2+gE/e3UB
BBBlIlsmsuO6Xhwu3Rf1KRm76TEdpf/L3nctR64kyf7K/gBmocVrJmTpQpFF8QIjmySQCa3F16+j
z9y7h8VjXTbvO9Y2PdMKKjMywsPD3VOqpvH7RQQQIRk1RFL+rVj4f7UGag18n//+f0n9j1ojaMvs
87/2b02bvGXZ96IDf/HfRYch/QuTPCBPo8qHUt9aWvy76NDFf638+HU5YNYAiML/Lzok9V862uxI
x9f5QqipYx/8u+pQ/7XWjgCLoRAOvA/yZf9J1fF9pWCDYZREQk8VuDOuBYDle7wapTzLR5HlYTOJ
DZVqiSyieRlGXSHJVJt3gv733f3X1dBnX/2+tHVS9+bc0Xk8TplQ5SEcslM3P8tLfBwVjiH6bl8q
CSPA/Jn/t09y+msH/728+YdrIu5jCgGvGPXN7WhrzqNE7vMpDYfZOE7MwtnaTV7VMkccSsNjcrpl
1r3x0394rb977yglgT//eK2DPlh9KWVZKC/a4g+dGXST9dQJJgQt9Huy9DhYvsUuvFeohQLEB5q/
vlccct+/IrL8wuSZqIegdw4uVFAUZpvphzgRaYohwv/BwFMviuc+vkgcNK+D2R2VwtdSQGhUjG25
o4v0Zi1knS5OPsz4wywfpxoeRCdxCLrhS1EDkzswZ+oSN+MPanvUk22G+RzNYQM1Etrkntm+LF1M
ihj5bEPlh74J2sRWd/xcJs6sfMzlgzpckgIKz8fFeIG13FJ5pulFWqgYUCk7i2poapy0Ugz4XAat
5dyJgge5vN7wmTfJvhDDzRH8QiU0o0DxjI2C7nySE6iZWdflTU/sXOsoTgv2oj6l73JFU+G0aL8y
Id8zvaIYkq3L04jRMzX/NMWX2bxo5luNruY8oIKrznL9Dha63ZYcHkWfQ/SKCT9SoN/bu60SDGUB
jfIMWrPP0XKOChvaZeIIJmc/4IkBLM3PBs+IpDwJbNtMG11fcE5WxJK2YgXFGNKeCoZBXEyg0TKO
aWy5WAuQym3SrRrZxvjSC1RXPcijsTIA1erPG+Em6/trleBcWw1jfzMMb1C4msdNnCP/DEeW11TX
IxWORXNkYxh0xVIj1TVbpuyKsQb/QKgfyk69N+X7Y19gM6zNdNB2wdP6Aa/ORgcy1KyrYWe+dXOX
0G5sF6pXo0UAi8h3srF/uhr4FKtFB6ihaBZ+3xaaAP37EkSRMOutxyipEmLoPdjVA99NTdLdudqP
QAPmyG/9baRWkOtZwaW/F9TRaAxCr0zZw4SslwDvtNXOeDSqKOjGfKtb7HFuinvI6m+u8/+mLfio
uCqYD+jCoBkASuqakP6tjJ+jGMZnqZE+NLP20hl+kmNk2+pQYTEzrR0J6RJpEn2CStPog8eLtVwl
DywfzvpYmKTtTSXIu7R00MNBk4KHf150v9u/3+4P4Bk8fWEqBdH9FfP5fn9M1jCBIMfWpaj2Ru/h
axsK7Uxfk20LNR0jqujPqS+5UyCOThVB6I0klSN8pliEFmiaZAC57dL5XKDczffNVtrUgbYxgHWT
HkzVmlp7vcczUvzBpiH4e9Jo1xjrppDFAgADUWNXJBxQsEiED2HXbkpfq4h+aN/jS7KRt81rtond
xIMagSODvSwQ2SASt6NQe/nz2/gdiH++DXBpkZiB7n97AMYVGnlznVoX83GcqfILhReHhgy2QAO0
j0ZfxrZ8zDoin7ItXgScAyLRriAeaBHYRzZXGPQINa0v1X7c8s/yHc9hVARAwp/v87eBzZ/u8wYc
gtvdCGAjsS48qHbqTMDNSILGLbelL/gFwuiXhHf7nB4WNzoPz9Kx2M2b3jFIBM8r2UOnPNongeWj
ASGHSqCsFsAuK32rd8rMFmo7S2yoHy7pjqvUnB67xC4UMtZk6ojWUpxgg0lSIDDE8I1tFIwn6TyF
GKbtDFIBdKntCZhaYte9l+lEWY7qtF00t432VnmaIY1VvnRdWNRUaYj6nB0iUrqqD6/Dc7Uvj5BD
KC/Nnnv38u7fifXtewNEjLEmIJzrsNz31Z5i8CKHdZl5YVdxIx2lYDnyXXvIDxbRfOFJvbYkP/c1
VitJUxJPRIOkZEuhCixIqMPp+JpPDvAis6TtFDTjqWlgy4F5EMiFUvy9rPF6FCfMRaWc1PBJs82R
st6eOQpnGlWkLzAz60gJbXd8q6V28YpzB7LbQrKpK2w6N3utL8KmD8wn/qo/SfvhAFOtEw4eBQYc
ZzSPcvgWInhcepFo6sUagkSzsR/q0ldUWyhh8wjTaNsaHLj5iR3JE8LvTHAq30sxxDTEjFWSGfod
sDUAX+f7W5w5cpwcOc8l2kd7du03SpA8RrSys12dUHFyBJGUpZu0FANqVk7yvR70brYttsyrbetc
BpMju6orFkR+AnCe7e+ZGqKdhHv4+5cGdoFiDuUiqGcWBH1u4m6lljAMiOr5nJkey71S2nCLwCxZ
x36MMxnxf5tWEWktJ4+DON5ULMiMsz6ceRGI1gZTFW31olqPZrdpoQUW77WZioo9Rz5ntP5VmW48
ENCGuq/5mEQ25tmVc9GRRiSyRNSPtCbWGwZgvmTd6cvHeH42m6M0Ofh9wIvZTHgCxXhq9o5m0HGE
TKvblDaTL0tpt7U9j5uSH9BKaDI7Yl6WuJCs6owCuU1C4YZMLAXiGJtBfAT/FkaYhyXdV7WX8DXI
Ivtj3CBLcehURnvDsuXiUVfgrGJjYw6glJtu3XmAO3kIVc3+HT1wRb+k/ZbLbpmeB8HT5/cZuaJe
YJIEPHS9ILWhOCmUpRoofmcqHhE3o5agEwCyGTmNciIgRioaxRItkhRkcgjvwKNQs/U2JvD2JY2x
y6fQSE5Dv29N5g7mlRkPUH0hOcfbuqeze5tcYPxIB4KFrQ6KLUqom60e5XILnf5EDOEeCtHbiQeR
PitOHcktXWrjzsnx42qA69BrAl0HcoBoX90kF2LOVb1kkCQGPPPRNkjdlDTlRIRUMY7Lu0DR7Q5E
4wQQCLgLa3m40hG/70D0SPQWrJP4wvW8Jr1Ug/1fFL/QSFjz/A0MYkXKjKAYBmUXQ50VbA5bXeIG
FrHGpimVey4gt73dlTiEWgqFKlIrNM5vCXzCyFUmQm8uhL3yUzMmmovEEQirvouVHkTZOPI6BYeq
kENmT4CAvHHW9DJHNSKejRmCAX8+IG9zPdwO0hroMSLrAk/MusksEZumGMKFSwiPKk+FMDlc2zpI
+kK0GK0ae8nLiKxkrzvn8nd0Ecoq2irAjvQBfBvQ72+pqBNTOgNDQWLYs6p1xLQV6SDFLdSGsfL+
0ydcG/bIUjB7jBd/i88KcaYmMSSOww4WJaSMnG5CRxJdnASV5auicN1OJdX980WRnN+GVYwVwKNp
dddD3EeH/PvCmxq5UpqqksM0hSYJzXmQqB9WptC0PCwZPFP83joY8RuEh4kyWGigICiIB1Pca1ZK
qvJFqx/ULoyqayGepmlbTJe5us7te91hlUyXJNuN3TvTt2q3Q7acFlsIeJmzX9T7efHBiZBUNGgS
FHEtYWpOnzHI0+UD5YFR+6lcIvihwjOPCxgEi99wMlVng2HXn4p+r+l+Lr6INQK4KhzqxVfnfSp8
lag5Fij8tjIjULk0cPSqz3oc9lZolNfaQCXkG7gR8yjErqz8ysqrNjvldGhje9R9nHGDcc7EwNK2
DcYNiy/L4MgHdroFBz88dG4LUAZjAxngkjaTRXAs4cnkj/JykJMQFbah2xGeieEtChtZ/Yx6Txve
pBI2GWdWP2Qob6H2xCUvGSt7mAOOdyXgoG1sQ9gx9MaqHLweM7IVbQ8vhv5XUgpwTX6TJLxT7RUG
CpBSJpXuZRJNWqheg5KJYsdv1snEoALJTw1QP+vGw9A/JPijLNVpo1zamU7mtbdcSXFkxQdGwSIU
zmusbitHQdfrnvLNj1MbadnKzoWaFrBX7Kfvy6tmxRjDwUUNExZnKNhhKVRVZkcKGBSTWRMayqTq
HiP4RzYNtgf8dkASQCDFZW9zhWSJ12FvUQkX/aMYQLtZYATiiHVMzHKb1l+tcAA5TEV7q4/PSreJ
oSBceFK0V+trl7sIKO30IphuZuzzaQ+VXSZDclw7mygFtPMsvUYxVVVSAU9A0thsxgyNRtLomxlD
NCpHBwJvdt7UpTtY9rCRjV1BcuURWd1yApdKt87W0DtiQtbWZuwOiitjlFOgrbmB3wOpxE0hbqb2
My5cVXO6zCk/It0T8e7EjXUe0v1hUUgzHhP+XM4a0bKG1AwqCT1kYs6VURKjuRrKJh4oa46Z4hoT
KdgdfS0ICPwIHWCwY3Tod1MJiN9NzWK2UCaeC0UOmbJBfxfZwrDLAshUOhkdvwZI1e+XgTTPqgGV
HhrNkMrAfJhOhugsLpuprAlalwqdjH2V7DL1ff0/MfzBWH5FSyof7KwgS2XLCqTXKBTQhct8KJcN
N/ZJsT+WwNpSKvYFsmY1UHE2K/PnNEAVTnnuTbyCEj+hqxHkUuViJM7KXi32NvO9BcwH7Ft4vbJL
Aur25Avv1Ulq91BOkeJtPNiFfo3mx6EfqBlDD3x+i9WzUg0olPZwoxf0Y6UQBXmAKOU0HxEQmuM8
v5nod5UiCqZQYJjC7neDXdY06kJRAGZXUsi0FqYMfpQdawT0skb3EoXk8UOrlU7Uv0vooHIhJVrz
ANOq9ZXNqAf71BdxDDR7GcU1Rw3PCOh+dToR3bDnq7Tr5X2tePJIdPGgsrB5G6FceBoxxrz0xBT2
ma6SuD5q0SHio80gHt98KIhtyV7uJ591UKgftV3RnFrtKsWRn8Yox6tj3TlvGjx9tP69nLQd1OEC
aJISc6pJNUET2c6NT1FPSI35v3ZJIMbhFQ0UWWvX6H5h7NHII8R1F566aykUQSBpgZh+g5iZzkRQ
H/JqE83BBNvHHrhe359iBRo5+nuVfWjKg0zgZi9Mnpai842c2eer/xPOAqT5bmmSR3xMr3i9yu9C
5SYY34hcUbR5KDz2oi19gHlgonipXbDJrJJaKbhp+zTxcB4M5+4wLSiBXQhhgJdKeeZBwYm7keGV
IiNl7tTpZs7s6rFLt4BVXYwFLc4EilpFlDgQbcyQeSPkcGEw5MTtnvVOYri6b9mtg/iQvKTQAXyN
t5ZbHtI34VQnJJfIEE5OH4w+aCbtsQeWqgcGcJcweY0LMglE9OsL47i7WcVZRllQbfmTSsSIzudG
tdWneybMN63JNbWBWug6SLDOMqCCvsGJSuTyeQqPhZA3YIUPrBLJBDY1CsSE6IoKAVjJcrhYyNig
wLXirLcxtbyFJYFKYBd0gPrOYysYu1ZM7/Bef+TCwA9BcP7N8gZ36Vb4Ck3jnAmgxoQ8yXoaa3Jp
p8VwT1f0R0aJR4fBGHg4ugqu5C15RelYVJt8FkMO1WZSaf1VTMQTfKdR5C9vnbicRm7diZnQKbqN
mcAqAVqupph48+ghfD8PwQ8SZM5nKcxBLF2oaNi56AOIYgsigVsXNvDvScEUiV/IBy54Cdbpcs0Q
Y4HCV4H5KTH7HeGn6lbIos+2hhTGHMpcID/VNZ2GA9MQM7Zz8tnrp2X8lPJno92K2fvQnzA4WPJr
MXwtpovG+MApeCDQ2qoFgk5Dym3oUyLnlIDCE6N2sQZ44hYzbWYwOZ0SmRTfsCYoDHsCZ6qnGaPY
MSPGmGeCzkOSbUzAyi4oGb68BaDhIxE5tw6KSQq80AZ05UnuTGtncFsnPpjn6LX8ih7Tr+q5dDS7
3KKPgj+HrpFbO7ozvKRP+bv0Um+lQH6dzwJ+1k4j7IJAIBLRRoG9s40fRewvkpsu4SD4cxEoxm4a
z4VnKn6Vvw/przmHhuAWzGVh2Iv82I2B0BYEQtGEVf6gXXi9E8vn3C7qHTb4Irus3kjp1gKIEwcZ
8wvFtVIPzAwc2HCQBvka/z2E4kP9AueH/GUGzF1CFY6gmSeoCIEEjiXGC3v/c66OQvfn4gH3Be36
FQH5WY3MHWiMZtYvYSLZSu1Pus/5TlVdaXIjy0FSiV9XdVtmAVpwRKwoFrb6atV2ozpD9VAY7315
ABZvLvsOiTXMLCRvYKRKnGRxNUZilG+cxBVtw+xFeK5yWh5aiuQaCEFG9EsXOaNk89yRj9FlftbB
KJzdsiTaWX0ertJXEhbXHKvhHO8qHze0qfeJm+IfsF6z0Z4wn72Ljr1rOLjHoLhWb9p18GA1VhBB
o+kF4f5Lawh4VkCVYSjNJLuvCMMN+snR8LOKiG8YJTB8Pajgnic9QKbJrTbJawHKl0oypw26LyCB
ODgl0r5o+xS3tlf2mmNRwcm91NPt1o13OsFhQkUXA38pEd44ABpsKE6VV2At4iXaRQ/iCLwDqI/4
IQexx4HxcFDISL0vN+NB8Qdf/2gRrZ3Sld/lJ76FAIh2xiyG+lCDbfWMPVVUDl/sNHXGeaMBQ5Wc
pfBF9KyGj8o4z0MwK5ekWjxt2lmJy1uK34M4yHooFMQIxZfiKd3rL/0II1gS7/PHuib4YVQOfmDQ
Sxd8vXRhHCJ1pNVpklJI5Y243Ohbq4/O1hz25SgCrXtu5w3GBAzE9/fBNzwzp90C1N4ZEw+Mk+EM
Bpz0OH5on8Ne7tDFIA3+JZPk6FGmDhAkYfAbnWYxjWDil3qt5sndIc32oukaqo0/XKa0UEnymWAY
Hp5rnE7cNmdb7N1I20SW3fAtzIA0yY2UQJJcs9wk4zkFxBr7ev+lMuRTFwUt4sFntdeqeziCKe1x
RGnCna6z8Yu9QczKK0u7GxHqCFhfKbz9IDRHYJMxW2jfoRN5p/b/CYHA0nDt9GAcTUW/53bUR9Wa
HBNb+RLmvQErjRE7PGJTRtIB/Q5M4G26NJSanS73p6J0wE+UbQH/oZjZB8SrpHdQ2h+IFG4Hxwa8
4FatEjS8vh8djdJMkPdJpFB6tgprdkQNwkVVibbGZN45p9Dq+xFqQJtBZmCtHmqABm7ANjGLFNj8
VEs42blfb/rDtBuvoFK6ljOesDVYDWcmmiebfnqoUooZKAkQ8aN8Uh9mTswTUHI+nCAwxoGYC6hH
UAm7EOpsCyozz0yI+Wt5BBGUam85/GE0onc0M0gG9yzTbbG2T7Lh5N0xa+k4OEa+HlA9d6bSblCW
dUQ88a91ox/nl37wFf4Qq4d5cBSE59N8qrbyS+PHQb7rnGUTe8yzwtQTnG47n1Q79YCtPuHPHRHe
r8XbuKsOsjsiLikHEANrfjCwJCO75Y62wOxlMzOvS/dLd5rSfa7iPmz1NHEKxFet13AYKWh/OYJx
lnDkSFQ18G3oeBIe19i4F0+4/fgVflnxo3hCf018Vr4ExMhsC5zYiEn0siw2+jAoiBBj9JMS6rZu
l1QimrvskN+6KsF5a8vu8oV5FNEiwmPxjglJOEThftPHEfvOJPUnXvQaavxloz8nYVsS9lA+oBQS
NtU5q7FBh2I9Na0P6zQKVJVAQCP49fZ9QNBCKylFgUH6r9Ip9vWRPQM22ZiHfmP5esg/Y5zP46bZ
ZQ/ar3kj79N3jA4j7BongML4WZg2/FFR0Fa21R4lNOmkraasWxX0sWw4t9HWbA+jZQtuWm6ywZ8n
KOGe++7E1H2sugzsYN0WFLuSXGYi6CA82JngWa1nKbbQ+wvzYLmF8RugGGpF9VcA1nqLwG3nLdU4
VgtJn6yCrMwCgejO3J2qfi/L/ty78hzK6j5taaLTFs9d7IR+n3VQ3MPAjra32BUjdFFLjDsEwH/Y
s+hUgIS06k9gOvKmsWL2cJaIpm4JF+ikHAWFFdshlyYSDZPq1J02/8cxAjRsKHSBB7l69Nw2p3mp
z3wchTSE2YpOO2YiYjb1phTTj9kU7vE8fzsbf+vJANxBzgF+HQbFECduooTFKwX2YmYa8jaqbPjV
v2ty0Z8UWPlhVOoXGHARm1ElJV2J4XowLpKpADu7wJEKHWDa5Ziyx2mlW7PgYRoIhqAWONdW3P76
c+p0+xnw5oEGreg6pJ4xJngDctZTL/KO5yysFqtEa6fHMtX1zkaxQ5dR7oM/X+73BMff38t6PUyq
oie50iAgdvI9VKeVlS9Vm7HQZMu4zep5N/HIdNM2aSHqs/yqdVRUM1eYM5sLGi2JabiAhgtaqlmz
HRrUjHiehghcjXyor/WA9SpjB8vRO2fcb+LxtzuFwAeEtcB5wzQOapObN9PmQg2dMGW5yK89ricR
MKizB+Goetol8sxN7pRn9EuTS7wpP5UnhHo0RdlrllIhB15LGjCx+UktXQjhAK7JQIDoDzkAF+YK
zE1TGymJFtkyoB+J4fy/9OpBHXwrzPk2lrZFRDU420JCKKO8IXC7UiDYBOXNxdHMAfJRAey8+gZJ
hIvWpzUiv7brfF/IAG/PQhSOSPe5w2oHmAASkXmL/6kIhL2XznzGsEBtYJJnjRJAMgYFEAllSJeQ
y+E8euoQ/cCxMijjNOF2gyQQ2krjnVf8m/Ry+4ox9YG2zm/BL/UmBqS6ZAB+zcTLUjU7zCultmJM
Gs0SHJSVMMkEu/ZtKHB+Vimyq1w8qlL0xWGlGKApcvrz0rzF7HQYk8D2afUPhUwIZgu+r0yUwomO
LVtcZJlJ6OJkR1UdBy9iv2Avhqz1cR5Kn4+TdYcLdYsD/74uxqwQnGBsBkGe79ctFJjn6S0rLoMl
uJ0EUlc18YUwPSK5zGSAWXp7p6HyY9PjUVd9TBRM6HD8Zpb+nagjqFLXSkqdX3jJB6cxtjNmYFDk
IZvneer++b3+w8XWjQT9M/TSoWB5g3ND4ktjlabhvfL6mSUFEmzF/Cyl/nHO2L3M9DY5wz8PEAHU
BqSD67FykwkqtSIC3I7HS7SkgNyKFrm2jJbNnx/p92HxfeFC3Q84OlpD6xDy7RApxwhpK9X6cIEG
P8CsEhMyD8mqa0jEBdsfSR81UfQy38xOGvxSRAcq0xoIrcVjz4Ky2PIkFCxMb20rzeGRV1oa1TI3
0xw5x3Ct00/2WB+U5qFq7QxK7q03Cbal+m1qdwwjLNtOgmdXUFjbWHUwJ9EsvhU5loYWtS19oZxE
1xoOI8gc4evLHvIH6WpMMNVwFEarA3Iv/H52TQcilqROHKmmUFCTB9p3tETLMDtgfr9jmDY+cAMC
+WsRj6khU6CQdG9qt1YcaMjxbZf7YuSlozfsC++eI/ItCoVPufLloDKN8GD+GJVQRSGHx6TYX8R0
oZY+HNHjI4slT3TomudeK49QY7oXkdaI8/3DQs0TfWYso3Wx3lp/FEYCQxLMIVwwssBRBk72nBuJ
gyFacLuGVrUxbQ9IaJj8Quhipy6re+3ln4+9in8poGhjOFk1fh9LfyPRifECl1ltKi6ZoF4zljPa
qElEeV3UTsdl2eblF4wGsztP/nOXIgSDj7m6CYJ8fWsp2PZQ6mdD1VxmCBVuOtMTwMXTEo3mUix4
f94+P9ifwBSRA2AaQMcMwqrg9z3kCZ3YR2NT4mKjealFyYeOKUdL4CsZT6VQQKNTggzZYqGFlFXl
nUTwH64O5ukqLwQWIErX28nPEud9UsBM9yIUooWexWJDcHmv9Fpta4zt591Yc44mYHxFZ+75z4/+
8zVDJA9TjpAHxOg1Qu/3J5dVVsWDWTSXNm+30Gldp+ctxIteJ5PV3o1TP1YzrgZYDIpKK6v/Fsi2
RrEBxU9rL6BWdD6ArLELJsz/kV7Wr8qqW42RtBkN5tS8s5x+cEFBAcdT4hMDyAUrRZG/P2iCpzGE
Ch2wHP5UctqIDwn40EV/6TthWzSQQx1ktKSnzhAwBglhIDBETYwUB7oVg4JZZaLbLaJrjKp+adFn
//Nn+JGe4/Ygk6LgtEdjH9YON4c9rzIBZNxYDOca5rvxNH8lQ926elm1RE7R3UcyYIC6jlamhZkf
1NUoouvkqWMyml1qrrqd2ZdOriPdq5QQejW90+RgvFX8zq3+WDGgq0KlAOJI2JjI1G/udIBdjj4V
enWxKvC3lxYdE6uqJWjkpL/gRtjd+XA/DtCVkw1hRSxQCXpMt1abVtu3UoHhrAv8mRRQysFbyaI+
u7MHtR9xFloToNAAt0EjAEzcm+R61BqlbOWMXWqQ1RjJLflFkaawTZYgqVm501Ww1eJ5QRNYraut
ruE+LCFT9lOvHyMxtk4Y24YO4wJ6z2RomwE2r4cKLvDbFELJRF+eVTNHa7fh+hF20uANLT1Mt+Vf
Joi8QhK9W3EiBLgNoKUAheVsOli1BrQbrm0UjkFgG4hIVDpV2AhpVIZWXthc6fABlkX1KkNszz3Q
0agzh/NiOBlUi0LQCmbIFZ+MGg73HbuTnv6snPDKQEPEfAyOJxxONzyflsF0rm8zflm6nNMYljp0
EOvSNjKppOICyI/xLtr0fXpCMH/A8M9IOtH6FDtxD60oR5nU4QmGCnRpgAM0stW4mJZW76RG8i0S
j8Ei0JBk0GmQh0EY7Gbj13IR95ZZsIs2CsxTxkE5Sl0pOPHQyZASxHLqoxJsgqogaJCDetr1MMhL
sKDVrqQNgIBTXLzkVZZvFqhS5gY051K192Bg0+5UId52kST7fw4HP85cLEFMAkBUYdXVw177HqyU
vmiERBuHldFleQoWxQ69NRKLoK6bGEcnmQn/5P/8mgiQUMaEBRdIpDfXHGUNDF1zaEKZd7+WrP3M
k+wpi9IgNyMcguh7CWLi/vma0q1U22o8DelBLCDkOPBcuj0R4NDRyDq84cKC2UqBeeWLYcEFZboW
BZxnexJLz1q+xxxSV29yHZwdcDMZwVtBjRpDb7d2GIOxB+Z55pyKmMlgZmsrqNTaGbyCaCHxAiqG
/G50oP++65B9LZVtA8APsz/ycBwgEZupPi9gYR7K02EAu6dK/Wg+dZltzE6RotZEIXRts5oO1WMu
vY+106J912sBvOWt5Au03ywBMqh7ERD1XH3US998KnR7LJ4VZTti0GbVqKbtSTOdfkYnDIQftEl1
R+/pb/2Z6UuoQrhZkLy2iwnT23tVPxrNYwT8Tn9SM9Ux0yMkWUgTwvhmKN0qht0OkNjDXNmzSYQX
RF00vJgWRIaLMUZsJwg4pwWGK3CcgwjpSdWdsPzzFLBQgEIqClOhYF/ekiAzcYbDvA4N91ZRwJyY
AG5G7BCDVluOQ3pnaf4l8PEtDcYyWXeChdMAuiK3o69My3OR1eoY9qo7yudSJ9FybFt8PLGmWuto
GYAC7dkw36xqH+EjltEl6Z6TftMqL4r6Kamf0wiIqzrF1Wcm7JMISsiOmj4tPfSI0WvbRiJ6MI+S
+TjPPQSDn+JBpl1vEcg1uwxtMoHTLkJHA6SKAZyRMQ2iPhyTfSl7sfncW6BIVR9y20AQD/gFvlDb
MypBLairK6znJyvazElDNEzzjLpG5wK4OpCUqe2CIREcZYSdCB1BoFPHHtDJCFAOwHIKUc0B9Aj0
0qwS8wwcCvkzMElRBT8Y0kV5TATlU9I+mFCRQjpZzxOKqQZzXwKI/AXQgvi5LnNvwK3PwLMb/K6M
EaYxgtO9fgUrhogMxi0tTpMUDe7hRXvF6MAILL4h/DqArJRR2Tw3VcjTDxXN4xQSn9UUmBiMtuIH
Kz6z5qXUQxGMmeS5BHdH39bwo1kwUASiW87DCDejWoFVen31AvoUaMyTnSlgT2DF9h4MrU3w0oFE
14Epk+Va4syjUUIsiwJnQR+tf5S/pMuU2OiASyrIXelOxqSCSg3ccOL01Vk4oys4vCtbSHQAn2de
WVC1ceBmDyQKzrgt8Bqw12S7BJMPh6Rop+b7KF8FyyljzLvjn7EH+L6mTqxQiHPpvWdwH2Y5Fmrj
aMNAYxxfrRaQZCAbQT27vHHHdRpvbkAIgSDF+svTfOwakNAxH9dOT2Iyox/30pcvE/q4YOGOiW1c
x48FrkTM6U0Pw4Vo0Dbyg5VuIBBcyJu4e47NIFtejeFtwco0MbxiIt1Ye9V94qSIY1gn6IpaXtk7
immb0xZ8eIRC/CiGXSNcUjCj0gA12QSvygzEgV3eO7w66CCKFO17uvaTJ5K2QSGdVdy8UH0M0nnI
LtF04Wg2tnA1mLZmE+g40cv0sUj2RXRQJE+OvSTfqLEX8V3ab/j/sHcmu3FkW5b9lcKb1MgIa651
g6yB985eJOWkNDFQlGTttb7/iPqp+rFaRlLv0Z18cigDCUQCKUQEApBE625z7jn7rJ2cFs10vDfG
DerIdLzS0jNLW6RiJc2bobunkc9oPzcAL7ZNdjU4616s8vCujGkNvNGa64bCv3evMz3Gfmu6S9c5
R8guzQ1sHSAQATKoU4uC5DG0mJh2+4OFxEYFxxkPHDnh3rvoNcNotx7am5ECYIi2NInqmQ2gZjVo
6m0UJd12LKzuStSFmFXSB6+NP5YH33IdqGRRikYnLxz3kysEirkiJvy1W6Oe25ZExyA9Siizxm3v
nCi9q72pfqtny8RWUT9MQrAUsVYtg35d9D4ZmBYASFuxTSWuGs/N4B66gDbLbVmgloWXyBHEKup5
mFjoPcdsHbdIs47swe9CX2IiOg6ncyAuTpAh94MNJQeuowVKcqt7andtBe2iMNKFLrx2NrYam3FL
M4vjf+ubCmCQ6h9zV9LefRNuYOoPnHofp9P3dINvMgxmo7X2aJrJLYc3ce7n12QDhlVei59hhXSw
rkEIJSXJ4XLou3kaj99pGqfmlDPQf/8upq+/NzqmO4GQo1P+gR3/nB9+cyfdmARuApXkdkzUL745
sncPnLgyQt21BebGZV3//RXfh6fTJS3sepDwmxz/Dg7gqTQwD9QFqc+qqxdOlnbzOrafjNx1rqXw
aZxo9K1VphI9bOUtPVFelb1+Z7AZnhbOgKLPkp99sJ40Dg4lIVDazusynrn6D7tn06L7uT/ylp5V
XfuviS6DCflF0I8m7TCkDkcvjIewiJHBMT5aLQ3Wba/q885r2oXWhfUyT9pxpvsclyzUupEr/esa
iYVPubFJk3YlfFdbD6rarPVGzMwCElCMl8fK9yprZaaZu3bsqQdGRogxqrpaV1pubYYM1RVszach
tavzQZPrbtCPQc7FuzEwMeFZJGizoo3jENxeDXnvZWKMb3WaKmbgme4GnC6PfPV3Ab6xf5GDr+75
ZqzrsYeQplIpdGCavQq1MkdHw3+EQ8ef7euAcxJSsQkQMKtyH4rmKu2TfBXZ2CxhSTHXMAzpHfqD
uhbJF1WnuYqUYTFCYSeIZWfo6V2SoGfR7jubXPi0JeSKvXIXfF3jWCj/fhZPyXSdLBambEgWD2Zx
HjoW5JxRubFqhE1wnsdlobYkBxy/2wY5h5bJp67xz81+Su/6fklbrWMh0OqcIwP0EL/KZJoqFxZi
yamE8Y67XLvCGzgmKTdNkazN2mjXRc1bVEaxzUydJgUdn9URVZ6Iwfpqg3HlhjVBAn0SS98kCDMl
lZbIPiZk/PDGsB6b2GLkNYFU7C91ad6lUVKWyk3hDuO89rsbYyy2xAfJgrWN5t+0/tI23qL3+IZw
4s9U8ghze0Al1WJ1CHwuuM1k/3BkOL47I/O+OBozk/luHOYPzn5lA95x8HP/NvGc9HLkPGsZzdpL
nO5sTL2t5bnlIo8df96LXp0L/tTcqnLrzDS1ZaSc9dm5QZVUqLgz+VUtiRWsn6kbDKtiSFWsSLOX
wfY/VJV/cBJ+8+3eUVVuH9P6fy+TH+njW6LK8196Iaoo4gQoN5UtDksIkPBMY56+IFUUwCngUTjc
kwuBEf4W5KjYJ5bATQlyCu1bUHMtooBXqIoi1BNIWCbHPZMSCGP2F/Tl+mVTeGFrfkxyPEh2o1Ry
TH2q8cFmB6qCVGt/Boy97EOZBadqHLTJqrLxgUkWKd2i6aZMtVZ+pm6XZ9/8WPS0iAaKURLYaw1B
VKTbASr8N6/v9f7eElAOgg9qOXQNMup5aFpQpizR/v1gLTrEjkv3aIL9A9qcoiEyb6NclsbcMoYs
fFLaygHtkZmyRYxQjaZbbfpqNBQSXDZW0cqyt0adE2npHtOkHKRHLMoRLodrnNgnbCv+9gd357sy
cQkvm1lGqQUtfC6bgtC+tgNsfgljFQQ0AfUYdLuTzIQlxUyc4jpKk95d4WYwCZ1831GPaGUOcn+I
DyZuAXozstXqdP6fNoM3gZJOXTNVrPC0TM0kG5aj2oj+XMHYltJwgR8wlmilpY8cUxs1Tosda5to
t7HmhrYz19rIs5y50SnDiIbSxdkeLexQRXdSS+x74s2kbxdxGYWorcvWbFAOedqgvhrB/BesIneZ
5J9DAOweOPbfAmWn2/knX/bvgYkFEf1mlrxbZO6ydMLlvxBnJ6zs859/XV802zgh6zs5YkwUURaN
f60vtnuC7BHzdPp+MVJ0iHpeQbGKZp5Mfxr0JNsf42diPv9aX3RxAu9r4oI45JTwLPkjVuyBFtRE
IDOZf5MtmopakIYOjng2JkxmEPbm597J3HOSuNXWjaSySCP6Ck2G1gbAXXoHLZbm6CwGeiRSvd9i
kFfOiVjw6aoxyZoFWjkeOWrxat4cL7gzqgtg9uiOJzqBVHSw9sk+V30/VOrPnhqU5OrJ0xVWoV1T
uI9XpSKSl22SAfXxYrsfyr5ej89BwcuAFXB4sApa9CLj4LefYSw2y6SjLwrCvHZsCd0/QL5cBoUD
qxOcLNphD1544OWx5qVB+zm3EVGnipvRGhA4CqgLt7vBHhJARuQAVNQtY1HbVTtXirK5fjNEP1jI
p3f3rzMJNwEyB3taFBaoYAnbD1bKMI5E5blOtlNMZdhUuq48DAW9QVAGm/uhVGt0R7K51osMkKxA
Bvr7yx/sa9P1dbByVMTwgecIqR5cXxFmNWrZlLiuadH0MqSyjd4714Zaa5eZabeLxoz0M6Oo+suo
Fw8N69uRD/Huc0NSI3qbTHLoyUFKs78op3WsjFXi17tS1z3U5GQq6tK2jlxlepD9F81VmL8TyZEZ
dhjC9n3UFVrQ17vCMsqtHsbo7wMMTcsI6vyRlzqVkPavhY0prdzMYmTdyCX3n2jM207DO2/YDVpl
Lvy+iVZA3zQUGI572upmEMyyPEBkXSsPVkeXXoIKYhMqaXjv+Z4u5zicH/MT3M8RTB8aLQ/6SZtt
mfOOeVD2EuRmItmU3c4ylK8NlX0k/ukm6s1P4NtmQZgfK5q/f+FESohAOI6yPtIFtf8SdAeXUCtP
hl3WRyhx6A9f+KDtgXuF9pFR/O5SxBpEZgQdWIRQBz0YQXVhDhUbertLGnoFZUg76Ig7By111Z/B
LHmNXIpDsGNwvYn6OK2VbyKINC+iPPC6ZtcoqVz1tquceo1Vzr3SNG+ywVKXml3amKPKY937Hz0k
51vC30mYhZRn/8pR3QS5iMt+B+NZbGDtKmAysmQlzOGYq927BZ+HpHxHhzNh3ERs2b9Uj61d6I56
v/OEd25X8QPmz8mst0MIgpXx7fez5d3AnAJF+uOYJ2y1vNT9i9m5DlO3xVM67nNaT+kpTOcxqPRN
Psj8fAwVedakqIz/+KqAy6fzI6s3x4uD71iOY0w2JlB3Yyy9b3EHCCMsqbOGurJRmgnUOyjGz99f
c3pte8sCAQapGbSwmAWShTqYEdyFaFu3UHetT9+023nxfOQHbP74KhyECEhAGaNFeu5cfztC245D
Vu2NO6sK3GVgVvXMMXpv9furHDR3Pk8E3pupsngjLyNy2f9sHtY0bW621i7KnQtJB1Hu0zBX57jW
0JdcLjUDdBlo7mgTJLset6NIHcA0DvQWEz70u9/fzgeTY4oUSOJMMBFiuP27KYwgxzhLWjsHjW2F
iHnM+oWO58bvL/PhU09aRQ42BlZVhyLTIbZhaFHi2sHMQO/QQQ48Cy+c204sDZQMM31bPAEx87/T
JeAdU7h+9JBvL34wU7ByS1xZVtYudS9Ec27bl35wpC3n/SU4Q5NGQ2oElgUd+/57bI00VRMlqu8B
WyfrZMRkUsY2yOvEjP94nDJImfjElSjN+b/9SymdFCKIG3dXdFa3jHWOsSj28yOJ6mc81/6k0599
EaeRQQQvDvY9zY7KkBy+u3OcNovRe2f1Dx+rZ2/uRdQlF15G9XNmZWMBYyGR67yug59FmlCC87U+
sudZIcQXtZEu+TfPCuIFooL0uzRT0JNpPXkhetCoyTE5cVivAzOxPRo04wRSk1EPZyIv2mt0aQjP
HfoB0Mvhmdg1SqZu/LBgrFRiIvsZkNl+Ohk5hiML3ftFh+c3CDJp56Q+8HzseLMcmFpckM/u7F1a
Jdkyl55BBaI6ZoHyLoylws3azTkBodykuNz/mClGTaXuVO5umCDnsafBxPDqzNZPdTckj1qIoT5v
OlqeIy+eGIZVIv9I4DUtSNTFnrNA3AaStINTysjhHZq84u/MTne3PWWfha7G8UbpsnQZB9QVf78W
vH+xoBlJcUCLp7GBdMz+I5NrL6RW1vFOLf14YY/gkyxJO8Lvr/L+xXIVfjxeXAgPQc/uX0XvNa+P
9CreBezUKEaM3MT7oACi0LXmdeq35Zmfkus0CsQjg+/nRxaED68/HUvR9HAEPqyyQaAUyYjr9A7/
gPAyr9svSkFvRJgR5FgSZ+mu7+FUGJnygPjoWJnpIJE0fVQeHxmvRdYZVtZhM3ufdI4SBFa0S+j8
7EDHsr2WZzb+bMveGPK7KPChVQyUd+mDSudWMSabYtDEkbH1wbee7JmRYiIdQX5/+BW8XJi5wleg
E2dc92GNurHJqvXvv/WHV6F+o03chCnRuP+tu9F3i8JmRGVFLZdV0venuRodA4F9eBXWW5dd2506
NfavknTSTk0njndWTTNO1wU5DYZ2dWTdfW542l93p1hOc2hUekkF7l+m8VqMbls12g1K7IDwzKoL
xSzpmvYrc96E2MhSXNFn7iDc+6wrgotEuvIzPr3qE0bmUIY8r18aKfhMu29/2mqD+LDvbAQrypgO
P7VY0deiN7C3MetyWCZhDLXIo+XXazWkK7//Mh/MAh4GUff0NNNxff9h9N6nDuE10U6OVGYam7mO
AScKDUVD5DDoYq542TeJRXfeDscUbge53udJQDMNYDICR77a4dEtk/R5YcgOVyEpzSXvDnWOkmvb
UqV1Kc61aD0Yvb3pikZdFWZnXmatN9z0nhqu/NgL/hNzAeTSVA0iAy0O34VF5sftZBrt3ES1txh7
ZHQ2iPTIXJje6LvhQ2zwfB1SbAexcuvafVm3Y7gbnS6ee3EPztD15TaUctyOmdkfud4HL3mCKPOK
6Twg5XwYNlP5KhmuZbVzu/ZLbkMJyALdnHWaNWzH3rAetLp9aAX8rjbroq3WqHS7q211ZpRZvPz9
cHuXlZlq6kRghJnOJFWdso5vT5lBKBF4DGm984WuFTBa6uqUg5Jc+m4VrBn11T0vDr8WXyClyoNJ
Yl+oRwb9u4zkdBfs5dQ+yM5w3j0Y9YXCd44Nu55SBg4kkKK+Jzz1t52KkKdTadOTKU0NopTpasB+
6VvdGMOdp+g/UhfPrKG+wZDHPZIws6eA7c3IYC+Ychlk8SfsF/HGYUCXdU6KtrN9sNntz/0mjx6s
qkIy6NGXBtXHduDIVSXy6xliP/PCd5LiwSoGUQMAHuEJDYmRXBZp430NtHoiH9mJeWHZgVHN2o7e
FBhBiYVC2W+1Oyl6RIrKEGRXNf4LaDNRvDzAPm762Vh36V2BJScMYsNMrquu0j6RbkODFKJ4v9Or
3OjpNizAbpWZX3z1wyR4gqYl7hKZRbSBjxViuJ5jGlK2fETRo5tecdN2Svo1laW2GxwXJq7Z4M8z
E4ZHuQRlXvCoq/WIbjCI3bOst9ILOkD8JzxpUnYlUDbfjBEue6YFxne6AuiXjmKpfzNaJ4Q1ZPXi
m+b6xScxqjAu8Yr1KSDnKsHsyFgCDWcET7lrS0AdHcG5YTaTXsh1yzulytDwySh3RyQ/IzS5LMij
L2oqvZejwX9BheO/m9MdMcSbpeB9CaNpH5Nmv4bBX/hnDcM9gTTHoZsMJhN/KlS82k7Y1omKaTpz
gvoGeVTi718lDJMSKaUuXIZJV7GBTdmxXyUMTT3Bc2KKA3T+GhHkn9RIn1Oob2YmQQtuN6ycE8yC
w6M4OARUtshrMzdrBHRIAyVC27PeQKJnykZswqZytmnVy7Xll9m13hr5qci9fJUM1nhdGX171sRx
QtNquvZ9WmqcrIjPXbcu7jStT8/tlJjPwvtgI8pqPAu1UYWgZVYe/GAojlD9yyMhzP5ZeDriE+8C
yyQxTnqefWF/EVZFacLTN8SticZn4cvUWUaO84Q9gLJ985GvX17R22rulJ3414t7vdJUkaQIQMbt
sFmkkZUbdXlj3uqS1sUg6B22HHBUqZlLZKmBdZE3k1ugm2jjkUX+g4fkipybJgtYHUbn/kMGTp71
jlS9WzOE/wy51z9LPIGczbSGI7vau0sxyByOMDwj/lCI5vcvFTFuWreVxZ3SWfUqGKxHaQUq3p2a
eeTLGVM8vvdCqVVhtcIwpFCONO9g56I6b/nSGoq72FZX0q+25I1Xzlifp4W6LHq5woVlZhrb1I/n
rbhnhf6kZfo8omPcewQ7R26NFopqE3T16SCv1RKhbSu2UpAOSW7NJvjcYzdvyAkZVJ3R9n9WtkjF
Auhvja4d2fGmm91/GEHOeQo8kRpyEDsI2J1+iKxAT2K81zoAWSqis95L9ZkcaPQIhXIsyfVuNNJR
OKGCSQBRLWFk7H+nvIPGFpGmuKOIbq1Hr6cpVulBiUgv3eZ9536KFRv9UXl0hOwfTZgHXHmqgTLz
0EKRZN+/sh1FPW1rbJ2NTUrIz1MIKbonj8y2QzUTl+EUB+yXghvNKqo93cablIiWa1mk0BZ/13ga
rehKEG8ENah1LG24Tk6yoKekmnk+QmG/RH9VeYE1KwXmvJEsOQQ3qbFUsKFrisc/XAdAtrn4jGGs
CJ7Ofc5lvbmxvC+SJos8/3Po+dncS+rmytZoYfFyFO0a7SHLVqPh2UYe8fsLH5zWePPTgdAi2uNf
qjXGwRjTcJtWA8ssP9cCCT2yfWpUtCt36aeiGu5Lo72LkmGY276rTvHTtxqHmc4ApCaFB86ruQ46
wif0Xo9Zna/jRv/ha0Y9I1f7DUNwpIGcmnPO7EfNnQ9CZe580gQ5jFgSXBRnDiUdCoJT4ZOT/VyY
+oWHoVmX5IvMcS8rFz+FVMzNOp2FirjXXhkc/xOl/IOOXnzuONJOSzXFGfIRb8bTu6jl//1fLLO+
//hf0Pjy/EdZZ+nbCObDH/YrolHdE7AJk5rpVaX1K6JRiOxPmKRIIjkDspRPgo3XkIaohWwQOVvK
G5P8b5onrxENv0V5jMKrSoFl0l07fxLRMO321t53t354DIUTEzZhI6JtI88CEc1s7YdsaQwhm6tA
UdOGS9pP9G4xYNw9fi58/AmWiA4jc+kANvVOOTEEUALsOfMqizf2U2zNBGhU66Yori3vcnTXyMVE
srHHe+iukf194rim6CbD+qkQnzRx7vl3rbcNiEDsOThazXwMg1snvlSaSzs/LfSzyrrOnHMRXXMY
jfnvmeKdjeFV1a8dBxaOdzZ5cerhJU61kO/G+Vhf2pMjEXTZ+JudbjwgJ+7ODK8yHFrKdAY/pZzy
0i60FHBsyYUEv9JuLW3VemeAZK30jlNJbMx1nOeijV5ug+5Rb3HAyIDKeNU8am7kcBsYd6O6VeJ7
bfzaxls7uPCqjay31nDmd2tMAK1uZeUb4Kime25pJM2TnYsvRTyve/QtV/2wtkKqm1eBe651yyjB
XWHTB6dGdzG014C9Kg9R9elIRpJWNnCLrC1GdE0ftGdsbIBy4wPk4w3QqOmfbDWK+6D/1MR3eceB
LTqTQF7My1LcFtWtl1xEwQZEYIRBibMM6aksZvG4qEmtWKelssEBQgfppa30fF0EV8+z5Y8Wko+l
Wn9HEdbkb/jv/fNuH2XGrvdGhDX9+V/THd88hABYbBPLkNeakjC/RJ62foIJAssOuWbiAILHXwcY
zTjBwJGwEd0Cek4WhX9O90kbSgqevQv3bzICE/37D1Sez8Wgf4Va3BEhDzUM6t7cBMehg2gYng2b
X9sbd3lYFMoXmlndq7D3OShLspnbOGnRpYxe+pi2MdbRhSzMVUlzNH3u3ph/z0MP0GVtmrNMDzAr
dtSiTOaOxt/ALEePJ3cFtehwzclTIH62C6O06+Q4qxLLuhYcqrEqUo0qnvvxoNsLLFqz22hUvpZt
BREv1bvsm0rKc5jg5tRwaNtWbijIjMFUg2Jd0pN2yJeNagbfpZU7pK9SlI4Yh5TwWGWd5NehQQxb
1F1bzDu97ZsjMf5+BDe9QBSfiCMowQrwG8+79ZsIpuTDhqRItbtEDT3o+E05l1K0izdD6oPz0n5E
/HIVjS2BLWDq43wO/99cJSmJjIo8JD2TimqZBlm56o0K+2VQDEujlcc8gD4YFzwKh8DJG4IMziRO
fhsxNrpMRwMGxJ2l5ixfadZ+6Q1HwYaa9ODPmGpqjB4/ctdYjgZ8Zc3u5Kwycppv+4zScF57GEOL
VDzJVK1/eGrm4jEHf4mNwe5o5vaHTNyKEMe/uZ6L4XNjDyYd+QZK3mWY00WTDl1ZLalC0n2L1DjO
FuOoQTqPm26s50Fup2wsUkRXlVaBYxVGPsBnxbpJcenYX1gih1jo2cVNPHb9o2JBLJorVWM8mqFV
/hQyjohuBR1cM4EWQx45Zb77YJNEAEqd0KhCTi9x//3hnIxepbf6u9pPf3pjduYrvJtRdzdQAcLV
ny+n/1bW+lbV+n/+u2WPpoTPv1961z/I84V7i+/0F17WXmGdgLkmkwwvhloiy9uvpReZvKpNMfQv
FSu/87r0CgMFvYmpAvARk5Onzo97DbSEdsKKTEqJ4joznfjtTxZebmUv0OKYyZrPWZMT5RTJ09a3
P0IQp7k2gvFyOTp1Ea+TIWI77+zc2oUmFfJV0HhqNS/81rBWlij7z3qbOI/ccb/1nAyoZEtqFweu
oBHA5RG2N6fkyaagITbcB9Nr4IHVtXTjuRO6sbnm5N/R1jy27VWv21WBc4AOSoFcgfO1Tiyk65Wr
DtAx3cK7SB0XFU3Z1cHkT5Mp2RxRBIjsWO3687rWDA8f3kaf+zYi8Kuu9aJN2KrueW0lw6WPdvNR
mFHxk1V/4u8H6uM4DhRzESbEXzI3TQzisqQDypsE6mVIm+aXumjtz24qu3AdkPfNIGkHuGJZgw+s
2OuEXc26RI4g431ZPcL6074HqdRgZI6hvNdrdBczdfANsuL1KOG/a23hLZygwttLo8/uwQys8SyF
GmdtFUoM61BLrnRRgpdvOrc81QOWhLWsUgXTapMmKDeLou9BFCsIeIQYTksr5yiotrVtYek2VAkI
fGoIc1OvMQYQpdK2C6Q6VTirvdQgfa2g2yOIMwyaAdMmp3YBse0iy0O/hVHX6F9FlWrYxlpJ+YnT
iT/1DMPMjmpSUgs1Fok5K/TauSpjA6/NxHeCcV7ICkZXL7DtWSqKKO+NzHS/IZWO6cA2YjLbley0
x5YqXTn3A6oGi3hK6bRB6VgbDxgAwos8kvhj6WlNt2YhCmdmy2a8tipdM0mBD12+cSIRVTPfjukT
VrpU37Cod/rCUjvsUjNtdD7LtAslNcDI9ucuRhHxzKm1IaQdLg2VddO7GD8IodjFaVHlNOonpoqn
YZFmBd3RGbAY/OObXN/UBY4CvXBpHyUl5LTLwA1qbD/CEgKqG5X6rdPh/pD2dcAmMzoU+frAmYV6
agy0fTDGEGoPFYj1qv3cx+WIkasdQQ/X3EZap2OQRs08IiPymPiDSqudbdlnhdN45XKwnEzOdceb
2sgs05ZLU+Zgzkj0Oxf2mFnxXHS2M8x0mhpAEiSKhZ2fXY3jJiqwrJyJEAnkJnPAAYEJoH8TpWeM
+8UgtP5rilful1zRcToUtZPwfipR0XviDi3/n3TDSh1K91s51vykogFgEAx5eTEaKcnBUIvUTS1b
3Om6KGPaGlY/lY6tAKQYqSl24F4Lv9jNCCIAzklNySNit94GOHSac1dlhcADuSh/ahSDjHmEgide
aIBDpmIe2ZhZYihZQlXaM+9tmaXx3BB9RJXVFQUvU4hyV6Vh8jOhNPNVVnWBr2GZez/qPMcygxnY
XZqtPkaLJKd6O2+qDIc1CrbgIWO3TBoYE1pw78Su3s07o7C0ud0Hqj9HatQ08zjU/JHcbgShrhpF
BLhRc0aVVFQKEC+eBs88NaPKPsWWrNBnog5EMDfiFlB0LijRcYBSxmvyhB0gdTOQcqE6tVRpZckb
YOeOQh4tDSpb3VqV00XrGjsCrPcS9IOrbMz0bjUoPkuTRXnM2AxuDJqE6h3LoeGLMoGKV5JHCUUu
MT3KO6XEDyOy25VX9AnUzDYWD5lZ4inhOH24c+rM/Z55avOQ1mQnF1hRV+2a0J3O0Kyp6zu3H6wQ
U4w2tjZNXuvp0higJa08JbIxpR80P2flUY3oidvpm21oyRBfdasSX3tXgCvnwZubwI79YClzpe02
ZdaMxtpPRq2+EWXACFGUwbSum57D+5bXqDymKKPiVddV2CG5cVJ8V8OunnN5bxVJSy4IJz+JIulZ
hIsmwvMosyUjU9Yb3Qd1ZHrwlssx5LMideLzmS7N/iY2w5Yp1yFB3vmYpRdRp8M9kN7W5NM7oHid
bLgm3790/QGModbNNNlcxj79xUxjmbdXolCfKq6tmlAEjUg7jctmbTQBzfteNwssbqCNu4XhACqg
RkdHCC40LhCRnB77ELlPVZoP+Jp9H6r0tudQLrp81Wr6o+Zft3VxIeMBG4hhY1TBtqqx/vTd5cBJ
YYRWocHm7MNhKYvgoWwdZVGbRbGxy+6uST1sXKOw3xgWBhlpekNQzdJWmFCsnIs0MPR5glG0ip2H
3Tw5MsTQqkXX5nK1RAW+W4KF6Tzn1DWie3MwglWdqMgII5KrHuhyaANdjPnkGCeg8YfTcMzjU1EZ
yindDnd00cmZKaoF7PFs08UbPZPM1KHcxj4kmiB1NtgerxKnvalI67WWe+pqOWtPhGlS/21sVRBp
nT1s+fv3XunfV5EgoZuK2yQOT1s7OHNi4zxuB8CNzogjrTqs26InLaDyY3NffAqS/slUonQp26By
552ptRQMUAek0K1TyUQt66Ui9BXNKkzR8SzCNylJtbNOw/VTpsAQTHHVQCCcl6w4NJNtpx7xfOY4
xQOJmIWM4h+Z5dJrnGyaSN+og7PLq0kDOQaQjaUT72hDm6tWflXp4VILqeOOjrxgLQIy28twGfRR
tgxG1BFBCpYyI81Za1Mgk9RPYabflIWkaM9knDejCocrWRVZcdfq0QPL6ZxKYrBVEKy0wO2IjDLW
gBCDBlGg2FwR+twWdnZWFMmjngT3PYCupzLTtDtbx0NK6M2MJk6XVl8a6RWnv6iQAywiN4AvlPWf
WpgTM84S8TJrCsw7FEUXZzQfPDmC1v7MbrWLTtOGWd0/iBymrxtZP7jcIiKtFYQl7h91a7rw9j1C
NKldRDi4GYFXrB3CjYWeK99H+Ct0JS/HZPRO9bzMbythE5roIyeuiTV2LSJ4m6lxE6mwBhK3wXdH
t4Arqa340pTteD7G/iIuUGkmRTOL0+GTLrqVjOC1pDqZL4dvSPr4Wqb5uiwvS7/1tyTOL9MRUp1S
b8skdXnz4bcxDC5GyOAjcm6j9y8Vy9zWg3Vt1xF2nWyytE8t4CXc6iZGJ0EHZ93yl4GwcfUBRTcR
ev0ZzZyk44paX4jM02d1LDd1gy+oEl8MpX8Wx9DqNXmToi2tbHjHrKi+6l7r7DMmebpY0/CS9eKN
WzDY3GLtDwug2Vglfw1i7BXK6jNBxkOIq4gbPKU56cLkUziQQywZztltMxinlsfnx0OOIFCZh/S8
GxiTGP7YXTf+LsGIxdbKlVcCS3a/K1l9PgD2bGrPu0CUdKbW0UpJaB5yBo8S2I9OM6BwC21ZBDH4
9wBnI/aYHK9oHQRw2WywOFxGZEMW7XQpsL1fPWx+BSJybe0ZoBUR+i382HJXbRdfmTTkJ65Fms9j
ZdbHp7gYILDG5rjgxNnMhpJgRB3r7yn+7RkNY4topP2ySwVYFnnZmRWugWW6iBOWkyp8kB2NbDwa
WK0uholiFo+E1kCjs8den46mljrQi2CBPPlq13ygrT+q9ncDnrvWeUXAsaCunWWgqHqFgMNRU0xQ
m3LAxULGX2GiAJiOrMSJcGjF1yasahXzmszqOmhMjYKmOmIvqPImBFXdVXLehqHAMNWS4qk0I/mo
CYnXAIVbL19atmeVMKCk7OcevBFCrTQNywXt99rGtFow7G5vsSPWdFHPqKlXZ7kjMXOm894A/lY0
P3i3cbvVLc8OF1bowazpc8f6FPlS/kywWseDQIWVRCshnB3VKTp/1vd+ulMTO2jPlZ7w6srywvra
pq0mQJrYittc9zWHPiZXJIugx9sX57U+/87UgvjXl0lJ5RVACv1kKRy9We/wYIvcrpEGaGwNn7pO
r6q5VtfDVaLkuKqhpiX/29ey7zDM7VUHtoCPyKgTETcoQZsmp2puCbZFR58CSzfRrdMsDpX7bsyU
SwKToTiLByteymqwv2sodiy0LQ35FZAi47f/bmmG1wTzVI9ZEkvVw6fmRznc/KiapP5nc/v0u9dZ
mNZ3mCr8Z/7Qr3zqxz/oNdN7N+Q//uMfT1mTIra8+eGH+zUgcoIHmYvnW3q+39/9hOSRO26+86MB
BHDooNGf+vfLL3JwCR2/r79vmiekgGngnUj45EjevJt/9/S/f7CX1/j7P/O7W/9XBpwq1F98eMM6
EVPNGlDJy7NTGH/z7HSDnVAHm0hEL6/57/Tw2mHp8E+/vKGChpgURUiXnn/xjG8e3oAcAWMa3ebr
L97N3+z7T90Qe2m7P30Fpn5CtmESAJsfjX2NIipyKzQNr6/g5Xp/o1EwASD+0htgBpCHnFoQxMsg
ID/4ZhCQvzxBvks739/u60+otr/06DqPDuEGdd/r+N9/dN09AWdMtRw43POvv9/691eHv8IcRyRA
ryaP+fyLd/rm6ysWvw8xhvY/9PnTr7/dKNBevsoLAuGfO+mf7H+6SQKfCinFtQ9nAO8I6SWYC4RN
06+/3Rowycv/0kQQNtUIUr+AsfY+PzVgaoHUL4zX1fFv9+gTPe8vPbqpIuKlqMrq9/xxpzawNxNg
io3+P3dns9xGcuTxV8HNdsSSI4AfIC+OICGK0vBjaIGSY30rAD1ADwE0p4GWDG5sxF72Ifa8pzn4
5uPe9Cb7JPvL6i4K2WiBIKps9goT4xgIcnZ1VlZWfv6TujGqVfNf67f53N++LNjbFfwCJkEX4q/N
gJ0WF4S0ydGz8MgieF6jS5BSQ08eoOt5exknS2GWfDQPDo+wlGR8nzME8lu3RiyQTL3XQaAsbBdQ
GD6lI7BzsLfbshvPtBr7yR9Vo5dnRofv2+9RJNMW1C+B+FxSADsH1P8DtQW6QGEf1dARyJe0/RUo
2WhSxEAOFGoOrbrEg2YLOCbZeecJ1O4aOPC9Bih24tA3D8XKXXrzHWqnKISx5Y657OeCVifZL0yy
7XcfG48WBdq6GeRiP9oIOG7vtvcF95Rmafup3fHfw2730n2HXHG0gNOMUukF7hwf7lKi1ARJqq4s
EMPNiwV4uqBF7FNIUNhBWgXsHDV3BdVvHzs5F5La3YAB7oDmLsPkKeNpSSGlfErKoEl1NGhmYNlZ
btdKC/haQPsHu6DXIALS0SYfrQWA5KPr/Bhv+auTVC8jcKV69rmxIPGFKUGUkqxc0em7YG8PZwhg
o1fOFa7dLdiUoRteWqDV2qX7sUmhWBHw0lqAylAsAYkWUg0sT6rTCZDePq+Xp5BPOgXpo6uMBR/R
NAEqmTQS5Z9c5daIBVLa7ceBY6563n8f/CX70ScAyE4mkVGuW9sTcOhrCRMPphAeQBTn6GHsKHtw
F0BkfETnCtUvHiCjobyEgHwPTQSMDF0ydpZYcETAkGaB4/rFg21Xo9erM1aWiDB+DgiT+QHQ29+U
Vgppv2ZAVd30H7PwPDce5Q+MAyHvttNwSvYFy5eeMdC+CjewhvefryNAILQJkOfBET2i9qONIIxk
wBvpbkUJ5J+6SUHb1ww8OCLdQx8GbQVVJ4BYOQM+6Oylob2mHPD1hA4JdzHzFQ4Ucq51ABxAOQDW
XPCnfjcA8OuemoCcIHh+TA2gm8Dt8tIV0Nxrcw0iIYJTgcKtkQkE6rTnu9NHR+v6IeFwpf32jigU
AHmY8v6cI7Wz/qTvxOv2w/6VTm/Jd6pXxyeQcc80AxbCkLO4Trve9o3/Sh0ALfpguxYSr+P/IL2g
8GQYRq4U65cGFewZr90/oO3omIkSWLaPAr585skOgM4KAE5db39pbPLiwNGuxQJhglUh57B0iQM7
MIh3pxjAHYP6nQNBefTiwc4rYiAChwmOTPHRXLAhAGxNAN8LNtkn1kkZyKQaLya0SIgyHkHwuUsS
8IpAMeAIgt1Wt9cGsc3ztfePdwHFA/7BKXp9DewRAQY8ZU/GVNhP7RJhLbm4vHae+NaRTD3Udz/B
EKkCpABEAG94QJ2k3Xvb8fep7iLjvV+UOemgD4ehiCvV6a29a7/2mT4jBxyU1vxTUnOc9BYWLimh
2hb9+Ao75x0vB0g5V/mnbR7y3vRPgVLjOFQ/f9874HlMXo+atgPwv/KPVvi4OXwEMar4OTey6nQQ
VvCDnpv1OAD5kJwX8f6vht2S1UNVCDNsGCFSO23PdHhPbb/H9h8xfgrAFH3Ps+/8IDhh9qKzubB6
qX2Klj1fnlzmQbspNX/q3aXeFyxkGciX58Jrd+pb+/kp3L7ggX0H2oyeB6aW2Y++8XaOj8FtAA0X
DLV8/2t37FsC/+Jr6UjNO9cb1vLSeRfcn30Lx82Zzz91M3lA8fN8eXTeoXS8CO64/eibDxaQ+yDO
vRQIr9vx97788ecl0fmYztcs2KEiDOAQcKFqe/u39nxVIHqAkQAwAXfWfrTZL/UAVANQF1Q/Hehd
8Ab0F2gignrqonpKDVDrJCNemW+yl9+yNbJ5mBPhef4pZmG/GZIDFKvTcUs6kIJX/nQfbPbi19rZ
PgFknzwuoJ5g0Bayr+/APZr+GB/E7fAMj3cDGXlsnuyM4vHAtk3G0ayqu/Jbf8H1Da7+XvQMynxS
MFcJham/Kn2U+dPz/kH5/kfVVmnd+qUfnZtvn1T834tXXH24epZ7L/eHb+MoNWl/tLA/LIqFXpsJ
7ZenZpSaWOF6SmPf13WsNH8+3vvryHYAcclmjo7wxKIF2j7VypbSjaiemwfT6M7T+H6ZMiNM3dft
Sb9LjWaCDMTx5cK7WWqisaMjXAAA2H31WuuvjoolKhaJ71p/TNJBiQUyAcSX7EX22cRzR8euVsoX
fcleRj0z1a3IZMf86f40KfFAppf5LvZPdGqnjoxlgVQ3+lLtmmwQN05S09PQcMyUCkB8kZaoSlbX
d8kfpvE8Gtg1N84mcWrmkdIR9mr1fcifo9m8cWqmd269wnHaC9zX7c/dv0aTSCkJqlH9qV4nDYTu
d7PG2EwHjpysmeZQ93X7NZ8nkG10s94ALIo07qujCKRnCLUMalCv8W4m61fbKeY9oLABeHTSyxpX
2cw4fthDlFMPwKN/e3/WPXv/8ez1vzdEeKIUhpXlH2eNtMseA3apTiVYvb//pLapuqwfg/erV7jG
JXj+78XptNIuCK3e9gcRjq9nUdsqs5cxVjpmagZKCELo/PM0iqblwyfRva9vv50RdBX9Ne4njo6V
WUkO+pLtYq/NGzcYdWnU4Mw1ruJfswgHwpG2IiCw6r5PKvR1d76iqCUI5ku9A4HUjBsnkwjFpLaV
LLfAfXzzCaiZjQzGjknjXi8q3emE3GkqJoT1BP2XO8AgVZNYc/b7sgew5lCunMk1f/eFDvDJGLNN
GxYBxPRkOkjSVAkQLvM3N3dD2TnJ5MJUVKXT3ZfsaTQextnEEbJntem+bX/PnyYAVRqrDt5G6UM0
TD7FU7V4qZYLsHhT8uuk4s2bbDYeclLVciW85kv3dTSdmFQZgiEstndpVL4upPLfd7VnMwZsaCZI
Pa0v2c5D1B+VyAbg7Zt45c6UZKDvat+YNImqjEmJgnoTx8nvR46OHD2pWvSleh73uMZKLp5AAngT
BvVrOosWjpIsWGpDvOlGKR6HJhuCD9hRmruStfVdLBMUwQpTqoHosD/dt9kUnaOYAAiNP913/RXl
QBIjAN25GevVNgNw4ccoLQkYHWj+i/0Rn/PKLLS33AxxA12a+aeSNOwH4C7jL0dZ2TRh0Jw/K7rj
5JO5Ky85AI8vY/T6PJrisJbitwLK5XvsLrO/RpNeAkyooyXaB6Qa93V7U+UqGQ/giSNk6R4EUGtX
ydSU3K2DAEfkSnS7WuxhgN27juajKF0NmUgpue/eXSfpZ6N1RYirmfktpQhVM0Rs5yZJ59nQ6DB5
CPf7fcItpw8ebXX+7JUTHZUJCw6Y7751rdZM46mKGdATH4D0fSnJ0wqRiOgy1LZn0oFbnxzlVisE
iz9HA3152KoLbwZ/jucP+anTSw5woD/cSR5NGZe2Jtp3zUUM5gII50Gi3UaB3vIl/xHjqo/cdUCZ
ddTsNsowel/iaGQuqIixv46WJR3Cq+lGaTnvITP+fFdMFDtqJD9jvKhoGlPSQyTDUMzzEbT70aDs
6dHzFcKeu0hmySfFbdql9+3UHV/WfPlPUf9VrhmVbNSrUcINSC9JCyZpPWlHv1xojbIj5G+T0BrJ
6ilMeyKslvQJLz7xd1Se/6VCbz+Xg6w0m5UPTPHKm0bIpji9fdEfjo615Sjcc9+dkfhMurPSrW3b
KrX8Po/iWZYm90o35xHWkr54HtH8NFdFr236xYu2DT6acYkPRMU9WdtlEMuoKuJum0v9tu0nOQl6
xcyKOGKuHrN8ZQI06bPVxPfzeH5DKn1Y1p2HwCYynnCPf+kSZcStFFRrccm+wpfPNpRuZMaUBJG2
XKZHHoFD1RSYGmqX1nlamz7oFAcj7lPXUs6ytBmAS66R+njejz4JC3vj/V5X0Sy5T+ZmordKhrQd
HxwJGnez3aYnYW3AbdN3uzLDURr13HaIfpBBdfKPDPds090AuqH72amLLXbrMdPT+IZnxexR5h7D
RXDG2q8ou19r4OTv93K3FPt+vNEltcSq/w+XUOWNQR34Ggmwx/XldiJPRW5iL6zbiuX1i5RTCrj8
R2dowbmrRFTPcr+4P1xXdEdqKX5Qt5yUqkZCe1FxtDbUg51kNjeN96Vb/iAA5bNxo2vGnwzZO7dM
qyBWzJIlzm646PMMZToxY2WZrNolzyf8NpkO5GJYXjB1Lu7r9my+hsGpGWZqxUCh+VO+oWpiosk+
nUWoks41MhuweEXMUift31Pme0iVg9qFACfoZDokKOdERA7Pin34fBE/Teazz8jMMtlmCLoEzZRX
LVNnfbXTaZZm00HsCAkLZLi3L9nOyKioVohMwPvoPuuNsfSILxD8bXQYcqNcdZlO7bvw19Ek6VNY
yWOefl4ACexQRZ4muvbo6dK4vHlu3V3WSSZJmig1exAgsPhYc2S94ekjjxzjRX5ClIp2zH3U+Bil
A3Udr/VLNrzZXv8Sk5aZK4kXODhfwTkbLu7njoywQXrcvYn+yj2coPfGjfOMaIrSKYcBdMpZGs9T
TTZEGPBsPoqZUKyW2w5wOm859udmUopcHgUwH85NTx/CowDbdz4qXQOr4Yfsq2O9oQCvCgI9fv6i
1vny93nUGPzu3ackTtWpo4/Kn/xFNF0ocaiIST2fF5dxr2wVgIDsv9pLfPz5SF0uRIED0I17JS7I
YDJfLXFFUe/QzLB/HS3RP80Q1whFCMl8rsVhreO/oRCTFDaflQ4Gkc+tfnsnALIlogFO8RUXab+c
GA9wJK5MhvaNdZsX2Lwh2CCUy8FEi3rqLWvJg+hfCqbdMq2shajfu44x8RXVEFeGpapvIhBC3WO2
F7VcDe+cxrOZyRw5y4vjAIL8/stv2bQ0KxJ0N/ec7Zf9Hs9EtwDQJepPthst+qNoPC71I4UoNCtC
7ivpF1A8Q6yb9KqunbDgDL7HpCvdBaZxGSWllLbA/HoTpzCjnNoI0W7ZzUodjER5/Vd7m2gvrSXQ
nN4s+PLfSeM2mXz5zZZs36Rf/jbtxzpFRfO7/4PozYpLWQwStAHomulDWUED1+RP+MNw5YCHKPAj
TnBHQXzjjZkpswjYTf8100odl2z6VpAAKXEYktCxW6GoZ+ZFuq/ba9G/rPggjFwIQDae9Ezvs7pa
WyE6aHMdunq+Q1TLncZp4xZjThWgkar0Z8dJbxGpvWsz6RewD7Ad2pR7oKif9qdeLg7bEg/nOwzE
/jzEq6UZVlf4BJD+E0rLeib+RRMOoF5OUvqOtQkYwC2gRXo4NoNoNnKSbtVLAEZcLYz03SiyIRY8
ysqbFuAiOyV+rE/pXoC1EhbtJQO9ZyGusW4aNy7pbVehiBARAzItOuIf4l4kWTZsXMj/dE/eL4uD
HRXka0O9o+1vGpWMm6ZgEAegrLfOTrfwpfqjudeqwSLl+1K9WKTDxUNZnXHL+LMhL3C6SEoB1uZe
ABbnN3oF7QBH+gKYmLvRKksCnOtLo3MSVDz685mCUJOsHBHB2PIVDgpwSRCWZDmEZUqgahB/0t5y
U8CavFdMYG1RPtMhUhHX0b32k5vtAFt3Q86ehq+qqtjmURD6dyumih037MvnGwCw4vt7cjIzt2n2
+l9bjLVhcLRLrbq5R20oygIZ6rvq25GJy00oFnbbm7D5JV7lNOZ6gDWbmJiVo5PbWAE00S0OrZiF
ZTXXCqGRPjz0ogp2hOj++hhHc+pRFD9CqLqf6NZPPjXezSkIuG/80Dgj75jMs+JkLj9OJosF2IDi
gRfZ1MxG+JA/NNx/xlUPbTO/261ie8e9e09uf7yo0jfUioawfa7iwYAeiDMzm7vliszmkHbfPsBo
kY0QOQqudUfxHTWoU7j2+J85gtDyQymCpBQ1QFBJ0jULwwal8fh//+O/Znfy7TxdkHhiBW/JnU6M
2zWlD6m4ZuhYgFjAbUw9ww55OZ2MkglHgHy6l/YQjAin4M6J++yH17FJFvhLceNP1McYFfMSxGnG
Cfg/9HVyN0hg4K25w42MdZEZI5ooWw6weRcmi9NYoTgIauohkxD9X+HG7IzjnT4ACTuzWeboicQX
zwiw9/T1DSsoB9BBl+Z+PiqZNTlrnry4XjCwZNsYvsPIkgDGlBMbIfpC8cN+TsZ3FbcKs0JbQBkd
Hx7S5XV0RN/Jk0L1cvtOmUeOu+S79cuvIBrzH1JMfZJmPRVlCeCOnVCKTYWvTfmcmrRHvmpZLwTI
K1EQmsVjXRIawvCW1VKnre7GEP2KUhAFBC31yYp0CLDJjlnQ/11lKYUwYzsl6QhR/fE6mZDs0d10
IYxGR7e63DGE1w6EXhmZLwQ0AFX8A4DtMp0XDVGf8BZQWpWaYfCEO4rbG2E/Isel/WuGaMG4Mqmk
ActFKyEKYqVFeya5fmXtM3vTnxs3wBfNE+kcUdZnKwSsaY6BeBHP5zOrTa+jT7HWICFcvPwpl1lf
R9BaQTQfOA/xwAzs8m+THm2NjuU2RhACLEdiBDl/OshlMqtShq0QAG45oz7GoGsBTSlt4lLgnmuF
lRBTiJLBU6k8m40aH+N0GFcqefBaHT+3P9AfumufEODCPgW0plSv2moHoNuhSYmosmOBFakQLl/X
aKuo1Q7ghBEwnDfOMJ+pdsj0MQ5R6pZLJybMfPTlt3E0WSxzhQkc7uv2cmJf4MrwBI1aQq4/ROw6
f4H8Fmj8/o1FsfuDW7Vs7R4trU86qstm81nRcPjPaenKm8t9zf4awpmmQwk868RpiCDcKUmbEsxZ
CPyR09Q86DqXELVsHVIJKtQfIl7WScZJuU8iRJj4rI9NqftNQ2Ayv8EA7o+kyaXUMRGiQumNGd99
E3slQIDtPKNgQ3mixL6cevFQikRbifQr0WiuRRXYMIYsSTfcaKXGm0chLNYozdx72xDg0+GUpzvZ
PqRZebGtECfkI8hKD+B+q40D38C9wLc27uWugSo0kO/wUsjhzJkhYCaJ2pwQlsYp2K3lsFEIA0bU
bVJpSIeoJOkk4n38/iICoWA6/EOVHxLCK7AFKzK+AVNJFHHVc0IgTXaSxEVjlbUaAm7yTfxL7I6w
6KAQVQpvQNOTYSuDAmTGIpzF/XS1fGotKv6G6rm4C4GLXKyUZ4XAMyjo2woi2WxxN4ms5lBUUh03
UJsS4mIgEKUy1qswRtmz+yDfRiAnFhJq3+Gq/xpncOz+TL0EcFVOKL6l15++iS5Io/VwsRwle8WF
aDLojFLqEIjhFq+jHxBg5dfR50bHjCtg80JgCV7HpW6wEC3EH82U3mdtToTwla/putNUQ5xZYfBf
IrLkegQRsH5uL7cXu5t43ifGUXm5AKIV4AHmnqSKvEJFb3GYJPG43CMXQKi5pGYkb6uLx0Jg1eRh
g7fRmOD8vzROZgTnZvTk5RFHObGkRyiA6GTTkbJTwDbz35Tb5A7bVElqK4QpcUtJo15tiHLU2wwo
29JiA0jmn9neOI/AvsnmVAo5vorqBWrNfd3+cK0Yma0QJRcdqQ2U6L07tG6hsu4Dgk3tNmBqTC+l
DGP/IAS49Id8NFzXguAx0WiapI2fMkqdsBcrzbi2lJe8YibXEflvmRVcZ8enAqDQ1/FZduNEfNYn
wZf/tov9LY09VYt51u9FRZjIRRU6oiJcLHNNHG8Fwm553U+/ZW4CSTzqcbarW8A6rJnzKCGLoM5m
iNrd99msVMjcCpFkvP3yP7QyLqLlI2kH8koo8ttAb8ucdDv8z4n+VsFYum2xe/UPl4uqdw8t/VX4
md/hW1aAd35/b1mFFVqzt3xCpIvboD/Gyfzj/wEAAP//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83820</xdr:colOff>
      <xdr:row>8</xdr:row>
      <xdr:rowOff>76200</xdr:rowOff>
    </xdr:from>
    <xdr:to>
      <xdr:col>17</xdr:col>
      <xdr:colOff>106680</xdr:colOff>
      <xdr:row>15</xdr:row>
      <xdr:rowOff>175260</xdr:rowOff>
    </xdr:to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F7469692-1606-2ADA-4426-6290998DC1A3}"/>
            </a:ext>
          </a:extLst>
        </xdr:cNvPr>
        <xdr:cNvSpPr txBox="1"/>
      </xdr:nvSpPr>
      <xdr:spPr>
        <a:xfrm>
          <a:off x="11056620" y="1927860"/>
          <a:ext cx="3916680" cy="1379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600" b="1">
              <a:solidFill>
                <a:srgbClr val="FF0000"/>
              </a:solidFill>
            </a:rPr>
            <a:t>FASE CON PIU'</a:t>
          </a:r>
          <a:r>
            <a:rPr lang="it-IT" sz="1600" b="1" baseline="0">
              <a:solidFill>
                <a:srgbClr val="FF0000"/>
              </a:solidFill>
            </a:rPr>
            <a:t> LICENZIAMENTI</a:t>
          </a:r>
          <a:endParaRPr lang="it-IT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236220</xdr:colOff>
      <xdr:row>8</xdr:row>
      <xdr:rowOff>68580</xdr:rowOff>
    </xdr:from>
    <xdr:to>
      <xdr:col>7</xdr:col>
      <xdr:colOff>1181100</xdr:colOff>
      <xdr:row>14</xdr:row>
      <xdr:rowOff>144780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3C1DC2FB-26CF-28A9-62C8-2676C543F998}"/>
            </a:ext>
          </a:extLst>
        </xdr:cNvPr>
        <xdr:cNvSpPr txBox="1">
          <a:spLocks/>
        </xdr:cNvSpPr>
      </xdr:nvSpPr>
      <xdr:spPr>
        <a:xfrm>
          <a:off x="1455420" y="1988820"/>
          <a:ext cx="3383280" cy="1173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2000" b="1">
              <a:solidFill>
                <a:srgbClr val="FF0000"/>
              </a:solidFill>
            </a:rPr>
            <a:t>TOTALE LICENZIAMENTI</a:t>
          </a:r>
        </a:p>
      </xdr:txBody>
    </xdr:sp>
    <xdr:clientData/>
  </xdr:twoCellAnchor>
  <xdr:twoCellAnchor>
    <xdr:from>
      <xdr:col>3</xdr:col>
      <xdr:colOff>251460</xdr:colOff>
      <xdr:row>10</xdr:row>
      <xdr:rowOff>22860</xdr:rowOff>
    </xdr:from>
    <xdr:to>
      <xdr:col>7</xdr:col>
      <xdr:colOff>403860</xdr:colOff>
      <xdr:row>13</xdr:row>
      <xdr:rowOff>137160</xdr:rowOff>
    </xdr:to>
    <xdr:sp macro="" textlink="totlicenziamenti">
      <xdr:nvSpPr>
        <xdr:cNvPr id="4" name="CasellaDiTesto 3">
          <a:extLst>
            <a:ext uri="{FF2B5EF4-FFF2-40B4-BE49-F238E27FC236}">
              <a16:creationId xmlns:a16="http://schemas.microsoft.com/office/drawing/2014/main" id="{CA07183F-1586-8A78-F577-79A52B7D91AC}"/>
            </a:ext>
          </a:extLst>
        </xdr:cNvPr>
        <xdr:cNvSpPr txBox="1"/>
      </xdr:nvSpPr>
      <xdr:spPr>
        <a:xfrm>
          <a:off x="2080260" y="2240280"/>
          <a:ext cx="1981200" cy="662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A0768A0-169E-4726-BC05-641B506AE85D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300.100</a:t>
          </a:fld>
          <a:endParaRPr lang="it-IT" sz="3600" b="1"/>
        </a:p>
      </xdr:txBody>
    </xdr:sp>
    <xdr:clientData/>
  </xdr:twoCellAnchor>
  <xdr:twoCellAnchor>
    <xdr:from>
      <xdr:col>0</xdr:col>
      <xdr:colOff>350520</xdr:colOff>
      <xdr:row>19</xdr:row>
      <xdr:rowOff>15240</xdr:rowOff>
    </xdr:from>
    <xdr:to>
      <xdr:col>8</xdr:col>
      <xdr:colOff>45720</xdr:colOff>
      <xdr:row>34</xdr:row>
      <xdr:rowOff>15240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784DE59-D764-4804-AB79-11E03E166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853440</xdr:colOff>
      <xdr:row>7</xdr:row>
      <xdr:rowOff>22860</xdr:rowOff>
    </xdr:from>
    <xdr:to>
      <xdr:col>11</xdr:col>
      <xdr:colOff>1211580</xdr:colOff>
      <xdr:row>17</xdr:row>
      <xdr:rowOff>129540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14336F4-2788-45AA-98CA-C0C61AFD8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678180</xdr:colOff>
      <xdr:row>19</xdr:row>
      <xdr:rowOff>106680</xdr:rowOff>
    </xdr:from>
    <xdr:to>
      <xdr:col>12</xdr:col>
      <xdr:colOff>160020</xdr:colOff>
      <xdr:row>35</xdr:row>
      <xdr:rowOff>99060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BA1D268-B06E-45A7-BDAF-EADAB1AC3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876300</xdr:colOff>
      <xdr:row>17</xdr:row>
      <xdr:rowOff>53340</xdr:rowOff>
    </xdr:from>
    <xdr:to>
      <xdr:col>17</xdr:col>
      <xdr:colOff>243840</xdr:colOff>
      <xdr:row>30</xdr:row>
      <xdr:rowOff>175260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87AB279C-BA40-46B2-BC5C-718C256F8A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9900" y="3619500"/>
              <a:ext cx="4480560" cy="2499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14</xdr:col>
      <xdr:colOff>259080</xdr:colOff>
      <xdr:row>12</xdr:row>
      <xdr:rowOff>45720</xdr:rowOff>
    </xdr:from>
    <xdr:to>
      <xdr:col>15</xdr:col>
      <xdr:colOff>182880</xdr:colOff>
      <xdr:row>15</xdr:row>
      <xdr:rowOff>22860</xdr:rowOff>
    </xdr:to>
    <xdr:sp macro="" textlink="valmaxstage">
      <xdr:nvSpPr>
        <xdr:cNvPr id="10" name="CasellaDiTesto 9">
          <a:extLst>
            <a:ext uri="{FF2B5EF4-FFF2-40B4-BE49-F238E27FC236}">
              <a16:creationId xmlns:a16="http://schemas.microsoft.com/office/drawing/2014/main" id="{C75BDFEB-F074-4DE6-105B-A1BEA6F766C2}"/>
            </a:ext>
          </a:extLst>
        </xdr:cNvPr>
        <xdr:cNvSpPr txBox="1"/>
      </xdr:nvSpPr>
      <xdr:spPr>
        <a:xfrm>
          <a:off x="12451080" y="2628900"/>
          <a:ext cx="1379220" cy="5257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DCE556F-BA3F-422C-BA80-01873C72980C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/>
            <a:t>300100</a:t>
          </a:fld>
          <a:endParaRPr lang="it-IT" sz="3600" b="1"/>
        </a:p>
      </xdr:txBody>
    </xdr:sp>
    <xdr:clientData/>
  </xdr:twoCellAnchor>
  <xdr:twoCellAnchor>
    <xdr:from>
      <xdr:col>13</xdr:col>
      <xdr:colOff>1173480</xdr:colOff>
      <xdr:row>9</xdr:row>
      <xdr:rowOff>175260</xdr:rowOff>
    </xdr:from>
    <xdr:to>
      <xdr:col>15</xdr:col>
      <xdr:colOff>190500</xdr:colOff>
      <xdr:row>13</xdr:row>
      <xdr:rowOff>7620</xdr:rowOff>
    </xdr:to>
    <xdr:sp macro="" textlink="maxstage">
      <xdr:nvSpPr>
        <xdr:cNvPr id="9" name="CasellaDiTesto 8">
          <a:extLst>
            <a:ext uri="{FF2B5EF4-FFF2-40B4-BE49-F238E27FC236}">
              <a16:creationId xmlns:a16="http://schemas.microsoft.com/office/drawing/2014/main" id="{A53B9ADE-B107-C9A3-4BBE-64C9B5A5A4CA}"/>
            </a:ext>
          </a:extLst>
        </xdr:cNvPr>
        <xdr:cNvSpPr txBox="1"/>
      </xdr:nvSpPr>
      <xdr:spPr>
        <a:xfrm>
          <a:off x="12146280" y="2209800"/>
          <a:ext cx="1691640" cy="563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D3592B3-CEB2-47DA-AEA1-B0E820F683DD}" type="TxLink">
            <a:rPr lang="en-US" sz="2800" b="1" i="0" u="none" strike="noStrike">
              <a:solidFill>
                <a:sysClr val="windowText" lastClr="000000"/>
              </a:solidFill>
              <a:latin typeface="Aptos Narrow"/>
            </a:rPr>
            <a:pPr algn="ctr"/>
            <a:t>Post-IPO</a:t>
          </a:fld>
          <a:endParaRPr lang="it-IT" sz="2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8DB1963-60D1-4EA8-B21F-D2990D374701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company" tableColumnId="1"/>
      <queryTableField id="2" name="location" tableColumnId="2"/>
      <queryTableField id="3" name="total_laid_off" tableColumnId="3"/>
      <queryTableField id="4" name="date" tableColumnId="4"/>
      <queryTableField id="5" name="percentage_laid_off" tableColumnId="5"/>
      <queryTableField id="6" name="industry" tableColumnId="6"/>
      <queryTableField id="7" name="source" tableColumnId="7"/>
      <queryTableField id="8" name="stage" tableColumnId="8"/>
      <queryTableField id="9" name="funds_raised" tableColumnId="9"/>
      <queryTableField id="10" name="country" tableColumnId="10"/>
      <queryTableField id="11" name="date_added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7906A-F468-44A2-AC76-1AA94B7AD6BF}" name="licenziamenti" displayName="licenziamenti" ref="A1:L3168" tableType="queryTable" totalsRowShown="0">
  <autoFilter ref="A1:L3168" xr:uid="{A4B7906A-F468-44A2-AC76-1AA94B7AD6BF}">
    <filterColumn colId="7">
      <filters blank="1"/>
    </filterColumn>
  </autoFilter>
  <tableColumns count="12">
    <tableColumn id="1" xr3:uid="{1A2E44E7-B74C-468F-9C41-86B20528E0F3}" uniqueName="1" name="company" queryTableFieldId="1" dataDxfId="8"/>
    <tableColumn id="2" xr3:uid="{07CECC4B-4A08-4789-AA43-4C69C1E6C660}" uniqueName="2" name="location" queryTableFieldId="2" dataDxfId="7"/>
    <tableColumn id="3" xr3:uid="{C0E16E70-01CC-4927-89F6-9A59D02299B1}" uniqueName="3" name="total_laid_off" queryTableFieldId="3"/>
    <tableColumn id="4" xr3:uid="{E7A417D3-1E37-418E-8E19-B02D7808DF78}" uniqueName="4" name="date" queryTableFieldId="4" dataDxfId="6"/>
    <tableColumn id="5" xr3:uid="{CFC47F90-7510-4C9F-9C0D-F7041CB2A45D}" uniqueName="5" name="percentage_laid_off" queryTableFieldId="5"/>
    <tableColumn id="6" xr3:uid="{F74129C5-4EE9-479F-8BA4-6AA98DAD2764}" uniqueName="6" name="industry" queryTableFieldId="6" dataDxfId="5"/>
    <tableColumn id="7" xr3:uid="{32259C83-3888-48CF-BB51-C7C7C94CF10D}" uniqueName="7" name="source" queryTableFieldId="7" dataDxfId="4"/>
    <tableColumn id="8" xr3:uid="{2EC38CD9-0CF6-4AFC-ACC6-064C8CE9F964}" uniqueName="8" name="stage" queryTableFieldId="8" dataDxfId="3"/>
    <tableColumn id="9" xr3:uid="{37DD8A3B-B3C9-4B8B-81F9-E6D874B71440}" uniqueName="9" name="funds_raised" queryTableFieldId="9"/>
    <tableColumn id="10" xr3:uid="{503B8A28-C735-4F34-9A97-12AE1C544739}" uniqueName="10" name="country" queryTableFieldId="10" dataDxfId="2"/>
    <tableColumn id="11" xr3:uid="{18CD3897-1E6A-485D-A4A8-D236C1A9854A}" uniqueName="11" name="date_added" queryTableFieldId="11" dataDxfId="1"/>
    <tableColumn id="12" xr3:uid="{413247B0-6949-4451-8BF9-9DE94C925A04}" uniqueName="12" name="date_year" queryTableFieldId="12" dataDxfId="0">
      <calculatedColumnFormula>YEAR(licenziamenti[[#This Row],[date]])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DE1C-37DE-4037-BA9C-6F6C6D1B5C75}">
  <dimension ref="A1:L3168"/>
  <sheetViews>
    <sheetView workbookViewId="0">
      <selection activeCell="H487" sqref="H487"/>
    </sheetView>
  </sheetViews>
  <sheetFormatPr defaultRowHeight="14.4" x14ac:dyDescent="0.3"/>
  <cols>
    <col min="1" max="1" width="26.33203125" bestFit="1" customWidth="1"/>
    <col min="2" max="2" width="22.44140625" hidden="1" customWidth="1"/>
    <col min="3" max="3" width="14" bestFit="1" customWidth="1"/>
    <col min="4" max="4" width="10.33203125" bestFit="1" customWidth="1"/>
    <col min="5" max="5" width="19.6640625" bestFit="1" customWidth="1"/>
    <col min="6" max="6" width="12.6640625" bestFit="1" customWidth="1"/>
    <col min="7" max="7" width="80.88671875" hidden="1" customWidth="1"/>
    <col min="8" max="8" width="11.6640625" bestFit="1" customWidth="1"/>
    <col min="9" max="9" width="13.77734375" bestFit="1" customWidth="1"/>
    <col min="10" max="10" width="18" bestFit="1" customWidth="1"/>
    <col min="11" max="11" width="13.109375" hidden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6405</v>
      </c>
    </row>
    <row r="2" spans="1:12" hidden="1" x14ac:dyDescent="0.3">
      <c r="A2" t="s">
        <v>11</v>
      </c>
      <c r="B2" t="s">
        <v>12</v>
      </c>
      <c r="D2" s="1">
        <v>44767</v>
      </c>
      <c r="E2">
        <v>6</v>
      </c>
      <c r="F2" t="s">
        <v>13</v>
      </c>
      <c r="G2" t="s">
        <v>14</v>
      </c>
      <c r="H2" t="s">
        <v>15</v>
      </c>
      <c r="I2">
        <v>272</v>
      </c>
      <c r="J2" t="s">
        <v>16</v>
      </c>
      <c r="K2" t="s">
        <v>17</v>
      </c>
      <c r="L2">
        <f>YEAR(licenziamenti[[#This Row],[date]])</f>
        <v>2022</v>
      </c>
    </row>
    <row r="3" spans="1:12" hidden="1" x14ac:dyDescent="0.3">
      <c r="A3" t="s">
        <v>18</v>
      </c>
      <c r="B3" t="s">
        <v>19</v>
      </c>
      <c r="C3">
        <v>90</v>
      </c>
      <c r="D3" s="1">
        <v>44882</v>
      </c>
      <c r="E3">
        <v>9</v>
      </c>
      <c r="F3" t="s">
        <v>20</v>
      </c>
      <c r="G3" t="s">
        <v>21</v>
      </c>
      <c r="H3" t="s">
        <v>22</v>
      </c>
      <c r="I3">
        <v>35</v>
      </c>
      <c r="J3" t="s">
        <v>23</v>
      </c>
      <c r="K3" t="s">
        <v>24</v>
      </c>
      <c r="L3">
        <f>YEAR(licenziamenti[[#This Row],[date]])</f>
        <v>2022</v>
      </c>
    </row>
    <row r="4" spans="1:12" hidden="1" x14ac:dyDescent="0.3">
      <c r="A4" t="s">
        <v>25</v>
      </c>
      <c r="B4" t="s">
        <v>26</v>
      </c>
      <c r="C4">
        <v>190</v>
      </c>
      <c r="D4" s="1">
        <v>44953</v>
      </c>
      <c r="E4">
        <v>17</v>
      </c>
      <c r="F4" t="s">
        <v>20</v>
      </c>
      <c r="G4" t="s">
        <v>27</v>
      </c>
      <c r="H4" t="s">
        <v>28</v>
      </c>
      <c r="I4">
        <v>21</v>
      </c>
      <c r="J4" t="s">
        <v>29</v>
      </c>
      <c r="K4" t="s">
        <v>30</v>
      </c>
      <c r="L4">
        <f>YEAR(licenziamenti[[#This Row],[date]])</f>
        <v>2023</v>
      </c>
    </row>
    <row r="5" spans="1:12" hidden="1" x14ac:dyDescent="0.3">
      <c r="A5" t="s">
        <v>31</v>
      </c>
      <c r="B5" t="s">
        <v>32</v>
      </c>
      <c r="C5">
        <v>120</v>
      </c>
      <c r="D5" s="1">
        <v>44755</v>
      </c>
      <c r="F5" t="s">
        <v>33</v>
      </c>
      <c r="G5" t="s">
        <v>34</v>
      </c>
      <c r="H5" t="s">
        <v>35</v>
      </c>
      <c r="I5">
        <v>120</v>
      </c>
      <c r="J5" t="s">
        <v>16</v>
      </c>
      <c r="K5" t="s">
        <v>36</v>
      </c>
      <c r="L5">
        <f>YEAR(licenziamenti[[#This Row],[date]])</f>
        <v>2022</v>
      </c>
    </row>
    <row r="6" spans="1:12" hidden="1" x14ac:dyDescent="0.3">
      <c r="A6" t="s">
        <v>37</v>
      </c>
      <c r="B6" t="s">
        <v>12</v>
      </c>
      <c r="C6">
        <v>1000</v>
      </c>
      <c r="D6" s="1">
        <v>44777</v>
      </c>
      <c r="E6">
        <v>8</v>
      </c>
      <c r="F6" t="s">
        <v>13</v>
      </c>
      <c r="G6" t="s">
        <v>38</v>
      </c>
      <c r="H6" t="s">
        <v>39</v>
      </c>
      <c r="I6">
        <v>242</v>
      </c>
      <c r="J6" t="s">
        <v>16</v>
      </c>
      <c r="K6" t="s">
        <v>40</v>
      </c>
      <c r="L6">
        <f>YEAR(licenziamenti[[#This Row],[date]])</f>
        <v>2022</v>
      </c>
    </row>
    <row r="7" spans="1:12" hidden="1" x14ac:dyDescent="0.3">
      <c r="A7" t="s">
        <v>41</v>
      </c>
      <c r="B7" t="s">
        <v>42</v>
      </c>
      <c r="C7">
        <v>700</v>
      </c>
      <c r="D7" s="1">
        <v>43923</v>
      </c>
      <c r="E7">
        <v>17</v>
      </c>
      <c r="F7" t="s">
        <v>43</v>
      </c>
      <c r="G7" t="s">
        <v>44</v>
      </c>
      <c r="H7" t="s">
        <v>45</v>
      </c>
      <c r="I7">
        <v>253</v>
      </c>
      <c r="J7" t="s">
        <v>16</v>
      </c>
      <c r="K7" t="s">
        <v>46</v>
      </c>
      <c r="L7">
        <f>YEAR(licenziamenti[[#This Row],[date]])</f>
        <v>2020</v>
      </c>
    </row>
    <row r="8" spans="1:12" hidden="1" x14ac:dyDescent="0.3">
      <c r="A8" t="s">
        <v>47</v>
      </c>
      <c r="B8" t="s">
        <v>12</v>
      </c>
      <c r="C8">
        <v>2000</v>
      </c>
      <c r="D8" s="1">
        <v>45607</v>
      </c>
      <c r="E8">
        <v>4</v>
      </c>
      <c r="F8" t="s">
        <v>13</v>
      </c>
      <c r="G8" t="s">
        <v>48</v>
      </c>
      <c r="H8" t="s">
        <v>39</v>
      </c>
      <c r="I8">
        <v>1100</v>
      </c>
      <c r="J8" t="s">
        <v>16</v>
      </c>
      <c r="K8" t="s">
        <v>49</v>
      </c>
      <c r="L8">
        <f>YEAR(licenziamenti[[#This Row],[date]])</f>
        <v>2024</v>
      </c>
    </row>
    <row r="9" spans="1:12" hidden="1" x14ac:dyDescent="0.3">
      <c r="A9" t="s">
        <v>47</v>
      </c>
      <c r="B9" t="s">
        <v>12</v>
      </c>
      <c r="C9">
        <v>710</v>
      </c>
      <c r="D9" s="1">
        <v>45146</v>
      </c>
      <c r="E9">
        <v>11</v>
      </c>
      <c r="F9" t="s">
        <v>13</v>
      </c>
      <c r="G9" t="s">
        <v>50</v>
      </c>
      <c r="H9" t="s">
        <v>39</v>
      </c>
      <c r="I9">
        <v>1100</v>
      </c>
      <c r="J9" t="s">
        <v>16</v>
      </c>
      <c r="K9" t="s">
        <v>51</v>
      </c>
      <c r="L9">
        <f>YEAR(licenziamenti[[#This Row],[date]])</f>
        <v>2023</v>
      </c>
    </row>
    <row r="10" spans="1:12" hidden="1" x14ac:dyDescent="0.3">
      <c r="A10" t="s">
        <v>47</v>
      </c>
      <c r="B10" t="s">
        <v>12</v>
      </c>
      <c r="C10">
        <v>750</v>
      </c>
      <c r="D10" s="1">
        <v>45086</v>
      </c>
      <c r="E10">
        <v>9</v>
      </c>
      <c r="F10" t="s">
        <v>13</v>
      </c>
      <c r="G10" t="s">
        <v>52</v>
      </c>
      <c r="H10" t="s">
        <v>39</v>
      </c>
      <c r="I10">
        <v>1100</v>
      </c>
      <c r="J10" t="s">
        <v>16</v>
      </c>
      <c r="K10" t="s">
        <v>53</v>
      </c>
      <c r="L10">
        <f>YEAR(licenziamenti[[#This Row],[date]])</f>
        <v>2023</v>
      </c>
    </row>
    <row r="11" spans="1:12" hidden="1" x14ac:dyDescent="0.3">
      <c r="A11" t="s">
        <v>54</v>
      </c>
      <c r="B11" t="s">
        <v>55</v>
      </c>
      <c r="C11">
        <v>1000</v>
      </c>
      <c r="D11" s="1">
        <v>44805</v>
      </c>
      <c r="E11">
        <v>15</v>
      </c>
      <c r="F11" t="s">
        <v>56</v>
      </c>
      <c r="G11" t="s">
        <v>57</v>
      </c>
      <c r="H11" t="s">
        <v>58</v>
      </c>
      <c r="I11">
        <v>250</v>
      </c>
      <c r="J11" t="s">
        <v>59</v>
      </c>
      <c r="K11" t="s">
        <v>60</v>
      </c>
      <c r="L11">
        <f>YEAR(licenziamenti[[#This Row],[date]])</f>
        <v>2022</v>
      </c>
    </row>
    <row r="12" spans="1:12" hidden="1" x14ac:dyDescent="0.3">
      <c r="A12" t="s">
        <v>54</v>
      </c>
      <c r="B12" t="s">
        <v>55</v>
      </c>
      <c r="C12">
        <v>900</v>
      </c>
      <c r="D12" s="1">
        <v>44713</v>
      </c>
      <c r="E12">
        <v>12</v>
      </c>
      <c r="F12" t="s">
        <v>56</v>
      </c>
      <c r="G12" t="s">
        <v>61</v>
      </c>
      <c r="H12" t="s">
        <v>58</v>
      </c>
      <c r="I12">
        <v>250</v>
      </c>
      <c r="J12" t="s">
        <v>59</v>
      </c>
      <c r="K12" t="s">
        <v>62</v>
      </c>
      <c r="L12">
        <f>YEAR(licenziamenti[[#This Row],[date]])</f>
        <v>2022</v>
      </c>
    </row>
    <row r="13" spans="1:12" hidden="1" x14ac:dyDescent="0.3">
      <c r="A13" t="s">
        <v>63</v>
      </c>
      <c r="B13" t="s">
        <v>64</v>
      </c>
      <c r="D13" s="1">
        <v>44770</v>
      </c>
      <c r="E13">
        <v>2</v>
      </c>
      <c r="F13" t="s">
        <v>65</v>
      </c>
      <c r="G13" t="s">
        <v>66</v>
      </c>
      <c r="H13" t="s">
        <v>39</v>
      </c>
      <c r="I13">
        <v>426</v>
      </c>
      <c r="J13" t="s">
        <v>16</v>
      </c>
      <c r="K13" t="s">
        <v>67</v>
      </c>
      <c r="L13">
        <f>YEAR(licenziamenti[[#This Row],[date]])</f>
        <v>2022</v>
      </c>
    </row>
    <row r="14" spans="1:12" hidden="1" x14ac:dyDescent="0.3">
      <c r="A14" t="s">
        <v>68</v>
      </c>
      <c r="B14" t="s">
        <v>64</v>
      </c>
      <c r="C14">
        <v>950</v>
      </c>
      <c r="D14" s="1">
        <v>44802</v>
      </c>
      <c r="E14">
        <v>3</v>
      </c>
      <c r="F14" t="s">
        <v>13</v>
      </c>
      <c r="G14" t="s">
        <v>69</v>
      </c>
      <c r="H14" t="s">
        <v>28</v>
      </c>
      <c r="I14">
        <v>44</v>
      </c>
      <c r="J14" t="s">
        <v>16</v>
      </c>
      <c r="K14" t="s">
        <v>70</v>
      </c>
      <c r="L14">
        <f>YEAR(licenziamenti[[#This Row],[date]])</f>
        <v>2022</v>
      </c>
    </row>
    <row r="15" spans="1:12" hidden="1" x14ac:dyDescent="0.3">
      <c r="A15" t="s">
        <v>71</v>
      </c>
      <c r="B15" t="s">
        <v>72</v>
      </c>
      <c r="D15" s="1">
        <v>44715</v>
      </c>
      <c r="E15">
        <v>25</v>
      </c>
      <c r="F15" t="s">
        <v>73</v>
      </c>
      <c r="G15" t="s">
        <v>74</v>
      </c>
      <c r="H15" t="s">
        <v>22</v>
      </c>
      <c r="I15">
        <v>12</v>
      </c>
      <c r="J15" t="s">
        <v>75</v>
      </c>
      <c r="K15" t="s">
        <v>76</v>
      </c>
      <c r="L15">
        <f>YEAR(licenziamenti[[#This Row],[date]])</f>
        <v>2022</v>
      </c>
    </row>
    <row r="16" spans="1:12" hidden="1" x14ac:dyDescent="0.3">
      <c r="A16" t="s">
        <v>77</v>
      </c>
      <c r="B16" t="s">
        <v>12</v>
      </c>
      <c r="C16">
        <v>1500</v>
      </c>
      <c r="D16" s="1">
        <v>44846</v>
      </c>
      <c r="E16">
        <v>1</v>
      </c>
      <c r="F16" t="s">
        <v>78</v>
      </c>
      <c r="G16" t="s">
        <v>79</v>
      </c>
      <c r="H16" t="s">
        <v>15</v>
      </c>
      <c r="I16">
        <v>426</v>
      </c>
      <c r="J16" t="s">
        <v>16</v>
      </c>
      <c r="K16" t="s">
        <v>80</v>
      </c>
      <c r="L16">
        <f>YEAR(licenziamenti[[#This Row],[date]])</f>
        <v>2022</v>
      </c>
    </row>
    <row r="17" spans="1:12" hidden="1" x14ac:dyDescent="0.3">
      <c r="A17" t="s">
        <v>81</v>
      </c>
      <c r="B17" t="s">
        <v>82</v>
      </c>
      <c r="C17">
        <v>300</v>
      </c>
      <c r="D17" s="1">
        <v>45184</v>
      </c>
      <c r="E17">
        <v>7</v>
      </c>
      <c r="F17" t="s">
        <v>83</v>
      </c>
      <c r="G17" t="s">
        <v>84</v>
      </c>
      <c r="H17" t="s">
        <v>35</v>
      </c>
      <c r="I17">
        <v>131</v>
      </c>
      <c r="J17" t="s">
        <v>29</v>
      </c>
      <c r="K17" t="s">
        <v>85</v>
      </c>
      <c r="L17">
        <f>YEAR(licenziamenti[[#This Row],[date]])</f>
        <v>2023</v>
      </c>
    </row>
    <row r="18" spans="1:12" hidden="1" x14ac:dyDescent="0.3">
      <c r="A18" t="s">
        <v>86</v>
      </c>
      <c r="B18" t="s">
        <v>82</v>
      </c>
      <c r="C18">
        <v>680</v>
      </c>
      <c r="D18" s="1">
        <v>45302</v>
      </c>
      <c r="E18">
        <v>19</v>
      </c>
      <c r="F18" t="s">
        <v>83</v>
      </c>
      <c r="G18" t="s">
        <v>87</v>
      </c>
      <c r="H18" t="s">
        <v>35</v>
      </c>
      <c r="I18">
        <v>131</v>
      </c>
      <c r="J18" t="s">
        <v>29</v>
      </c>
      <c r="K18" t="s">
        <v>88</v>
      </c>
      <c r="L18">
        <f>YEAR(licenziamenti[[#This Row],[date]])</f>
        <v>2024</v>
      </c>
    </row>
    <row r="19" spans="1:12" hidden="1" x14ac:dyDescent="0.3">
      <c r="A19" t="s">
        <v>89</v>
      </c>
      <c r="B19" t="s">
        <v>90</v>
      </c>
      <c r="D19" s="1">
        <v>44944</v>
      </c>
      <c r="E19">
        <v>1</v>
      </c>
      <c r="F19" t="s">
        <v>83</v>
      </c>
      <c r="G19" t="s">
        <v>91</v>
      </c>
      <c r="H19" t="s">
        <v>58</v>
      </c>
      <c r="I19">
        <v>275</v>
      </c>
      <c r="J19" t="s">
        <v>16</v>
      </c>
      <c r="K19" t="s">
        <v>92</v>
      </c>
      <c r="L19">
        <f>YEAR(licenziamenti[[#This Row],[date]])</f>
        <v>2023</v>
      </c>
    </row>
    <row r="20" spans="1:12" hidden="1" x14ac:dyDescent="0.3">
      <c r="A20" t="s">
        <v>93</v>
      </c>
      <c r="B20" t="s">
        <v>12</v>
      </c>
      <c r="C20">
        <v>1550</v>
      </c>
      <c r="D20" s="1">
        <v>44944</v>
      </c>
      <c r="E20">
        <v>7</v>
      </c>
      <c r="F20" t="s">
        <v>94</v>
      </c>
      <c r="G20" t="s">
        <v>95</v>
      </c>
      <c r="H20" t="s">
        <v>39</v>
      </c>
      <c r="I20">
        <v>253</v>
      </c>
      <c r="J20" t="s">
        <v>16</v>
      </c>
      <c r="K20" t="s">
        <v>96</v>
      </c>
      <c r="L20">
        <f>YEAR(licenziamenti[[#This Row],[date]])</f>
        <v>2023</v>
      </c>
    </row>
    <row r="21" spans="1:12" hidden="1" x14ac:dyDescent="0.3">
      <c r="A21" t="s">
        <v>93</v>
      </c>
      <c r="B21" t="s">
        <v>12</v>
      </c>
      <c r="C21">
        <v>2000</v>
      </c>
      <c r="D21" s="1">
        <v>44838</v>
      </c>
      <c r="E21">
        <v>9</v>
      </c>
      <c r="F21" t="s">
        <v>94</v>
      </c>
      <c r="G21" t="s">
        <v>97</v>
      </c>
      <c r="H21" t="s">
        <v>39</v>
      </c>
      <c r="I21">
        <v>253</v>
      </c>
      <c r="J21" t="s">
        <v>16</v>
      </c>
      <c r="K21" t="s">
        <v>96</v>
      </c>
      <c r="L21">
        <f>YEAR(licenziamenti[[#This Row],[date]])</f>
        <v>2022</v>
      </c>
    </row>
    <row r="22" spans="1:12" hidden="1" x14ac:dyDescent="0.3">
      <c r="A22" t="s">
        <v>98</v>
      </c>
      <c r="B22" t="s">
        <v>99</v>
      </c>
      <c r="D22" s="1">
        <v>44763</v>
      </c>
      <c r="E22">
        <v>1</v>
      </c>
      <c r="F22" t="s">
        <v>13</v>
      </c>
      <c r="G22" t="s">
        <v>100</v>
      </c>
      <c r="H22" t="s">
        <v>15</v>
      </c>
      <c r="I22">
        <v>247</v>
      </c>
      <c r="J22" t="s">
        <v>16</v>
      </c>
      <c r="K22" t="s">
        <v>101</v>
      </c>
      <c r="L22">
        <f>YEAR(licenziamenti[[#This Row],[date]])</f>
        <v>2022</v>
      </c>
    </row>
    <row r="23" spans="1:12" hidden="1" x14ac:dyDescent="0.3">
      <c r="A23" t="s">
        <v>102</v>
      </c>
      <c r="B23" t="s">
        <v>55</v>
      </c>
      <c r="C23">
        <v>750</v>
      </c>
      <c r="D23" s="1">
        <v>44824</v>
      </c>
      <c r="E23">
        <v>2</v>
      </c>
      <c r="F23" t="s">
        <v>103</v>
      </c>
      <c r="G23" t="s">
        <v>104</v>
      </c>
      <c r="H23" t="s">
        <v>105</v>
      </c>
      <c r="I23">
        <v>244</v>
      </c>
      <c r="J23" t="s">
        <v>59</v>
      </c>
      <c r="K23" t="s">
        <v>106</v>
      </c>
      <c r="L23">
        <f>YEAR(licenziamenti[[#This Row],[date]])</f>
        <v>2022</v>
      </c>
    </row>
    <row r="24" spans="1:12" hidden="1" x14ac:dyDescent="0.3">
      <c r="A24" t="s">
        <v>107</v>
      </c>
      <c r="B24" t="s">
        <v>108</v>
      </c>
      <c r="C24">
        <v>2000</v>
      </c>
      <c r="D24" s="1">
        <v>45566</v>
      </c>
      <c r="F24" t="s">
        <v>109</v>
      </c>
      <c r="G24" t="s">
        <v>110</v>
      </c>
      <c r="H24" t="s">
        <v>58</v>
      </c>
      <c r="I24">
        <v>6</v>
      </c>
      <c r="J24" t="s">
        <v>111</v>
      </c>
      <c r="K24" t="s">
        <v>112</v>
      </c>
      <c r="L24">
        <f>YEAR(licenziamenti[[#This Row],[date]])</f>
        <v>2024</v>
      </c>
    </row>
    <row r="25" spans="1:12" hidden="1" x14ac:dyDescent="0.3">
      <c r="A25" t="s">
        <v>113</v>
      </c>
      <c r="B25" t="s">
        <v>12</v>
      </c>
      <c r="C25">
        <v>120</v>
      </c>
      <c r="D25" s="1">
        <v>44742</v>
      </c>
      <c r="E25">
        <v>5</v>
      </c>
      <c r="F25" t="s">
        <v>56</v>
      </c>
      <c r="G25" t="s">
        <v>114</v>
      </c>
      <c r="H25" t="s">
        <v>35</v>
      </c>
      <c r="I25">
        <v>106</v>
      </c>
      <c r="J25" t="s">
        <v>16</v>
      </c>
      <c r="K25" t="s">
        <v>115</v>
      </c>
      <c r="L25">
        <f>YEAR(licenziamenti[[#This Row],[date]])</f>
        <v>2022</v>
      </c>
    </row>
    <row r="26" spans="1:12" hidden="1" x14ac:dyDescent="0.3">
      <c r="A26" t="s">
        <v>116</v>
      </c>
      <c r="B26" t="s">
        <v>117</v>
      </c>
      <c r="C26">
        <v>300</v>
      </c>
      <c r="D26" s="1">
        <v>45174</v>
      </c>
      <c r="E26">
        <v>15</v>
      </c>
      <c r="F26" t="s">
        <v>13</v>
      </c>
      <c r="G26" t="s">
        <v>118</v>
      </c>
      <c r="H26" t="s">
        <v>39</v>
      </c>
      <c r="I26">
        <v>238</v>
      </c>
      <c r="J26" t="s">
        <v>16</v>
      </c>
      <c r="K26" t="s">
        <v>119</v>
      </c>
      <c r="L26">
        <f>YEAR(licenziamenti[[#This Row],[date]])</f>
        <v>2023</v>
      </c>
    </row>
    <row r="27" spans="1:12" hidden="1" x14ac:dyDescent="0.3">
      <c r="A27" t="s">
        <v>116</v>
      </c>
      <c r="B27" t="s">
        <v>120</v>
      </c>
      <c r="C27">
        <v>400</v>
      </c>
      <c r="D27" s="1">
        <v>44782</v>
      </c>
      <c r="F27" t="s">
        <v>13</v>
      </c>
      <c r="G27" t="s">
        <v>121</v>
      </c>
      <c r="H27" t="s">
        <v>39</v>
      </c>
      <c r="I27">
        <v>237</v>
      </c>
      <c r="J27" t="s">
        <v>29</v>
      </c>
      <c r="K27" t="s">
        <v>122</v>
      </c>
      <c r="L27">
        <f>YEAR(licenziamenti[[#This Row],[date]])</f>
        <v>2022</v>
      </c>
    </row>
    <row r="28" spans="1:12" hidden="1" x14ac:dyDescent="0.3">
      <c r="A28" t="s">
        <v>123</v>
      </c>
      <c r="B28" t="s">
        <v>124</v>
      </c>
      <c r="C28">
        <v>700</v>
      </c>
      <c r="D28" s="1">
        <v>44819</v>
      </c>
      <c r="E28">
        <v>15</v>
      </c>
      <c r="F28" t="s">
        <v>125</v>
      </c>
      <c r="G28" t="s">
        <v>126</v>
      </c>
      <c r="H28" t="s">
        <v>39</v>
      </c>
      <c r="I28">
        <v>126</v>
      </c>
      <c r="J28" t="s">
        <v>127</v>
      </c>
      <c r="K28" t="s">
        <v>128</v>
      </c>
      <c r="L28">
        <f>YEAR(licenziamenti[[#This Row],[date]])</f>
        <v>2022</v>
      </c>
    </row>
    <row r="29" spans="1:12" hidden="1" x14ac:dyDescent="0.3">
      <c r="A29" t="s">
        <v>129</v>
      </c>
      <c r="B29" t="s">
        <v>130</v>
      </c>
      <c r="C29">
        <v>450</v>
      </c>
      <c r="D29" s="1">
        <v>43922</v>
      </c>
      <c r="E29">
        <v>9</v>
      </c>
      <c r="F29" t="s">
        <v>131</v>
      </c>
      <c r="G29" t="s">
        <v>132</v>
      </c>
      <c r="H29" t="s">
        <v>58</v>
      </c>
      <c r="I29">
        <v>143</v>
      </c>
      <c r="J29" t="s">
        <v>133</v>
      </c>
      <c r="K29" t="s">
        <v>46</v>
      </c>
      <c r="L29">
        <f>YEAR(licenziamenti[[#This Row],[date]])</f>
        <v>2020</v>
      </c>
    </row>
    <row r="30" spans="1:12" hidden="1" x14ac:dyDescent="0.3">
      <c r="A30" t="s">
        <v>134</v>
      </c>
      <c r="B30" t="s">
        <v>117</v>
      </c>
      <c r="C30">
        <v>500</v>
      </c>
      <c r="D30" s="1">
        <v>43977</v>
      </c>
      <c r="F30" t="s">
        <v>131</v>
      </c>
      <c r="G30" t="s">
        <v>135</v>
      </c>
      <c r="H30" t="s">
        <v>58</v>
      </c>
      <c r="I30">
        <v>207</v>
      </c>
      <c r="J30" t="s">
        <v>16</v>
      </c>
      <c r="K30" t="s">
        <v>136</v>
      </c>
      <c r="L30">
        <f>YEAR(licenziamenti[[#This Row],[date]])</f>
        <v>2020</v>
      </c>
    </row>
    <row r="31" spans="1:12" hidden="1" x14ac:dyDescent="0.3">
      <c r="A31" t="s">
        <v>137</v>
      </c>
      <c r="B31" t="s">
        <v>138</v>
      </c>
      <c r="C31">
        <v>540</v>
      </c>
      <c r="D31" s="1">
        <v>44181</v>
      </c>
      <c r="F31" t="s">
        <v>109</v>
      </c>
      <c r="G31" t="s">
        <v>139</v>
      </c>
      <c r="H31" t="s">
        <v>105</v>
      </c>
      <c r="I31">
        <v>352</v>
      </c>
      <c r="J31" t="s">
        <v>16</v>
      </c>
      <c r="K31" t="s">
        <v>140</v>
      </c>
      <c r="L31">
        <f>YEAR(licenziamenti[[#This Row],[date]])</f>
        <v>2020</v>
      </c>
    </row>
    <row r="32" spans="1:12" hidden="1" x14ac:dyDescent="0.3">
      <c r="A32" t="s">
        <v>141</v>
      </c>
      <c r="B32" t="s">
        <v>142</v>
      </c>
      <c r="D32" s="1">
        <v>44837</v>
      </c>
      <c r="E32">
        <v>15</v>
      </c>
      <c r="F32" t="s">
        <v>20</v>
      </c>
      <c r="G32" t="s">
        <v>143</v>
      </c>
      <c r="H32" t="s">
        <v>35</v>
      </c>
      <c r="I32">
        <v>360</v>
      </c>
      <c r="J32" t="s">
        <v>16</v>
      </c>
      <c r="K32" t="s">
        <v>144</v>
      </c>
      <c r="L32">
        <f>YEAR(licenziamenti[[#This Row],[date]])</f>
        <v>2022</v>
      </c>
    </row>
    <row r="33" spans="1:12" hidden="1" x14ac:dyDescent="0.3">
      <c r="A33" t="s">
        <v>145</v>
      </c>
      <c r="B33" t="s">
        <v>42</v>
      </c>
      <c r="C33">
        <v>220</v>
      </c>
      <c r="D33" s="1">
        <v>45729</v>
      </c>
      <c r="E33">
        <v>7</v>
      </c>
      <c r="F33" t="s">
        <v>146</v>
      </c>
      <c r="G33" t="s">
        <v>147</v>
      </c>
      <c r="H33" t="s">
        <v>28</v>
      </c>
      <c r="I33">
        <v>100</v>
      </c>
      <c r="J33" t="s">
        <v>16</v>
      </c>
      <c r="K33" t="s">
        <v>148</v>
      </c>
      <c r="L33">
        <f>YEAR(licenziamenti[[#This Row],[date]])</f>
        <v>2025</v>
      </c>
    </row>
    <row r="34" spans="1:12" hidden="1" x14ac:dyDescent="0.3">
      <c r="A34" t="s">
        <v>149</v>
      </c>
      <c r="B34" t="s">
        <v>150</v>
      </c>
      <c r="D34" s="1">
        <v>45140</v>
      </c>
      <c r="E34">
        <v>6</v>
      </c>
      <c r="F34" t="s">
        <v>131</v>
      </c>
      <c r="G34" t="s">
        <v>151</v>
      </c>
      <c r="H34" t="s">
        <v>152</v>
      </c>
      <c r="I34">
        <v>12</v>
      </c>
      <c r="J34" t="s">
        <v>133</v>
      </c>
      <c r="K34" t="s">
        <v>153</v>
      </c>
      <c r="L34">
        <f>YEAR(licenziamenti[[#This Row],[date]])</f>
        <v>2023</v>
      </c>
    </row>
    <row r="35" spans="1:12" hidden="1" x14ac:dyDescent="0.3">
      <c r="A35" t="s">
        <v>154</v>
      </c>
      <c r="B35" t="s">
        <v>26</v>
      </c>
      <c r="C35">
        <v>780</v>
      </c>
      <c r="D35" s="1">
        <v>44824</v>
      </c>
      <c r="E35">
        <v>16</v>
      </c>
      <c r="F35" t="s">
        <v>94</v>
      </c>
      <c r="G35" t="s">
        <v>155</v>
      </c>
      <c r="H35" t="s">
        <v>35</v>
      </c>
      <c r="I35">
        <v>190</v>
      </c>
      <c r="J35" t="s">
        <v>29</v>
      </c>
      <c r="K35" t="s">
        <v>106</v>
      </c>
      <c r="L35">
        <f>YEAR(licenziamenti[[#This Row],[date]])</f>
        <v>2022</v>
      </c>
    </row>
    <row r="36" spans="1:12" hidden="1" x14ac:dyDescent="0.3">
      <c r="A36" t="s">
        <v>156</v>
      </c>
      <c r="B36" t="s">
        <v>157</v>
      </c>
      <c r="C36">
        <v>500</v>
      </c>
      <c r="D36" s="1">
        <v>44851</v>
      </c>
      <c r="F36" t="s">
        <v>13</v>
      </c>
      <c r="G36" t="s">
        <v>158</v>
      </c>
      <c r="H36" t="s">
        <v>28</v>
      </c>
      <c r="I36">
        <v>189</v>
      </c>
      <c r="J36" t="s">
        <v>159</v>
      </c>
      <c r="K36" t="s">
        <v>160</v>
      </c>
      <c r="L36">
        <f>YEAR(licenziamenti[[#This Row],[date]])</f>
        <v>2022</v>
      </c>
    </row>
    <row r="37" spans="1:12" hidden="1" x14ac:dyDescent="0.3">
      <c r="A37" t="s">
        <v>161</v>
      </c>
      <c r="B37" t="s">
        <v>26</v>
      </c>
      <c r="C37">
        <v>360</v>
      </c>
      <c r="D37" s="1">
        <v>43945</v>
      </c>
      <c r="E37">
        <v>23</v>
      </c>
      <c r="F37" t="s">
        <v>94</v>
      </c>
      <c r="G37" t="s">
        <v>162</v>
      </c>
      <c r="H37" t="s">
        <v>28</v>
      </c>
      <c r="I37">
        <v>60</v>
      </c>
      <c r="J37" t="s">
        <v>29</v>
      </c>
      <c r="K37" t="s">
        <v>163</v>
      </c>
      <c r="L37">
        <f>YEAR(licenziamenti[[#This Row],[date]])</f>
        <v>2020</v>
      </c>
    </row>
    <row r="38" spans="1:12" hidden="1" x14ac:dyDescent="0.3">
      <c r="A38" t="s">
        <v>164</v>
      </c>
      <c r="B38" t="s">
        <v>99</v>
      </c>
      <c r="C38">
        <v>1000</v>
      </c>
      <c r="D38" s="1">
        <v>44628</v>
      </c>
      <c r="E38">
        <v>12</v>
      </c>
      <c r="F38" t="s">
        <v>13</v>
      </c>
      <c r="G38" t="s">
        <v>165</v>
      </c>
      <c r="H38" t="s">
        <v>39</v>
      </c>
      <c r="I38">
        <v>406</v>
      </c>
      <c r="J38" t="s">
        <v>16</v>
      </c>
      <c r="K38" t="s">
        <v>166</v>
      </c>
      <c r="L38">
        <f>YEAR(licenziamenti[[#This Row],[date]])</f>
        <v>2022</v>
      </c>
    </row>
    <row r="39" spans="1:12" hidden="1" x14ac:dyDescent="0.3">
      <c r="A39" t="s">
        <v>167</v>
      </c>
      <c r="B39" t="s">
        <v>168</v>
      </c>
      <c r="C39">
        <v>3000</v>
      </c>
      <c r="D39" s="1">
        <v>45213</v>
      </c>
      <c r="F39" t="s">
        <v>65</v>
      </c>
      <c r="G39" t="s">
        <v>169</v>
      </c>
      <c r="H39" t="s">
        <v>28</v>
      </c>
      <c r="I39">
        <v>61</v>
      </c>
      <c r="J39" t="s">
        <v>133</v>
      </c>
      <c r="K39" t="s">
        <v>170</v>
      </c>
      <c r="L39">
        <f>YEAR(licenziamenti[[#This Row],[date]])</f>
        <v>2023</v>
      </c>
    </row>
    <row r="40" spans="1:12" hidden="1" x14ac:dyDescent="0.3">
      <c r="A40" t="s">
        <v>171</v>
      </c>
      <c r="B40" t="s">
        <v>12</v>
      </c>
      <c r="C40">
        <v>200</v>
      </c>
      <c r="D40" s="1">
        <v>44944</v>
      </c>
      <c r="E40">
        <v>3</v>
      </c>
      <c r="F40" t="s">
        <v>131</v>
      </c>
      <c r="G40" t="s">
        <v>172</v>
      </c>
      <c r="H40" t="s">
        <v>173</v>
      </c>
      <c r="I40">
        <v>491</v>
      </c>
      <c r="J40" t="s">
        <v>16</v>
      </c>
      <c r="K40" t="s">
        <v>96</v>
      </c>
      <c r="L40">
        <f>YEAR(licenziamenti[[#This Row],[date]])</f>
        <v>2023</v>
      </c>
    </row>
    <row r="41" spans="1:12" hidden="1" x14ac:dyDescent="0.3">
      <c r="A41" t="s">
        <v>174</v>
      </c>
      <c r="B41" t="s">
        <v>157</v>
      </c>
      <c r="C41">
        <v>3040</v>
      </c>
      <c r="D41" s="1">
        <v>45618</v>
      </c>
      <c r="F41" t="s">
        <v>20</v>
      </c>
      <c r="G41" t="s">
        <v>175</v>
      </c>
      <c r="H41" t="s">
        <v>105</v>
      </c>
      <c r="I41">
        <v>256</v>
      </c>
      <c r="J41" t="s">
        <v>159</v>
      </c>
      <c r="K41" t="s">
        <v>176</v>
      </c>
      <c r="L41">
        <f>YEAR(licenziamenti[[#This Row],[date]])</f>
        <v>2024</v>
      </c>
    </row>
    <row r="42" spans="1:12" hidden="1" x14ac:dyDescent="0.3">
      <c r="A42" t="s">
        <v>177</v>
      </c>
      <c r="B42" t="s">
        <v>12</v>
      </c>
      <c r="C42">
        <v>1000</v>
      </c>
      <c r="D42" s="1">
        <v>44901</v>
      </c>
      <c r="F42" t="s">
        <v>20</v>
      </c>
      <c r="G42" t="s">
        <v>178</v>
      </c>
      <c r="H42" t="s">
        <v>39</v>
      </c>
      <c r="I42">
        <v>2</v>
      </c>
      <c r="J42" t="s">
        <v>16</v>
      </c>
      <c r="K42" t="s">
        <v>179</v>
      </c>
      <c r="L42">
        <f>YEAR(licenziamenti[[#This Row],[date]])</f>
        <v>2022</v>
      </c>
    </row>
    <row r="43" spans="1:12" hidden="1" x14ac:dyDescent="0.3">
      <c r="A43" t="s">
        <v>180</v>
      </c>
      <c r="B43" t="s">
        <v>181</v>
      </c>
      <c r="C43">
        <v>2100</v>
      </c>
      <c r="D43" s="1">
        <v>43921</v>
      </c>
      <c r="E43">
        <v>3</v>
      </c>
      <c r="F43" t="s">
        <v>20</v>
      </c>
      <c r="G43" t="s">
        <v>182</v>
      </c>
      <c r="H43" t="s">
        <v>35</v>
      </c>
      <c r="I43">
        <v>89</v>
      </c>
      <c r="J43" t="s">
        <v>16</v>
      </c>
      <c r="K43" t="s">
        <v>183</v>
      </c>
      <c r="L43">
        <f>YEAR(licenziamenti[[#This Row],[date]])</f>
        <v>2020</v>
      </c>
    </row>
    <row r="44" spans="1:12" hidden="1" x14ac:dyDescent="0.3">
      <c r="A44" t="s">
        <v>184</v>
      </c>
      <c r="B44" t="s">
        <v>185</v>
      </c>
      <c r="D44" s="1">
        <v>45671</v>
      </c>
      <c r="E44">
        <v>10</v>
      </c>
      <c r="F44" t="s">
        <v>131</v>
      </c>
      <c r="G44" t="s">
        <v>186</v>
      </c>
      <c r="H44" t="s">
        <v>58</v>
      </c>
      <c r="I44">
        <v>31</v>
      </c>
      <c r="J44" t="s">
        <v>16</v>
      </c>
      <c r="K44" t="s">
        <v>187</v>
      </c>
      <c r="L44">
        <f>YEAR(licenziamenti[[#This Row],[date]])</f>
        <v>2025</v>
      </c>
    </row>
    <row r="45" spans="1:12" hidden="1" x14ac:dyDescent="0.3">
      <c r="A45" t="s">
        <v>188</v>
      </c>
      <c r="B45" t="s">
        <v>189</v>
      </c>
      <c r="C45">
        <v>400</v>
      </c>
      <c r="D45" s="1">
        <v>44749</v>
      </c>
      <c r="F45" t="s">
        <v>20</v>
      </c>
      <c r="G45" t="s">
        <v>190</v>
      </c>
      <c r="H45" t="s">
        <v>58</v>
      </c>
      <c r="I45">
        <v>20</v>
      </c>
      <c r="J45" t="s">
        <v>16</v>
      </c>
      <c r="K45" t="s">
        <v>191</v>
      </c>
      <c r="L45">
        <f>YEAR(licenziamenti[[#This Row],[date]])</f>
        <v>2022</v>
      </c>
    </row>
    <row r="46" spans="1:12" hidden="1" x14ac:dyDescent="0.3">
      <c r="A46" t="s">
        <v>192</v>
      </c>
      <c r="B46" t="s">
        <v>12</v>
      </c>
      <c r="C46">
        <v>460</v>
      </c>
      <c r="D46" s="1">
        <v>45013</v>
      </c>
      <c r="E46">
        <v>33</v>
      </c>
      <c r="F46" t="s">
        <v>103</v>
      </c>
      <c r="G46" t="s">
        <v>193</v>
      </c>
      <c r="H46" t="s">
        <v>39</v>
      </c>
      <c r="I46">
        <v>314</v>
      </c>
      <c r="J46" t="s">
        <v>16</v>
      </c>
      <c r="K46" t="s">
        <v>194</v>
      </c>
      <c r="L46">
        <f>YEAR(licenziamenti[[#This Row],[date]])</f>
        <v>2023</v>
      </c>
    </row>
    <row r="47" spans="1:12" hidden="1" x14ac:dyDescent="0.3">
      <c r="A47" t="s">
        <v>195</v>
      </c>
      <c r="B47" t="s">
        <v>196</v>
      </c>
      <c r="C47">
        <v>600</v>
      </c>
      <c r="D47" s="1">
        <v>45343</v>
      </c>
      <c r="F47" t="s">
        <v>131</v>
      </c>
      <c r="G47" t="s">
        <v>197</v>
      </c>
      <c r="H47" t="s">
        <v>39</v>
      </c>
      <c r="I47">
        <v>1500</v>
      </c>
      <c r="J47" t="s">
        <v>16</v>
      </c>
      <c r="K47" t="s">
        <v>198</v>
      </c>
      <c r="L47">
        <f>YEAR(licenziamenti[[#This Row],[date]])</f>
        <v>2024</v>
      </c>
    </row>
    <row r="48" spans="1:12" hidden="1" x14ac:dyDescent="0.3">
      <c r="A48" t="s">
        <v>195</v>
      </c>
      <c r="B48" t="s">
        <v>12</v>
      </c>
      <c r="D48" s="1">
        <v>44868</v>
      </c>
      <c r="E48">
        <v>1</v>
      </c>
      <c r="F48" t="s">
        <v>131</v>
      </c>
      <c r="G48" t="s">
        <v>199</v>
      </c>
      <c r="H48" t="s">
        <v>39</v>
      </c>
      <c r="I48">
        <v>1500</v>
      </c>
      <c r="J48" t="s">
        <v>16</v>
      </c>
      <c r="K48" t="s">
        <v>200</v>
      </c>
      <c r="L48">
        <f>YEAR(licenziamenti[[#This Row],[date]])</f>
        <v>2022</v>
      </c>
    </row>
    <row r="49" spans="1:12" hidden="1" x14ac:dyDescent="0.3">
      <c r="A49" t="s">
        <v>195</v>
      </c>
      <c r="B49" t="s">
        <v>12</v>
      </c>
      <c r="C49">
        <v>5000</v>
      </c>
      <c r="D49" s="1">
        <v>44965</v>
      </c>
      <c r="E49">
        <v>19</v>
      </c>
      <c r="F49" t="s">
        <v>131</v>
      </c>
      <c r="G49" t="s">
        <v>201</v>
      </c>
      <c r="H49" t="s">
        <v>39</v>
      </c>
      <c r="I49">
        <v>1500</v>
      </c>
      <c r="J49" t="s">
        <v>16</v>
      </c>
      <c r="K49" t="s">
        <v>202</v>
      </c>
      <c r="L49">
        <f>YEAR(licenziamenti[[#This Row],[date]])</f>
        <v>2023</v>
      </c>
    </row>
    <row r="50" spans="1:12" hidden="1" x14ac:dyDescent="0.3">
      <c r="A50" t="s">
        <v>203</v>
      </c>
      <c r="B50" t="s">
        <v>204</v>
      </c>
      <c r="C50">
        <v>670</v>
      </c>
      <c r="D50" s="1">
        <v>45126</v>
      </c>
      <c r="E50">
        <v>24</v>
      </c>
      <c r="F50" t="s">
        <v>131</v>
      </c>
      <c r="G50" t="s">
        <v>158</v>
      </c>
      <c r="H50" t="s">
        <v>28</v>
      </c>
      <c r="I50">
        <v>111</v>
      </c>
      <c r="J50" t="s">
        <v>16</v>
      </c>
      <c r="K50" t="s">
        <v>205</v>
      </c>
      <c r="L50">
        <f>YEAR(licenziamenti[[#This Row],[date]])</f>
        <v>2023</v>
      </c>
    </row>
    <row r="51" spans="1:12" hidden="1" x14ac:dyDescent="0.3">
      <c r="A51" t="s">
        <v>206</v>
      </c>
      <c r="B51" t="s">
        <v>12</v>
      </c>
      <c r="C51">
        <v>440</v>
      </c>
      <c r="D51" s="1">
        <v>44665</v>
      </c>
      <c r="E51">
        <v>10</v>
      </c>
      <c r="F51" t="s">
        <v>13</v>
      </c>
      <c r="G51" t="s">
        <v>207</v>
      </c>
      <c r="H51" t="s">
        <v>58</v>
      </c>
      <c r="I51">
        <v>9</v>
      </c>
      <c r="J51" t="s">
        <v>16</v>
      </c>
      <c r="K51" t="s">
        <v>208</v>
      </c>
      <c r="L51">
        <f>YEAR(licenziamenti[[#This Row],[date]])</f>
        <v>2022</v>
      </c>
    </row>
    <row r="52" spans="1:12" hidden="1" x14ac:dyDescent="0.3">
      <c r="A52" t="s">
        <v>209</v>
      </c>
      <c r="B52" t="s">
        <v>42</v>
      </c>
      <c r="D52" s="1">
        <v>44090</v>
      </c>
      <c r="E52">
        <v>16</v>
      </c>
      <c r="F52" t="s">
        <v>20</v>
      </c>
      <c r="G52" t="s">
        <v>210</v>
      </c>
      <c r="H52" t="s">
        <v>22</v>
      </c>
      <c r="I52">
        <v>18</v>
      </c>
      <c r="J52" t="s">
        <v>16</v>
      </c>
      <c r="K52" t="s">
        <v>211</v>
      </c>
      <c r="L52">
        <f>YEAR(licenziamenti[[#This Row],[date]])</f>
        <v>2020</v>
      </c>
    </row>
    <row r="53" spans="1:12" hidden="1" x14ac:dyDescent="0.3">
      <c r="A53" t="s">
        <v>212</v>
      </c>
      <c r="B53" t="s">
        <v>12</v>
      </c>
      <c r="C53">
        <v>19000</v>
      </c>
      <c r="D53" s="1">
        <v>43956</v>
      </c>
      <c r="E53">
        <v>25</v>
      </c>
      <c r="F53" t="s">
        <v>213</v>
      </c>
      <c r="G53" t="s">
        <v>214</v>
      </c>
      <c r="H53" t="s">
        <v>215</v>
      </c>
      <c r="I53">
        <v>5400</v>
      </c>
      <c r="J53" t="s">
        <v>16</v>
      </c>
      <c r="K53" t="s">
        <v>216</v>
      </c>
      <c r="L53">
        <f>YEAR(licenziamenti[[#This Row],[date]])</f>
        <v>2020</v>
      </c>
    </row>
    <row r="54" spans="1:12" hidden="1" x14ac:dyDescent="0.3">
      <c r="A54" t="s">
        <v>212</v>
      </c>
      <c r="B54" t="s">
        <v>12</v>
      </c>
      <c r="C54">
        <v>300</v>
      </c>
      <c r="D54" s="1">
        <v>44988</v>
      </c>
      <c r="F54" t="s">
        <v>213</v>
      </c>
      <c r="G54" t="s">
        <v>217</v>
      </c>
      <c r="H54" t="s">
        <v>39</v>
      </c>
      <c r="I54">
        <v>6400</v>
      </c>
      <c r="J54" t="s">
        <v>16</v>
      </c>
      <c r="K54" t="s">
        <v>218</v>
      </c>
      <c r="L54">
        <f>YEAR(licenziamenti[[#This Row],[date]])</f>
        <v>2023</v>
      </c>
    </row>
    <row r="55" spans="1:12" hidden="1" x14ac:dyDescent="0.3">
      <c r="A55" t="s">
        <v>219</v>
      </c>
      <c r="B55" t="s">
        <v>220</v>
      </c>
      <c r="D55" s="1">
        <v>44706</v>
      </c>
      <c r="E55">
        <v>31</v>
      </c>
      <c r="F55" t="s">
        <v>221</v>
      </c>
      <c r="G55" t="s">
        <v>222</v>
      </c>
      <c r="H55" t="s">
        <v>28</v>
      </c>
      <c r="I55">
        <v>109</v>
      </c>
      <c r="J55" t="s">
        <v>223</v>
      </c>
      <c r="K55" t="s">
        <v>224</v>
      </c>
      <c r="L55">
        <f>YEAR(licenziamenti[[#This Row],[date]])</f>
        <v>2022</v>
      </c>
    </row>
    <row r="56" spans="1:12" hidden="1" x14ac:dyDescent="0.3">
      <c r="A56" t="s">
        <v>219</v>
      </c>
      <c r="B56" t="s">
        <v>220</v>
      </c>
      <c r="D56" s="1">
        <v>44754</v>
      </c>
      <c r="E56">
        <v>10</v>
      </c>
      <c r="F56" t="s">
        <v>221</v>
      </c>
      <c r="G56" t="s">
        <v>225</v>
      </c>
      <c r="H56" t="s">
        <v>28</v>
      </c>
      <c r="I56">
        <v>109</v>
      </c>
      <c r="J56" t="s">
        <v>223</v>
      </c>
      <c r="K56" t="s">
        <v>226</v>
      </c>
      <c r="L56">
        <f>YEAR(licenziamenti[[#This Row],[date]])</f>
        <v>2022</v>
      </c>
    </row>
    <row r="57" spans="1:12" hidden="1" x14ac:dyDescent="0.3">
      <c r="A57" t="s">
        <v>227</v>
      </c>
      <c r="B57" t="s">
        <v>150</v>
      </c>
      <c r="D57" s="1">
        <v>45370</v>
      </c>
      <c r="E57">
        <v>2</v>
      </c>
      <c r="F57" t="s">
        <v>20</v>
      </c>
      <c r="G57" t="s">
        <v>228</v>
      </c>
      <c r="H57" t="s">
        <v>28</v>
      </c>
      <c r="I57">
        <v>50</v>
      </c>
      <c r="J57" t="s">
        <v>133</v>
      </c>
      <c r="K57" t="s">
        <v>229</v>
      </c>
      <c r="L57">
        <f>YEAR(licenziamenti[[#This Row],[date]])</f>
        <v>2024</v>
      </c>
    </row>
    <row r="58" spans="1:12" hidden="1" x14ac:dyDescent="0.3">
      <c r="A58" t="s">
        <v>227</v>
      </c>
      <c r="B58" t="s">
        <v>150</v>
      </c>
      <c r="C58">
        <v>750</v>
      </c>
      <c r="D58" s="1">
        <v>45071</v>
      </c>
      <c r="E58">
        <v>3</v>
      </c>
      <c r="F58" t="s">
        <v>20</v>
      </c>
      <c r="G58" t="s">
        <v>230</v>
      </c>
      <c r="H58" t="s">
        <v>28</v>
      </c>
      <c r="I58">
        <v>50</v>
      </c>
      <c r="J58" t="s">
        <v>133</v>
      </c>
      <c r="K58" t="s">
        <v>231</v>
      </c>
      <c r="L58">
        <f>YEAR(licenziamenti[[#This Row],[date]])</f>
        <v>2023</v>
      </c>
    </row>
    <row r="59" spans="1:12" hidden="1" x14ac:dyDescent="0.3">
      <c r="A59" t="s">
        <v>232</v>
      </c>
      <c r="B59" t="s">
        <v>12</v>
      </c>
      <c r="C59">
        <v>2370</v>
      </c>
      <c r="D59" s="1">
        <v>45183</v>
      </c>
      <c r="E59">
        <v>27</v>
      </c>
      <c r="F59" t="s">
        <v>233</v>
      </c>
      <c r="G59" t="s">
        <v>234</v>
      </c>
      <c r="H59" t="s">
        <v>173</v>
      </c>
      <c r="I59">
        <v>1400</v>
      </c>
      <c r="J59" t="s">
        <v>16</v>
      </c>
      <c r="K59" t="s">
        <v>235</v>
      </c>
      <c r="L59">
        <f>YEAR(licenziamenti[[#This Row],[date]])</f>
        <v>2023</v>
      </c>
    </row>
    <row r="60" spans="1:12" hidden="1" x14ac:dyDescent="0.3">
      <c r="A60" t="s">
        <v>232</v>
      </c>
      <c r="B60" t="s">
        <v>12</v>
      </c>
      <c r="C60">
        <v>2540</v>
      </c>
      <c r="D60" s="1">
        <v>44903</v>
      </c>
      <c r="E60">
        <v>2</v>
      </c>
      <c r="F60" t="s">
        <v>233</v>
      </c>
      <c r="G60" t="s">
        <v>236</v>
      </c>
      <c r="H60" t="s">
        <v>173</v>
      </c>
      <c r="I60">
        <v>1400</v>
      </c>
      <c r="J60" t="s">
        <v>16</v>
      </c>
      <c r="K60" t="s">
        <v>237</v>
      </c>
      <c r="L60">
        <f>YEAR(licenziamenti[[#This Row],[date]])</f>
        <v>2022</v>
      </c>
    </row>
    <row r="61" spans="1:12" hidden="1" x14ac:dyDescent="0.3">
      <c r="A61" t="s">
        <v>238</v>
      </c>
      <c r="B61" t="s">
        <v>239</v>
      </c>
      <c r="C61">
        <v>150</v>
      </c>
      <c r="D61" s="1">
        <v>44727</v>
      </c>
      <c r="F61" t="s">
        <v>33</v>
      </c>
      <c r="G61" t="s">
        <v>158</v>
      </c>
      <c r="H61" t="s">
        <v>58</v>
      </c>
      <c r="I61">
        <v>7</v>
      </c>
      <c r="J61" t="s">
        <v>240</v>
      </c>
      <c r="K61" t="s">
        <v>241</v>
      </c>
      <c r="L61">
        <f>YEAR(licenziamenti[[#This Row],[date]])</f>
        <v>2022</v>
      </c>
    </row>
    <row r="62" spans="1:12" hidden="1" x14ac:dyDescent="0.3">
      <c r="A62" t="s">
        <v>242</v>
      </c>
      <c r="B62" t="s">
        <v>72</v>
      </c>
      <c r="C62">
        <v>450</v>
      </c>
      <c r="D62" s="1">
        <v>45043</v>
      </c>
      <c r="E62">
        <v>2</v>
      </c>
      <c r="F62" t="s">
        <v>43</v>
      </c>
      <c r="G62" t="s">
        <v>243</v>
      </c>
      <c r="H62" t="s">
        <v>35</v>
      </c>
      <c r="I62">
        <v>26</v>
      </c>
      <c r="J62" t="s">
        <v>75</v>
      </c>
      <c r="K62" t="s">
        <v>244</v>
      </c>
      <c r="L62">
        <f>YEAR(licenziamenti[[#This Row],[date]])</f>
        <v>2023</v>
      </c>
    </row>
    <row r="63" spans="1:12" hidden="1" x14ac:dyDescent="0.3">
      <c r="A63" t="s">
        <v>245</v>
      </c>
      <c r="B63" t="s">
        <v>42</v>
      </c>
      <c r="C63">
        <v>250</v>
      </c>
      <c r="D63" s="1">
        <v>45812</v>
      </c>
      <c r="E63">
        <v>43</v>
      </c>
      <c r="F63" t="s">
        <v>33</v>
      </c>
      <c r="G63" t="s">
        <v>246</v>
      </c>
      <c r="H63" t="s">
        <v>28</v>
      </c>
      <c r="I63">
        <v>33</v>
      </c>
      <c r="J63" t="s">
        <v>16</v>
      </c>
      <c r="K63" t="s">
        <v>247</v>
      </c>
      <c r="L63">
        <f>YEAR(licenziamenti[[#This Row],[date]])</f>
        <v>2025</v>
      </c>
    </row>
    <row r="64" spans="1:12" hidden="1" x14ac:dyDescent="0.3">
      <c r="A64" t="s">
        <v>245</v>
      </c>
      <c r="B64" t="s">
        <v>42</v>
      </c>
      <c r="C64">
        <v>300</v>
      </c>
      <c r="D64" s="1">
        <v>44704</v>
      </c>
      <c r="E64">
        <v>2</v>
      </c>
      <c r="F64" t="s">
        <v>33</v>
      </c>
      <c r="G64" t="s">
        <v>158</v>
      </c>
      <c r="H64" t="s">
        <v>28</v>
      </c>
      <c r="I64">
        <v>33</v>
      </c>
      <c r="J64" t="s">
        <v>16</v>
      </c>
      <c r="K64" t="s">
        <v>248</v>
      </c>
      <c r="L64">
        <f>YEAR(licenziamenti[[#This Row],[date]])</f>
        <v>2022</v>
      </c>
    </row>
    <row r="65" spans="1:12" hidden="1" x14ac:dyDescent="0.3">
      <c r="A65" t="s">
        <v>249</v>
      </c>
      <c r="B65" t="s">
        <v>250</v>
      </c>
      <c r="D65" s="1">
        <v>44944</v>
      </c>
      <c r="E65">
        <v>2</v>
      </c>
      <c r="F65" t="s">
        <v>251</v>
      </c>
      <c r="G65" t="s">
        <v>252</v>
      </c>
      <c r="H65" t="s">
        <v>45</v>
      </c>
      <c r="I65">
        <v>420</v>
      </c>
      <c r="J65" t="s">
        <v>253</v>
      </c>
      <c r="K65" t="s">
        <v>96</v>
      </c>
      <c r="L65">
        <f>YEAR(licenziamenti[[#This Row],[date]])</f>
        <v>2023</v>
      </c>
    </row>
    <row r="66" spans="1:12" hidden="1" x14ac:dyDescent="0.3">
      <c r="A66" t="s">
        <v>254</v>
      </c>
      <c r="B66" t="s">
        <v>255</v>
      </c>
      <c r="C66">
        <v>670</v>
      </c>
      <c r="D66" s="1">
        <v>44893</v>
      </c>
      <c r="E66">
        <v>8</v>
      </c>
      <c r="F66" t="s">
        <v>131</v>
      </c>
      <c r="G66" t="s">
        <v>256</v>
      </c>
      <c r="H66" t="s">
        <v>58</v>
      </c>
      <c r="I66">
        <v>245</v>
      </c>
      <c r="J66" t="s">
        <v>257</v>
      </c>
      <c r="K66" t="s">
        <v>258</v>
      </c>
      <c r="L66">
        <f>YEAR(licenziamenti[[#This Row],[date]])</f>
        <v>2022</v>
      </c>
    </row>
    <row r="67" spans="1:12" hidden="1" x14ac:dyDescent="0.3">
      <c r="A67" t="s">
        <v>259</v>
      </c>
      <c r="B67" t="s">
        <v>138</v>
      </c>
      <c r="C67">
        <v>2500</v>
      </c>
      <c r="D67" s="1">
        <v>45603</v>
      </c>
      <c r="E67">
        <v>2</v>
      </c>
      <c r="F67" t="s">
        <v>146</v>
      </c>
      <c r="G67" t="s">
        <v>260</v>
      </c>
      <c r="H67" t="s">
        <v>39</v>
      </c>
      <c r="I67">
        <v>35</v>
      </c>
      <c r="J67" t="s">
        <v>16</v>
      </c>
      <c r="K67" t="s">
        <v>261</v>
      </c>
      <c r="L67">
        <f>YEAR(licenziamenti[[#This Row],[date]])</f>
        <v>2024</v>
      </c>
    </row>
    <row r="68" spans="1:12" hidden="1" x14ac:dyDescent="0.3">
      <c r="A68" t="s">
        <v>259</v>
      </c>
      <c r="B68" t="s">
        <v>138</v>
      </c>
      <c r="C68">
        <v>2900</v>
      </c>
      <c r="D68" s="1">
        <v>45055</v>
      </c>
      <c r="E68">
        <v>3</v>
      </c>
      <c r="F68" t="s">
        <v>146</v>
      </c>
      <c r="G68" t="s">
        <v>262</v>
      </c>
      <c r="H68" t="s">
        <v>39</v>
      </c>
      <c r="I68">
        <v>35</v>
      </c>
      <c r="J68" t="s">
        <v>16</v>
      </c>
      <c r="K68" t="s">
        <v>263</v>
      </c>
      <c r="L68">
        <f>YEAR(licenziamenti[[#This Row],[date]])</f>
        <v>2023</v>
      </c>
    </row>
    <row r="69" spans="1:12" hidden="1" x14ac:dyDescent="0.3">
      <c r="A69" t="s">
        <v>264</v>
      </c>
      <c r="B69" t="s">
        <v>138</v>
      </c>
      <c r="D69" s="1">
        <v>45412</v>
      </c>
      <c r="E69">
        <v>46</v>
      </c>
      <c r="F69" t="s">
        <v>13</v>
      </c>
      <c r="G69" t="s">
        <v>265</v>
      </c>
      <c r="H69" t="s">
        <v>39</v>
      </c>
      <c r="I69">
        <v>271</v>
      </c>
      <c r="J69" t="s">
        <v>16</v>
      </c>
      <c r="K69" t="s">
        <v>266</v>
      </c>
      <c r="L69">
        <f>YEAR(licenziamenti[[#This Row],[date]])</f>
        <v>2024</v>
      </c>
    </row>
    <row r="70" spans="1:12" hidden="1" x14ac:dyDescent="0.3">
      <c r="A70" t="s">
        <v>267</v>
      </c>
      <c r="B70" t="s">
        <v>138</v>
      </c>
      <c r="D70" s="1">
        <v>45182</v>
      </c>
      <c r="E70">
        <v>4</v>
      </c>
      <c r="F70" t="s">
        <v>13</v>
      </c>
      <c r="G70" t="s">
        <v>268</v>
      </c>
      <c r="H70" t="s">
        <v>39</v>
      </c>
      <c r="I70">
        <v>301</v>
      </c>
      <c r="J70" t="s">
        <v>16</v>
      </c>
      <c r="K70" t="s">
        <v>235</v>
      </c>
      <c r="L70">
        <f>YEAR(licenziamenti[[#This Row],[date]])</f>
        <v>2023</v>
      </c>
    </row>
    <row r="71" spans="1:12" hidden="1" x14ac:dyDescent="0.3">
      <c r="A71" t="s">
        <v>267</v>
      </c>
      <c r="B71" t="s">
        <v>138</v>
      </c>
      <c r="C71">
        <v>460</v>
      </c>
      <c r="D71" s="1">
        <v>44938</v>
      </c>
      <c r="E71">
        <v>3</v>
      </c>
      <c r="F71" t="s">
        <v>13</v>
      </c>
      <c r="G71" t="s">
        <v>269</v>
      </c>
      <c r="H71" t="s">
        <v>39</v>
      </c>
      <c r="I71">
        <v>301</v>
      </c>
      <c r="J71" t="s">
        <v>16</v>
      </c>
      <c r="K71" t="s">
        <v>270</v>
      </c>
      <c r="L71">
        <f>YEAR(licenziamenti[[#This Row],[date]])</f>
        <v>2023</v>
      </c>
    </row>
    <row r="72" spans="1:12" hidden="1" x14ac:dyDescent="0.3">
      <c r="A72" t="s">
        <v>271</v>
      </c>
      <c r="B72" t="s">
        <v>255</v>
      </c>
      <c r="C72">
        <v>600</v>
      </c>
      <c r="D72" s="1">
        <v>45134</v>
      </c>
      <c r="F72" t="s">
        <v>131</v>
      </c>
      <c r="G72" t="s">
        <v>272</v>
      </c>
      <c r="H72" t="s">
        <v>22</v>
      </c>
      <c r="I72">
        <v>9</v>
      </c>
      <c r="J72" t="s">
        <v>257</v>
      </c>
      <c r="K72" t="s">
        <v>273</v>
      </c>
      <c r="L72">
        <f>YEAR(licenziamenti[[#This Row],[date]])</f>
        <v>2023</v>
      </c>
    </row>
    <row r="73" spans="1:12" hidden="1" x14ac:dyDescent="0.3">
      <c r="A73" t="s">
        <v>274</v>
      </c>
      <c r="B73" t="s">
        <v>150</v>
      </c>
      <c r="D73" s="1">
        <v>45189</v>
      </c>
      <c r="E73">
        <v>10</v>
      </c>
      <c r="F73" t="s">
        <v>131</v>
      </c>
      <c r="G73" t="s">
        <v>275</v>
      </c>
      <c r="H73" t="s">
        <v>152</v>
      </c>
      <c r="I73">
        <v>4</v>
      </c>
      <c r="J73" t="s">
        <v>133</v>
      </c>
      <c r="K73" t="s">
        <v>276</v>
      </c>
      <c r="L73">
        <f>YEAR(licenziamenti[[#This Row],[date]])</f>
        <v>2023</v>
      </c>
    </row>
    <row r="74" spans="1:12" hidden="1" x14ac:dyDescent="0.3">
      <c r="A74" t="s">
        <v>277</v>
      </c>
      <c r="B74" t="s">
        <v>255</v>
      </c>
      <c r="C74">
        <v>1000</v>
      </c>
      <c r="D74" s="1">
        <v>43936</v>
      </c>
      <c r="F74" t="s">
        <v>131</v>
      </c>
      <c r="G74" t="s">
        <v>278</v>
      </c>
      <c r="H74" t="s">
        <v>45</v>
      </c>
      <c r="I74">
        <v>160</v>
      </c>
      <c r="J74" t="s">
        <v>257</v>
      </c>
      <c r="K74" t="s">
        <v>279</v>
      </c>
      <c r="L74">
        <f>YEAR(licenziamenti[[#This Row],[date]])</f>
        <v>2020</v>
      </c>
    </row>
    <row r="75" spans="1:12" hidden="1" x14ac:dyDescent="0.3">
      <c r="A75" t="s">
        <v>280</v>
      </c>
      <c r="B75" t="s">
        <v>281</v>
      </c>
      <c r="C75">
        <v>800</v>
      </c>
      <c r="D75" s="1">
        <v>44789</v>
      </c>
      <c r="E75">
        <v>14</v>
      </c>
      <c r="F75" t="s">
        <v>13</v>
      </c>
      <c r="G75" t="s">
        <v>282</v>
      </c>
      <c r="H75" t="s">
        <v>45</v>
      </c>
      <c r="I75">
        <v>293</v>
      </c>
      <c r="J75" t="s">
        <v>29</v>
      </c>
      <c r="K75" t="s">
        <v>248</v>
      </c>
      <c r="L75">
        <f>YEAR(licenziamenti[[#This Row],[date]])</f>
        <v>2022</v>
      </c>
    </row>
    <row r="76" spans="1:12" hidden="1" x14ac:dyDescent="0.3">
      <c r="A76" t="s">
        <v>283</v>
      </c>
      <c r="B76" t="s">
        <v>32</v>
      </c>
      <c r="C76">
        <v>200</v>
      </c>
      <c r="D76" s="1">
        <v>44722</v>
      </c>
      <c r="E76">
        <v>8</v>
      </c>
      <c r="F76" t="s">
        <v>131</v>
      </c>
      <c r="G76" t="s">
        <v>284</v>
      </c>
      <c r="H76" t="s">
        <v>35</v>
      </c>
      <c r="I76">
        <v>175</v>
      </c>
      <c r="J76" t="s">
        <v>16</v>
      </c>
      <c r="K76" t="s">
        <v>285</v>
      </c>
      <c r="L76">
        <f>YEAR(licenziamenti[[#This Row],[date]])</f>
        <v>2022</v>
      </c>
    </row>
    <row r="77" spans="1:12" hidden="1" x14ac:dyDescent="0.3">
      <c r="A77" t="s">
        <v>286</v>
      </c>
      <c r="B77" t="s">
        <v>287</v>
      </c>
      <c r="C77">
        <v>300</v>
      </c>
      <c r="D77" s="1">
        <v>45448</v>
      </c>
      <c r="E77">
        <v>3</v>
      </c>
      <c r="F77" t="s">
        <v>83</v>
      </c>
      <c r="G77" t="s">
        <v>288</v>
      </c>
      <c r="H77" t="s">
        <v>58</v>
      </c>
      <c r="I77">
        <v>119</v>
      </c>
      <c r="J77" t="s">
        <v>289</v>
      </c>
      <c r="K77" t="s">
        <v>290</v>
      </c>
      <c r="L77">
        <f>YEAR(licenziamenti[[#This Row],[date]])</f>
        <v>2024</v>
      </c>
    </row>
    <row r="78" spans="1:12" hidden="1" x14ac:dyDescent="0.3">
      <c r="A78" t="s">
        <v>291</v>
      </c>
      <c r="B78" t="s">
        <v>292</v>
      </c>
      <c r="C78">
        <v>1000</v>
      </c>
      <c r="D78" s="1">
        <v>45251</v>
      </c>
      <c r="F78" t="s">
        <v>43</v>
      </c>
      <c r="G78" t="s">
        <v>293</v>
      </c>
      <c r="H78" t="s">
        <v>28</v>
      </c>
      <c r="I78">
        <v>16</v>
      </c>
      <c r="J78" t="s">
        <v>294</v>
      </c>
      <c r="K78" t="s">
        <v>295</v>
      </c>
      <c r="L78">
        <f>YEAR(licenziamenti[[#This Row],[date]])</f>
        <v>2023</v>
      </c>
    </row>
    <row r="79" spans="1:12" hidden="1" x14ac:dyDescent="0.3">
      <c r="A79" t="s">
        <v>291</v>
      </c>
      <c r="B79" t="s">
        <v>292</v>
      </c>
      <c r="C79">
        <v>4000</v>
      </c>
      <c r="D79" s="1">
        <v>44991</v>
      </c>
      <c r="F79" t="s">
        <v>43</v>
      </c>
      <c r="G79" t="s">
        <v>296</v>
      </c>
      <c r="H79" t="s">
        <v>28</v>
      </c>
      <c r="I79">
        <v>16</v>
      </c>
      <c r="J79" t="s">
        <v>294</v>
      </c>
      <c r="K79" t="s">
        <v>297</v>
      </c>
      <c r="L79">
        <f>YEAR(licenziamenti[[#This Row],[date]])</f>
        <v>2023</v>
      </c>
    </row>
    <row r="80" spans="1:12" hidden="1" x14ac:dyDescent="0.3">
      <c r="A80" t="s">
        <v>298</v>
      </c>
      <c r="B80" t="s">
        <v>55</v>
      </c>
      <c r="C80">
        <v>1130</v>
      </c>
      <c r="D80" s="1">
        <v>44904</v>
      </c>
      <c r="E80">
        <v>16</v>
      </c>
      <c r="F80" t="s">
        <v>13</v>
      </c>
      <c r="G80" t="s">
        <v>299</v>
      </c>
      <c r="H80" t="s">
        <v>35</v>
      </c>
      <c r="I80">
        <v>174</v>
      </c>
      <c r="J80" t="s">
        <v>59</v>
      </c>
      <c r="K80" t="s">
        <v>300</v>
      </c>
      <c r="L80">
        <f>YEAR(licenziamenti[[#This Row],[date]])</f>
        <v>2022</v>
      </c>
    </row>
    <row r="81" spans="1:12" hidden="1" x14ac:dyDescent="0.3">
      <c r="A81" t="s">
        <v>298</v>
      </c>
      <c r="B81" t="s">
        <v>55</v>
      </c>
      <c r="C81">
        <v>630</v>
      </c>
      <c r="D81" s="1">
        <v>44753</v>
      </c>
      <c r="F81" t="s">
        <v>13</v>
      </c>
      <c r="G81" t="s">
        <v>301</v>
      </c>
      <c r="H81" t="s">
        <v>35</v>
      </c>
      <c r="I81">
        <v>174</v>
      </c>
      <c r="J81" t="s">
        <v>59</v>
      </c>
      <c r="K81" t="s">
        <v>226</v>
      </c>
      <c r="L81">
        <f>YEAR(licenziamenti[[#This Row],[date]])</f>
        <v>2022</v>
      </c>
    </row>
    <row r="82" spans="1:12" hidden="1" x14ac:dyDescent="0.3">
      <c r="A82" t="s">
        <v>302</v>
      </c>
      <c r="B82" t="s">
        <v>303</v>
      </c>
      <c r="C82">
        <v>4000</v>
      </c>
      <c r="D82" s="1">
        <v>44695</v>
      </c>
      <c r="E82">
        <v>4</v>
      </c>
      <c r="F82" t="s">
        <v>43</v>
      </c>
      <c r="G82" t="s">
        <v>304</v>
      </c>
      <c r="H82" t="s">
        <v>105</v>
      </c>
      <c r="I82">
        <v>60</v>
      </c>
      <c r="J82" t="s">
        <v>305</v>
      </c>
      <c r="K82" t="s">
        <v>306</v>
      </c>
      <c r="L82">
        <f>YEAR(licenziamenti[[#This Row],[date]])</f>
        <v>2022</v>
      </c>
    </row>
    <row r="83" spans="1:12" hidden="1" x14ac:dyDescent="0.3">
      <c r="A83" t="s">
        <v>307</v>
      </c>
      <c r="B83" t="s">
        <v>12</v>
      </c>
      <c r="C83">
        <v>230</v>
      </c>
      <c r="D83" s="1">
        <v>44770</v>
      </c>
      <c r="F83" t="s">
        <v>43</v>
      </c>
      <c r="G83" t="s">
        <v>158</v>
      </c>
      <c r="H83" t="s">
        <v>39</v>
      </c>
      <c r="I83">
        <v>202</v>
      </c>
      <c r="J83" t="s">
        <v>16</v>
      </c>
      <c r="K83" t="s">
        <v>67</v>
      </c>
      <c r="L83">
        <f>YEAR(licenziamenti[[#This Row],[date]])</f>
        <v>2022</v>
      </c>
    </row>
    <row r="84" spans="1:12" hidden="1" x14ac:dyDescent="0.3">
      <c r="A84" t="s">
        <v>308</v>
      </c>
      <c r="B84" t="s">
        <v>42</v>
      </c>
      <c r="D84" s="1">
        <v>45567</v>
      </c>
      <c r="E84">
        <v>9</v>
      </c>
      <c r="F84" t="s">
        <v>13</v>
      </c>
      <c r="G84" t="s">
        <v>309</v>
      </c>
      <c r="H84" t="s">
        <v>45</v>
      </c>
      <c r="I84">
        <v>220</v>
      </c>
      <c r="J84" t="s">
        <v>16</v>
      </c>
      <c r="K84" t="s">
        <v>112</v>
      </c>
      <c r="L84">
        <f>YEAR(licenziamenti[[#This Row],[date]])</f>
        <v>2024</v>
      </c>
    </row>
    <row r="85" spans="1:12" hidden="1" x14ac:dyDescent="0.3">
      <c r="A85" t="s">
        <v>310</v>
      </c>
      <c r="B85" t="s">
        <v>42</v>
      </c>
      <c r="C85">
        <v>1500</v>
      </c>
      <c r="D85" s="1">
        <v>45623</v>
      </c>
      <c r="E85">
        <v>8</v>
      </c>
      <c r="F85" t="s">
        <v>311</v>
      </c>
      <c r="G85" t="s">
        <v>312</v>
      </c>
      <c r="H85" t="s">
        <v>173</v>
      </c>
      <c r="I85">
        <v>1400</v>
      </c>
      <c r="J85" t="s">
        <v>16</v>
      </c>
      <c r="K85" t="s">
        <v>313</v>
      </c>
      <c r="L85">
        <f>YEAR(licenziamenti[[#This Row],[date]])</f>
        <v>2024</v>
      </c>
    </row>
    <row r="86" spans="1:12" hidden="1" x14ac:dyDescent="0.3">
      <c r="A86" t="s">
        <v>314</v>
      </c>
      <c r="B86" t="s">
        <v>32</v>
      </c>
      <c r="C86">
        <v>3200</v>
      </c>
      <c r="D86" s="1">
        <v>45043</v>
      </c>
      <c r="E86">
        <v>11</v>
      </c>
      <c r="F86" t="s">
        <v>109</v>
      </c>
      <c r="G86" t="s">
        <v>315</v>
      </c>
      <c r="H86" t="s">
        <v>39</v>
      </c>
      <c r="I86">
        <v>613</v>
      </c>
      <c r="J86" t="s">
        <v>16</v>
      </c>
      <c r="K86" t="s">
        <v>244</v>
      </c>
      <c r="L86">
        <f>YEAR(licenziamenti[[#This Row],[date]])</f>
        <v>2023</v>
      </c>
    </row>
    <row r="87" spans="1:12" hidden="1" x14ac:dyDescent="0.3">
      <c r="A87" t="s">
        <v>316</v>
      </c>
      <c r="B87" t="s">
        <v>12</v>
      </c>
      <c r="C87">
        <v>470</v>
      </c>
      <c r="D87" s="1">
        <v>44103</v>
      </c>
      <c r="E87">
        <v>6</v>
      </c>
      <c r="F87" t="s">
        <v>13</v>
      </c>
      <c r="G87" t="s">
        <v>317</v>
      </c>
      <c r="H87" t="s">
        <v>45</v>
      </c>
      <c r="I87">
        <v>356</v>
      </c>
      <c r="J87" t="s">
        <v>16</v>
      </c>
      <c r="K87" t="s">
        <v>318</v>
      </c>
      <c r="L87">
        <f>YEAR(licenziamenti[[#This Row],[date]])</f>
        <v>2020</v>
      </c>
    </row>
    <row r="88" spans="1:12" hidden="1" x14ac:dyDescent="0.3">
      <c r="A88" t="s">
        <v>319</v>
      </c>
      <c r="B88" t="s">
        <v>12</v>
      </c>
      <c r="C88">
        <v>370</v>
      </c>
      <c r="D88" s="1">
        <v>45664</v>
      </c>
      <c r="E88">
        <v>1</v>
      </c>
      <c r="F88" t="s">
        <v>131</v>
      </c>
      <c r="G88" t="s">
        <v>320</v>
      </c>
      <c r="H88" t="s">
        <v>15</v>
      </c>
      <c r="I88">
        <v>449</v>
      </c>
      <c r="J88" t="s">
        <v>16</v>
      </c>
      <c r="K88" t="s">
        <v>321</v>
      </c>
      <c r="L88">
        <f>YEAR(licenziamenti[[#This Row],[date]])</f>
        <v>2025</v>
      </c>
    </row>
    <row r="89" spans="1:12" hidden="1" x14ac:dyDescent="0.3">
      <c r="A89" t="s">
        <v>319</v>
      </c>
      <c r="B89" t="s">
        <v>12</v>
      </c>
      <c r="C89">
        <v>500</v>
      </c>
      <c r="D89" s="1">
        <v>45953</v>
      </c>
      <c r="E89">
        <v>15</v>
      </c>
      <c r="F89" t="s">
        <v>131</v>
      </c>
      <c r="G89" t="s">
        <v>322</v>
      </c>
      <c r="H89" t="s">
        <v>15</v>
      </c>
      <c r="I89">
        <v>449</v>
      </c>
      <c r="J89" t="s">
        <v>16</v>
      </c>
      <c r="K89" t="s">
        <v>323</v>
      </c>
      <c r="L89">
        <f>YEAR(licenziamenti[[#This Row],[date]])</f>
        <v>2025</v>
      </c>
    </row>
    <row r="90" spans="1:12" hidden="1" x14ac:dyDescent="0.3">
      <c r="A90" t="s">
        <v>324</v>
      </c>
      <c r="B90" t="s">
        <v>42</v>
      </c>
      <c r="D90" s="1">
        <v>45670</v>
      </c>
      <c r="E90">
        <v>10</v>
      </c>
      <c r="F90" t="s">
        <v>131</v>
      </c>
      <c r="G90" t="s">
        <v>325</v>
      </c>
      <c r="H90" t="s">
        <v>152</v>
      </c>
      <c r="I90">
        <v>7</v>
      </c>
      <c r="J90" t="s">
        <v>16</v>
      </c>
      <c r="K90" t="s">
        <v>187</v>
      </c>
      <c r="L90">
        <f>YEAR(licenziamenti[[#This Row],[date]])</f>
        <v>2025</v>
      </c>
    </row>
    <row r="91" spans="1:12" hidden="1" x14ac:dyDescent="0.3">
      <c r="A91" t="s">
        <v>326</v>
      </c>
      <c r="B91" t="s">
        <v>99</v>
      </c>
      <c r="C91">
        <v>1000</v>
      </c>
      <c r="D91" s="1">
        <v>45791</v>
      </c>
      <c r="F91" t="s">
        <v>43</v>
      </c>
      <c r="G91" t="s">
        <v>327</v>
      </c>
      <c r="H91" t="s">
        <v>39</v>
      </c>
      <c r="I91">
        <v>8100</v>
      </c>
      <c r="J91" t="s">
        <v>16</v>
      </c>
      <c r="K91" t="s">
        <v>328</v>
      </c>
      <c r="L91">
        <f>YEAR(licenziamenti[[#This Row],[date]])</f>
        <v>2025</v>
      </c>
    </row>
    <row r="92" spans="1:12" hidden="1" x14ac:dyDescent="0.3">
      <c r="A92" t="s">
        <v>326</v>
      </c>
      <c r="B92" t="s">
        <v>99</v>
      </c>
      <c r="C92">
        <v>100000</v>
      </c>
      <c r="D92" s="1">
        <v>44881</v>
      </c>
      <c r="E92">
        <v>3</v>
      </c>
      <c r="F92" t="s">
        <v>43</v>
      </c>
      <c r="G92" t="s">
        <v>329</v>
      </c>
      <c r="H92" t="s">
        <v>39</v>
      </c>
      <c r="I92">
        <v>108</v>
      </c>
      <c r="J92" t="s">
        <v>16</v>
      </c>
      <c r="K92" t="s">
        <v>330</v>
      </c>
      <c r="L92">
        <f>YEAR(licenziamenti[[#This Row],[date]])</f>
        <v>2022</v>
      </c>
    </row>
    <row r="93" spans="1:12" hidden="1" x14ac:dyDescent="0.3">
      <c r="A93" t="s">
        <v>326</v>
      </c>
      <c r="B93" t="s">
        <v>99</v>
      </c>
      <c r="C93">
        <v>140000</v>
      </c>
      <c r="D93" s="1">
        <v>45957</v>
      </c>
      <c r="E93">
        <v>1</v>
      </c>
      <c r="F93" t="s">
        <v>43</v>
      </c>
      <c r="G93" t="s">
        <v>331</v>
      </c>
      <c r="H93" t="s">
        <v>39</v>
      </c>
      <c r="I93">
        <v>8100</v>
      </c>
      <c r="J93" t="s">
        <v>16</v>
      </c>
      <c r="K93" t="s">
        <v>332</v>
      </c>
      <c r="L93">
        <f>YEAR(licenziamenti[[#This Row],[date]])</f>
        <v>2025</v>
      </c>
    </row>
    <row r="94" spans="1:12" hidden="1" x14ac:dyDescent="0.3">
      <c r="A94" t="s">
        <v>326</v>
      </c>
      <c r="B94" t="s">
        <v>99</v>
      </c>
      <c r="C94">
        <v>1500</v>
      </c>
      <c r="D94" s="1">
        <v>44862</v>
      </c>
      <c r="F94" t="s">
        <v>43</v>
      </c>
      <c r="G94" t="s">
        <v>333</v>
      </c>
      <c r="H94" t="s">
        <v>39</v>
      </c>
      <c r="I94">
        <v>108</v>
      </c>
      <c r="J94" t="s">
        <v>16</v>
      </c>
      <c r="K94" t="s">
        <v>334</v>
      </c>
      <c r="L94">
        <f>YEAR(licenziamenti[[#This Row],[date]])</f>
        <v>2022</v>
      </c>
    </row>
    <row r="95" spans="1:12" hidden="1" x14ac:dyDescent="0.3">
      <c r="A95" t="s">
        <v>326</v>
      </c>
      <c r="B95" t="s">
        <v>99</v>
      </c>
      <c r="C95">
        <v>1800</v>
      </c>
      <c r="D95" s="1">
        <v>45243</v>
      </c>
      <c r="F95" t="s">
        <v>43</v>
      </c>
      <c r="G95" t="s">
        <v>335</v>
      </c>
      <c r="H95" t="s">
        <v>39</v>
      </c>
      <c r="I95">
        <v>108</v>
      </c>
      <c r="J95" t="s">
        <v>16</v>
      </c>
      <c r="K95" t="s">
        <v>336</v>
      </c>
      <c r="L95">
        <f>YEAR(licenziamenti[[#This Row],[date]])</f>
        <v>2023</v>
      </c>
    </row>
    <row r="96" spans="1:12" hidden="1" x14ac:dyDescent="0.3">
      <c r="A96" t="s">
        <v>326</v>
      </c>
      <c r="B96" t="s">
        <v>99</v>
      </c>
      <c r="C96">
        <v>300</v>
      </c>
      <c r="D96" s="1">
        <v>45309</v>
      </c>
      <c r="F96" t="s">
        <v>43</v>
      </c>
      <c r="G96" t="s">
        <v>337</v>
      </c>
      <c r="H96" t="s">
        <v>39</v>
      </c>
      <c r="I96">
        <v>108</v>
      </c>
      <c r="J96" t="s">
        <v>16</v>
      </c>
      <c r="K96" t="s">
        <v>338</v>
      </c>
      <c r="L96">
        <f>YEAR(licenziamenti[[#This Row],[date]])</f>
        <v>2024</v>
      </c>
    </row>
    <row r="97" spans="1:12" hidden="1" x14ac:dyDescent="0.3">
      <c r="A97" t="s">
        <v>326</v>
      </c>
      <c r="B97" t="s">
        <v>99</v>
      </c>
      <c r="C97">
        <v>4000</v>
      </c>
      <c r="D97" s="1">
        <v>45328</v>
      </c>
      <c r="F97" t="s">
        <v>43</v>
      </c>
      <c r="G97" t="s">
        <v>339</v>
      </c>
      <c r="H97" t="s">
        <v>39</v>
      </c>
      <c r="I97">
        <v>108</v>
      </c>
      <c r="J97" t="s">
        <v>16</v>
      </c>
      <c r="K97" t="s">
        <v>340</v>
      </c>
      <c r="L97">
        <f>YEAR(licenziamenti[[#This Row],[date]])</f>
        <v>2024</v>
      </c>
    </row>
    <row r="98" spans="1:12" hidden="1" x14ac:dyDescent="0.3">
      <c r="A98" t="s">
        <v>326</v>
      </c>
      <c r="B98" t="s">
        <v>99</v>
      </c>
      <c r="C98">
        <v>800</v>
      </c>
      <c r="D98" s="1">
        <v>45120</v>
      </c>
      <c r="F98" t="s">
        <v>43</v>
      </c>
      <c r="G98" t="s">
        <v>341</v>
      </c>
      <c r="H98" t="s">
        <v>39</v>
      </c>
      <c r="I98">
        <v>108</v>
      </c>
      <c r="J98" t="s">
        <v>16</v>
      </c>
      <c r="K98" t="s">
        <v>342</v>
      </c>
      <c r="L98">
        <f>YEAR(licenziamenti[[#This Row],[date]])</f>
        <v>2023</v>
      </c>
    </row>
    <row r="99" spans="1:12" hidden="1" x14ac:dyDescent="0.3">
      <c r="A99" t="s">
        <v>326</v>
      </c>
      <c r="B99" t="s">
        <v>99</v>
      </c>
      <c r="C99">
        <v>80000</v>
      </c>
      <c r="D99" s="1">
        <v>44930</v>
      </c>
      <c r="E99">
        <v>2</v>
      </c>
      <c r="F99" t="s">
        <v>43</v>
      </c>
      <c r="G99" t="s">
        <v>343</v>
      </c>
      <c r="H99" t="s">
        <v>39</v>
      </c>
      <c r="I99">
        <v>108</v>
      </c>
      <c r="J99" t="s">
        <v>16</v>
      </c>
      <c r="K99" t="s">
        <v>344</v>
      </c>
      <c r="L99">
        <f>YEAR(licenziamenti[[#This Row],[date]])</f>
        <v>2023</v>
      </c>
    </row>
    <row r="100" spans="1:12" hidden="1" x14ac:dyDescent="0.3">
      <c r="A100" t="s">
        <v>326</v>
      </c>
      <c r="B100" t="s">
        <v>99</v>
      </c>
      <c r="C100">
        <v>90000</v>
      </c>
      <c r="D100" s="1">
        <v>45005</v>
      </c>
      <c r="F100" t="s">
        <v>43</v>
      </c>
      <c r="G100" t="s">
        <v>345</v>
      </c>
      <c r="H100" t="s">
        <v>39</v>
      </c>
      <c r="I100">
        <v>108</v>
      </c>
      <c r="J100" t="s">
        <v>16</v>
      </c>
      <c r="K100" t="s">
        <v>346</v>
      </c>
      <c r="L100">
        <f>YEAR(licenziamenti[[#This Row],[date]])</f>
        <v>2023</v>
      </c>
    </row>
    <row r="101" spans="1:12" hidden="1" x14ac:dyDescent="0.3">
      <c r="A101" t="s">
        <v>347</v>
      </c>
      <c r="B101" t="s">
        <v>348</v>
      </c>
      <c r="D101" s="1">
        <v>44813</v>
      </c>
      <c r="E101">
        <v>1</v>
      </c>
      <c r="F101" t="s">
        <v>56</v>
      </c>
      <c r="G101" t="s">
        <v>349</v>
      </c>
      <c r="H101" t="s">
        <v>28</v>
      </c>
      <c r="I101">
        <v>328</v>
      </c>
      <c r="J101" t="s">
        <v>350</v>
      </c>
      <c r="K101" t="s">
        <v>351</v>
      </c>
      <c r="L101">
        <f>YEAR(licenziamenti[[#This Row],[date]])</f>
        <v>2022</v>
      </c>
    </row>
    <row r="102" spans="1:12" hidden="1" x14ac:dyDescent="0.3">
      <c r="A102" t="s">
        <v>352</v>
      </c>
      <c r="B102" t="s">
        <v>138</v>
      </c>
      <c r="C102">
        <v>500</v>
      </c>
      <c r="D102" s="1">
        <v>44943</v>
      </c>
      <c r="E102">
        <v>65</v>
      </c>
      <c r="F102" t="s">
        <v>311</v>
      </c>
      <c r="G102" t="s">
        <v>353</v>
      </c>
      <c r="H102" t="s">
        <v>105</v>
      </c>
      <c r="I102">
        <v>92</v>
      </c>
      <c r="J102" t="s">
        <v>16</v>
      </c>
      <c r="K102" t="s">
        <v>354</v>
      </c>
      <c r="L102">
        <f>YEAR(licenziamenti[[#This Row],[date]])</f>
        <v>2023</v>
      </c>
    </row>
    <row r="103" spans="1:12" hidden="1" x14ac:dyDescent="0.3">
      <c r="A103" t="s">
        <v>355</v>
      </c>
      <c r="B103" t="s">
        <v>42</v>
      </c>
      <c r="D103" s="1">
        <v>45855</v>
      </c>
      <c r="E103">
        <v>10</v>
      </c>
      <c r="F103" t="s">
        <v>43</v>
      </c>
      <c r="G103" t="s">
        <v>356</v>
      </c>
      <c r="H103" t="s">
        <v>152</v>
      </c>
      <c r="I103">
        <v>5</v>
      </c>
      <c r="J103" t="s">
        <v>16</v>
      </c>
      <c r="K103" t="s">
        <v>357</v>
      </c>
      <c r="L103">
        <f>YEAR(licenziamenti[[#This Row],[date]])</f>
        <v>2025</v>
      </c>
    </row>
    <row r="104" spans="1:12" hidden="1" x14ac:dyDescent="0.3">
      <c r="A104" t="s">
        <v>358</v>
      </c>
      <c r="B104" t="s">
        <v>142</v>
      </c>
      <c r="D104" s="1">
        <v>44739</v>
      </c>
      <c r="E104">
        <v>18</v>
      </c>
      <c r="F104" t="s">
        <v>131</v>
      </c>
      <c r="G104" t="s">
        <v>359</v>
      </c>
      <c r="H104" t="s">
        <v>58</v>
      </c>
      <c r="I104">
        <v>283</v>
      </c>
      <c r="J104" t="s">
        <v>16</v>
      </c>
      <c r="K104" t="s">
        <v>360</v>
      </c>
      <c r="L104">
        <f>YEAR(licenziamenti[[#This Row],[date]])</f>
        <v>2022</v>
      </c>
    </row>
    <row r="105" spans="1:12" hidden="1" x14ac:dyDescent="0.3">
      <c r="A105" t="s">
        <v>358</v>
      </c>
      <c r="B105" t="s">
        <v>142</v>
      </c>
      <c r="C105">
        <v>1300</v>
      </c>
      <c r="D105" s="1">
        <v>44984</v>
      </c>
      <c r="E105">
        <v>25</v>
      </c>
      <c r="F105" t="s">
        <v>131</v>
      </c>
      <c r="G105" t="s">
        <v>361</v>
      </c>
      <c r="H105" t="s">
        <v>58</v>
      </c>
      <c r="I105">
        <v>283</v>
      </c>
      <c r="J105" t="s">
        <v>16</v>
      </c>
      <c r="K105" t="s">
        <v>362</v>
      </c>
      <c r="L105">
        <f>YEAR(licenziamenti[[#This Row],[date]])</f>
        <v>2023</v>
      </c>
    </row>
    <row r="106" spans="1:12" hidden="1" x14ac:dyDescent="0.3">
      <c r="A106" t="s">
        <v>363</v>
      </c>
      <c r="B106" t="s">
        <v>99</v>
      </c>
      <c r="D106" s="1">
        <v>45547</v>
      </c>
      <c r="E106">
        <v>13</v>
      </c>
      <c r="F106" t="s">
        <v>20</v>
      </c>
      <c r="G106" t="s">
        <v>364</v>
      </c>
      <c r="H106" t="s">
        <v>45</v>
      </c>
      <c r="I106">
        <v>187</v>
      </c>
      <c r="J106" t="s">
        <v>16</v>
      </c>
      <c r="K106" t="s">
        <v>365</v>
      </c>
      <c r="L106">
        <f>YEAR(licenziamenti[[#This Row],[date]])</f>
        <v>2024</v>
      </c>
    </row>
    <row r="107" spans="1:12" hidden="1" x14ac:dyDescent="0.3">
      <c r="A107" t="s">
        <v>363</v>
      </c>
      <c r="B107" t="s">
        <v>99</v>
      </c>
      <c r="C107">
        <v>130</v>
      </c>
      <c r="D107" s="1">
        <v>44793</v>
      </c>
      <c r="E107">
        <v>3</v>
      </c>
      <c r="F107" t="s">
        <v>20</v>
      </c>
      <c r="G107" t="s">
        <v>366</v>
      </c>
      <c r="H107" t="s">
        <v>45</v>
      </c>
      <c r="I107">
        <v>187</v>
      </c>
      <c r="J107" t="s">
        <v>16</v>
      </c>
      <c r="K107" t="s">
        <v>367</v>
      </c>
      <c r="L107">
        <f>YEAR(licenziamenti[[#This Row],[date]])</f>
        <v>2022</v>
      </c>
    </row>
    <row r="108" spans="1:12" hidden="1" x14ac:dyDescent="0.3">
      <c r="A108" t="s">
        <v>363</v>
      </c>
      <c r="B108" t="s">
        <v>99</v>
      </c>
      <c r="C108">
        <v>200</v>
      </c>
      <c r="D108" s="1">
        <v>45316</v>
      </c>
      <c r="F108" t="s">
        <v>20</v>
      </c>
      <c r="G108" t="s">
        <v>368</v>
      </c>
      <c r="H108" t="s">
        <v>45</v>
      </c>
      <c r="I108">
        <v>187</v>
      </c>
      <c r="J108" t="s">
        <v>16</v>
      </c>
      <c r="K108" t="s">
        <v>369</v>
      </c>
      <c r="L108">
        <f>YEAR(licenziamenti[[#This Row],[date]])</f>
        <v>2024</v>
      </c>
    </row>
    <row r="109" spans="1:12" hidden="1" x14ac:dyDescent="0.3">
      <c r="A109" t="s">
        <v>370</v>
      </c>
      <c r="B109" t="s">
        <v>99</v>
      </c>
      <c r="C109">
        <v>170</v>
      </c>
      <c r="D109" s="1">
        <v>43919</v>
      </c>
      <c r="E109">
        <v>10</v>
      </c>
      <c r="F109" t="s">
        <v>20</v>
      </c>
      <c r="G109" t="s">
        <v>371</v>
      </c>
      <c r="H109" t="s">
        <v>28</v>
      </c>
      <c r="I109">
        <v>25</v>
      </c>
      <c r="J109" t="s">
        <v>16</v>
      </c>
      <c r="K109" t="s">
        <v>183</v>
      </c>
      <c r="L109">
        <f>YEAR(licenziamenti[[#This Row],[date]])</f>
        <v>2020</v>
      </c>
    </row>
    <row r="110" spans="1:12" hidden="1" x14ac:dyDescent="0.3">
      <c r="A110" t="s">
        <v>372</v>
      </c>
      <c r="B110" t="s">
        <v>12</v>
      </c>
      <c r="C110">
        <v>990</v>
      </c>
      <c r="D110" s="1">
        <v>45021</v>
      </c>
      <c r="E110">
        <v>13</v>
      </c>
      <c r="F110" t="s">
        <v>109</v>
      </c>
      <c r="G110" t="s">
        <v>373</v>
      </c>
      <c r="H110" t="s">
        <v>39</v>
      </c>
      <c r="I110">
        <v>311</v>
      </c>
      <c r="J110" t="s">
        <v>16</v>
      </c>
      <c r="K110" t="s">
        <v>374</v>
      </c>
      <c r="L110">
        <f>YEAR(licenziamenti[[#This Row],[date]])</f>
        <v>2023</v>
      </c>
    </row>
    <row r="111" spans="1:12" hidden="1" x14ac:dyDescent="0.3">
      <c r="A111" t="s">
        <v>375</v>
      </c>
      <c r="B111" t="s">
        <v>32</v>
      </c>
      <c r="C111">
        <v>170</v>
      </c>
      <c r="D111" s="1">
        <v>43924</v>
      </c>
      <c r="F111" t="s">
        <v>13</v>
      </c>
      <c r="G111" t="s">
        <v>376</v>
      </c>
      <c r="H111" t="s">
        <v>22</v>
      </c>
      <c r="I111">
        <v>14</v>
      </c>
      <c r="J111" t="s">
        <v>16</v>
      </c>
      <c r="K111" t="s">
        <v>377</v>
      </c>
      <c r="L111">
        <f>YEAR(licenziamenti[[#This Row],[date]])</f>
        <v>2020</v>
      </c>
    </row>
    <row r="112" spans="1:12" hidden="1" x14ac:dyDescent="0.3">
      <c r="A112" t="s">
        <v>378</v>
      </c>
      <c r="B112" t="s">
        <v>12</v>
      </c>
      <c r="C112">
        <v>3000</v>
      </c>
      <c r="D112" s="1">
        <v>45098</v>
      </c>
      <c r="F112" t="s">
        <v>311</v>
      </c>
      <c r="G112" t="s">
        <v>379</v>
      </c>
      <c r="H112" t="s">
        <v>105</v>
      </c>
      <c r="I112">
        <v>300</v>
      </c>
      <c r="J112" t="s">
        <v>16</v>
      </c>
      <c r="K112" t="s">
        <v>380</v>
      </c>
      <c r="L112">
        <f>YEAR(licenziamenti[[#This Row],[date]])</f>
        <v>2023</v>
      </c>
    </row>
    <row r="113" spans="1:12" hidden="1" x14ac:dyDescent="0.3">
      <c r="A113" t="s">
        <v>381</v>
      </c>
      <c r="B113" t="s">
        <v>130</v>
      </c>
      <c r="D113" s="1">
        <v>45255</v>
      </c>
      <c r="E113">
        <v>10</v>
      </c>
      <c r="F113" t="s">
        <v>20</v>
      </c>
      <c r="G113" t="s">
        <v>382</v>
      </c>
      <c r="H113" t="s">
        <v>152</v>
      </c>
      <c r="I113">
        <v>6</v>
      </c>
      <c r="J113" t="s">
        <v>133</v>
      </c>
      <c r="K113" t="s">
        <v>383</v>
      </c>
      <c r="L113">
        <f>YEAR(licenziamenti[[#This Row],[date]])</f>
        <v>2023</v>
      </c>
    </row>
    <row r="114" spans="1:12" hidden="1" x14ac:dyDescent="0.3">
      <c r="A114" t="s">
        <v>384</v>
      </c>
      <c r="B114" t="s">
        <v>385</v>
      </c>
      <c r="C114">
        <v>810</v>
      </c>
      <c r="D114" s="1">
        <v>45365</v>
      </c>
      <c r="E114">
        <v>6</v>
      </c>
      <c r="F114" t="s">
        <v>33</v>
      </c>
      <c r="G114" t="s">
        <v>386</v>
      </c>
      <c r="H114" t="s">
        <v>39</v>
      </c>
      <c r="I114">
        <v>33</v>
      </c>
      <c r="J114" t="s">
        <v>16</v>
      </c>
      <c r="K114" t="s">
        <v>387</v>
      </c>
      <c r="L114">
        <f>YEAR(licenziamenti[[#This Row],[date]])</f>
        <v>2024</v>
      </c>
    </row>
    <row r="115" spans="1:12" hidden="1" x14ac:dyDescent="0.3">
      <c r="A115" t="s">
        <v>388</v>
      </c>
      <c r="B115" t="s">
        <v>12</v>
      </c>
      <c r="C115">
        <v>750</v>
      </c>
      <c r="D115" s="1">
        <v>44999</v>
      </c>
      <c r="E115">
        <v>2</v>
      </c>
      <c r="F115" t="s">
        <v>56</v>
      </c>
      <c r="G115" t="s">
        <v>389</v>
      </c>
      <c r="H115" t="s">
        <v>45</v>
      </c>
      <c r="I115">
        <v>487</v>
      </c>
      <c r="J115" t="s">
        <v>16</v>
      </c>
      <c r="K115" t="s">
        <v>390</v>
      </c>
      <c r="L115">
        <f>YEAR(licenziamenti[[#This Row],[date]])</f>
        <v>2023</v>
      </c>
    </row>
    <row r="116" spans="1:12" hidden="1" x14ac:dyDescent="0.3">
      <c r="A116" t="s">
        <v>391</v>
      </c>
      <c r="B116" t="s">
        <v>42</v>
      </c>
      <c r="C116">
        <v>1350</v>
      </c>
      <c r="D116" s="1">
        <v>43956</v>
      </c>
      <c r="E116">
        <v>1</v>
      </c>
      <c r="F116" t="s">
        <v>392</v>
      </c>
      <c r="G116" t="s">
        <v>393</v>
      </c>
      <c r="H116" t="s">
        <v>45</v>
      </c>
      <c r="I116">
        <v>181</v>
      </c>
      <c r="J116" t="s">
        <v>16</v>
      </c>
      <c r="K116" t="s">
        <v>394</v>
      </c>
      <c r="L116">
        <f>YEAR(licenziamenti[[#This Row],[date]])</f>
        <v>2020</v>
      </c>
    </row>
    <row r="117" spans="1:12" hidden="1" x14ac:dyDescent="0.3">
      <c r="A117" t="s">
        <v>395</v>
      </c>
      <c r="B117" t="s">
        <v>82</v>
      </c>
      <c r="C117">
        <v>90</v>
      </c>
      <c r="D117" s="1">
        <v>45198</v>
      </c>
      <c r="F117" t="s">
        <v>396</v>
      </c>
      <c r="G117" t="s">
        <v>397</v>
      </c>
      <c r="H117" t="s">
        <v>22</v>
      </c>
      <c r="I117">
        <v>5</v>
      </c>
      <c r="J117" t="s">
        <v>29</v>
      </c>
      <c r="K117" t="s">
        <v>398</v>
      </c>
      <c r="L117">
        <f>YEAR(licenziamenti[[#This Row],[date]])</f>
        <v>2023</v>
      </c>
    </row>
    <row r="118" spans="1:12" hidden="1" x14ac:dyDescent="0.3">
      <c r="A118" t="s">
        <v>399</v>
      </c>
      <c r="B118" t="s">
        <v>12</v>
      </c>
      <c r="C118">
        <v>200</v>
      </c>
      <c r="D118" s="1">
        <v>43921</v>
      </c>
      <c r="F118" t="s">
        <v>392</v>
      </c>
      <c r="G118" t="s">
        <v>400</v>
      </c>
      <c r="H118" t="s">
        <v>28</v>
      </c>
      <c r="I118">
        <v>26</v>
      </c>
      <c r="J118" t="s">
        <v>16</v>
      </c>
      <c r="K118" t="s">
        <v>401</v>
      </c>
      <c r="L118">
        <f>YEAR(licenziamenti[[#This Row],[date]])</f>
        <v>2020</v>
      </c>
    </row>
    <row r="119" spans="1:12" hidden="1" x14ac:dyDescent="0.3">
      <c r="A119" t="s">
        <v>402</v>
      </c>
      <c r="B119" t="s">
        <v>287</v>
      </c>
      <c r="C119">
        <v>150</v>
      </c>
      <c r="D119" s="1">
        <v>44748</v>
      </c>
      <c r="E119">
        <v>2</v>
      </c>
      <c r="F119" t="s">
        <v>109</v>
      </c>
      <c r="G119" t="s">
        <v>403</v>
      </c>
      <c r="H119" t="s">
        <v>35</v>
      </c>
      <c r="I119">
        <v>64</v>
      </c>
      <c r="J119" t="s">
        <v>289</v>
      </c>
      <c r="K119" t="s">
        <v>404</v>
      </c>
      <c r="L119">
        <f>YEAR(licenziamenti[[#This Row],[date]])</f>
        <v>2022</v>
      </c>
    </row>
    <row r="120" spans="1:12" hidden="1" x14ac:dyDescent="0.3">
      <c r="A120" t="s">
        <v>402</v>
      </c>
      <c r="B120" t="s">
        <v>287</v>
      </c>
      <c r="C120">
        <v>350</v>
      </c>
      <c r="D120" s="1">
        <v>44748</v>
      </c>
      <c r="E120">
        <v>27</v>
      </c>
      <c r="F120" t="s">
        <v>109</v>
      </c>
      <c r="G120" t="s">
        <v>405</v>
      </c>
      <c r="H120" t="s">
        <v>35</v>
      </c>
      <c r="I120">
        <v>64</v>
      </c>
      <c r="J120" t="s">
        <v>289</v>
      </c>
      <c r="K120" t="s">
        <v>406</v>
      </c>
      <c r="L120">
        <f>YEAR(licenziamenti[[#This Row],[date]])</f>
        <v>2022</v>
      </c>
    </row>
    <row r="121" spans="1:12" hidden="1" x14ac:dyDescent="0.3">
      <c r="A121" t="s">
        <v>407</v>
      </c>
      <c r="B121" t="s">
        <v>168</v>
      </c>
      <c r="D121" s="1">
        <v>45718</v>
      </c>
      <c r="E121">
        <v>10</v>
      </c>
      <c r="F121" t="s">
        <v>43</v>
      </c>
      <c r="G121" t="s">
        <v>408</v>
      </c>
      <c r="H121" t="s">
        <v>105</v>
      </c>
      <c r="I121">
        <v>2</v>
      </c>
      <c r="J121" t="s">
        <v>133</v>
      </c>
      <c r="K121" t="s">
        <v>409</v>
      </c>
      <c r="L121">
        <f>YEAR(licenziamenti[[#This Row],[date]])</f>
        <v>2025</v>
      </c>
    </row>
    <row r="122" spans="1:12" hidden="1" x14ac:dyDescent="0.3">
      <c r="A122" t="s">
        <v>410</v>
      </c>
      <c r="B122" t="s">
        <v>287</v>
      </c>
      <c r="C122">
        <v>230</v>
      </c>
      <c r="D122" s="1">
        <v>44857</v>
      </c>
      <c r="E122">
        <v>38</v>
      </c>
      <c r="F122" t="s">
        <v>13</v>
      </c>
      <c r="G122" t="s">
        <v>411</v>
      </c>
      <c r="H122" t="s">
        <v>58</v>
      </c>
      <c r="I122">
        <v>36</v>
      </c>
      <c r="J122" t="s">
        <v>289</v>
      </c>
      <c r="K122" t="s">
        <v>412</v>
      </c>
      <c r="L122">
        <f>YEAR(licenziamenti[[#This Row],[date]])</f>
        <v>2022</v>
      </c>
    </row>
    <row r="123" spans="1:12" hidden="1" x14ac:dyDescent="0.3">
      <c r="A123" t="s">
        <v>413</v>
      </c>
      <c r="B123" t="s">
        <v>414</v>
      </c>
      <c r="D123" s="1">
        <v>45014</v>
      </c>
      <c r="E123">
        <v>25</v>
      </c>
      <c r="F123" t="s">
        <v>311</v>
      </c>
      <c r="G123" t="s">
        <v>415</v>
      </c>
      <c r="H123" t="s">
        <v>28</v>
      </c>
      <c r="I123">
        <v>37</v>
      </c>
      <c r="J123" t="s">
        <v>416</v>
      </c>
      <c r="K123" t="s">
        <v>417</v>
      </c>
      <c r="L123">
        <f>YEAR(licenziamenti[[#This Row],[date]])</f>
        <v>2023</v>
      </c>
    </row>
    <row r="124" spans="1:12" hidden="1" x14ac:dyDescent="0.3">
      <c r="A124" t="s">
        <v>418</v>
      </c>
      <c r="B124" t="s">
        <v>287</v>
      </c>
      <c r="C124">
        <v>110</v>
      </c>
      <c r="D124" s="1">
        <v>44787</v>
      </c>
      <c r="F124" t="s">
        <v>419</v>
      </c>
      <c r="G124" t="s">
        <v>420</v>
      </c>
      <c r="H124" t="s">
        <v>22</v>
      </c>
      <c r="I124">
        <v>15</v>
      </c>
      <c r="J124" t="s">
        <v>289</v>
      </c>
      <c r="K124" t="s">
        <v>421</v>
      </c>
      <c r="L124">
        <f>YEAR(licenziamenti[[#This Row],[date]])</f>
        <v>2022</v>
      </c>
    </row>
    <row r="125" spans="1:12" hidden="1" x14ac:dyDescent="0.3">
      <c r="A125" t="s">
        <v>422</v>
      </c>
      <c r="B125" t="s">
        <v>12</v>
      </c>
      <c r="C125">
        <v>290</v>
      </c>
      <c r="D125" s="1">
        <v>44804</v>
      </c>
      <c r="E125">
        <v>1</v>
      </c>
      <c r="F125" t="s">
        <v>419</v>
      </c>
      <c r="G125" t="s">
        <v>423</v>
      </c>
      <c r="H125" t="s">
        <v>45</v>
      </c>
      <c r="I125">
        <v>169</v>
      </c>
      <c r="J125" t="s">
        <v>16</v>
      </c>
      <c r="K125" t="s">
        <v>424</v>
      </c>
      <c r="L125">
        <f>YEAR(licenziamenti[[#This Row],[date]])</f>
        <v>2022</v>
      </c>
    </row>
    <row r="126" spans="1:12" hidden="1" x14ac:dyDescent="0.3">
      <c r="A126" t="s">
        <v>425</v>
      </c>
      <c r="B126" t="s">
        <v>12</v>
      </c>
      <c r="D126" s="1">
        <v>44910</v>
      </c>
      <c r="E126">
        <v>15</v>
      </c>
      <c r="F126" t="s">
        <v>233</v>
      </c>
      <c r="G126" t="s">
        <v>426</v>
      </c>
      <c r="H126" t="s">
        <v>45</v>
      </c>
      <c r="I126">
        <v>183</v>
      </c>
      <c r="J126" t="s">
        <v>16</v>
      </c>
      <c r="K126" t="s">
        <v>427</v>
      </c>
      <c r="L126">
        <f>YEAR(licenziamenti[[#This Row],[date]])</f>
        <v>2022</v>
      </c>
    </row>
    <row r="127" spans="1:12" hidden="1" x14ac:dyDescent="0.3">
      <c r="A127" t="s">
        <v>428</v>
      </c>
      <c r="B127" t="s">
        <v>120</v>
      </c>
      <c r="D127" s="1">
        <v>44880</v>
      </c>
      <c r="E127">
        <v>25</v>
      </c>
      <c r="F127" t="s">
        <v>131</v>
      </c>
      <c r="G127" t="s">
        <v>429</v>
      </c>
      <c r="H127" t="s">
        <v>28</v>
      </c>
      <c r="I127">
        <v>11</v>
      </c>
      <c r="J127" t="s">
        <v>29</v>
      </c>
      <c r="K127" t="s">
        <v>430</v>
      </c>
      <c r="L127">
        <f>YEAR(licenziamenti[[#This Row],[date]])</f>
        <v>2022</v>
      </c>
    </row>
    <row r="128" spans="1:12" hidden="1" x14ac:dyDescent="0.3">
      <c r="A128" t="s">
        <v>431</v>
      </c>
      <c r="B128" t="s">
        <v>12</v>
      </c>
      <c r="C128">
        <v>800</v>
      </c>
      <c r="D128" s="1">
        <v>43949</v>
      </c>
      <c r="E128">
        <v>18</v>
      </c>
      <c r="F128" t="s">
        <v>109</v>
      </c>
      <c r="G128" t="s">
        <v>432</v>
      </c>
      <c r="H128" t="s">
        <v>58</v>
      </c>
      <c r="I128">
        <v>156</v>
      </c>
      <c r="J128" t="s">
        <v>16</v>
      </c>
      <c r="K128" t="s">
        <v>433</v>
      </c>
      <c r="L128">
        <f>YEAR(licenziamenti[[#This Row],[date]])</f>
        <v>2020</v>
      </c>
    </row>
    <row r="129" spans="1:12" hidden="1" x14ac:dyDescent="0.3">
      <c r="A129" t="s">
        <v>434</v>
      </c>
      <c r="B129" t="s">
        <v>138</v>
      </c>
      <c r="D129" s="1">
        <v>44993</v>
      </c>
      <c r="E129">
        <v>15</v>
      </c>
      <c r="F129" t="s">
        <v>109</v>
      </c>
      <c r="G129" t="s">
        <v>435</v>
      </c>
      <c r="H129" t="s">
        <v>28</v>
      </c>
      <c r="I129">
        <v>52</v>
      </c>
      <c r="J129" t="s">
        <v>16</v>
      </c>
      <c r="K129" t="s">
        <v>436</v>
      </c>
      <c r="L129">
        <f>YEAR(licenziamenti[[#This Row],[date]])</f>
        <v>2023</v>
      </c>
    </row>
    <row r="130" spans="1:12" hidden="1" x14ac:dyDescent="0.3">
      <c r="A130" t="s">
        <v>437</v>
      </c>
      <c r="B130" t="s">
        <v>438</v>
      </c>
      <c r="C130">
        <v>1490</v>
      </c>
      <c r="D130" s="1">
        <v>45155</v>
      </c>
      <c r="E130">
        <v>9</v>
      </c>
      <c r="F130" t="s">
        <v>419</v>
      </c>
      <c r="G130" t="s">
        <v>439</v>
      </c>
      <c r="H130" t="s">
        <v>39</v>
      </c>
      <c r="I130">
        <v>30</v>
      </c>
      <c r="J130" t="s">
        <v>16</v>
      </c>
      <c r="K130" t="s">
        <v>440</v>
      </c>
      <c r="L130">
        <f>YEAR(licenziamenti[[#This Row],[date]])</f>
        <v>2023</v>
      </c>
    </row>
    <row r="131" spans="1:12" hidden="1" x14ac:dyDescent="0.3">
      <c r="A131" t="s">
        <v>437</v>
      </c>
      <c r="B131" t="s">
        <v>438</v>
      </c>
      <c r="C131">
        <v>620</v>
      </c>
      <c r="D131" s="1">
        <v>45068</v>
      </c>
      <c r="F131" t="s">
        <v>419</v>
      </c>
      <c r="G131" t="s">
        <v>441</v>
      </c>
      <c r="H131" t="s">
        <v>39</v>
      </c>
      <c r="I131">
        <v>30</v>
      </c>
      <c r="J131" t="s">
        <v>16</v>
      </c>
      <c r="K131" t="s">
        <v>442</v>
      </c>
      <c r="L131">
        <f>YEAR(licenziamenti[[#This Row],[date]])</f>
        <v>2023</v>
      </c>
    </row>
    <row r="132" spans="1:12" hidden="1" x14ac:dyDescent="0.3">
      <c r="A132" t="s">
        <v>443</v>
      </c>
      <c r="B132" t="s">
        <v>444</v>
      </c>
      <c r="D132" s="1">
        <v>45131</v>
      </c>
      <c r="E132">
        <v>10</v>
      </c>
      <c r="F132" t="s">
        <v>83</v>
      </c>
      <c r="G132" t="s">
        <v>445</v>
      </c>
      <c r="H132" t="s">
        <v>39</v>
      </c>
      <c r="I132">
        <v>692</v>
      </c>
      <c r="J132" t="s">
        <v>16</v>
      </c>
      <c r="K132" t="s">
        <v>446</v>
      </c>
      <c r="L132">
        <f>YEAR(licenziamenti[[#This Row],[date]])</f>
        <v>2023</v>
      </c>
    </row>
    <row r="133" spans="1:12" hidden="1" x14ac:dyDescent="0.3">
      <c r="A133" t="s">
        <v>447</v>
      </c>
      <c r="B133" t="s">
        <v>12</v>
      </c>
      <c r="C133">
        <v>1000</v>
      </c>
      <c r="D133" s="1">
        <v>45531</v>
      </c>
      <c r="F133" t="s">
        <v>448</v>
      </c>
      <c r="G133" t="s">
        <v>449</v>
      </c>
      <c r="H133" t="s">
        <v>39</v>
      </c>
      <c r="I133">
        <v>1200</v>
      </c>
      <c r="J133" t="s">
        <v>16</v>
      </c>
      <c r="K133" t="s">
        <v>450</v>
      </c>
      <c r="L133">
        <f>YEAR(licenziamenti[[#This Row],[date]])</f>
        <v>2024</v>
      </c>
    </row>
    <row r="134" spans="1:12" hidden="1" x14ac:dyDescent="0.3">
      <c r="A134" t="s">
        <v>447</v>
      </c>
      <c r="B134" t="s">
        <v>12</v>
      </c>
      <c r="C134">
        <v>6140</v>
      </c>
      <c r="D134" s="1">
        <v>45386</v>
      </c>
      <c r="F134" t="s">
        <v>448</v>
      </c>
      <c r="G134" t="s">
        <v>451</v>
      </c>
      <c r="H134" t="s">
        <v>39</v>
      </c>
      <c r="I134">
        <v>1200</v>
      </c>
      <c r="J134" t="s">
        <v>16</v>
      </c>
      <c r="K134" t="s">
        <v>452</v>
      </c>
      <c r="L134">
        <f>YEAR(licenziamenti[[#This Row],[date]])</f>
        <v>2024</v>
      </c>
    </row>
    <row r="135" spans="1:12" hidden="1" x14ac:dyDescent="0.3">
      <c r="A135" t="s">
        <v>453</v>
      </c>
      <c r="B135" t="s">
        <v>12</v>
      </c>
      <c r="C135">
        <v>14000</v>
      </c>
      <c r="D135" s="1">
        <v>45953</v>
      </c>
      <c r="E135">
        <v>4</v>
      </c>
      <c r="F135" t="s">
        <v>454</v>
      </c>
      <c r="G135" t="s">
        <v>455</v>
      </c>
      <c r="H135" t="s">
        <v>39</v>
      </c>
      <c r="I135">
        <v>2100</v>
      </c>
      <c r="J135" t="s">
        <v>16</v>
      </c>
      <c r="K135" t="s">
        <v>323</v>
      </c>
      <c r="L135">
        <f>YEAR(licenziamenti[[#This Row],[date]])</f>
        <v>2025</v>
      </c>
    </row>
    <row r="136" spans="1:12" hidden="1" x14ac:dyDescent="0.3">
      <c r="A136" t="s">
        <v>456</v>
      </c>
      <c r="B136" t="s">
        <v>12</v>
      </c>
      <c r="C136">
        <v>1200</v>
      </c>
      <c r="D136" s="1">
        <v>45609</v>
      </c>
      <c r="F136" t="s">
        <v>20</v>
      </c>
      <c r="G136" t="s">
        <v>457</v>
      </c>
      <c r="H136" t="s">
        <v>39</v>
      </c>
      <c r="I136">
        <v>1600</v>
      </c>
      <c r="J136" t="s">
        <v>16</v>
      </c>
      <c r="K136" t="s">
        <v>458</v>
      </c>
      <c r="L136">
        <f>YEAR(licenziamenti[[#This Row],[date]])</f>
        <v>2024</v>
      </c>
    </row>
    <row r="137" spans="1:12" hidden="1" x14ac:dyDescent="0.3">
      <c r="A137" t="s">
        <v>456</v>
      </c>
      <c r="B137" t="s">
        <v>12</v>
      </c>
      <c r="C137">
        <v>3000</v>
      </c>
      <c r="D137" s="1">
        <v>44739</v>
      </c>
      <c r="E137">
        <v>12</v>
      </c>
      <c r="F137" t="s">
        <v>20</v>
      </c>
      <c r="G137" t="s">
        <v>459</v>
      </c>
      <c r="H137" t="s">
        <v>39</v>
      </c>
      <c r="I137">
        <v>1600</v>
      </c>
      <c r="J137" t="s">
        <v>16</v>
      </c>
      <c r="K137" t="s">
        <v>460</v>
      </c>
      <c r="L137">
        <f>YEAR(licenziamenti[[#This Row],[date]])</f>
        <v>2022</v>
      </c>
    </row>
    <row r="138" spans="1:12" hidden="1" x14ac:dyDescent="0.3">
      <c r="A138" t="s">
        <v>456</v>
      </c>
      <c r="B138" t="s">
        <v>12</v>
      </c>
      <c r="C138">
        <v>580</v>
      </c>
      <c r="D138" s="1">
        <v>45580</v>
      </c>
      <c r="F138" t="s">
        <v>20</v>
      </c>
      <c r="G138" t="s">
        <v>175</v>
      </c>
      <c r="H138" t="s">
        <v>39</v>
      </c>
      <c r="I138">
        <v>1600</v>
      </c>
      <c r="J138" t="s">
        <v>16</v>
      </c>
      <c r="K138" t="s">
        <v>461</v>
      </c>
      <c r="L138">
        <f>YEAR(licenziamenti[[#This Row],[date]])</f>
        <v>2024</v>
      </c>
    </row>
    <row r="139" spans="1:12" hidden="1" x14ac:dyDescent="0.3">
      <c r="A139" t="s">
        <v>456</v>
      </c>
      <c r="B139" t="s">
        <v>12</v>
      </c>
      <c r="C139">
        <v>610</v>
      </c>
      <c r="D139" s="1">
        <v>45519</v>
      </c>
      <c r="F139" t="s">
        <v>20</v>
      </c>
      <c r="G139" t="s">
        <v>462</v>
      </c>
      <c r="H139" t="s">
        <v>39</v>
      </c>
      <c r="I139">
        <v>1600</v>
      </c>
      <c r="J139" t="s">
        <v>16</v>
      </c>
      <c r="K139" t="s">
        <v>463</v>
      </c>
      <c r="L139">
        <f>YEAR(licenziamenti[[#This Row],[date]])</f>
        <v>2024</v>
      </c>
    </row>
    <row r="140" spans="1:12" hidden="1" x14ac:dyDescent="0.3">
      <c r="A140" t="s">
        <v>456</v>
      </c>
      <c r="B140" t="s">
        <v>12</v>
      </c>
      <c r="C140">
        <v>650</v>
      </c>
      <c r="D140" s="1">
        <v>45568</v>
      </c>
      <c r="F140" t="s">
        <v>20</v>
      </c>
      <c r="G140" t="s">
        <v>175</v>
      </c>
      <c r="H140" t="s">
        <v>39</v>
      </c>
      <c r="I140">
        <v>1600</v>
      </c>
      <c r="J140" t="s">
        <v>16</v>
      </c>
      <c r="K140" t="s">
        <v>461</v>
      </c>
      <c r="L140">
        <f>YEAR(licenziamenti[[#This Row],[date]])</f>
        <v>2024</v>
      </c>
    </row>
    <row r="141" spans="1:12" hidden="1" x14ac:dyDescent="0.3">
      <c r="A141" t="s">
        <v>456</v>
      </c>
      <c r="B141" t="s">
        <v>12</v>
      </c>
      <c r="C141">
        <v>890</v>
      </c>
      <c r="D141" s="1">
        <v>45672</v>
      </c>
      <c r="F141" t="s">
        <v>20</v>
      </c>
      <c r="G141" t="s">
        <v>464</v>
      </c>
      <c r="H141" t="s">
        <v>39</v>
      </c>
      <c r="I141">
        <v>1600</v>
      </c>
      <c r="J141" t="s">
        <v>16</v>
      </c>
      <c r="K141" t="s">
        <v>461</v>
      </c>
      <c r="L141">
        <f>YEAR(licenziamenti[[#This Row],[date]])</f>
        <v>2025</v>
      </c>
    </row>
    <row r="142" spans="1:12" hidden="1" x14ac:dyDescent="0.3">
      <c r="A142" t="s">
        <v>456</v>
      </c>
      <c r="B142" t="s">
        <v>12</v>
      </c>
      <c r="C142">
        <v>970</v>
      </c>
      <c r="D142" s="1">
        <v>45763</v>
      </c>
      <c r="F142" t="s">
        <v>20</v>
      </c>
      <c r="G142" t="s">
        <v>464</v>
      </c>
      <c r="H142" t="s">
        <v>39</v>
      </c>
      <c r="I142">
        <v>1600</v>
      </c>
      <c r="J142" t="s">
        <v>16</v>
      </c>
      <c r="K142" t="s">
        <v>461</v>
      </c>
      <c r="L142">
        <f>YEAR(licenziamenti[[#This Row],[date]])</f>
        <v>2025</v>
      </c>
    </row>
    <row r="143" spans="1:12" hidden="1" x14ac:dyDescent="0.3">
      <c r="A143" t="s">
        <v>465</v>
      </c>
      <c r="B143" t="s">
        <v>466</v>
      </c>
      <c r="D143" s="1">
        <v>45554</v>
      </c>
      <c r="E143">
        <v>4</v>
      </c>
      <c r="F143" t="s">
        <v>65</v>
      </c>
      <c r="G143" t="s">
        <v>467</v>
      </c>
      <c r="H143" t="s">
        <v>45</v>
      </c>
      <c r="I143">
        <v>483</v>
      </c>
      <c r="J143" t="s">
        <v>29</v>
      </c>
      <c r="K143" t="s">
        <v>468</v>
      </c>
      <c r="L143">
        <f>YEAR(licenziamenti[[#This Row],[date]])</f>
        <v>2024</v>
      </c>
    </row>
    <row r="144" spans="1:12" hidden="1" x14ac:dyDescent="0.3">
      <c r="A144" t="s">
        <v>465</v>
      </c>
      <c r="B144" t="s">
        <v>466</v>
      </c>
      <c r="C144">
        <v>900</v>
      </c>
      <c r="D144" s="1">
        <v>44893</v>
      </c>
      <c r="E144">
        <v>6</v>
      </c>
      <c r="F144" t="s">
        <v>65</v>
      </c>
      <c r="G144" t="s">
        <v>469</v>
      </c>
      <c r="H144" t="s">
        <v>45</v>
      </c>
      <c r="I144">
        <v>483</v>
      </c>
      <c r="J144" t="s">
        <v>29</v>
      </c>
      <c r="K144" t="s">
        <v>258</v>
      </c>
      <c r="L144">
        <f>YEAR(licenziamenti[[#This Row],[date]])</f>
        <v>2022</v>
      </c>
    </row>
    <row r="145" spans="1:12" hidden="1" x14ac:dyDescent="0.3">
      <c r="A145" t="s">
        <v>470</v>
      </c>
      <c r="B145" t="s">
        <v>12</v>
      </c>
      <c r="C145">
        <v>1000</v>
      </c>
      <c r="D145" s="1">
        <v>45692</v>
      </c>
      <c r="E145">
        <v>7</v>
      </c>
      <c r="F145" t="s">
        <v>109</v>
      </c>
      <c r="G145" t="s">
        <v>471</v>
      </c>
      <c r="H145" t="s">
        <v>58</v>
      </c>
      <c r="I145">
        <v>293</v>
      </c>
      <c r="J145" t="s">
        <v>16</v>
      </c>
      <c r="K145" t="s">
        <v>472</v>
      </c>
      <c r="L145">
        <f>YEAR(licenziamenti[[#This Row],[date]])</f>
        <v>2025</v>
      </c>
    </row>
    <row r="146" spans="1:12" hidden="1" x14ac:dyDescent="0.3">
      <c r="A146" t="s">
        <v>473</v>
      </c>
      <c r="B146" t="s">
        <v>12</v>
      </c>
      <c r="C146">
        <v>350</v>
      </c>
      <c r="D146" s="1">
        <v>45191</v>
      </c>
      <c r="E146">
        <v>25</v>
      </c>
      <c r="F146" t="s">
        <v>474</v>
      </c>
      <c r="G146" t="s">
        <v>475</v>
      </c>
      <c r="H146" t="s">
        <v>28</v>
      </c>
      <c r="I146">
        <v>51</v>
      </c>
      <c r="J146" t="s">
        <v>16</v>
      </c>
      <c r="K146" t="s">
        <v>476</v>
      </c>
      <c r="L146">
        <f>YEAR(licenziamenti[[#This Row],[date]])</f>
        <v>2023</v>
      </c>
    </row>
    <row r="147" spans="1:12" hidden="1" x14ac:dyDescent="0.3">
      <c r="A147" t="s">
        <v>477</v>
      </c>
      <c r="B147" t="s">
        <v>478</v>
      </c>
      <c r="C147">
        <v>2500</v>
      </c>
      <c r="D147" s="1">
        <v>45342</v>
      </c>
      <c r="F147" t="s">
        <v>103</v>
      </c>
      <c r="G147" t="s">
        <v>479</v>
      </c>
      <c r="H147" t="s">
        <v>39</v>
      </c>
      <c r="I147">
        <v>8</v>
      </c>
      <c r="J147" t="s">
        <v>480</v>
      </c>
      <c r="K147" t="s">
        <v>481</v>
      </c>
      <c r="L147">
        <f>YEAR(licenziamenti[[#This Row],[date]])</f>
        <v>2024</v>
      </c>
    </row>
    <row r="148" spans="1:12" hidden="1" x14ac:dyDescent="0.3">
      <c r="A148" t="s">
        <v>482</v>
      </c>
      <c r="B148" t="s">
        <v>483</v>
      </c>
      <c r="C148">
        <v>800</v>
      </c>
      <c r="D148" s="1">
        <v>44732</v>
      </c>
      <c r="E148">
        <v>3</v>
      </c>
      <c r="F148" t="s">
        <v>83</v>
      </c>
      <c r="G148" t="s">
        <v>484</v>
      </c>
      <c r="H148" t="s">
        <v>58</v>
      </c>
      <c r="I148">
        <v>12</v>
      </c>
      <c r="J148" t="s">
        <v>133</v>
      </c>
      <c r="K148" t="s">
        <v>485</v>
      </c>
      <c r="L148">
        <f>YEAR(licenziamenti[[#This Row],[date]])</f>
        <v>2022</v>
      </c>
    </row>
    <row r="149" spans="1:12" hidden="1" x14ac:dyDescent="0.3">
      <c r="A149" t="s">
        <v>486</v>
      </c>
      <c r="B149" t="s">
        <v>138</v>
      </c>
      <c r="C149">
        <v>500</v>
      </c>
      <c r="D149" s="1">
        <v>45490</v>
      </c>
      <c r="E149">
        <v>1</v>
      </c>
      <c r="F149" t="s">
        <v>146</v>
      </c>
      <c r="G149" t="s">
        <v>487</v>
      </c>
      <c r="H149" t="s">
        <v>15</v>
      </c>
      <c r="I149">
        <v>325</v>
      </c>
      <c r="J149" t="s">
        <v>16</v>
      </c>
      <c r="K149" t="s">
        <v>488</v>
      </c>
      <c r="L149">
        <f>YEAR(licenziamenti[[#This Row],[date]])</f>
        <v>2024</v>
      </c>
    </row>
    <row r="150" spans="1:12" hidden="1" x14ac:dyDescent="0.3">
      <c r="A150" t="s">
        <v>486</v>
      </c>
      <c r="B150" t="s">
        <v>138</v>
      </c>
      <c r="C150">
        <v>650</v>
      </c>
      <c r="D150" s="1">
        <v>44900</v>
      </c>
      <c r="E150">
        <v>1</v>
      </c>
      <c r="F150" t="s">
        <v>146</v>
      </c>
      <c r="G150" t="s">
        <v>489</v>
      </c>
      <c r="H150" t="s">
        <v>15</v>
      </c>
      <c r="I150">
        <v>265</v>
      </c>
      <c r="J150" t="s">
        <v>16</v>
      </c>
      <c r="K150" t="s">
        <v>490</v>
      </c>
      <c r="L150">
        <f>YEAR(licenziamenti[[#This Row],[date]])</f>
        <v>2022</v>
      </c>
    </row>
    <row r="151" spans="1:12" hidden="1" x14ac:dyDescent="0.3">
      <c r="A151" t="s">
        <v>486</v>
      </c>
      <c r="B151" t="s">
        <v>287</v>
      </c>
      <c r="C151">
        <v>200</v>
      </c>
      <c r="D151" s="1">
        <v>45992</v>
      </c>
      <c r="F151" t="s">
        <v>146</v>
      </c>
      <c r="G151" t="s">
        <v>491</v>
      </c>
      <c r="H151" t="s">
        <v>15</v>
      </c>
      <c r="I151">
        <v>325</v>
      </c>
      <c r="J151" t="s">
        <v>16</v>
      </c>
      <c r="K151" t="s">
        <v>492</v>
      </c>
      <c r="L151">
        <f>YEAR(licenziamenti[[#This Row],[date]])</f>
        <v>2025</v>
      </c>
    </row>
    <row r="152" spans="1:12" hidden="1" x14ac:dyDescent="0.3">
      <c r="A152" t="s">
        <v>486</v>
      </c>
      <c r="B152" t="s">
        <v>287</v>
      </c>
      <c r="C152">
        <v>240</v>
      </c>
      <c r="D152" s="1">
        <v>43922</v>
      </c>
      <c r="E152">
        <v>9</v>
      </c>
      <c r="F152" t="s">
        <v>146</v>
      </c>
      <c r="G152" t="s">
        <v>493</v>
      </c>
      <c r="H152" t="s">
        <v>35</v>
      </c>
      <c r="I152">
        <v>100</v>
      </c>
      <c r="J152" t="s">
        <v>289</v>
      </c>
      <c r="K152" t="s">
        <v>494</v>
      </c>
      <c r="L152">
        <f>YEAR(licenziamenti[[#This Row],[date]])</f>
        <v>2020</v>
      </c>
    </row>
    <row r="153" spans="1:12" hidden="1" x14ac:dyDescent="0.3">
      <c r="A153" t="s">
        <v>495</v>
      </c>
      <c r="B153" t="s">
        <v>12</v>
      </c>
      <c r="C153">
        <v>130</v>
      </c>
      <c r="D153" s="1">
        <v>44762</v>
      </c>
      <c r="F153" t="s">
        <v>396</v>
      </c>
      <c r="G153" t="s">
        <v>496</v>
      </c>
      <c r="H153" t="s">
        <v>152</v>
      </c>
      <c r="I153">
        <v>1</v>
      </c>
      <c r="J153" t="s">
        <v>16</v>
      </c>
      <c r="K153" t="s">
        <v>497</v>
      </c>
      <c r="L153">
        <f>YEAR(licenziamenti[[#This Row],[date]])</f>
        <v>2022</v>
      </c>
    </row>
    <row r="154" spans="1:12" hidden="1" x14ac:dyDescent="0.3">
      <c r="A154" t="s">
        <v>498</v>
      </c>
      <c r="B154" t="s">
        <v>499</v>
      </c>
      <c r="D154" s="1">
        <v>44939</v>
      </c>
      <c r="E154">
        <v>10</v>
      </c>
      <c r="F154" t="s">
        <v>13</v>
      </c>
      <c r="G154" t="s">
        <v>500</v>
      </c>
      <c r="H154" t="s">
        <v>35</v>
      </c>
      <c r="I154">
        <v>155</v>
      </c>
      <c r="J154" t="s">
        <v>16</v>
      </c>
      <c r="K154" t="s">
        <v>270</v>
      </c>
      <c r="L154">
        <f>YEAR(licenziamenti[[#This Row],[date]])</f>
        <v>2023</v>
      </c>
    </row>
    <row r="155" spans="1:12" hidden="1" x14ac:dyDescent="0.3">
      <c r="A155" t="s">
        <v>501</v>
      </c>
      <c r="B155" t="s">
        <v>12</v>
      </c>
      <c r="C155">
        <v>400</v>
      </c>
      <c r="D155" s="1">
        <v>45139</v>
      </c>
      <c r="E155">
        <v>3</v>
      </c>
      <c r="F155" t="s">
        <v>419</v>
      </c>
      <c r="G155" t="s">
        <v>502</v>
      </c>
      <c r="H155" t="s">
        <v>28</v>
      </c>
      <c r="I155">
        <v>57</v>
      </c>
      <c r="J155" t="s">
        <v>16</v>
      </c>
      <c r="K155" t="s">
        <v>503</v>
      </c>
      <c r="L155">
        <f>YEAR(licenziamenti[[#This Row],[date]])</f>
        <v>2023</v>
      </c>
    </row>
    <row r="156" spans="1:12" hidden="1" x14ac:dyDescent="0.3">
      <c r="A156" t="s">
        <v>504</v>
      </c>
      <c r="B156" t="s">
        <v>505</v>
      </c>
      <c r="C156">
        <v>1000</v>
      </c>
      <c r="D156" s="1">
        <v>44011</v>
      </c>
      <c r="F156" t="s">
        <v>103</v>
      </c>
      <c r="G156" t="s">
        <v>506</v>
      </c>
      <c r="H156" t="s">
        <v>58</v>
      </c>
      <c r="I156">
        <v>3600</v>
      </c>
      <c r="J156" t="s">
        <v>159</v>
      </c>
      <c r="K156" t="s">
        <v>507</v>
      </c>
      <c r="L156">
        <f>YEAR(licenziamenti[[#This Row],[date]])</f>
        <v>2020</v>
      </c>
    </row>
    <row r="157" spans="1:12" hidden="1" x14ac:dyDescent="0.3">
      <c r="A157" t="s">
        <v>504</v>
      </c>
      <c r="B157" t="s">
        <v>196</v>
      </c>
      <c r="C157">
        <v>1500</v>
      </c>
      <c r="D157" s="1">
        <v>44749</v>
      </c>
      <c r="E157">
        <v>5</v>
      </c>
      <c r="F157" t="s">
        <v>103</v>
      </c>
      <c r="G157" t="s">
        <v>508</v>
      </c>
      <c r="H157" t="s">
        <v>58</v>
      </c>
      <c r="I157">
        <v>3600</v>
      </c>
      <c r="J157" t="s">
        <v>16</v>
      </c>
      <c r="K157" t="s">
        <v>191</v>
      </c>
      <c r="L157">
        <f>YEAR(licenziamenti[[#This Row],[date]])</f>
        <v>2022</v>
      </c>
    </row>
    <row r="158" spans="1:12" hidden="1" x14ac:dyDescent="0.3">
      <c r="A158" t="s">
        <v>504</v>
      </c>
      <c r="B158" t="s">
        <v>196</v>
      </c>
      <c r="C158">
        <v>1730</v>
      </c>
      <c r="D158" s="1">
        <v>44860</v>
      </c>
      <c r="F158" t="s">
        <v>103</v>
      </c>
      <c r="G158" t="s">
        <v>509</v>
      </c>
      <c r="H158" t="s">
        <v>58</v>
      </c>
      <c r="I158">
        <v>3600</v>
      </c>
      <c r="J158" t="s">
        <v>16</v>
      </c>
      <c r="K158" t="s">
        <v>160</v>
      </c>
      <c r="L158">
        <f>YEAR(licenziamenti[[#This Row],[date]])</f>
        <v>2022</v>
      </c>
    </row>
    <row r="159" spans="1:12" hidden="1" x14ac:dyDescent="0.3">
      <c r="A159" t="s">
        <v>504</v>
      </c>
      <c r="B159" t="s">
        <v>12</v>
      </c>
      <c r="C159">
        <v>2590</v>
      </c>
      <c r="D159" s="1">
        <v>44866</v>
      </c>
      <c r="F159" t="s">
        <v>103</v>
      </c>
      <c r="G159" t="s">
        <v>510</v>
      </c>
      <c r="H159" t="s">
        <v>58</v>
      </c>
      <c r="I159">
        <v>3600</v>
      </c>
      <c r="J159" t="s">
        <v>16</v>
      </c>
      <c r="K159" t="s">
        <v>344</v>
      </c>
      <c r="L159">
        <f>YEAR(licenziamenti[[#This Row],[date]])</f>
        <v>2022</v>
      </c>
    </row>
    <row r="160" spans="1:12" hidden="1" x14ac:dyDescent="0.3">
      <c r="A160" t="s">
        <v>511</v>
      </c>
      <c r="B160" t="s">
        <v>42</v>
      </c>
      <c r="C160">
        <v>200</v>
      </c>
      <c r="D160" s="1">
        <v>44799</v>
      </c>
      <c r="E160">
        <v>7</v>
      </c>
      <c r="F160" t="s">
        <v>131</v>
      </c>
      <c r="G160" t="s">
        <v>512</v>
      </c>
      <c r="H160" t="s">
        <v>28</v>
      </c>
      <c r="I160">
        <v>78</v>
      </c>
      <c r="J160" t="s">
        <v>16</v>
      </c>
      <c r="K160" t="s">
        <v>513</v>
      </c>
      <c r="L160">
        <f>YEAR(licenziamenti[[#This Row],[date]])</f>
        <v>2022</v>
      </c>
    </row>
    <row r="161" spans="1:12" hidden="1" x14ac:dyDescent="0.3">
      <c r="A161" t="s">
        <v>514</v>
      </c>
      <c r="B161" t="s">
        <v>12</v>
      </c>
      <c r="C161">
        <v>250</v>
      </c>
      <c r="D161" s="1">
        <v>44903</v>
      </c>
      <c r="E161">
        <v>4</v>
      </c>
      <c r="F161" t="s">
        <v>146</v>
      </c>
      <c r="G161" t="s">
        <v>515</v>
      </c>
      <c r="H161" t="s">
        <v>215</v>
      </c>
      <c r="I161">
        <v>537</v>
      </c>
      <c r="J161" t="s">
        <v>16</v>
      </c>
      <c r="K161" t="s">
        <v>300</v>
      </c>
      <c r="L161">
        <f>YEAR(licenziamenti[[#This Row],[date]])</f>
        <v>2022</v>
      </c>
    </row>
    <row r="162" spans="1:12" hidden="1" x14ac:dyDescent="0.3">
      <c r="A162" t="s">
        <v>516</v>
      </c>
      <c r="B162" t="s">
        <v>517</v>
      </c>
      <c r="D162" s="1">
        <v>45204</v>
      </c>
      <c r="E162">
        <v>25</v>
      </c>
      <c r="F162" t="s">
        <v>103</v>
      </c>
      <c r="G162" t="s">
        <v>518</v>
      </c>
      <c r="H162" t="s">
        <v>39</v>
      </c>
      <c r="I162">
        <v>629</v>
      </c>
      <c r="J162" t="s">
        <v>519</v>
      </c>
      <c r="K162" t="s">
        <v>520</v>
      </c>
      <c r="L162">
        <f>YEAR(licenziamenti[[#This Row],[date]])</f>
        <v>2023</v>
      </c>
    </row>
    <row r="163" spans="1:12" hidden="1" x14ac:dyDescent="0.3">
      <c r="A163" t="s">
        <v>516</v>
      </c>
      <c r="B163" t="s">
        <v>517</v>
      </c>
      <c r="D163" s="1">
        <v>44755</v>
      </c>
      <c r="E163">
        <v>3</v>
      </c>
      <c r="F163" t="s">
        <v>103</v>
      </c>
      <c r="G163" t="s">
        <v>521</v>
      </c>
      <c r="H163" t="s">
        <v>39</v>
      </c>
      <c r="I163">
        <v>629</v>
      </c>
      <c r="J163" t="s">
        <v>519</v>
      </c>
      <c r="K163" t="s">
        <v>522</v>
      </c>
      <c r="L163">
        <f>YEAR(licenziamenti[[#This Row],[date]])</f>
        <v>2022</v>
      </c>
    </row>
    <row r="164" spans="1:12" hidden="1" x14ac:dyDescent="0.3">
      <c r="A164" t="s">
        <v>516</v>
      </c>
      <c r="B164" t="s">
        <v>517</v>
      </c>
      <c r="D164" s="1">
        <v>45726</v>
      </c>
      <c r="E164">
        <v>10</v>
      </c>
      <c r="F164" t="s">
        <v>103</v>
      </c>
      <c r="G164" t="s">
        <v>523</v>
      </c>
      <c r="H164" t="s">
        <v>39</v>
      </c>
      <c r="I164">
        <v>629</v>
      </c>
      <c r="J164" t="s">
        <v>519</v>
      </c>
      <c r="K164" t="s">
        <v>524</v>
      </c>
      <c r="L164">
        <f>YEAR(licenziamenti[[#This Row],[date]])</f>
        <v>2025</v>
      </c>
    </row>
    <row r="165" spans="1:12" hidden="1" x14ac:dyDescent="0.3">
      <c r="A165" t="s">
        <v>516</v>
      </c>
      <c r="B165" t="s">
        <v>517</v>
      </c>
      <c r="C165">
        <v>8000</v>
      </c>
      <c r="D165" s="1">
        <v>44956</v>
      </c>
      <c r="E165">
        <v>5</v>
      </c>
      <c r="F165" t="s">
        <v>103</v>
      </c>
      <c r="G165" t="s">
        <v>525</v>
      </c>
      <c r="H165" t="s">
        <v>39</v>
      </c>
      <c r="I165">
        <v>629</v>
      </c>
      <c r="J165" t="s">
        <v>519</v>
      </c>
      <c r="K165" t="s">
        <v>526</v>
      </c>
      <c r="L165">
        <f>YEAR(licenziamenti[[#This Row],[date]])</f>
        <v>2023</v>
      </c>
    </row>
    <row r="166" spans="1:12" hidden="1" x14ac:dyDescent="0.3">
      <c r="A166" t="s">
        <v>527</v>
      </c>
      <c r="B166" t="s">
        <v>528</v>
      </c>
      <c r="C166">
        <v>750</v>
      </c>
      <c r="D166" s="1">
        <v>43924</v>
      </c>
      <c r="E166">
        <v>7</v>
      </c>
      <c r="F166" t="s">
        <v>221</v>
      </c>
      <c r="G166" t="s">
        <v>529</v>
      </c>
      <c r="H166" t="s">
        <v>28</v>
      </c>
      <c r="I166">
        <v>35</v>
      </c>
      <c r="J166" t="s">
        <v>16</v>
      </c>
      <c r="K166" t="s">
        <v>377</v>
      </c>
      <c r="L166">
        <f>YEAR(licenziamenti[[#This Row],[date]])</f>
        <v>2020</v>
      </c>
    </row>
    <row r="167" spans="1:12" hidden="1" x14ac:dyDescent="0.3">
      <c r="A167" t="s">
        <v>530</v>
      </c>
      <c r="B167" t="s">
        <v>42</v>
      </c>
      <c r="C167">
        <v>380</v>
      </c>
      <c r="D167" s="1">
        <v>44959</v>
      </c>
      <c r="F167" t="s">
        <v>65</v>
      </c>
      <c r="G167" t="s">
        <v>531</v>
      </c>
      <c r="H167" t="s">
        <v>22</v>
      </c>
      <c r="I167">
        <v>1500</v>
      </c>
      <c r="J167" t="s">
        <v>16</v>
      </c>
      <c r="K167" t="s">
        <v>532</v>
      </c>
      <c r="L167">
        <f>YEAR(licenziamenti[[#This Row],[date]])</f>
        <v>2023</v>
      </c>
    </row>
    <row r="168" spans="1:12" hidden="1" x14ac:dyDescent="0.3">
      <c r="A168" t="s">
        <v>533</v>
      </c>
      <c r="B168" t="s">
        <v>42</v>
      </c>
      <c r="C168">
        <v>350</v>
      </c>
      <c r="D168" s="1">
        <v>45106</v>
      </c>
      <c r="E168">
        <v>15</v>
      </c>
      <c r="F168" t="s">
        <v>43</v>
      </c>
      <c r="G168" t="s">
        <v>534</v>
      </c>
      <c r="H168" t="s">
        <v>45</v>
      </c>
      <c r="I168">
        <v>100</v>
      </c>
      <c r="J168" t="s">
        <v>16</v>
      </c>
      <c r="K168" t="s">
        <v>535</v>
      </c>
      <c r="L168">
        <f>YEAR(licenziamenti[[#This Row],[date]])</f>
        <v>2023</v>
      </c>
    </row>
    <row r="169" spans="1:12" hidden="1" x14ac:dyDescent="0.3">
      <c r="A169" t="s">
        <v>536</v>
      </c>
      <c r="B169" t="s">
        <v>12</v>
      </c>
      <c r="C169">
        <v>1000</v>
      </c>
      <c r="D169" s="1">
        <v>45692</v>
      </c>
      <c r="F169" t="s">
        <v>311</v>
      </c>
      <c r="G169" t="s">
        <v>158</v>
      </c>
      <c r="H169" t="s">
        <v>39</v>
      </c>
      <c r="I169">
        <v>453</v>
      </c>
      <c r="J169" t="s">
        <v>16</v>
      </c>
      <c r="K169" t="s">
        <v>537</v>
      </c>
      <c r="L169">
        <f>YEAR(licenziamenti[[#This Row],[date]])</f>
        <v>2025</v>
      </c>
    </row>
    <row r="170" spans="1:12" hidden="1" x14ac:dyDescent="0.3">
      <c r="A170" t="s">
        <v>536</v>
      </c>
      <c r="B170" t="s">
        <v>12</v>
      </c>
      <c r="C170">
        <v>1800</v>
      </c>
      <c r="D170" s="1">
        <v>44880</v>
      </c>
      <c r="E170">
        <v>9</v>
      </c>
      <c r="F170" t="s">
        <v>311</v>
      </c>
      <c r="G170" t="s">
        <v>538</v>
      </c>
      <c r="H170" t="s">
        <v>39</v>
      </c>
      <c r="I170">
        <v>453</v>
      </c>
      <c r="J170" t="s">
        <v>16</v>
      </c>
      <c r="K170" t="s">
        <v>539</v>
      </c>
      <c r="L170">
        <f>YEAR(licenziamenti[[#This Row],[date]])</f>
        <v>2022</v>
      </c>
    </row>
    <row r="171" spans="1:12" hidden="1" x14ac:dyDescent="0.3">
      <c r="A171" t="s">
        <v>540</v>
      </c>
      <c r="B171" t="s">
        <v>32</v>
      </c>
      <c r="C171">
        <v>1700</v>
      </c>
      <c r="D171" s="1">
        <v>45009</v>
      </c>
      <c r="F171" t="s">
        <v>131</v>
      </c>
      <c r="G171" t="s">
        <v>541</v>
      </c>
      <c r="H171" t="s">
        <v>58</v>
      </c>
      <c r="I171">
        <v>250</v>
      </c>
      <c r="J171" t="s">
        <v>16</v>
      </c>
      <c r="K171" t="s">
        <v>194</v>
      </c>
      <c r="L171">
        <f>YEAR(licenziamenti[[#This Row],[date]])</f>
        <v>2023</v>
      </c>
    </row>
    <row r="172" spans="1:12" hidden="1" x14ac:dyDescent="0.3">
      <c r="A172" t="s">
        <v>542</v>
      </c>
      <c r="B172" t="s">
        <v>12</v>
      </c>
      <c r="C172">
        <v>230</v>
      </c>
      <c r="D172" s="1">
        <v>44757</v>
      </c>
      <c r="F172" t="s">
        <v>20</v>
      </c>
      <c r="G172" t="s">
        <v>543</v>
      </c>
      <c r="H172" t="s">
        <v>22</v>
      </c>
      <c r="I172">
        <v>27</v>
      </c>
      <c r="J172" t="s">
        <v>16</v>
      </c>
      <c r="K172" t="s">
        <v>544</v>
      </c>
      <c r="L172">
        <f>YEAR(licenziamenti[[#This Row],[date]])</f>
        <v>2022</v>
      </c>
    </row>
    <row r="173" spans="1:12" hidden="1" x14ac:dyDescent="0.3">
      <c r="A173" t="s">
        <v>545</v>
      </c>
      <c r="B173" t="s">
        <v>181</v>
      </c>
      <c r="D173" s="1">
        <v>44888</v>
      </c>
      <c r="E173">
        <v>10</v>
      </c>
      <c r="F173" t="s">
        <v>131</v>
      </c>
      <c r="G173" t="s">
        <v>546</v>
      </c>
      <c r="H173" t="s">
        <v>152</v>
      </c>
      <c r="I173">
        <v>2</v>
      </c>
      <c r="J173" t="s">
        <v>16</v>
      </c>
      <c r="K173" t="s">
        <v>547</v>
      </c>
      <c r="L173">
        <f>YEAR(licenziamenti[[#This Row],[date]])</f>
        <v>2022</v>
      </c>
    </row>
    <row r="174" spans="1:12" hidden="1" x14ac:dyDescent="0.3">
      <c r="A174" t="s">
        <v>548</v>
      </c>
      <c r="B174" t="s">
        <v>12</v>
      </c>
      <c r="D174" s="1">
        <v>44873</v>
      </c>
      <c r="E174">
        <v>16</v>
      </c>
      <c r="F174" t="s">
        <v>549</v>
      </c>
      <c r="G174" t="s">
        <v>550</v>
      </c>
      <c r="H174" t="s">
        <v>39</v>
      </c>
      <c r="I174">
        <v>300</v>
      </c>
      <c r="J174" t="s">
        <v>16</v>
      </c>
      <c r="K174" t="s">
        <v>551</v>
      </c>
      <c r="L174">
        <f>YEAR(licenziamenti[[#This Row],[date]])</f>
        <v>2022</v>
      </c>
    </row>
    <row r="175" spans="1:12" hidden="1" x14ac:dyDescent="0.3">
      <c r="A175" t="s">
        <v>548</v>
      </c>
      <c r="B175" t="s">
        <v>12</v>
      </c>
      <c r="D175" s="1">
        <v>45142</v>
      </c>
      <c r="E175">
        <v>25</v>
      </c>
      <c r="F175" t="s">
        <v>549</v>
      </c>
      <c r="G175" t="s">
        <v>552</v>
      </c>
      <c r="H175" t="s">
        <v>39</v>
      </c>
      <c r="I175">
        <v>300</v>
      </c>
      <c r="J175" t="s">
        <v>16</v>
      </c>
      <c r="K175" t="s">
        <v>553</v>
      </c>
      <c r="L175">
        <f>YEAR(licenziamenti[[#This Row],[date]])</f>
        <v>2023</v>
      </c>
    </row>
    <row r="176" spans="1:12" hidden="1" x14ac:dyDescent="0.3">
      <c r="A176" t="s">
        <v>548</v>
      </c>
      <c r="B176" t="s">
        <v>12</v>
      </c>
      <c r="C176">
        <v>400</v>
      </c>
      <c r="D176" s="1">
        <v>43926</v>
      </c>
      <c r="E176">
        <v>25</v>
      </c>
      <c r="F176" t="s">
        <v>549</v>
      </c>
      <c r="G176" t="s">
        <v>554</v>
      </c>
      <c r="H176" t="s">
        <v>58</v>
      </c>
      <c r="I176">
        <v>100</v>
      </c>
      <c r="J176" t="s">
        <v>16</v>
      </c>
      <c r="K176" t="s">
        <v>377</v>
      </c>
      <c r="L176">
        <f>YEAR(licenziamenti[[#This Row],[date]])</f>
        <v>2020</v>
      </c>
    </row>
    <row r="177" spans="1:12" hidden="1" x14ac:dyDescent="0.3">
      <c r="A177" t="s">
        <v>555</v>
      </c>
      <c r="B177" t="s">
        <v>185</v>
      </c>
      <c r="D177" s="1">
        <v>45327</v>
      </c>
      <c r="E177">
        <v>10</v>
      </c>
      <c r="F177" t="s">
        <v>13</v>
      </c>
      <c r="G177" t="s">
        <v>556</v>
      </c>
      <c r="H177" t="s">
        <v>22</v>
      </c>
      <c r="I177">
        <v>13</v>
      </c>
      <c r="J177" t="s">
        <v>16</v>
      </c>
      <c r="K177" t="s">
        <v>557</v>
      </c>
      <c r="L177">
        <f>YEAR(licenziamenti[[#This Row],[date]])</f>
        <v>2024</v>
      </c>
    </row>
    <row r="178" spans="1:12" hidden="1" x14ac:dyDescent="0.3">
      <c r="A178" t="s">
        <v>558</v>
      </c>
      <c r="B178" t="s">
        <v>90</v>
      </c>
      <c r="C178">
        <v>1000</v>
      </c>
      <c r="D178" s="1">
        <v>45029</v>
      </c>
      <c r="E178">
        <v>4</v>
      </c>
      <c r="F178" t="s">
        <v>109</v>
      </c>
      <c r="G178" t="s">
        <v>158</v>
      </c>
      <c r="H178" t="s">
        <v>35</v>
      </c>
      <c r="I178">
        <v>282</v>
      </c>
      <c r="J178" t="s">
        <v>16</v>
      </c>
      <c r="K178" t="s">
        <v>559</v>
      </c>
      <c r="L178">
        <f>YEAR(licenziamenti[[#This Row],[date]])</f>
        <v>2023</v>
      </c>
    </row>
    <row r="179" spans="1:12" hidden="1" x14ac:dyDescent="0.3">
      <c r="A179" t="s">
        <v>558</v>
      </c>
      <c r="B179" t="s">
        <v>90</v>
      </c>
      <c r="C179">
        <v>760</v>
      </c>
      <c r="D179" s="1">
        <v>44930</v>
      </c>
      <c r="E179">
        <v>2</v>
      </c>
      <c r="F179" t="s">
        <v>109</v>
      </c>
      <c r="G179" t="s">
        <v>560</v>
      </c>
      <c r="H179" t="s">
        <v>35</v>
      </c>
      <c r="I179">
        <v>282</v>
      </c>
      <c r="J179" t="s">
        <v>16</v>
      </c>
      <c r="K179" t="s">
        <v>561</v>
      </c>
      <c r="L179">
        <f>YEAR(licenziamenti[[#This Row],[date]])</f>
        <v>2023</v>
      </c>
    </row>
    <row r="180" spans="1:12" hidden="1" x14ac:dyDescent="0.3">
      <c r="A180" t="s">
        <v>562</v>
      </c>
      <c r="B180" t="s">
        <v>12</v>
      </c>
      <c r="C180">
        <v>270</v>
      </c>
      <c r="D180" s="1">
        <v>45181</v>
      </c>
      <c r="E180">
        <v>9</v>
      </c>
      <c r="F180" t="s">
        <v>146</v>
      </c>
      <c r="G180" t="s">
        <v>563</v>
      </c>
      <c r="H180" t="s">
        <v>58</v>
      </c>
      <c r="I180">
        <v>296</v>
      </c>
      <c r="J180" t="s">
        <v>16</v>
      </c>
      <c r="K180" t="s">
        <v>564</v>
      </c>
      <c r="L180">
        <f>YEAR(licenziamenti[[#This Row],[date]])</f>
        <v>2023</v>
      </c>
    </row>
    <row r="181" spans="1:12" hidden="1" x14ac:dyDescent="0.3">
      <c r="A181" t="s">
        <v>565</v>
      </c>
      <c r="B181" t="s">
        <v>287</v>
      </c>
      <c r="C181">
        <v>200</v>
      </c>
      <c r="D181" s="1">
        <v>45599</v>
      </c>
      <c r="E181">
        <v>6</v>
      </c>
      <c r="F181" t="s">
        <v>311</v>
      </c>
      <c r="G181" t="s">
        <v>566</v>
      </c>
      <c r="H181" t="s">
        <v>28</v>
      </c>
      <c r="I181">
        <v>102</v>
      </c>
      <c r="J181" t="s">
        <v>289</v>
      </c>
      <c r="K181" t="s">
        <v>567</v>
      </c>
      <c r="L181">
        <f>YEAR(licenziamenti[[#This Row],[date]])</f>
        <v>2024</v>
      </c>
    </row>
    <row r="182" spans="1:12" hidden="1" x14ac:dyDescent="0.3">
      <c r="A182" t="s">
        <v>568</v>
      </c>
      <c r="B182" t="s">
        <v>569</v>
      </c>
      <c r="C182">
        <v>300</v>
      </c>
      <c r="D182" s="1">
        <v>45112</v>
      </c>
      <c r="F182" t="s">
        <v>570</v>
      </c>
      <c r="G182" t="s">
        <v>571</v>
      </c>
      <c r="H182" t="s">
        <v>28</v>
      </c>
      <c r="I182">
        <v>47</v>
      </c>
      <c r="J182" t="s">
        <v>29</v>
      </c>
      <c r="K182" t="s">
        <v>572</v>
      </c>
      <c r="L182">
        <f>YEAR(licenziamenti[[#This Row],[date]])</f>
        <v>2023</v>
      </c>
    </row>
    <row r="183" spans="1:12" hidden="1" x14ac:dyDescent="0.3">
      <c r="A183" t="s">
        <v>573</v>
      </c>
      <c r="B183" t="s">
        <v>142</v>
      </c>
      <c r="C183">
        <v>1500</v>
      </c>
      <c r="D183" s="1">
        <v>45161</v>
      </c>
      <c r="E183">
        <v>3</v>
      </c>
      <c r="F183" t="s">
        <v>396</v>
      </c>
      <c r="G183" t="s">
        <v>574</v>
      </c>
      <c r="H183" t="s">
        <v>28</v>
      </c>
      <c r="I183">
        <v>220</v>
      </c>
      <c r="J183" t="s">
        <v>16</v>
      </c>
      <c r="K183" t="s">
        <v>575</v>
      </c>
      <c r="L183">
        <f>YEAR(licenziamenti[[#This Row],[date]])</f>
        <v>2023</v>
      </c>
    </row>
    <row r="184" spans="1:12" hidden="1" x14ac:dyDescent="0.3">
      <c r="A184" t="s">
        <v>576</v>
      </c>
      <c r="B184" t="s">
        <v>42</v>
      </c>
      <c r="C184">
        <v>150</v>
      </c>
      <c r="D184" s="1">
        <v>44000</v>
      </c>
      <c r="F184" t="s">
        <v>125</v>
      </c>
      <c r="G184" t="s">
        <v>577</v>
      </c>
      <c r="H184" t="s">
        <v>28</v>
      </c>
      <c r="I184">
        <v>32</v>
      </c>
      <c r="J184" t="s">
        <v>16</v>
      </c>
      <c r="K184" t="s">
        <v>578</v>
      </c>
      <c r="L184">
        <f>YEAR(licenziamenti[[#This Row],[date]])</f>
        <v>2020</v>
      </c>
    </row>
    <row r="185" spans="1:12" hidden="1" x14ac:dyDescent="0.3">
      <c r="A185" t="s">
        <v>579</v>
      </c>
      <c r="B185" t="s">
        <v>72</v>
      </c>
      <c r="C185">
        <v>1500</v>
      </c>
      <c r="D185" s="1">
        <v>45868</v>
      </c>
      <c r="F185" t="s">
        <v>311</v>
      </c>
      <c r="G185" t="s">
        <v>580</v>
      </c>
      <c r="H185" t="s">
        <v>39</v>
      </c>
      <c r="I185">
        <v>210</v>
      </c>
      <c r="J185" t="s">
        <v>75</v>
      </c>
      <c r="K185" t="s">
        <v>581</v>
      </c>
      <c r="L185">
        <f>YEAR(licenziamenti[[#This Row],[date]])</f>
        <v>2025</v>
      </c>
    </row>
    <row r="186" spans="1:12" hidden="1" x14ac:dyDescent="0.3">
      <c r="A186" t="s">
        <v>579</v>
      </c>
      <c r="B186" t="s">
        <v>72</v>
      </c>
      <c r="C186">
        <v>2000</v>
      </c>
      <c r="D186" s="1">
        <v>45910</v>
      </c>
      <c r="F186" t="s">
        <v>311</v>
      </c>
      <c r="G186" t="s">
        <v>582</v>
      </c>
      <c r="H186" t="s">
        <v>39</v>
      </c>
      <c r="I186">
        <v>210</v>
      </c>
      <c r="J186" t="s">
        <v>75</v>
      </c>
      <c r="K186" t="s">
        <v>583</v>
      </c>
      <c r="L186">
        <f>YEAR(licenziamenti[[#This Row],[date]])</f>
        <v>2025</v>
      </c>
    </row>
    <row r="187" spans="1:12" hidden="1" x14ac:dyDescent="0.3">
      <c r="A187" t="s">
        <v>579</v>
      </c>
      <c r="B187" t="s">
        <v>72</v>
      </c>
      <c r="C187">
        <v>5000</v>
      </c>
      <c r="D187" s="1">
        <v>44991</v>
      </c>
      <c r="E187">
        <v>5</v>
      </c>
      <c r="F187" t="s">
        <v>311</v>
      </c>
      <c r="G187" t="s">
        <v>584</v>
      </c>
      <c r="H187" t="s">
        <v>39</v>
      </c>
      <c r="I187">
        <v>210</v>
      </c>
      <c r="J187" t="s">
        <v>75</v>
      </c>
      <c r="K187" t="s">
        <v>297</v>
      </c>
      <c r="L187">
        <f>YEAR(licenziamenti[[#This Row],[date]])</f>
        <v>2023</v>
      </c>
    </row>
    <row r="188" spans="1:12" hidden="1" x14ac:dyDescent="0.3">
      <c r="A188" t="s">
        <v>585</v>
      </c>
      <c r="B188" t="s">
        <v>528</v>
      </c>
      <c r="C188">
        <v>1000</v>
      </c>
      <c r="D188" s="1">
        <v>45427</v>
      </c>
      <c r="F188" t="s">
        <v>311</v>
      </c>
      <c r="G188" t="s">
        <v>586</v>
      </c>
      <c r="H188" t="s">
        <v>45</v>
      </c>
      <c r="I188">
        <v>214</v>
      </c>
      <c r="J188" t="s">
        <v>16</v>
      </c>
      <c r="K188" t="s">
        <v>587</v>
      </c>
      <c r="L188">
        <f>YEAR(licenziamenti[[#This Row],[date]])</f>
        <v>2024</v>
      </c>
    </row>
    <row r="189" spans="1:12" hidden="1" x14ac:dyDescent="0.3">
      <c r="A189" t="s">
        <v>588</v>
      </c>
      <c r="B189" t="s">
        <v>12</v>
      </c>
      <c r="C189">
        <v>320</v>
      </c>
      <c r="D189" s="1">
        <v>44853</v>
      </c>
      <c r="E189">
        <v>3</v>
      </c>
      <c r="F189" t="s">
        <v>131</v>
      </c>
      <c r="G189" t="s">
        <v>589</v>
      </c>
      <c r="H189" t="s">
        <v>28</v>
      </c>
      <c r="I189">
        <v>177</v>
      </c>
      <c r="J189" t="s">
        <v>16</v>
      </c>
      <c r="K189" t="s">
        <v>590</v>
      </c>
      <c r="L189">
        <f>YEAR(licenziamenti[[#This Row],[date]])</f>
        <v>2022</v>
      </c>
    </row>
    <row r="190" spans="1:12" hidden="1" x14ac:dyDescent="0.3">
      <c r="A190" t="s">
        <v>591</v>
      </c>
      <c r="B190" t="s">
        <v>99</v>
      </c>
      <c r="C190">
        <v>60</v>
      </c>
      <c r="D190" s="1">
        <v>43931</v>
      </c>
      <c r="E190">
        <v>10</v>
      </c>
      <c r="F190" t="s">
        <v>251</v>
      </c>
      <c r="G190" t="s">
        <v>592</v>
      </c>
      <c r="H190" t="s">
        <v>58</v>
      </c>
      <c r="I190">
        <v>1</v>
      </c>
      <c r="J190" t="s">
        <v>16</v>
      </c>
      <c r="K190" t="s">
        <v>593</v>
      </c>
      <c r="L190">
        <f>YEAR(licenziamenti[[#This Row],[date]])</f>
        <v>2020</v>
      </c>
    </row>
    <row r="191" spans="1:12" hidden="1" x14ac:dyDescent="0.3">
      <c r="A191" t="s">
        <v>594</v>
      </c>
      <c r="B191" t="s">
        <v>42</v>
      </c>
      <c r="D191" s="1">
        <v>44931</v>
      </c>
      <c r="E191">
        <v>15</v>
      </c>
      <c r="F191" t="s">
        <v>20</v>
      </c>
      <c r="G191" t="s">
        <v>595</v>
      </c>
      <c r="H191" t="s">
        <v>15</v>
      </c>
      <c r="I191">
        <v>863</v>
      </c>
      <c r="J191" t="s">
        <v>16</v>
      </c>
      <c r="K191" t="s">
        <v>561</v>
      </c>
      <c r="L191">
        <f>YEAR(licenziamenti[[#This Row],[date]])</f>
        <v>2023</v>
      </c>
    </row>
    <row r="192" spans="1:12" hidden="1" x14ac:dyDescent="0.3">
      <c r="A192" t="s">
        <v>596</v>
      </c>
      <c r="B192" t="s">
        <v>287</v>
      </c>
      <c r="C192">
        <v>190</v>
      </c>
      <c r="D192" s="1">
        <v>44957</v>
      </c>
      <c r="E192">
        <v>9</v>
      </c>
      <c r="F192" t="s">
        <v>146</v>
      </c>
      <c r="G192" t="s">
        <v>597</v>
      </c>
      <c r="H192" t="s">
        <v>58</v>
      </c>
      <c r="I192">
        <v>80</v>
      </c>
      <c r="J192" t="s">
        <v>289</v>
      </c>
      <c r="K192" t="s">
        <v>598</v>
      </c>
      <c r="L192">
        <f>YEAR(licenziamenti[[#This Row],[date]])</f>
        <v>2023</v>
      </c>
    </row>
    <row r="193" spans="1:12" hidden="1" x14ac:dyDescent="0.3">
      <c r="A193" t="s">
        <v>599</v>
      </c>
      <c r="B193" t="s">
        <v>42</v>
      </c>
      <c r="C193">
        <v>1000</v>
      </c>
      <c r="D193" s="1">
        <v>45302</v>
      </c>
      <c r="E193">
        <v>5</v>
      </c>
      <c r="F193" t="s">
        <v>125</v>
      </c>
      <c r="G193" t="s">
        <v>600</v>
      </c>
      <c r="H193" t="s">
        <v>105</v>
      </c>
      <c r="I193">
        <v>14</v>
      </c>
      <c r="J193" t="s">
        <v>16</v>
      </c>
      <c r="K193" t="s">
        <v>601</v>
      </c>
      <c r="L193">
        <f>YEAR(licenziamenti[[#This Row],[date]])</f>
        <v>2024</v>
      </c>
    </row>
    <row r="194" spans="1:12" hidden="1" x14ac:dyDescent="0.3">
      <c r="A194" t="s">
        <v>602</v>
      </c>
      <c r="B194" t="s">
        <v>287</v>
      </c>
      <c r="C194">
        <v>800</v>
      </c>
      <c r="D194" s="1">
        <v>45055</v>
      </c>
      <c r="E194">
        <v>6</v>
      </c>
      <c r="F194" t="s">
        <v>311</v>
      </c>
      <c r="G194" t="s">
        <v>603</v>
      </c>
      <c r="H194" t="s">
        <v>39</v>
      </c>
      <c r="I194">
        <v>91</v>
      </c>
      <c r="J194" t="s">
        <v>289</v>
      </c>
      <c r="K194" t="s">
        <v>604</v>
      </c>
      <c r="L194">
        <f>YEAR(licenziamenti[[#This Row],[date]])</f>
        <v>2023</v>
      </c>
    </row>
    <row r="195" spans="1:12" hidden="1" x14ac:dyDescent="0.3">
      <c r="A195" t="s">
        <v>602</v>
      </c>
      <c r="B195" t="s">
        <v>287</v>
      </c>
      <c r="C195">
        <v>800</v>
      </c>
      <c r="D195" s="1">
        <v>45120</v>
      </c>
      <c r="E195">
        <v>6</v>
      </c>
      <c r="F195" t="s">
        <v>311</v>
      </c>
      <c r="G195" t="s">
        <v>605</v>
      </c>
      <c r="H195" t="s">
        <v>39</v>
      </c>
      <c r="I195">
        <v>91</v>
      </c>
      <c r="J195" t="s">
        <v>289</v>
      </c>
      <c r="K195" t="s">
        <v>606</v>
      </c>
      <c r="L195">
        <f>YEAR(licenziamenti[[#This Row],[date]])</f>
        <v>2023</v>
      </c>
    </row>
    <row r="196" spans="1:12" hidden="1" x14ac:dyDescent="0.3">
      <c r="A196" t="s">
        <v>607</v>
      </c>
      <c r="B196" t="s">
        <v>42</v>
      </c>
      <c r="C196">
        <v>200</v>
      </c>
      <c r="D196" s="1">
        <v>44930</v>
      </c>
      <c r="E196">
        <v>5</v>
      </c>
      <c r="F196" t="s">
        <v>454</v>
      </c>
      <c r="G196" t="s">
        <v>608</v>
      </c>
      <c r="H196" t="s">
        <v>15</v>
      </c>
      <c r="I196">
        <v>274</v>
      </c>
      <c r="J196" t="s">
        <v>16</v>
      </c>
      <c r="K196" t="s">
        <v>609</v>
      </c>
      <c r="L196">
        <f>YEAR(licenziamenti[[#This Row],[date]])</f>
        <v>2023</v>
      </c>
    </row>
    <row r="197" spans="1:12" hidden="1" x14ac:dyDescent="0.3">
      <c r="A197" t="s">
        <v>607</v>
      </c>
      <c r="B197" t="s">
        <v>42</v>
      </c>
      <c r="C197">
        <v>600</v>
      </c>
      <c r="D197" s="1">
        <v>45848</v>
      </c>
      <c r="E197">
        <v>18</v>
      </c>
      <c r="F197" t="s">
        <v>454</v>
      </c>
      <c r="G197" t="s">
        <v>610</v>
      </c>
      <c r="H197" t="s">
        <v>15</v>
      </c>
      <c r="I197">
        <v>274</v>
      </c>
      <c r="J197" t="s">
        <v>16</v>
      </c>
      <c r="K197" t="s">
        <v>611</v>
      </c>
      <c r="L197">
        <f>YEAR(licenziamenti[[#This Row],[date]])</f>
        <v>2025</v>
      </c>
    </row>
    <row r="198" spans="1:12" hidden="1" x14ac:dyDescent="0.3">
      <c r="A198" t="s">
        <v>607</v>
      </c>
      <c r="B198" t="s">
        <v>42</v>
      </c>
      <c r="C198">
        <v>700</v>
      </c>
      <c r="D198" s="1">
        <v>45140</v>
      </c>
      <c r="E198">
        <v>18</v>
      </c>
      <c r="F198" t="s">
        <v>454</v>
      </c>
      <c r="G198" t="s">
        <v>612</v>
      </c>
      <c r="H198" t="s">
        <v>15</v>
      </c>
      <c r="I198">
        <v>274</v>
      </c>
      <c r="J198" t="s">
        <v>16</v>
      </c>
      <c r="K198" t="s">
        <v>153</v>
      </c>
      <c r="L198">
        <f>YEAR(licenziamenti[[#This Row],[date]])</f>
        <v>2023</v>
      </c>
    </row>
    <row r="199" spans="1:12" hidden="1" x14ac:dyDescent="0.3">
      <c r="A199" t="s">
        <v>613</v>
      </c>
      <c r="B199" t="s">
        <v>138</v>
      </c>
      <c r="C199">
        <v>700</v>
      </c>
      <c r="D199" s="1">
        <v>44735</v>
      </c>
      <c r="E199">
        <v>9</v>
      </c>
      <c r="F199" t="s">
        <v>146</v>
      </c>
      <c r="G199" t="s">
        <v>614</v>
      </c>
      <c r="H199" t="s">
        <v>173</v>
      </c>
      <c r="I199">
        <v>500</v>
      </c>
      <c r="J199" t="s">
        <v>16</v>
      </c>
      <c r="K199" t="s">
        <v>615</v>
      </c>
      <c r="L199">
        <f>YEAR(licenziamenti[[#This Row],[date]])</f>
        <v>2022</v>
      </c>
    </row>
    <row r="200" spans="1:12" hidden="1" x14ac:dyDescent="0.3">
      <c r="A200" t="s">
        <v>616</v>
      </c>
      <c r="B200" t="s">
        <v>12</v>
      </c>
      <c r="D200" s="1">
        <v>44207</v>
      </c>
      <c r="E200">
        <v>10</v>
      </c>
      <c r="F200" t="s">
        <v>131</v>
      </c>
      <c r="G200" t="s">
        <v>617</v>
      </c>
      <c r="H200" t="s">
        <v>58</v>
      </c>
      <c r="I200">
        <v>584</v>
      </c>
      <c r="J200" t="s">
        <v>16</v>
      </c>
      <c r="K200" t="s">
        <v>618</v>
      </c>
      <c r="L200">
        <f>YEAR(licenziamenti[[#This Row],[date]])</f>
        <v>2021</v>
      </c>
    </row>
    <row r="201" spans="1:12" hidden="1" x14ac:dyDescent="0.3">
      <c r="A201" t="s">
        <v>619</v>
      </c>
      <c r="B201" t="s">
        <v>196</v>
      </c>
      <c r="D201" s="1">
        <v>45315</v>
      </c>
      <c r="E201">
        <v>3</v>
      </c>
      <c r="F201" t="s">
        <v>103</v>
      </c>
      <c r="G201" t="s">
        <v>620</v>
      </c>
      <c r="H201" t="s">
        <v>39</v>
      </c>
      <c r="I201">
        <v>3700</v>
      </c>
      <c r="J201" t="s">
        <v>16</v>
      </c>
      <c r="K201" t="s">
        <v>621</v>
      </c>
      <c r="L201">
        <f>YEAR(licenziamenti[[#This Row],[date]])</f>
        <v>2024</v>
      </c>
    </row>
    <row r="202" spans="1:12" hidden="1" x14ac:dyDescent="0.3">
      <c r="A202" t="s">
        <v>622</v>
      </c>
      <c r="B202" t="s">
        <v>287</v>
      </c>
      <c r="C202">
        <v>450</v>
      </c>
      <c r="D202" s="1">
        <v>45684</v>
      </c>
      <c r="E202">
        <v>6</v>
      </c>
      <c r="F202" t="s">
        <v>103</v>
      </c>
      <c r="G202" t="s">
        <v>623</v>
      </c>
      <c r="H202" t="s">
        <v>35</v>
      </c>
      <c r="I202">
        <v>97</v>
      </c>
      <c r="J202" t="s">
        <v>289</v>
      </c>
      <c r="K202" t="s">
        <v>611</v>
      </c>
      <c r="L202">
        <f>YEAR(licenziamenti[[#This Row],[date]])</f>
        <v>2025</v>
      </c>
    </row>
    <row r="203" spans="1:12" hidden="1" x14ac:dyDescent="0.3">
      <c r="A203" t="s">
        <v>624</v>
      </c>
      <c r="B203" t="s">
        <v>12</v>
      </c>
      <c r="C203">
        <v>1110</v>
      </c>
      <c r="D203" s="1">
        <v>45321</v>
      </c>
      <c r="E203">
        <v>2</v>
      </c>
      <c r="F203" t="s">
        <v>73</v>
      </c>
      <c r="G203" t="s">
        <v>625</v>
      </c>
      <c r="H203" t="s">
        <v>45</v>
      </c>
      <c r="I203">
        <v>523</v>
      </c>
      <c r="J203" t="s">
        <v>16</v>
      </c>
      <c r="K203" t="s">
        <v>626</v>
      </c>
      <c r="L203">
        <f>YEAR(licenziamenti[[#This Row],[date]])</f>
        <v>2024</v>
      </c>
    </row>
    <row r="204" spans="1:12" hidden="1" x14ac:dyDescent="0.3">
      <c r="A204" t="s">
        <v>624</v>
      </c>
      <c r="B204" t="s">
        <v>12</v>
      </c>
      <c r="C204">
        <v>580</v>
      </c>
      <c r="D204" s="1">
        <v>45673</v>
      </c>
      <c r="F204" t="s">
        <v>73</v>
      </c>
      <c r="G204" t="s">
        <v>627</v>
      </c>
      <c r="H204" t="s">
        <v>45</v>
      </c>
      <c r="I204">
        <v>523</v>
      </c>
      <c r="J204" t="s">
        <v>16</v>
      </c>
      <c r="K204" t="s">
        <v>628</v>
      </c>
      <c r="L204">
        <f>YEAR(licenziamenti[[#This Row],[date]])</f>
        <v>2025</v>
      </c>
    </row>
    <row r="205" spans="1:12" hidden="1" x14ac:dyDescent="0.3">
      <c r="A205" t="s">
        <v>629</v>
      </c>
      <c r="B205" t="s">
        <v>32</v>
      </c>
      <c r="C205">
        <v>300</v>
      </c>
      <c r="D205" s="1">
        <v>45050</v>
      </c>
      <c r="E205">
        <v>33</v>
      </c>
      <c r="F205" t="s">
        <v>56</v>
      </c>
      <c r="G205" t="s">
        <v>630</v>
      </c>
      <c r="H205" t="s">
        <v>28</v>
      </c>
      <c r="I205">
        <v>205</v>
      </c>
      <c r="J205" t="s">
        <v>16</v>
      </c>
      <c r="K205" t="s">
        <v>631</v>
      </c>
      <c r="L205">
        <f>YEAR(licenziamenti[[#This Row],[date]])</f>
        <v>2023</v>
      </c>
    </row>
    <row r="206" spans="1:12" hidden="1" x14ac:dyDescent="0.3">
      <c r="A206" t="s">
        <v>632</v>
      </c>
      <c r="B206" t="s">
        <v>12</v>
      </c>
      <c r="D206" s="1">
        <v>43952</v>
      </c>
      <c r="E206">
        <v>10</v>
      </c>
      <c r="F206" t="s">
        <v>103</v>
      </c>
      <c r="G206" t="s">
        <v>633</v>
      </c>
      <c r="H206" t="s">
        <v>105</v>
      </c>
      <c r="I206">
        <v>24</v>
      </c>
      <c r="J206" t="s">
        <v>16</v>
      </c>
      <c r="K206" t="s">
        <v>634</v>
      </c>
      <c r="L206">
        <f>YEAR(licenziamenti[[#This Row],[date]])</f>
        <v>2020</v>
      </c>
    </row>
    <row r="207" spans="1:12" hidden="1" x14ac:dyDescent="0.3">
      <c r="A207" t="s">
        <v>635</v>
      </c>
      <c r="B207" t="s">
        <v>12</v>
      </c>
      <c r="C207">
        <v>2600</v>
      </c>
      <c r="D207" s="1">
        <v>43948</v>
      </c>
      <c r="E207">
        <v>1</v>
      </c>
      <c r="F207" t="s">
        <v>311</v>
      </c>
      <c r="G207" t="s">
        <v>636</v>
      </c>
      <c r="H207" t="s">
        <v>28</v>
      </c>
      <c r="I207">
        <v>840</v>
      </c>
      <c r="J207" t="s">
        <v>16</v>
      </c>
      <c r="K207" t="s">
        <v>637</v>
      </c>
      <c r="L207">
        <f>YEAR(licenziamenti[[#This Row],[date]])</f>
        <v>2020</v>
      </c>
    </row>
    <row r="208" spans="1:12" hidden="1" x14ac:dyDescent="0.3">
      <c r="A208" t="s">
        <v>638</v>
      </c>
      <c r="B208" t="s">
        <v>12</v>
      </c>
      <c r="C208">
        <v>2810</v>
      </c>
      <c r="D208" s="1">
        <v>45749</v>
      </c>
      <c r="E208">
        <v>16</v>
      </c>
      <c r="F208" t="s">
        <v>311</v>
      </c>
      <c r="G208" t="s">
        <v>639</v>
      </c>
      <c r="H208" t="s">
        <v>15</v>
      </c>
      <c r="I208">
        <v>986</v>
      </c>
      <c r="J208" t="s">
        <v>16</v>
      </c>
      <c r="K208" t="s">
        <v>640</v>
      </c>
      <c r="L208">
        <f>YEAR(licenziamenti[[#This Row],[date]])</f>
        <v>2025</v>
      </c>
    </row>
    <row r="209" spans="1:12" hidden="1" x14ac:dyDescent="0.3">
      <c r="A209" t="s">
        <v>641</v>
      </c>
      <c r="B209" t="s">
        <v>642</v>
      </c>
      <c r="D209" s="1">
        <v>44669</v>
      </c>
      <c r="E209">
        <v>11</v>
      </c>
      <c r="F209" t="s">
        <v>251</v>
      </c>
      <c r="G209" t="s">
        <v>643</v>
      </c>
      <c r="H209" t="s">
        <v>35</v>
      </c>
      <c r="I209">
        <v>152</v>
      </c>
      <c r="J209" t="s">
        <v>16</v>
      </c>
      <c r="K209" t="s">
        <v>644</v>
      </c>
      <c r="L209">
        <f>YEAR(licenziamenti[[#This Row],[date]])</f>
        <v>2022</v>
      </c>
    </row>
    <row r="210" spans="1:12" hidden="1" x14ac:dyDescent="0.3">
      <c r="A210" t="s">
        <v>645</v>
      </c>
      <c r="B210" t="s">
        <v>42</v>
      </c>
      <c r="D210" s="1">
        <v>45236</v>
      </c>
      <c r="E210">
        <v>12</v>
      </c>
      <c r="F210" t="s">
        <v>56</v>
      </c>
      <c r="G210" t="s">
        <v>646</v>
      </c>
      <c r="H210" t="s">
        <v>58</v>
      </c>
      <c r="I210">
        <v>640</v>
      </c>
      <c r="J210" t="s">
        <v>16</v>
      </c>
      <c r="K210" t="s">
        <v>647</v>
      </c>
      <c r="L210">
        <f>YEAR(licenziamenti[[#This Row],[date]])</f>
        <v>2023</v>
      </c>
    </row>
    <row r="211" spans="1:12" hidden="1" x14ac:dyDescent="0.3">
      <c r="A211" t="s">
        <v>648</v>
      </c>
      <c r="B211" t="s">
        <v>32</v>
      </c>
      <c r="C211">
        <v>1440</v>
      </c>
      <c r="D211" s="1">
        <v>44874</v>
      </c>
      <c r="E211">
        <v>22</v>
      </c>
      <c r="F211" t="s">
        <v>213</v>
      </c>
      <c r="G211" t="s">
        <v>649</v>
      </c>
      <c r="H211" t="s">
        <v>215</v>
      </c>
      <c r="I211">
        <v>686</v>
      </c>
      <c r="J211" t="s">
        <v>16</v>
      </c>
      <c r="K211" t="s">
        <v>650</v>
      </c>
      <c r="L211">
        <f>YEAR(licenziamenti[[#This Row],[date]])</f>
        <v>2022</v>
      </c>
    </row>
    <row r="212" spans="1:12" hidden="1" x14ac:dyDescent="0.3">
      <c r="A212" t="s">
        <v>648</v>
      </c>
      <c r="B212" t="s">
        <v>32</v>
      </c>
      <c r="C212">
        <v>370</v>
      </c>
      <c r="D212" s="1">
        <v>45097</v>
      </c>
      <c r="F212" t="s">
        <v>213</v>
      </c>
      <c r="G212" t="s">
        <v>651</v>
      </c>
      <c r="H212" t="s">
        <v>215</v>
      </c>
      <c r="I212">
        <v>686</v>
      </c>
      <c r="J212" t="s">
        <v>16</v>
      </c>
      <c r="K212" t="s">
        <v>652</v>
      </c>
      <c r="L212">
        <f>YEAR(licenziamenti[[#This Row],[date]])</f>
        <v>2023</v>
      </c>
    </row>
    <row r="213" spans="1:12" hidden="1" x14ac:dyDescent="0.3">
      <c r="A213" t="s">
        <v>648</v>
      </c>
      <c r="B213" t="s">
        <v>32</v>
      </c>
      <c r="C213">
        <v>800</v>
      </c>
      <c r="D213" s="1">
        <v>44741</v>
      </c>
      <c r="F213" t="s">
        <v>213</v>
      </c>
      <c r="G213" t="s">
        <v>653</v>
      </c>
      <c r="H213" t="s">
        <v>58</v>
      </c>
      <c r="I213">
        <v>811</v>
      </c>
      <c r="J213" t="s">
        <v>16</v>
      </c>
      <c r="K213" t="s">
        <v>654</v>
      </c>
      <c r="L213">
        <f>YEAR(licenziamenti[[#This Row],[date]])</f>
        <v>2022</v>
      </c>
    </row>
    <row r="214" spans="1:12" hidden="1" x14ac:dyDescent="0.3">
      <c r="A214" t="s">
        <v>655</v>
      </c>
      <c r="B214" t="s">
        <v>189</v>
      </c>
      <c r="C214">
        <v>1800</v>
      </c>
      <c r="D214" s="1">
        <v>45505</v>
      </c>
      <c r="E214">
        <v>3</v>
      </c>
      <c r="F214" t="s">
        <v>311</v>
      </c>
      <c r="G214" t="s">
        <v>656</v>
      </c>
      <c r="H214" t="s">
        <v>39</v>
      </c>
      <c r="I214">
        <v>700</v>
      </c>
      <c r="J214" t="s">
        <v>16</v>
      </c>
      <c r="K214" t="s">
        <v>261</v>
      </c>
      <c r="L214">
        <f>YEAR(licenziamenti[[#This Row],[date]])</f>
        <v>2024</v>
      </c>
    </row>
    <row r="215" spans="1:12" hidden="1" x14ac:dyDescent="0.3">
      <c r="A215" t="s">
        <v>657</v>
      </c>
      <c r="B215" t="s">
        <v>658</v>
      </c>
      <c r="C215">
        <v>500</v>
      </c>
      <c r="D215" s="1">
        <v>44999</v>
      </c>
      <c r="E215">
        <v>14</v>
      </c>
      <c r="F215" t="s">
        <v>448</v>
      </c>
      <c r="G215" t="s">
        <v>659</v>
      </c>
      <c r="H215" t="s">
        <v>35</v>
      </c>
      <c r="I215">
        <v>106</v>
      </c>
      <c r="J215" t="s">
        <v>29</v>
      </c>
      <c r="K215" t="s">
        <v>660</v>
      </c>
      <c r="L215">
        <f>YEAR(licenziamenti[[#This Row],[date]])</f>
        <v>2023</v>
      </c>
    </row>
    <row r="216" spans="1:12" hidden="1" x14ac:dyDescent="0.3">
      <c r="A216" t="s">
        <v>661</v>
      </c>
      <c r="B216" t="s">
        <v>287</v>
      </c>
      <c r="C216">
        <v>5000</v>
      </c>
      <c r="D216" s="1">
        <v>44682</v>
      </c>
      <c r="E216">
        <v>67</v>
      </c>
      <c r="F216" t="s">
        <v>83</v>
      </c>
      <c r="G216" t="s">
        <v>662</v>
      </c>
      <c r="H216" t="s">
        <v>28</v>
      </c>
      <c r="I216">
        <v>45</v>
      </c>
      <c r="J216" t="s">
        <v>289</v>
      </c>
      <c r="K216" t="s">
        <v>663</v>
      </c>
      <c r="L216">
        <f>YEAR(licenziamenti[[#This Row],[date]])</f>
        <v>2022</v>
      </c>
    </row>
    <row r="217" spans="1:12" hidden="1" x14ac:dyDescent="0.3">
      <c r="A217" t="s">
        <v>664</v>
      </c>
      <c r="B217" t="s">
        <v>42</v>
      </c>
      <c r="D217" s="1">
        <v>45336</v>
      </c>
      <c r="E217">
        <v>25</v>
      </c>
      <c r="F217" t="s">
        <v>43</v>
      </c>
      <c r="G217" t="s">
        <v>665</v>
      </c>
      <c r="H217" t="s">
        <v>45</v>
      </c>
      <c r="I217">
        <v>181</v>
      </c>
      <c r="J217" t="s">
        <v>16</v>
      </c>
      <c r="K217" t="s">
        <v>666</v>
      </c>
      <c r="L217">
        <f>YEAR(licenziamenti[[#This Row],[date]])</f>
        <v>2024</v>
      </c>
    </row>
    <row r="218" spans="1:12" hidden="1" x14ac:dyDescent="0.3">
      <c r="A218" t="s">
        <v>664</v>
      </c>
      <c r="B218" t="s">
        <v>42</v>
      </c>
      <c r="C218">
        <v>220</v>
      </c>
      <c r="D218" s="1">
        <v>45077</v>
      </c>
      <c r="E218">
        <v>8</v>
      </c>
      <c r="F218" t="s">
        <v>43</v>
      </c>
      <c r="G218" t="s">
        <v>667</v>
      </c>
      <c r="H218" t="s">
        <v>45</v>
      </c>
      <c r="I218">
        <v>181</v>
      </c>
      <c r="J218" t="s">
        <v>16</v>
      </c>
      <c r="K218" t="s">
        <v>668</v>
      </c>
      <c r="L218">
        <f>YEAR(licenziamenti[[#This Row],[date]])</f>
        <v>2023</v>
      </c>
    </row>
    <row r="219" spans="1:12" hidden="1" x14ac:dyDescent="0.3">
      <c r="A219" t="s">
        <v>664</v>
      </c>
      <c r="B219" t="s">
        <v>42</v>
      </c>
      <c r="C219">
        <v>600</v>
      </c>
      <c r="D219" s="1">
        <v>43928</v>
      </c>
      <c r="E219">
        <v>1</v>
      </c>
      <c r="F219" t="s">
        <v>43</v>
      </c>
      <c r="G219" t="s">
        <v>669</v>
      </c>
      <c r="H219" t="s">
        <v>45</v>
      </c>
      <c r="I219">
        <v>181</v>
      </c>
      <c r="J219" t="s">
        <v>16</v>
      </c>
      <c r="K219" t="s">
        <v>670</v>
      </c>
      <c r="L219">
        <f>YEAR(licenziamenti[[#This Row],[date]])</f>
        <v>2020</v>
      </c>
    </row>
    <row r="220" spans="1:12" hidden="1" x14ac:dyDescent="0.3">
      <c r="A220" t="s">
        <v>671</v>
      </c>
      <c r="B220" t="s">
        <v>672</v>
      </c>
      <c r="D220" s="1">
        <v>44076</v>
      </c>
      <c r="E220">
        <v>10</v>
      </c>
      <c r="F220" t="s">
        <v>43</v>
      </c>
      <c r="G220" t="s">
        <v>673</v>
      </c>
      <c r="H220" t="s">
        <v>22</v>
      </c>
      <c r="I220">
        <v>30</v>
      </c>
      <c r="J220" t="s">
        <v>674</v>
      </c>
      <c r="K220" t="s">
        <v>675</v>
      </c>
      <c r="L220">
        <f>YEAR(licenziamenti[[#This Row],[date]])</f>
        <v>2020</v>
      </c>
    </row>
    <row r="221" spans="1:12" hidden="1" x14ac:dyDescent="0.3">
      <c r="A221" t="s">
        <v>676</v>
      </c>
      <c r="B221" t="s">
        <v>64</v>
      </c>
      <c r="C221">
        <v>500</v>
      </c>
      <c r="D221" s="1">
        <v>45510</v>
      </c>
      <c r="E221">
        <v>1</v>
      </c>
      <c r="F221" t="s">
        <v>125</v>
      </c>
      <c r="G221" t="s">
        <v>677</v>
      </c>
      <c r="H221" t="s">
        <v>105</v>
      </c>
      <c r="I221">
        <v>57</v>
      </c>
      <c r="J221" t="s">
        <v>16</v>
      </c>
      <c r="K221" t="s">
        <v>678</v>
      </c>
      <c r="L221">
        <f>YEAR(licenziamenti[[#This Row],[date]])</f>
        <v>2024</v>
      </c>
    </row>
    <row r="222" spans="1:12" hidden="1" x14ac:dyDescent="0.3">
      <c r="A222" t="s">
        <v>679</v>
      </c>
      <c r="B222" t="s">
        <v>42</v>
      </c>
      <c r="C222">
        <v>1000</v>
      </c>
      <c r="D222" s="1">
        <v>45967</v>
      </c>
      <c r="E222">
        <v>11</v>
      </c>
      <c r="F222" t="s">
        <v>146</v>
      </c>
      <c r="G222" t="s">
        <v>680</v>
      </c>
      <c r="H222" t="s">
        <v>15</v>
      </c>
      <c r="I222">
        <v>865</v>
      </c>
      <c r="J222" t="s">
        <v>16</v>
      </c>
      <c r="K222" t="s">
        <v>681</v>
      </c>
      <c r="L222">
        <f>YEAR(licenziamenti[[#This Row],[date]])</f>
        <v>2025</v>
      </c>
    </row>
    <row r="223" spans="1:12" hidden="1" x14ac:dyDescent="0.3">
      <c r="A223" t="s">
        <v>682</v>
      </c>
      <c r="B223" t="s">
        <v>26</v>
      </c>
      <c r="C223">
        <v>50</v>
      </c>
      <c r="D223" s="1">
        <v>44154</v>
      </c>
      <c r="E223">
        <v>25</v>
      </c>
      <c r="F223" t="s">
        <v>131</v>
      </c>
      <c r="G223" t="s">
        <v>683</v>
      </c>
      <c r="H223" t="s">
        <v>152</v>
      </c>
      <c r="I223">
        <v>3</v>
      </c>
      <c r="J223" t="s">
        <v>29</v>
      </c>
      <c r="K223" t="s">
        <v>684</v>
      </c>
      <c r="L223">
        <f>YEAR(licenziamenti[[#This Row],[date]])</f>
        <v>2020</v>
      </c>
    </row>
    <row r="224" spans="1:12" hidden="1" x14ac:dyDescent="0.3">
      <c r="A224" t="s">
        <v>685</v>
      </c>
      <c r="B224" t="s">
        <v>255</v>
      </c>
      <c r="D224" s="1">
        <v>45141</v>
      </c>
      <c r="E224">
        <v>1</v>
      </c>
      <c r="F224" t="s">
        <v>131</v>
      </c>
      <c r="G224" t="s">
        <v>686</v>
      </c>
      <c r="H224" t="s">
        <v>28</v>
      </c>
      <c r="I224">
        <v>43</v>
      </c>
      <c r="J224" t="s">
        <v>257</v>
      </c>
      <c r="K224" t="s">
        <v>553</v>
      </c>
      <c r="L224">
        <f>YEAR(licenziamenti[[#This Row],[date]])</f>
        <v>2023</v>
      </c>
    </row>
    <row r="225" spans="1:12" hidden="1" x14ac:dyDescent="0.3">
      <c r="A225" t="s">
        <v>687</v>
      </c>
      <c r="B225" t="s">
        <v>12</v>
      </c>
      <c r="C225">
        <v>2500</v>
      </c>
      <c r="D225" s="1">
        <v>43916</v>
      </c>
      <c r="E225">
        <v>5</v>
      </c>
      <c r="F225" t="s">
        <v>43</v>
      </c>
      <c r="G225" t="s">
        <v>688</v>
      </c>
      <c r="H225" t="s">
        <v>35</v>
      </c>
      <c r="I225">
        <v>88</v>
      </c>
      <c r="J225" t="s">
        <v>16</v>
      </c>
      <c r="K225" t="s">
        <v>689</v>
      </c>
      <c r="L225">
        <f>YEAR(licenziamenti[[#This Row],[date]])</f>
        <v>2020</v>
      </c>
    </row>
    <row r="226" spans="1:12" hidden="1" x14ac:dyDescent="0.3">
      <c r="A226" t="s">
        <v>690</v>
      </c>
      <c r="B226" t="s">
        <v>517</v>
      </c>
      <c r="C226">
        <v>1000</v>
      </c>
      <c r="D226" s="1">
        <v>44754</v>
      </c>
      <c r="F226" t="s">
        <v>13</v>
      </c>
      <c r="G226" t="s">
        <v>691</v>
      </c>
      <c r="H226" t="s">
        <v>39</v>
      </c>
      <c r="I226">
        <v>1100</v>
      </c>
      <c r="J226" t="s">
        <v>519</v>
      </c>
      <c r="K226" t="s">
        <v>692</v>
      </c>
      <c r="L226">
        <f>YEAR(licenziamenti[[#This Row],[date]])</f>
        <v>2022</v>
      </c>
    </row>
    <row r="227" spans="1:12" hidden="1" x14ac:dyDescent="0.3">
      <c r="A227" t="s">
        <v>693</v>
      </c>
      <c r="B227" t="s">
        <v>517</v>
      </c>
      <c r="C227">
        <v>940</v>
      </c>
      <c r="D227" s="1">
        <v>45147</v>
      </c>
      <c r="F227" t="s">
        <v>13</v>
      </c>
      <c r="G227" t="s">
        <v>694</v>
      </c>
      <c r="H227" t="s">
        <v>39</v>
      </c>
      <c r="I227">
        <v>1200</v>
      </c>
      <c r="J227" t="s">
        <v>519</v>
      </c>
      <c r="K227" t="s">
        <v>695</v>
      </c>
      <c r="L227">
        <f>YEAR(licenziamenti[[#This Row],[date]])</f>
        <v>2023</v>
      </c>
    </row>
    <row r="228" spans="1:12" hidden="1" x14ac:dyDescent="0.3">
      <c r="A228" t="s">
        <v>696</v>
      </c>
      <c r="B228" t="s">
        <v>697</v>
      </c>
      <c r="C228">
        <v>930</v>
      </c>
      <c r="D228" s="1">
        <v>44918</v>
      </c>
      <c r="E228">
        <v>13</v>
      </c>
      <c r="F228" t="s">
        <v>43</v>
      </c>
      <c r="G228" t="s">
        <v>698</v>
      </c>
      <c r="H228" t="s">
        <v>15</v>
      </c>
      <c r="I228">
        <v>1000</v>
      </c>
      <c r="J228" t="s">
        <v>699</v>
      </c>
      <c r="K228" t="s">
        <v>700</v>
      </c>
      <c r="L228">
        <f>YEAR(licenziamenti[[#This Row],[date]])</f>
        <v>2022</v>
      </c>
    </row>
    <row r="229" spans="1:12" hidden="1" x14ac:dyDescent="0.3">
      <c r="A229" t="s">
        <v>701</v>
      </c>
      <c r="B229" t="s">
        <v>702</v>
      </c>
      <c r="D229" s="1">
        <v>44903</v>
      </c>
      <c r="E229">
        <v>15</v>
      </c>
      <c r="F229" t="s">
        <v>56</v>
      </c>
      <c r="G229" t="s">
        <v>703</v>
      </c>
      <c r="H229" t="s">
        <v>39</v>
      </c>
      <c r="I229">
        <v>932</v>
      </c>
      <c r="J229" t="s">
        <v>16</v>
      </c>
      <c r="K229" t="s">
        <v>300</v>
      </c>
      <c r="L229">
        <f>YEAR(licenziamenti[[#This Row],[date]])</f>
        <v>2022</v>
      </c>
    </row>
    <row r="230" spans="1:12" hidden="1" x14ac:dyDescent="0.3">
      <c r="A230" t="s">
        <v>701</v>
      </c>
      <c r="B230" t="s">
        <v>702</v>
      </c>
      <c r="C230">
        <v>280</v>
      </c>
      <c r="D230" s="1">
        <v>45415</v>
      </c>
      <c r="F230" t="s">
        <v>56</v>
      </c>
      <c r="G230" t="s">
        <v>704</v>
      </c>
      <c r="H230" t="s">
        <v>39</v>
      </c>
      <c r="I230">
        <v>932</v>
      </c>
      <c r="J230" t="s">
        <v>16</v>
      </c>
      <c r="K230" t="s">
        <v>705</v>
      </c>
      <c r="L230">
        <f>YEAR(licenziamenti[[#This Row],[date]])</f>
        <v>2024</v>
      </c>
    </row>
    <row r="231" spans="1:12" hidden="1" x14ac:dyDescent="0.3">
      <c r="A231" t="s">
        <v>706</v>
      </c>
      <c r="B231" t="s">
        <v>707</v>
      </c>
      <c r="D231" s="1">
        <v>44944</v>
      </c>
      <c r="E231">
        <v>15</v>
      </c>
      <c r="F231" t="s">
        <v>33</v>
      </c>
      <c r="G231" t="s">
        <v>708</v>
      </c>
      <c r="H231" t="s">
        <v>39</v>
      </c>
      <c r="I231">
        <v>946</v>
      </c>
      <c r="J231" t="s">
        <v>16</v>
      </c>
      <c r="K231" t="s">
        <v>709</v>
      </c>
      <c r="L231">
        <f>YEAR(licenziamenti[[#This Row],[date]])</f>
        <v>2023</v>
      </c>
    </row>
    <row r="232" spans="1:12" hidden="1" x14ac:dyDescent="0.3">
      <c r="A232" t="s">
        <v>710</v>
      </c>
      <c r="B232" t="s">
        <v>711</v>
      </c>
      <c r="C232">
        <v>300</v>
      </c>
      <c r="D232" s="1">
        <v>44734</v>
      </c>
      <c r="F232" t="s">
        <v>78</v>
      </c>
      <c r="G232" t="s">
        <v>712</v>
      </c>
      <c r="H232" t="s">
        <v>28</v>
      </c>
      <c r="I232">
        <v>51</v>
      </c>
      <c r="J232" t="s">
        <v>16</v>
      </c>
      <c r="K232" t="s">
        <v>713</v>
      </c>
      <c r="L232">
        <f>YEAR(licenziamenti[[#This Row],[date]])</f>
        <v>2022</v>
      </c>
    </row>
    <row r="233" spans="1:12" hidden="1" x14ac:dyDescent="0.3">
      <c r="A233" t="s">
        <v>710</v>
      </c>
      <c r="B233" t="s">
        <v>711</v>
      </c>
      <c r="C233">
        <v>350</v>
      </c>
      <c r="D233" s="1">
        <v>44907</v>
      </c>
      <c r="F233" t="s">
        <v>78</v>
      </c>
      <c r="G233" t="s">
        <v>714</v>
      </c>
      <c r="H233" t="s">
        <v>28</v>
      </c>
      <c r="I233">
        <v>51</v>
      </c>
      <c r="J233" t="s">
        <v>16</v>
      </c>
      <c r="K233" t="s">
        <v>715</v>
      </c>
      <c r="L233">
        <f>YEAR(licenziamenti[[#This Row],[date]])</f>
        <v>2022</v>
      </c>
    </row>
    <row r="234" spans="1:12" hidden="1" x14ac:dyDescent="0.3">
      <c r="A234" t="s">
        <v>716</v>
      </c>
      <c r="B234" t="s">
        <v>717</v>
      </c>
      <c r="C234">
        <v>700</v>
      </c>
      <c r="D234" s="1">
        <v>44739</v>
      </c>
      <c r="E234">
        <v>3</v>
      </c>
      <c r="F234" t="s">
        <v>56</v>
      </c>
      <c r="G234" t="s">
        <v>718</v>
      </c>
      <c r="H234" t="s">
        <v>39</v>
      </c>
      <c r="I234">
        <v>13</v>
      </c>
      <c r="J234" t="s">
        <v>75</v>
      </c>
      <c r="K234" t="s">
        <v>460</v>
      </c>
      <c r="L234">
        <f>YEAR(licenziamenti[[#This Row],[date]])</f>
        <v>2022</v>
      </c>
    </row>
    <row r="235" spans="1:12" hidden="1" x14ac:dyDescent="0.3">
      <c r="A235" t="s">
        <v>719</v>
      </c>
      <c r="B235" t="s">
        <v>72</v>
      </c>
      <c r="D235" s="1">
        <v>44965</v>
      </c>
      <c r="E235">
        <v>75</v>
      </c>
      <c r="F235" t="s">
        <v>103</v>
      </c>
      <c r="G235" t="s">
        <v>720</v>
      </c>
      <c r="H235" t="s">
        <v>58</v>
      </c>
      <c r="I235">
        <v>63</v>
      </c>
      <c r="J235" t="s">
        <v>75</v>
      </c>
      <c r="K235" t="s">
        <v>202</v>
      </c>
      <c r="L235">
        <f>YEAR(licenziamenti[[#This Row],[date]])</f>
        <v>2023</v>
      </c>
    </row>
    <row r="236" spans="1:12" hidden="1" x14ac:dyDescent="0.3">
      <c r="A236" t="s">
        <v>721</v>
      </c>
      <c r="B236" t="s">
        <v>717</v>
      </c>
      <c r="C236">
        <v>300</v>
      </c>
      <c r="D236" s="1">
        <v>45141</v>
      </c>
      <c r="F236" t="s">
        <v>83</v>
      </c>
      <c r="G236" t="s">
        <v>722</v>
      </c>
      <c r="H236" t="s">
        <v>152</v>
      </c>
      <c r="I236">
        <v>5</v>
      </c>
      <c r="J236" t="s">
        <v>75</v>
      </c>
      <c r="K236" t="s">
        <v>153</v>
      </c>
      <c r="L236">
        <f>YEAR(licenziamenti[[#This Row],[date]])</f>
        <v>2023</v>
      </c>
    </row>
    <row r="237" spans="1:12" hidden="1" x14ac:dyDescent="0.3">
      <c r="A237" t="s">
        <v>723</v>
      </c>
      <c r="B237" t="s">
        <v>42</v>
      </c>
      <c r="D237" s="1">
        <v>45120</v>
      </c>
      <c r="E237">
        <v>8</v>
      </c>
      <c r="F237" t="s">
        <v>43</v>
      </c>
      <c r="G237" t="s">
        <v>724</v>
      </c>
      <c r="H237" t="s">
        <v>39</v>
      </c>
      <c r="I237">
        <v>282</v>
      </c>
      <c r="J237" t="s">
        <v>16</v>
      </c>
      <c r="K237" t="s">
        <v>205</v>
      </c>
      <c r="L237">
        <f>YEAR(licenziamenti[[#This Row],[date]])</f>
        <v>2023</v>
      </c>
    </row>
    <row r="238" spans="1:12" hidden="1" x14ac:dyDescent="0.3">
      <c r="A238" t="s">
        <v>725</v>
      </c>
      <c r="B238" t="s">
        <v>142</v>
      </c>
      <c r="C238">
        <v>400</v>
      </c>
      <c r="D238" s="1">
        <v>44978</v>
      </c>
      <c r="E238">
        <v>4</v>
      </c>
      <c r="F238" t="s">
        <v>20</v>
      </c>
      <c r="G238" t="s">
        <v>726</v>
      </c>
      <c r="H238" t="s">
        <v>28</v>
      </c>
      <c r="I238">
        <v>52</v>
      </c>
      <c r="J238" t="s">
        <v>16</v>
      </c>
      <c r="K238" t="s">
        <v>727</v>
      </c>
      <c r="L238">
        <f>YEAR(licenziamenti[[#This Row],[date]])</f>
        <v>2023</v>
      </c>
    </row>
    <row r="239" spans="1:12" hidden="1" x14ac:dyDescent="0.3">
      <c r="A239" t="s">
        <v>728</v>
      </c>
      <c r="B239" t="s">
        <v>12</v>
      </c>
      <c r="C239">
        <v>160</v>
      </c>
      <c r="D239" s="1">
        <v>44741</v>
      </c>
      <c r="E239">
        <v>25</v>
      </c>
      <c r="F239" t="s">
        <v>103</v>
      </c>
      <c r="G239" t="s">
        <v>729</v>
      </c>
      <c r="H239" t="s">
        <v>22</v>
      </c>
      <c r="I239">
        <v>13</v>
      </c>
      <c r="J239" t="s">
        <v>16</v>
      </c>
      <c r="K239" t="s">
        <v>654</v>
      </c>
      <c r="L239">
        <f>YEAR(licenziamenti[[#This Row],[date]])</f>
        <v>2022</v>
      </c>
    </row>
    <row r="240" spans="1:12" hidden="1" x14ac:dyDescent="0.3">
      <c r="A240" t="s">
        <v>730</v>
      </c>
      <c r="B240" t="s">
        <v>731</v>
      </c>
      <c r="C240">
        <v>310</v>
      </c>
      <c r="D240" s="1">
        <v>44965</v>
      </c>
      <c r="E240">
        <v>8</v>
      </c>
      <c r="F240" t="s">
        <v>13</v>
      </c>
      <c r="G240" t="s">
        <v>732</v>
      </c>
      <c r="H240" t="s">
        <v>15</v>
      </c>
      <c r="I240">
        <v>168</v>
      </c>
      <c r="J240" t="s">
        <v>16</v>
      </c>
      <c r="K240" t="s">
        <v>733</v>
      </c>
      <c r="L240">
        <f>YEAR(licenziamenti[[#This Row],[date]])</f>
        <v>2023</v>
      </c>
    </row>
    <row r="241" spans="1:12" hidden="1" x14ac:dyDescent="0.3">
      <c r="A241" t="s">
        <v>730</v>
      </c>
      <c r="B241" t="s">
        <v>731</v>
      </c>
      <c r="C241">
        <v>740</v>
      </c>
      <c r="D241" s="1">
        <v>45301</v>
      </c>
      <c r="F241" t="s">
        <v>13</v>
      </c>
      <c r="G241" t="s">
        <v>734</v>
      </c>
      <c r="H241" t="s">
        <v>15</v>
      </c>
      <c r="I241">
        <v>168</v>
      </c>
      <c r="J241" t="s">
        <v>16</v>
      </c>
      <c r="K241" t="s">
        <v>735</v>
      </c>
      <c r="L241">
        <f>YEAR(licenziamenti[[#This Row],[date]])</f>
        <v>2024</v>
      </c>
    </row>
    <row r="242" spans="1:12" hidden="1" x14ac:dyDescent="0.3">
      <c r="A242" t="s">
        <v>736</v>
      </c>
      <c r="B242" t="s">
        <v>517</v>
      </c>
      <c r="D242" s="1">
        <v>44936</v>
      </c>
      <c r="E242">
        <v>12</v>
      </c>
      <c r="F242" t="s">
        <v>396</v>
      </c>
      <c r="G242" t="s">
        <v>737</v>
      </c>
      <c r="H242" t="s">
        <v>45</v>
      </c>
      <c r="I242">
        <v>223</v>
      </c>
      <c r="J242" t="s">
        <v>519</v>
      </c>
      <c r="K242" t="s">
        <v>334</v>
      </c>
      <c r="L242">
        <f>YEAR(licenziamenti[[#This Row],[date]])</f>
        <v>2023</v>
      </c>
    </row>
    <row r="243" spans="1:12" hidden="1" x14ac:dyDescent="0.3">
      <c r="A243" t="s">
        <v>736</v>
      </c>
      <c r="B243" t="s">
        <v>517</v>
      </c>
      <c r="D243" s="1">
        <v>45246</v>
      </c>
      <c r="E243">
        <v>25</v>
      </c>
      <c r="F243" t="s">
        <v>396</v>
      </c>
      <c r="G243" t="s">
        <v>738</v>
      </c>
      <c r="H243" t="s">
        <v>45</v>
      </c>
      <c r="I243">
        <v>223</v>
      </c>
      <c r="J243" t="s">
        <v>519</v>
      </c>
      <c r="K243" t="s">
        <v>739</v>
      </c>
      <c r="L243">
        <f>YEAR(licenziamenti[[#This Row],[date]])</f>
        <v>2023</v>
      </c>
    </row>
    <row r="244" spans="1:12" hidden="1" x14ac:dyDescent="0.3">
      <c r="A244" t="s">
        <v>740</v>
      </c>
      <c r="B244" t="s">
        <v>150</v>
      </c>
      <c r="C244">
        <v>1300</v>
      </c>
      <c r="D244" s="1">
        <v>45573</v>
      </c>
      <c r="E244">
        <v>4</v>
      </c>
      <c r="F244" t="s">
        <v>43</v>
      </c>
      <c r="G244" t="s">
        <v>741</v>
      </c>
      <c r="H244" t="s">
        <v>22</v>
      </c>
      <c r="I244">
        <v>19</v>
      </c>
      <c r="J244" t="s">
        <v>133</v>
      </c>
      <c r="K244" t="s">
        <v>742</v>
      </c>
      <c r="L244">
        <f>YEAR(licenziamenti[[#This Row],[date]])</f>
        <v>2024</v>
      </c>
    </row>
    <row r="245" spans="1:12" hidden="1" x14ac:dyDescent="0.3">
      <c r="A245" t="s">
        <v>740</v>
      </c>
      <c r="B245" t="s">
        <v>150</v>
      </c>
      <c r="C245">
        <v>1500</v>
      </c>
      <c r="D245" s="1">
        <v>45892</v>
      </c>
      <c r="E245">
        <v>10</v>
      </c>
      <c r="F245" t="s">
        <v>43</v>
      </c>
      <c r="G245" t="s">
        <v>743</v>
      </c>
      <c r="H245" t="s">
        <v>22</v>
      </c>
      <c r="I245">
        <v>19</v>
      </c>
      <c r="J245" t="s">
        <v>133</v>
      </c>
      <c r="K245" t="s">
        <v>744</v>
      </c>
      <c r="L245">
        <f>YEAR(licenziamenti[[#This Row],[date]])</f>
        <v>2025</v>
      </c>
    </row>
    <row r="246" spans="1:12" hidden="1" x14ac:dyDescent="0.3">
      <c r="A246" t="s">
        <v>745</v>
      </c>
      <c r="B246" t="s">
        <v>55</v>
      </c>
      <c r="C246">
        <v>300</v>
      </c>
      <c r="D246" s="1">
        <v>43931</v>
      </c>
      <c r="F246" t="s">
        <v>131</v>
      </c>
      <c r="G246" t="s">
        <v>746</v>
      </c>
      <c r="H246" t="s">
        <v>28</v>
      </c>
      <c r="I246">
        <v>14</v>
      </c>
      <c r="J246" t="s">
        <v>59</v>
      </c>
      <c r="K246" t="s">
        <v>747</v>
      </c>
      <c r="L246">
        <f>YEAR(licenziamenti[[#This Row],[date]])</f>
        <v>2020</v>
      </c>
    </row>
    <row r="247" spans="1:12" hidden="1" x14ac:dyDescent="0.3">
      <c r="A247" t="s">
        <v>748</v>
      </c>
      <c r="B247" t="s">
        <v>120</v>
      </c>
      <c r="C247">
        <v>4500</v>
      </c>
      <c r="D247" s="1">
        <v>45653</v>
      </c>
      <c r="E247">
        <v>10</v>
      </c>
      <c r="F247" t="s">
        <v>131</v>
      </c>
      <c r="G247" t="s">
        <v>749</v>
      </c>
      <c r="H247" t="s">
        <v>35</v>
      </c>
      <c r="I247">
        <v>109</v>
      </c>
      <c r="J247" t="s">
        <v>29</v>
      </c>
      <c r="K247" t="s">
        <v>750</v>
      </c>
      <c r="L247">
        <f>YEAR(licenziamenti[[#This Row],[date]])</f>
        <v>2024</v>
      </c>
    </row>
    <row r="248" spans="1:12" hidden="1" x14ac:dyDescent="0.3">
      <c r="A248" t="s">
        <v>748</v>
      </c>
      <c r="B248" t="s">
        <v>120</v>
      </c>
      <c r="C248">
        <v>470</v>
      </c>
      <c r="D248" s="1">
        <v>43917</v>
      </c>
      <c r="E248">
        <v>1</v>
      </c>
      <c r="F248" t="s">
        <v>131</v>
      </c>
      <c r="G248" t="s">
        <v>751</v>
      </c>
      <c r="H248" t="s">
        <v>28</v>
      </c>
      <c r="I248">
        <v>49</v>
      </c>
      <c r="J248" t="s">
        <v>29</v>
      </c>
      <c r="K248" t="s">
        <v>578</v>
      </c>
      <c r="L248">
        <f>YEAR(licenziamenti[[#This Row],[date]])</f>
        <v>2020</v>
      </c>
    </row>
    <row r="249" spans="1:12" hidden="1" x14ac:dyDescent="0.3">
      <c r="A249" t="s">
        <v>752</v>
      </c>
      <c r="B249" t="s">
        <v>12</v>
      </c>
      <c r="C249">
        <v>740</v>
      </c>
      <c r="D249" s="1">
        <v>45037</v>
      </c>
      <c r="E249">
        <v>9</v>
      </c>
      <c r="F249" t="s">
        <v>311</v>
      </c>
      <c r="G249" t="s">
        <v>753</v>
      </c>
      <c r="H249" t="s">
        <v>173</v>
      </c>
      <c r="I249">
        <v>411</v>
      </c>
      <c r="J249" t="s">
        <v>16</v>
      </c>
      <c r="K249" t="s">
        <v>754</v>
      </c>
      <c r="L249">
        <f>YEAR(licenziamenti[[#This Row],[date]])</f>
        <v>2023</v>
      </c>
    </row>
    <row r="250" spans="1:12" hidden="1" x14ac:dyDescent="0.3">
      <c r="A250" t="s">
        <v>755</v>
      </c>
      <c r="B250" t="s">
        <v>26</v>
      </c>
      <c r="C250">
        <v>700</v>
      </c>
      <c r="D250" s="1">
        <v>45299</v>
      </c>
      <c r="E250">
        <v>17</v>
      </c>
      <c r="F250" t="s">
        <v>13</v>
      </c>
      <c r="G250" t="s">
        <v>756</v>
      </c>
      <c r="H250" t="s">
        <v>45</v>
      </c>
      <c r="I250">
        <v>164</v>
      </c>
      <c r="J250" t="s">
        <v>29</v>
      </c>
      <c r="K250" t="s">
        <v>757</v>
      </c>
      <c r="L250">
        <f>YEAR(licenziamenti[[#This Row],[date]])</f>
        <v>2024</v>
      </c>
    </row>
    <row r="251" spans="1:12" hidden="1" x14ac:dyDescent="0.3">
      <c r="A251" t="s">
        <v>755</v>
      </c>
      <c r="B251" t="s">
        <v>26</v>
      </c>
      <c r="C251">
        <v>830</v>
      </c>
      <c r="D251" s="1">
        <v>45881</v>
      </c>
      <c r="E251">
        <v>23</v>
      </c>
      <c r="F251" t="s">
        <v>13</v>
      </c>
      <c r="G251" t="s">
        <v>758</v>
      </c>
      <c r="H251" t="s">
        <v>45</v>
      </c>
      <c r="I251">
        <v>164</v>
      </c>
      <c r="J251" t="s">
        <v>29</v>
      </c>
      <c r="K251" t="s">
        <v>744</v>
      </c>
      <c r="L251">
        <f>YEAR(licenziamenti[[#This Row],[date]])</f>
        <v>2025</v>
      </c>
    </row>
    <row r="252" spans="1:12" hidden="1" x14ac:dyDescent="0.3">
      <c r="A252" t="s">
        <v>759</v>
      </c>
      <c r="B252" t="s">
        <v>569</v>
      </c>
      <c r="C252">
        <v>1370</v>
      </c>
      <c r="D252" s="1">
        <v>44944</v>
      </c>
      <c r="E252">
        <v>14</v>
      </c>
      <c r="F252" t="s">
        <v>311</v>
      </c>
      <c r="G252" t="s">
        <v>760</v>
      </c>
      <c r="H252" t="s">
        <v>58</v>
      </c>
      <c r="I252">
        <v>69</v>
      </c>
      <c r="J252" t="s">
        <v>29</v>
      </c>
      <c r="K252" t="s">
        <v>96</v>
      </c>
      <c r="L252">
        <f>YEAR(licenziamenti[[#This Row],[date]])</f>
        <v>2023</v>
      </c>
    </row>
    <row r="253" spans="1:12" hidden="1" x14ac:dyDescent="0.3">
      <c r="A253" t="s">
        <v>761</v>
      </c>
      <c r="B253" t="s">
        <v>517</v>
      </c>
      <c r="C253">
        <v>1800</v>
      </c>
      <c r="D253" s="1">
        <v>45071</v>
      </c>
      <c r="F253" t="s">
        <v>13</v>
      </c>
      <c r="G253" t="s">
        <v>762</v>
      </c>
      <c r="H253" t="s">
        <v>215</v>
      </c>
      <c r="I253">
        <v>292</v>
      </c>
      <c r="J253" t="s">
        <v>519</v>
      </c>
      <c r="K253" t="s">
        <v>231</v>
      </c>
      <c r="L253">
        <f>YEAR(licenziamenti[[#This Row],[date]])</f>
        <v>2023</v>
      </c>
    </row>
    <row r="254" spans="1:12" hidden="1" x14ac:dyDescent="0.3">
      <c r="A254" t="s">
        <v>763</v>
      </c>
      <c r="B254" t="s">
        <v>42</v>
      </c>
      <c r="D254" s="1">
        <v>44869</v>
      </c>
      <c r="E254">
        <v>14</v>
      </c>
      <c r="F254" t="s">
        <v>43</v>
      </c>
      <c r="G254" t="s">
        <v>764</v>
      </c>
      <c r="H254" t="s">
        <v>22</v>
      </c>
      <c r="I254">
        <v>380</v>
      </c>
      <c r="J254" t="s">
        <v>16</v>
      </c>
      <c r="K254" t="s">
        <v>765</v>
      </c>
      <c r="L254">
        <f>YEAR(licenziamenti[[#This Row],[date]])</f>
        <v>2022</v>
      </c>
    </row>
    <row r="255" spans="1:12" hidden="1" x14ac:dyDescent="0.3">
      <c r="A255" t="s">
        <v>766</v>
      </c>
      <c r="B255" t="s">
        <v>12</v>
      </c>
      <c r="D255" s="1">
        <v>44782</v>
      </c>
      <c r="E255">
        <v>12</v>
      </c>
      <c r="F255" t="s">
        <v>13</v>
      </c>
      <c r="G255" t="s">
        <v>767</v>
      </c>
      <c r="H255" t="s">
        <v>39</v>
      </c>
      <c r="I255">
        <v>272</v>
      </c>
      <c r="J255" t="s">
        <v>16</v>
      </c>
      <c r="K255" t="s">
        <v>768</v>
      </c>
      <c r="L255">
        <f>YEAR(licenziamenti[[#This Row],[date]])</f>
        <v>2022</v>
      </c>
    </row>
    <row r="256" spans="1:12" hidden="1" x14ac:dyDescent="0.3">
      <c r="A256" t="s">
        <v>769</v>
      </c>
      <c r="B256" t="s">
        <v>157</v>
      </c>
      <c r="C256">
        <v>1000</v>
      </c>
      <c r="D256" s="1">
        <v>44722</v>
      </c>
      <c r="E256">
        <v>1</v>
      </c>
      <c r="F256" t="s">
        <v>43</v>
      </c>
      <c r="G256" t="s">
        <v>770</v>
      </c>
      <c r="H256" t="s">
        <v>58</v>
      </c>
      <c r="I256">
        <v>1000</v>
      </c>
      <c r="J256" t="s">
        <v>159</v>
      </c>
      <c r="K256" t="s">
        <v>485</v>
      </c>
      <c r="L256">
        <f>YEAR(licenziamenti[[#This Row],[date]])</f>
        <v>2022</v>
      </c>
    </row>
    <row r="257" spans="1:12" hidden="1" x14ac:dyDescent="0.3">
      <c r="A257" t="s">
        <v>771</v>
      </c>
      <c r="B257" t="s">
        <v>772</v>
      </c>
      <c r="C257">
        <v>410</v>
      </c>
      <c r="D257" s="1">
        <v>44736</v>
      </c>
      <c r="E257">
        <v>14</v>
      </c>
      <c r="F257" t="s">
        <v>131</v>
      </c>
      <c r="G257" t="s">
        <v>773</v>
      </c>
      <c r="H257" t="s">
        <v>35</v>
      </c>
      <c r="I257">
        <v>137</v>
      </c>
      <c r="J257" t="s">
        <v>16</v>
      </c>
      <c r="K257" t="s">
        <v>360</v>
      </c>
      <c r="L257">
        <f>YEAR(licenziamenti[[#This Row],[date]])</f>
        <v>2022</v>
      </c>
    </row>
    <row r="258" spans="1:12" hidden="1" x14ac:dyDescent="0.3">
      <c r="A258" t="s">
        <v>774</v>
      </c>
      <c r="B258" t="s">
        <v>12</v>
      </c>
      <c r="D258" s="1">
        <v>45012</v>
      </c>
      <c r="E258">
        <v>35</v>
      </c>
      <c r="F258" t="s">
        <v>13</v>
      </c>
      <c r="G258" t="s">
        <v>775</v>
      </c>
      <c r="H258" t="s">
        <v>39</v>
      </c>
      <c r="I258">
        <v>143</v>
      </c>
      <c r="J258" t="s">
        <v>16</v>
      </c>
      <c r="K258" t="s">
        <v>776</v>
      </c>
      <c r="L258">
        <f>YEAR(licenziamenti[[#This Row],[date]])</f>
        <v>2023</v>
      </c>
    </row>
    <row r="259" spans="1:12" hidden="1" x14ac:dyDescent="0.3">
      <c r="A259" t="s">
        <v>777</v>
      </c>
      <c r="B259" t="s">
        <v>42</v>
      </c>
      <c r="C259">
        <v>30000</v>
      </c>
      <c r="D259" s="1">
        <v>44628</v>
      </c>
      <c r="E259">
        <v>33</v>
      </c>
      <c r="F259" t="s">
        <v>419</v>
      </c>
      <c r="G259" t="s">
        <v>778</v>
      </c>
      <c r="H259" t="s">
        <v>58</v>
      </c>
      <c r="I259">
        <v>905</v>
      </c>
      <c r="J259" t="s">
        <v>16</v>
      </c>
      <c r="K259" t="s">
        <v>779</v>
      </c>
      <c r="L259">
        <f>YEAR(licenziamenti[[#This Row],[date]])</f>
        <v>2022</v>
      </c>
    </row>
    <row r="260" spans="1:12" hidden="1" x14ac:dyDescent="0.3">
      <c r="A260" t="s">
        <v>777</v>
      </c>
      <c r="B260" t="s">
        <v>42</v>
      </c>
      <c r="C260">
        <v>9000</v>
      </c>
      <c r="D260" s="1">
        <v>44531</v>
      </c>
      <c r="E260">
        <v>9</v>
      </c>
      <c r="F260" t="s">
        <v>419</v>
      </c>
      <c r="G260" t="s">
        <v>780</v>
      </c>
      <c r="H260" t="s">
        <v>58</v>
      </c>
      <c r="I260">
        <v>905</v>
      </c>
      <c r="J260" t="s">
        <v>16</v>
      </c>
      <c r="K260" t="s">
        <v>781</v>
      </c>
      <c r="L260">
        <f>YEAR(licenziamenti[[#This Row],[date]])</f>
        <v>2021</v>
      </c>
    </row>
    <row r="261" spans="1:12" hidden="1" x14ac:dyDescent="0.3">
      <c r="A261" t="s">
        <v>782</v>
      </c>
      <c r="B261" t="s">
        <v>783</v>
      </c>
      <c r="D261" s="1">
        <v>44944</v>
      </c>
      <c r="E261">
        <v>3</v>
      </c>
      <c r="F261" t="s">
        <v>13</v>
      </c>
      <c r="G261" t="s">
        <v>784</v>
      </c>
      <c r="H261" t="s">
        <v>35</v>
      </c>
      <c r="I261">
        <v>204</v>
      </c>
      <c r="J261" t="s">
        <v>785</v>
      </c>
      <c r="K261" t="s">
        <v>354</v>
      </c>
      <c r="L261">
        <f>YEAR(licenziamenti[[#This Row],[date]])</f>
        <v>2023</v>
      </c>
    </row>
    <row r="262" spans="1:12" hidden="1" x14ac:dyDescent="0.3">
      <c r="A262" t="s">
        <v>782</v>
      </c>
      <c r="B262" t="s">
        <v>783</v>
      </c>
      <c r="C262">
        <v>300</v>
      </c>
      <c r="D262" s="1">
        <v>44784</v>
      </c>
      <c r="F262" t="s">
        <v>13</v>
      </c>
      <c r="G262" t="s">
        <v>786</v>
      </c>
      <c r="H262" t="s">
        <v>35</v>
      </c>
      <c r="I262">
        <v>204</v>
      </c>
      <c r="J262" t="s">
        <v>785</v>
      </c>
      <c r="K262" t="s">
        <v>787</v>
      </c>
      <c r="L262">
        <f>YEAR(licenziamenti[[#This Row],[date]])</f>
        <v>2022</v>
      </c>
    </row>
    <row r="263" spans="1:12" hidden="1" x14ac:dyDescent="0.3">
      <c r="A263" t="s">
        <v>788</v>
      </c>
      <c r="B263" t="s">
        <v>42</v>
      </c>
      <c r="C263">
        <v>280</v>
      </c>
      <c r="D263" s="1">
        <v>44972</v>
      </c>
      <c r="F263" t="s">
        <v>131</v>
      </c>
      <c r="G263" t="s">
        <v>789</v>
      </c>
      <c r="H263" t="s">
        <v>173</v>
      </c>
      <c r="I263">
        <v>435</v>
      </c>
      <c r="J263" t="s">
        <v>16</v>
      </c>
      <c r="K263" t="s">
        <v>790</v>
      </c>
      <c r="L263">
        <f>YEAR(licenziamenti[[#This Row],[date]])</f>
        <v>2023</v>
      </c>
    </row>
    <row r="264" spans="1:12" hidden="1" x14ac:dyDescent="0.3">
      <c r="A264" t="s">
        <v>791</v>
      </c>
      <c r="B264" t="s">
        <v>12</v>
      </c>
      <c r="C264">
        <v>1000</v>
      </c>
      <c r="D264" s="1">
        <v>45140</v>
      </c>
      <c r="E264">
        <v>16</v>
      </c>
      <c r="F264" t="s">
        <v>396</v>
      </c>
      <c r="G264" t="s">
        <v>792</v>
      </c>
      <c r="H264" t="s">
        <v>15</v>
      </c>
      <c r="I264">
        <v>567</v>
      </c>
      <c r="J264" t="s">
        <v>16</v>
      </c>
      <c r="K264" t="s">
        <v>793</v>
      </c>
      <c r="L264">
        <f>YEAR(licenziamenti[[#This Row],[date]])</f>
        <v>2023</v>
      </c>
    </row>
    <row r="265" spans="1:12" hidden="1" x14ac:dyDescent="0.3">
      <c r="A265" t="s">
        <v>794</v>
      </c>
      <c r="B265" t="s">
        <v>138</v>
      </c>
      <c r="C265">
        <v>300</v>
      </c>
      <c r="D265" s="1">
        <v>43917</v>
      </c>
      <c r="E265">
        <v>2</v>
      </c>
      <c r="F265" t="s">
        <v>83</v>
      </c>
      <c r="G265" t="s">
        <v>795</v>
      </c>
      <c r="H265" t="s">
        <v>35</v>
      </c>
      <c r="I265">
        <v>60</v>
      </c>
      <c r="J265" t="s">
        <v>16</v>
      </c>
      <c r="K265" t="s">
        <v>796</v>
      </c>
      <c r="L265">
        <f>YEAR(licenziamenti[[#This Row],[date]])</f>
        <v>2020</v>
      </c>
    </row>
    <row r="266" spans="1:12" hidden="1" x14ac:dyDescent="0.3">
      <c r="A266" t="s">
        <v>797</v>
      </c>
      <c r="B266" t="s">
        <v>32</v>
      </c>
      <c r="C266">
        <v>2000</v>
      </c>
      <c r="D266" s="1">
        <v>44848</v>
      </c>
      <c r="E266">
        <v>19</v>
      </c>
      <c r="F266" t="s">
        <v>83</v>
      </c>
      <c r="G266" t="s">
        <v>798</v>
      </c>
      <c r="H266" t="s">
        <v>39</v>
      </c>
      <c r="I266">
        <v>122</v>
      </c>
      <c r="J266" t="s">
        <v>16</v>
      </c>
      <c r="K266" t="s">
        <v>647</v>
      </c>
      <c r="L266">
        <f>YEAR(licenziamenti[[#This Row],[date]])</f>
        <v>2022</v>
      </c>
    </row>
    <row r="267" spans="1:12" hidden="1" x14ac:dyDescent="0.3">
      <c r="A267" t="s">
        <v>797</v>
      </c>
      <c r="B267" t="s">
        <v>32</v>
      </c>
      <c r="C267">
        <v>400</v>
      </c>
      <c r="D267" s="1">
        <v>44776</v>
      </c>
      <c r="E267">
        <v>4</v>
      </c>
      <c r="F267" t="s">
        <v>83</v>
      </c>
      <c r="G267" t="s">
        <v>799</v>
      </c>
      <c r="H267" t="s">
        <v>39</v>
      </c>
      <c r="I267">
        <v>122</v>
      </c>
      <c r="J267" t="s">
        <v>16</v>
      </c>
      <c r="K267" t="s">
        <v>40</v>
      </c>
      <c r="L267">
        <f>YEAR(licenziamenti[[#This Row],[date]])</f>
        <v>2022</v>
      </c>
    </row>
    <row r="268" spans="1:12" hidden="1" x14ac:dyDescent="0.3">
      <c r="A268" t="s">
        <v>797</v>
      </c>
      <c r="B268" t="s">
        <v>32</v>
      </c>
      <c r="C268">
        <v>650</v>
      </c>
      <c r="D268" s="1">
        <v>45232</v>
      </c>
      <c r="E268">
        <v>8</v>
      </c>
      <c r="F268" t="s">
        <v>83</v>
      </c>
      <c r="G268" t="s">
        <v>800</v>
      </c>
      <c r="H268" t="s">
        <v>39</v>
      </c>
      <c r="I268">
        <v>122</v>
      </c>
      <c r="J268" t="s">
        <v>16</v>
      </c>
      <c r="K268" t="s">
        <v>647</v>
      </c>
      <c r="L268">
        <f>YEAR(licenziamenti[[#This Row],[date]])</f>
        <v>2023</v>
      </c>
    </row>
    <row r="269" spans="1:12" hidden="1" x14ac:dyDescent="0.3">
      <c r="A269" t="s">
        <v>801</v>
      </c>
      <c r="B269" t="s">
        <v>287</v>
      </c>
      <c r="C269">
        <v>650</v>
      </c>
      <c r="D269" s="1">
        <v>44704</v>
      </c>
      <c r="E269">
        <v>10</v>
      </c>
      <c r="F269" t="s">
        <v>109</v>
      </c>
      <c r="G269" t="s">
        <v>802</v>
      </c>
      <c r="H269" t="s">
        <v>22</v>
      </c>
      <c r="I269">
        <v>16</v>
      </c>
      <c r="J269" t="s">
        <v>289</v>
      </c>
      <c r="K269" t="s">
        <v>803</v>
      </c>
      <c r="L269">
        <f>YEAR(licenziamenti[[#This Row],[date]])</f>
        <v>2022</v>
      </c>
    </row>
    <row r="270" spans="1:12" hidden="1" x14ac:dyDescent="0.3">
      <c r="A270" t="s">
        <v>804</v>
      </c>
      <c r="B270" t="s">
        <v>130</v>
      </c>
      <c r="C270">
        <v>370</v>
      </c>
      <c r="D270" s="1">
        <v>45974</v>
      </c>
      <c r="E270">
        <v>10</v>
      </c>
      <c r="F270" t="s">
        <v>83</v>
      </c>
      <c r="G270" t="s">
        <v>805</v>
      </c>
      <c r="H270" t="s">
        <v>22</v>
      </c>
      <c r="I270">
        <v>21</v>
      </c>
      <c r="J270" t="s">
        <v>133</v>
      </c>
      <c r="K270" t="s">
        <v>806</v>
      </c>
      <c r="L270">
        <f>YEAR(licenziamenti[[#This Row],[date]])</f>
        <v>2025</v>
      </c>
    </row>
    <row r="271" spans="1:12" hidden="1" x14ac:dyDescent="0.3">
      <c r="A271" t="s">
        <v>804</v>
      </c>
      <c r="B271" t="s">
        <v>130</v>
      </c>
      <c r="C271">
        <v>400</v>
      </c>
      <c r="D271" s="1">
        <v>44941</v>
      </c>
      <c r="E271">
        <v>43</v>
      </c>
      <c r="F271" t="s">
        <v>83</v>
      </c>
      <c r="G271" t="s">
        <v>807</v>
      </c>
      <c r="H271" t="s">
        <v>22</v>
      </c>
      <c r="I271">
        <v>21</v>
      </c>
      <c r="J271" t="s">
        <v>133</v>
      </c>
      <c r="K271" t="s">
        <v>808</v>
      </c>
      <c r="L271">
        <f>YEAR(licenziamenti[[#This Row],[date]])</f>
        <v>2023</v>
      </c>
    </row>
    <row r="272" spans="1:12" hidden="1" x14ac:dyDescent="0.3">
      <c r="A272" t="s">
        <v>809</v>
      </c>
      <c r="B272" t="s">
        <v>810</v>
      </c>
      <c r="D272" s="1">
        <v>45142</v>
      </c>
      <c r="E272">
        <v>19</v>
      </c>
      <c r="F272" t="s">
        <v>125</v>
      </c>
      <c r="G272" t="s">
        <v>811</v>
      </c>
      <c r="H272" t="s">
        <v>152</v>
      </c>
      <c r="I272">
        <v>3</v>
      </c>
      <c r="J272" t="s">
        <v>294</v>
      </c>
      <c r="K272" t="s">
        <v>553</v>
      </c>
      <c r="L272">
        <f>YEAR(licenziamenti[[#This Row],[date]])</f>
        <v>2023</v>
      </c>
    </row>
    <row r="273" spans="1:12" hidden="1" x14ac:dyDescent="0.3">
      <c r="A273" t="s">
        <v>812</v>
      </c>
      <c r="B273" t="s">
        <v>99</v>
      </c>
      <c r="C273">
        <v>2500</v>
      </c>
      <c r="D273" s="1">
        <v>44075</v>
      </c>
      <c r="F273" t="s">
        <v>125</v>
      </c>
      <c r="G273" t="s">
        <v>813</v>
      </c>
      <c r="H273" t="s">
        <v>105</v>
      </c>
      <c r="I273">
        <v>95</v>
      </c>
      <c r="J273" t="s">
        <v>16</v>
      </c>
      <c r="K273" t="s">
        <v>675</v>
      </c>
      <c r="L273">
        <f>YEAR(licenziamenti[[#This Row],[date]])</f>
        <v>2020</v>
      </c>
    </row>
    <row r="274" spans="1:12" hidden="1" x14ac:dyDescent="0.3">
      <c r="A274" t="s">
        <v>814</v>
      </c>
      <c r="B274" t="s">
        <v>815</v>
      </c>
      <c r="D274" s="1">
        <v>44812</v>
      </c>
      <c r="E274">
        <v>7</v>
      </c>
      <c r="F274" t="s">
        <v>109</v>
      </c>
      <c r="G274" t="s">
        <v>816</v>
      </c>
      <c r="H274" t="s">
        <v>39</v>
      </c>
      <c r="I274">
        <v>200</v>
      </c>
      <c r="J274" t="s">
        <v>16</v>
      </c>
      <c r="K274" t="s">
        <v>817</v>
      </c>
      <c r="L274">
        <f>YEAR(licenziamenti[[#This Row],[date]])</f>
        <v>2022</v>
      </c>
    </row>
    <row r="275" spans="1:12" hidden="1" x14ac:dyDescent="0.3">
      <c r="A275" t="s">
        <v>818</v>
      </c>
      <c r="B275" t="s">
        <v>528</v>
      </c>
      <c r="D275" s="1">
        <v>45238</v>
      </c>
      <c r="E275">
        <v>7</v>
      </c>
      <c r="F275" t="s">
        <v>43</v>
      </c>
      <c r="G275" t="s">
        <v>819</v>
      </c>
      <c r="H275" t="s">
        <v>39</v>
      </c>
      <c r="I275">
        <v>224</v>
      </c>
      <c r="J275" t="s">
        <v>16</v>
      </c>
      <c r="K275" t="s">
        <v>820</v>
      </c>
      <c r="L275">
        <f>YEAR(licenziamenti[[#This Row],[date]])</f>
        <v>2023</v>
      </c>
    </row>
    <row r="276" spans="1:12" hidden="1" x14ac:dyDescent="0.3">
      <c r="A276" t="s">
        <v>818</v>
      </c>
      <c r="B276" t="s">
        <v>528</v>
      </c>
      <c r="C276">
        <v>1800</v>
      </c>
      <c r="D276" s="1">
        <v>44910</v>
      </c>
      <c r="E276">
        <v>13</v>
      </c>
      <c r="F276" t="s">
        <v>43</v>
      </c>
      <c r="G276" t="s">
        <v>821</v>
      </c>
      <c r="H276" t="s">
        <v>39</v>
      </c>
      <c r="I276">
        <v>224</v>
      </c>
      <c r="J276" t="s">
        <v>16</v>
      </c>
      <c r="K276" t="s">
        <v>427</v>
      </c>
      <c r="L276">
        <f>YEAR(licenziamenti[[#This Row],[date]])</f>
        <v>2022</v>
      </c>
    </row>
    <row r="277" spans="1:12" hidden="1" x14ac:dyDescent="0.3">
      <c r="A277" t="s">
        <v>822</v>
      </c>
      <c r="B277" t="s">
        <v>12</v>
      </c>
      <c r="C277">
        <v>400</v>
      </c>
      <c r="D277" s="1">
        <v>45040</v>
      </c>
      <c r="E277">
        <v>13</v>
      </c>
      <c r="F277" t="s">
        <v>251</v>
      </c>
      <c r="G277" t="s">
        <v>823</v>
      </c>
      <c r="H277" t="s">
        <v>15</v>
      </c>
      <c r="I277">
        <v>337</v>
      </c>
      <c r="J277" t="s">
        <v>16</v>
      </c>
      <c r="K277" t="s">
        <v>824</v>
      </c>
      <c r="L277">
        <f>YEAR(licenziamenti[[#This Row],[date]])</f>
        <v>2023</v>
      </c>
    </row>
    <row r="278" spans="1:12" hidden="1" x14ac:dyDescent="0.3">
      <c r="A278" t="s">
        <v>825</v>
      </c>
      <c r="B278" t="s">
        <v>826</v>
      </c>
      <c r="D278" s="1">
        <v>44922</v>
      </c>
      <c r="E278">
        <v>3</v>
      </c>
      <c r="F278" t="s">
        <v>125</v>
      </c>
      <c r="G278" t="s">
        <v>827</v>
      </c>
      <c r="H278" t="s">
        <v>39</v>
      </c>
      <c r="I278">
        <v>3700</v>
      </c>
      <c r="J278" t="s">
        <v>828</v>
      </c>
      <c r="K278" t="s">
        <v>829</v>
      </c>
      <c r="L278">
        <f>YEAR(licenziamenti[[#This Row],[date]])</f>
        <v>2022</v>
      </c>
    </row>
    <row r="279" spans="1:12" hidden="1" x14ac:dyDescent="0.3">
      <c r="A279" t="s">
        <v>830</v>
      </c>
      <c r="B279" t="s">
        <v>12</v>
      </c>
      <c r="D279" s="1">
        <v>45945</v>
      </c>
      <c r="E279">
        <v>6</v>
      </c>
      <c r="F279" t="s">
        <v>131</v>
      </c>
      <c r="G279" t="s">
        <v>831</v>
      </c>
      <c r="H279" t="s">
        <v>39</v>
      </c>
      <c r="I279">
        <v>280</v>
      </c>
      <c r="J279" t="s">
        <v>16</v>
      </c>
      <c r="K279" t="s">
        <v>832</v>
      </c>
      <c r="L279">
        <f>YEAR(licenziamenti[[#This Row],[date]])</f>
        <v>2025</v>
      </c>
    </row>
    <row r="280" spans="1:12" hidden="1" x14ac:dyDescent="0.3">
      <c r="A280" t="s">
        <v>830</v>
      </c>
      <c r="B280" t="s">
        <v>12</v>
      </c>
      <c r="D280" s="1">
        <v>45265</v>
      </c>
      <c r="E280">
        <v>15</v>
      </c>
      <c r="F280" t="s">
        <v>131</v>
      </c>
      <c r="G280" t="s">
        <v>833</v>
      </c>
      <c r="H280" t="s">
        <v>39</v>
      </c>
      <c r="I280">
        <v>280</v>
      </c>
      <c r="J280" t="s">
        <v>16</v>
      </c>
      <c r="K280" t="s">
        <v>834</v>
      </c>
      <c r="L280">
        <f>YEAR(licenziamenti[[#This Row],[date]])</f>
        <v>2023</v>
      </c>
    </row>
    <row r="281" spans="1:12" hidden="1" x14ac:dyDescent="0.3">
      <c r="A281" t="s">
        <v>835</v>
      </c>
      <c r="B281" t="s">
        <v>836</v>
      </c>
      <c r="C281">
        <v>800</v>
      </c>
      <c r="D281" s="1">
        <v>45327</v>
      </c>
      <c r="F281" t="s">
        <v>131</v>
      </c>
      <c r="G281" t="s">
        <v>837</v>
      </c>
      <c r="H281" t="s">
        <v>28</v>
      </c>
      <c r="I281">
        <v>119</v>
      </c>
      <c r="J281" t="s">
        <v>16</v>
      </c>
      <c r="K281" t="s">
        <v>557</v>
      </c>
      <c r="L281">
        <f>YEAR(licenziamenti[[#This Row],[date]])</f>
        <v>2024</v>
      </c>
    </row>
    <row r="282" spans="1:12" hidden="1" x14ac:dyDescent="0.3">
      <c r="A282" t="s">
        <v>838</v>
      </c>
      <c r="B282" t="s">
        <v>138</v>
      </c>
      <c r="C282">
        <v>1200</v>
      </c>
      <c r="D282" s="1">
        <v>45169</v>
      </c>
      <c r="F282" t="s">
        <v>13</v>
      </c>
      <c r="G282" t="s">
        <v>839</v>
      </c>
      <c r="H282" t="s">
        <v>45</v>
      </c>
      <c r="I282">
        <v>464</v>
      </c>
      <c r="J282" t="s">
        <v>16</v>
      </c>
      <c r="K282" t="s">
        <v>840</v>
      </c>
      <c r="L282">
        <f>YEAR(licenziamenti[[#This Row],[date]])</f>
        <v>2023</v>
      </c>
    </row>
    <row r="283" spans="1:12" hidden="1" x14ac:dyDescent="0.3">
      <c r="A283" t="s">
        <v>841</v>
      </c>
      <c r="B283" t="s">
        <v>12</v>
      </c>
      <c r="C283">
        <v>1200</v>
      </c>
      <c r="D283" s="1">
        <v>44841</v>
      </c>
      <c r="E283">
        <v>4</v>
      </c>
      <c r="F283" t="s">
        <v>13</v>
      </c>
      <c r="G283" t="s">
        <v>842</v>
      </c>
      <c r="H283" t="s">
        <v>39</v>
      </c>
      <c r="I283">
        <v>585</v>
      </c>
      <c r="J283" t="s">
        <v>16</v>
      </c>
      <c r="K283" t="s">
        <v>843</v>
      </c>
      <c r="L283">
        <f>YEAR(licenziamenti[[#This Row],[date]])</f>
        <v>2022</v>
      </c>
    </row>
    <row r="284" spans="1:12" hidden="1" x14ac:dyDescent="0.3">
      <c r="A284" t="s">
        <v>844</v>
      </c>
      <c r="B284" t="s">
        <v>32</v>
      </c>
      <c r="C284">
        <v>1380</v>
      </c>
      <c r="D284" s="1">
        <v>44719</v>
      </c>
      <c r="E284">
        <v>23</v>
      </c>
      <c r="F284" t="s">
        <v>103</v>
      </c>
      <c r="G284" t="s">
        <v>158</v>
      </c>
      <c r="H284" t="s">
        <v>39</v>
      </c>
      <c r="I284">
        <v>783</v>
      </c>
      <c r="J284" t="s">
        <v>16</v>
      </c>
      <c r="K284" t="s">
        <v>845</v>
      </c>
      <c r="L284">
        <f>YEAR(licenziamenti[[#This Row],[date]])</f>
        <v>2022</v>
      </c>
    </row>
    <row r="285" spans="1:12" hidden="1" x14ac:dyDescent="0.3">
      <c r="A285" t="s">
        <v>844</v>
      </c>
      <c r="B285" t="s">
        <v>32</v>
      </c>
      <c r="C285">
        <v>4060</v>
      </c>
      <c r="D285" s="1">
        <v>43917</v>
      </c>
      <c r="E285">
        <v>3</v>
      </c>
      <c r="F285" t="s">
        <v>103</v>
      </c>
      <c r="G285" t="s">
        <v>846</v>
      </c>
      <c r="H285" t="s">
        <v>45</v>
      </c>
      <c r="I285">
        <v>623</v>
      </c>
      <c r="J285" t="s">
        <v>16</v>
      </c>
      <c r="K285" t="s">
        <v>796</v>
      </c>
      <c r="L285">
        <f>YEAR(licenziamenti[[#This Row],[date]])</f>
        <v>2020</v>
      </c>
    </row>
    <row r="286" spans="1:12" hidden="1" x14ac:dyDescent="0.3">
      <c r="A286" t="s">
        <v>847</v>
      </c>
      <c r="B286" t="s">
        <v>848</v>
      </c>
      <c r="C286">
        <v>500</v>
      </c>
      <c r="D286" s="1">
        <v>45048</v>
      </c>
      <c r="E286">
        <v>13</v>
      </c>
      <c r="F286" t="s">
        <v>146</v>
      </c>
      <c r="G286" t="s">
        <v>849</v>
      </c>
      <c r="H286" t="s">
        <v>28</v>
      </c>
      <c r="I286">
        <v>146</v>
      </c>
      <c r="J286" t="s">
        <v>16</v>
      </c>
      <c r="K286" t="s">
        <v>850</v>
      </c>
      <c r="L286">
        <f>YEAR(licenziamenti[[#This Row],[date]])</f>
        <v>2023</v>
      </c>
    </row>
    <row r="287" spans="1:12" hidden="1" x14ac:dyDescent="0.3">
      <c r="A287" t="s">
        <v>851</v>
      </c>
      <c r="B287" t="s">
        <v>12</v>
      </c>
      <c r="D287" s="1">
        <v>43938</v>
      </c>
      <c r="E287">
        <v>12</v>
      </c>
      <c r="F287" t="s">
        <v>56</v>
      </c>
      <c r="G287" t="s">
        <v>852</v>
      </c>
      <c r="H287" t="s">
        <v>28</v>
      </c>
      <c r="I287">
        <v>69</v>
      </c>
      <c r="J287" t="s">
        <v>16</v>
      </c>
      <c r="K287" t="s">
        <v>853</v>
      </c>
      <c r="L287">
        <f>YEAR(licenziamenti[[#This Row],[date]])</f>
        <v>2020</v>
      </c>
    </row>
    <row r="288" spans="1:12" hidden="1" x14ac:dyDescent="0.3">
      <c r="A288" t="s">
        <v>854</v>
      </c>
      <c r="B288" t="s">
        <v>672</v>
      </c>
      <c r="C288">
        <v>90</v>
      </c>
      <c r="D288" s="1">
        <v>44731</v>
      </c>
      <c r="E288">
        <v>5</v>
      </c>
      <c r="F288" t="s">
        <v>56</v>
      </c>
      <c r="G288" t="s">
        <v>855</v>
      </c>
      <c r="H288" t="s">
        <v>28</v>
      </c>
      <c r="I288">
        <v>30</v>
      </c>
      <c r="J288" t="s">
        <v>674</v>
      </c>
      <c r="K288" t="s">
        <v>485</v>
      </c>
      <c r="L288">
        <f>YEAR(licenziamenti[[#This Row],[date]])</f>
        <v>2022</v>
      </c>
    </row>
    <row r="289" spans="1:12" hidden="1" x14ac:dyDescent="0.3">
      <c r="A289" t="s">
        <v>856</v>
      </c>
      <c r="B289" t="s">
        <v>414</v>
      </c>
      <c r="C289">
        <v>2700</v>
      </c>
      <c r="D289" s="1">
        <v>44736</v>
      </c>
      <c r="E289">
        <v>27</v>
      </c>
      <c r="F289" t="s">
        <v>56</v>
      </c>
      <c r="G289" t="s">
        <v>857</v>
      </c>
      <c r="H289" t="s">
        <v>35</v>
      </c>
      <c r="I289">
        <v>546</v>
      </c>
      <c r="J289" t="s">
        <v>416</v>
      </c>
      <c r="K289" t="s">
        <v>858</v>
      </c>
      <c r="L289">
        <f>YEAR(licenziamenti[[#This Row],[date]])</f>
        <v>2022</v>
      </c>
    </row>
    <row r="290" spans="1:12" hidden="1" x14ac:dyDescent="0.3">
      <c r="A290" t="s">
        <v>859</v>
      </c>
      <c r="B290" t="s">
        <v>860</v>
      </c>
      <c r="D290" s="1">
        <v>44818</v>
      </c>
      <c r="E290">
        <v>14</v>
      </c>
      <c r="F290" t="s">
        <v>251</v>
      </c>
      <c r="G290" t="s">
        <v>861</v>
      </c>
      <c r="H290" t="s">
        <v>35</v>
      </c>
      <c r="I290">
        <v>83</v>
      </c>
      <c r="J290" t="s">
        <v>862</v>
      </c>
      <c r="K290" t="s">
        <v>128</v>
      </c>
      <c r="L290">
        <f>YEAR(licenziamenti[[#This Row],[date]])</f>
        <v>2022</v>
      </c>
    </row>
    <row r="291" spans="1:12" hidden="1" x14ac:dyDescent="0.3">
      <c r="A291" t="s">
        <v>863</v>
      </c>
      <c r="B291" t="s">
        <v>287</v>
      </c>
      <c r="C291">
        <v>400</v>
      </c>
      <c r="D291" s="1">
        <v>44983</v>
      </c>
      <c r="F291" t="s">
        <v>146</v>
      </c>
      <c r="G291" t="s">
        <v>864</v>
      </c>
      <c r="H291" t="s">
        <v>58</v>
      </c>
      <c r="I291">
        <v>401</v>
      </c>
      <c r="J291" t="s">
        <v>289</v>
      </c>
      <c r="K291" t="s">
        <v>865</v>
      </c>
      <c r="L291">
        <f>YEAR(licenziamenti[[#This Row],[date]])</f>
        <v>2023</v>
      </c>
    </row>
    <row r="292" spans="1:12" hidden="1" x14ac:dyDescent="0.3">
      <c r="A292" t="s">
        <v>866</v>
      </c>
      <c r="B292" t="s">
        <v>867</v>
      </c>
      <c r="C292">
        <v>1000</v>
      </c>
      <c r="D292" s="1">
        <v>44894</v>
      </c>
      <c r="F292" t="s">
        <v>56</v>
      </c>
      <c r="G292" t="s">
        <v>868</v>
      </c>
      <c r="H292" t="s">
        <v>35</v>
      </c>
      <c r="I292">
        <v>378</v>
      </c>
      <c r="J292" t="s">
        <v>869</v>
      </c>
      <c r="K292" t="s">
        <v>258</v>
      </c>
      <c r="L292">
        <f>YEAR(licenziamenti[[#This Row],[date]])</f>
        <v>2022</v>
      </c>
    </row>
    <row r="293" spans="1:12" hidden="1" x14ac:dyDescent="0.3">
      <c r="A293" t="s">
        <v>866</v>
      </c>
      <c r="B293" t="s">
        <v>867</v>
      </c>
      <c r="C293">
        <v>800</v>
      </c>
      <c r="D293" s="1">
        <v>44707</v>
      </c>
      <c r="E293">
        <v>11</v>
      </c>
      <c r="F293" t="s">
        <v>56</v>
      </c>
      <c r="G293" t="s">
        <v>870</v>
      </c>
      <c r="H293" t="s">
        <v>35</v>
      </c>
      <c r="I293">
        <v>378</v>
      </c>
      <c r="J293" t="s">
        <v>869</v>
      </c>
      <c r="K293" t="s">
        <v>871</v>
      </c>
      <c r="L293">
        <f>YEAR(licenziamenti[[#This Row],[date]])</f>
        <v>2022</v>
      </c>
    </row>
    <row r="294" spans="1:12" hidden="1" x14ac:dyDescent="0.3">
      <c r="A294" t="s">
        <v>872</v>
      </c>
      <c r="B294" t="s">
        <v>99</v>
      </c>
      <c r="C294">
        <v>700</v>
      </c>
      <c r="D294" s="1">
        <v>44518</v>
      </c>
      <c r="E294">
        <v>27</v>
      </c>
      <c r="F294" t="s">
        <v>109</v>
      </c>
      <c r="G294" t="s">
        <v>873</v>
      </c>
      <c r="H294" t="s">
        <v>105</v>
      </c>
      <c r="I294">
        <v>46</v>
      </c>
      <c r="J294" t="s">
        <v>16</v>
      </c>
      <c r="K294" t="s">
        <v>874</v>
      </c>
      <c r="L294">
        <f>YEAR(licenziamenti[[#This Row],[date]])</f>
        <v>2021</v>
      </c>
    </row>
    <row r="295" spans="1:12" hidden="1" x14ac:dyDescent="0.3">
      <c r="A295" t="s">
        <v>875</v>
      </c>
      <c r="B295" t="s">
        <v>12</v>
      </c>
      <c r="C295">
        <v>9000</v>
      </c>
      <c r="D295" s="1">
        <v>45091</v>
      </c>
      <c r="E295">
        <v>10</v>
      </c>
      <c r="F295" t="s">
        <v>56</v>
      </c>
      <c r="G295" t="s">
        <v>876</v>
      </c>
      <c r="H295" t="s">
        <v>28</v>
      </c>
      <c r="I295">
        <v>84</v>
      </c>
      <c r="J295" t="s">
        <v>16</v>
      </c>
      <c r="K295" t="s">
        <v>877</v>
      </c>
      <c r="L295">
        <f>YEAR(licenziamenti[[#This Row],[date]])</f>
        <v>2023</v>
      </c>
    </row>
    <row r="296" spans="1:12" hidden="1" x14ac:dyDescent="0.3">
      <c r="A296" t="s">
        <v>878</v>
      </c>
      <c r="B296" t="s">
        <v>130</v>
      </c>
      <c r="C296">
        <v>1400</v>
      </c>
      <c r="D296" s="1">
        <v>44022</v>
      </c>
      <c r="F296" t="s">
        <v>221</v>
      </c>
      <c r="G296" t="s">
        <v>879</v>
      </c>
      <c r="H296" t="s">
        <v>35</v>
      </c>
      <c r="I296">
        <v>70</v>
      </c>
      <c r="J296" t="s">
        <v>133</v>
      </c>
      <c r="K296" t="s">
        <v>880</v>
      </c>
      <c r="L296">
        <f>YEAR(licenziamenti[[#This Row],[date]])</f>
        <v>2020</v>
      </c>
    </row>
    <row r="297" spans="1:12" hidden="1" x14ac:dyDescent="0.3">
      <c r="A297" t="s">
        <v>878</v>
      </c>
      <c r="B297" t="s">
        <v>130</v>
      </c>
      <c r="C297">
        <v>500</v>
      </c>
      <c r="D297" s="1">
        <v>45204</v>
      </c>
      <c r="F297" t="s">
        <v>43</v>
      </c>
      <c r="G297" t="s">
        <v>881</v>
      </c>
      <c r="H297" t="s">
        <v>15</v>
      </c>
      <c r="I297">
        <v>315</v>
      </c>
      <c r="J297" t="s">
        <v>133</v>
      </c>
      <c r="K297" t="s">
        <v>882</v>
      </c>
      <c r="L297">
        <f>YEAR(licenziamenti[[#This Row],[date]])</f>
        <v>2023</v>
      </c>
    </row>
    <row r="298" spans="1:12" hidden="1" x14ac:dyDescent="0.3">
      <c r="A298" t="s">
        <v>883</v>
      </c>
      <c r="B298" t="s">
        <v>72</v>
      </c>
      <c r="D298" s="1">
        <v>44685</v>
      </c>
      <c r="E298">
        <v>3</v>
      </c>
      <c r="F298" t="s">
        <v>131</v>
      </c>
      <c r="G298" t="s">
        <v>884</v>
      </c>
      <c r="H298" t="s">
        <v>58</v>
      </c>
      <c r="I298">
        <v>45</v>
      </c>
      <c r="J298" t="s">
        <v>75</v>
      </c>
      <c r="K298" t="s">
        <v>885</v>
      </c>
      <c r="L298">
        <f>YEAR(licenziamenti[[#This Row],[date]])</f>
        <v>2022</v>
      </c>
    </row>
    <row r="299" spans="1:12" hidden="1" x14ac:dyDescent="0.3">
      <c r="A299" t="s">
        <v>886</v>
      </c>
      <c r="B299" t="s">
        <v>42</v>
      </c>
      <c r="C299">
        <v>1000</v>
      </c>
      <c r="D299" s="1">
        <v>44896</v>
      </c>
      <c r="E299">
        <v>37</v>
      </c>
      <c r="F299" t="s">
        <v>20</v>
      </c>
      <c r="G299" t="s">
        <v>887</v>
      </c>
      <c r="H299" t="s">
        <v>15</v>
      </c>
      <c r="I299">
        <v>194</v>
      </c>
      <c r="J299" t="s">
        <v>16</v>
      </c>
      <c r="K299" t="s">
        <v>888</v>
      </c>
      <c r="L299">
        <f>YEAR(licenziamenti[[#This Row],[date]])</f>
        <v>2022</v>
      </c>
    </row>
    <row r="300" spans="1:12" hidden="1" x14ac:dyDescent="0.3">
      <c r="A300" t="s">
        <v>886</v>
      </c>
      <c r="B300" t="s">
        <v>42</v>
      </c>
      <c r="C300">
        <v>1200</v>
      </c>
      <c r="D300" s="1">
        <v>44747</v>
      </c>
      <c r="E300">
        <v>3</v>
      </c>
      <c r="F300" t="s">
        <v>20</v>
      </c>
      <c r="G300" t="s">
        <v>889</v>
      </c>
      <c r="H300" t="s">
        <v>15</v>
      </c>
      <c r="I300">
        <v>194</v>
      </c>
      <c r="J300" t="s">
        <v>16</v>
      </c>
      <c r="K300" t="s">
        <v>406</v>
      </c>
      <c r="L300">
        <f>YEAR(licenziamenti[[#This Row],[date]])</f>
        <v>2022</v>
      </c>
    </row>
    <row r="301" spans="1:12" hidden="1" x14ac:dyDescent="0.3">
      <c r="A301" t="s">
        <v>890</v>
      </c>
      <c r="B301" t="s">
        <v>150</v>
      </c>
      <c r="C301">
        <v>2000</v>
      </c>
      <c r="D301" s="1">
        <v>43938</v>
      </c>
      <c r="F301" t="s">
        <v>221</v>
      </c>
      <c r="G301" t="s">
        <v>891</v>
      </c>
      <c r="H301" t="s">
        <v>45</v>
      </c>
      <c r="I301">
        <v>293</v>
      </c>
      <c r="J301" t="s">
        <v>133</v>
      </c>
      <c r="K301" t="s">
        <v>892</v>
      </c>
      <c r="L301">
        <f>YEAR(licenziamenti[[#This Row],[date]])</f>
        <v>2020</v>
      </c>
    </row>
    <row r="302" spans="1:12" hidden="1" x14ac:dyDescent="0.3">
      <c r="A302" t="s">
        <v>893</v>
      </c>
      <c r="B302" t="s">
        <v>32</v>
      </c>
      <c r="C302">
        <v>950</v>
      </c>
      <c r="D302" s="1">
        <v>45161</v>
      </c>
      <c r="E302">
        <v>5</v>
      </c>
      <c r="F302" t="s">
        <v>131</v>
      </c>
      <c r="G302" t="s">
        <v>894</v>
      </c>
      <c r="H302" t="s">
        <v>39</v>
      </c>
      <c r="I302">
        <v>220</v>
      </c>
      <c r="J302" t="s">
        <v>16</v>
      </c>
      <c r="K302" t="s">
        <v>575</v>
      </c>
      <c r="L302">
        <f>YEAR(licenziamenti[[#This Row],[date]])</f>
        <v>2023</v>
      </c>
    </row>
    <row r="303" spans="1:12" hidden="1" x14ac:dyDescent="0.3">
      <c r="A303" t="s">
        <v>893</v>
      </c>
      <c r="B303" t="s">
        <v>32</v>
      </c>
      <c r="C303">
        <v>950</v>
      </c>
      <c r="D303" s="1">
        <v>44903</v>
      </c>
      <c r="E303">
        <v>5</v>
      </c>
      <c r="F303" t="s">
        <v>131</v>
      </c>
      <c r="G303" t="s">
        <v>895</v>
      </c>
      <c r="H303" t="s">
        <v>215</v>
      </c>
      <c r="I303">
        <v>220</v>
      </c>
      <c r="J303" t="s">
        <v>16</v>
      </c>
      <c r="K303" t="s">
        <v>300</v>
      </c>
      <c r="L303">
        <f>YEAR(licenziamenti[[#This Row],[date]])</f>
        <v>2022</v>
      </c>
    </row>
    <row r="304" spans="1:12" hidden="1" x14ac:dyDescent="0.3">
      <c r="A304" t="s">
        <v>896</v>
      </c>
      <c r="B304" t="s">
        <v>517</v>
      </c>
      <c r="C304">
        <v>200</v>
      </c>
      <c r="D304" s="1">
        <v>44085</v>
      </c>
      <c r="F304" t="s">
        <v>125</v>
      </c>
      <c r="G304" t="s">
        <v>897</v>
      </c>
      <c r="H304" t="s">
        <v>105</v>
      </c>
      <c r="I304">
        <v>41</v>
      </c>
      <c r="J304" t="s">
        <v>519</v>
      </c>
      <c r="K304" t="s">
        <v>898</v>
      </c>
      <c r="L304">
        <f>YEAR(licenziamenti[[#This Row],[date]])</f>
        <v>2020</v>
      </c>
    </row>
    <row r="305" spans="1:12" hidden="1" x14ac:dyDescent="0.3">
      <c r="A305" t="s">
        <v>899</v>
      </c>
      <c r="B305" t="s">
        <v>12</v>
      </c>
      <c r="C305">
        <v>1000</v>
      </c>
      <c r="D305" s="1">
        <v>44875</v>
      </c>
      <c r="E305">
        <v>6</v>
      </c>
      <c r="F305" t="s">
        <v>131</v>
      </c>
      <c r="G305" t="s">
        <v>900</v>
      </c>
      <c r="H305" t="s">
        <v>39</v>
      </c>
      <c r="I305">
        <v>665</v>
      </c>
      <c r="J305" t="s">
        <v>16</v>
      </c>
      <c r="K305" t="s">
        <v>901</v>
      </c>
      <c r="L305">
        <f>YEAR(licenziamenti[[#This Row],[date]])</f>
        <v>2022</v>
      </c>
    </row>
    <row r="306" spans="1:12" hidden="1" x14ac:dyDescent="0.3">
      <c r="A306" t="s">
        <v>899</v>
      </c>
      <c r="B306" t="s">
        <v>12</v>
      </c>
      <c r="C306">
        <v>1500</v>
      </c>
      <c r="D306" s="1">
        <v>45147</v>
      </c>
      <c r="E306">
        <v>19</v>
      </c>
      <c r="F306" t="s">
        <v>131</v>
      </c>
      <c r="G306" t="s">
        <v>902</v>
      </c>
      <c r="H306" t="s">
        <v>39</v>
      </c>
      <c r="I306">
        <v>665</v>
      </c>
      <c r="J306" t="s">
        <v>16</v>
      </c>
      <c r="K306" t="s">
        <v>695</v>
      </c>
      <c r="L306">
        <f>YEAR(licenziamenti[[#This Row],[date]])</f>
        <v>2023</v>
      </c>
    </row>
    <row r="307" spans="1:12" hidden="1" x14ac:dyDescent="0.3">
      <c r="A307" t="s">
        <v>899</v>
      </c>
      <c r="B307" t="s">
        <v>12</v>
      </c>
      <c r="C307">
        <v>2000</v>
      </c>
      <c r="D307" s="1">
        <v>44670</v>
      </c>
      <c r="E307">
        <v>1</v>
      </c>
      <c r="F307" t="s">
        <v>131</v>
      </c>
      <c r="G307" t="s">
        <v>903</v>
      </c>
      <c r="H307" t="s">
        <v>39</v>
      </c>
      <c r="I307">
        <v>665</v>
      </c>
      <c r="J307" t="s">
        <v>16</v>
      </c>
      <c r="K307" t="s">
        <v>904</v>
      </c>
      <c r="L307">
        <f>YEAR(licenziamenti[[#This Row],[date]])</f>
        <v>2022</v>
      </c>
    </row>
    <row r="308" spans="1:12" hidden="1" x14ac:dyDescent="0.3">
      <c r="A308" t="s">
        <v>899</v>
      </c>
      <c r="B308" t="s">
        <v>12</v>
      </c>
      <c r="C308">
        <v>2200</v>
      </c>
      <c r="D308" s="1">
        <v>44788</v>
      </c>
      <c r="E308">
        <v>12</v>
      </c>
      <c r="F308" t="s">
        <v>131</v>
      </c>
      <c r="G308" t="s">
        <v>905</v>
      </c>
      <c r="H308" t="s">
        <v>39</v>
      </c>
      <c r="I308">
        <v>665</v>
      </c>
      <c r="J308" t="s">
        <v>16</v>
      </c>
      <c r="K308" t="s">
        <v>906</v>
      </c>
      <c r="L308">
        <f>YEAR(licenziamenti[[#This Row],[date]])</f>
        <v>2022</v>
      </c>
    </row>
    <row r="309" spans="1:12" hidden="1" x14ac:dyDescent="0.3">
      <c r="A309" t="s">
        <v>899</v>
      </c>
      <c r="B309" t="s">
        <v>12</v>
      </c>
      <c r="C309">
        <v>3400</v>
      </c>
      <c r="D309" s="1">
        <v>44936</v>
      </c>
      <c r="E309">
        <v>28</v>
      </c>
      <c r="F309" t="s">
        <v>131</v>
      </c>
      <c r="G309" t="s">
        <v>907</v>
      </c>
      <c r="H309" t="s">
        <v>39</v>
      </c>
      <c r="I309">
        <v>665</v>
      </c>
      <c r="J309" t="s">
        <v>16</v>
      </c>
      <c r="K309" t="s">
        <v>908</v>
      </c>
      <c r="L309">
        <f>YEAR(licenziamenti[[#This Row],[date]])</f>
        <v>2023</v>
      </c>
    </row>
    <row r="310" spans="1:12" hidden="1" x14ac:dyDescent="0.3">
      <c r="A310" t="s">
        <v>909</v>
      </c>
      <c r="B310" t="s">
        <v>815</v>
      </c>
      <c r="D310" s="1">
        <v>45796</v>
      </c>
      <c r="E310">
        <v>2</v>
      </c>
      <c r="F310" t="s">
        <v>311</v>
      </c>
      <c r="G310" t="s">
        <v>910</v>
      </c>
      <c r="H310" t="s">
        <v>39</v>
      </c>
      <c r="I310">
        <v>110</v>
      </c>
      <c r="J310" t="s">
        <v>16</v>
      </c>
      <c r="K310" t="s">
        <v>911</v>
      </c>
      <c r="L310">
        <f>YEAR(licenziamenti[[#This Row],[date]])</f>
        <v>2025</v>
      </c>
    </row>
    <row r="311" spans="1:12" hidden="1" x14ac:dyDescent="0.3">
      <c r="A311" t="s">
        <v>912</v>
      </c>
      <c r="B311" t="s">
        <v>150</v>
      </c>
      <c r="C311">
        <v>210</v>
      </c>
      <c r="D311" s="1">
        <v>45331</v>
      </c>
      <c r="E311">
        <v>18</v>
      </c>
      <c r="F311" t="s">
        <v>43</v>
      </c>
      <c r="G311" t="s">
        <v>913</v>
      </c>
      <c r="H311" t="s">
        <v>22</v>
      </c>
      <c r="I311">
        <v>20</v>
      </c>
      <c r="J311" t="s">
        <v>133</v>
      </c>
      <c r="K311" t="s">
        <v>914</v>
      </c>
      <c r="L311">
        <f>YEAR(licenziamenti[[#This Row],[date]])</f>
        <v>2024</v>
      </c>
    </row>
    <row r="312" spans="1:12" hidden="1" x14ac:dyDescent="0.3">
      <c r="A312" t="s">
        <v>915</v>
      </c>
      <c r="B312" t="s">
        <v>12</v>
      </c>
      <c r="C312">
        <v>10000</v>
      </c>
      <c r="D312" s="1">
        <v>45321</v>
      </c>
      <c r="E312">
        <v>1</v>
      </c>
      <c r="F312" t="s">
        <v>131</v>
      </c>
      <c r="G312" t="s">
        <v>916</v>
      </c>
      <c r="H312" t="s">
        <v>39</v>
      </c>
      <c r="I312">
        <v>150</v>
      </c>
      <c r="J312" t="s">
        <v>16</v>
      </c>
      <c r="K312" t="s">
        <v>626</v>
      </c>
      <c r="L312">
        <f>YEAR(licenziamenti[[#This Row],[date]])</f>
        <v>2024</v>
      </c>
    </row>
    <row r="313" spans="1:12" hidden="1" x14ac:dyDescent="0.3">
      <c r="A313" t="s">
        <v>915</v>
      </c>
      <c r="B313" t="s">
        <v>12</v>
      </c>
      <c r="C313">
        <v>9310</v>
      </c>
      <c r="D313" s="1">
        <v>45741</v>
      </c>
      <c r="E313">
        <v>8</v>
      </c>
      <c r="F313" t="s">
        <v>131</v>
      </c>
      <c r="G313" t="s">
        <v>917</v>
      </c>
      <c r="H313" t="s">
        <v>39</v>
      </c>
      <c r="I313">
        <v>150</v>
      </c>
      <c r="J313" t="s">
        <v>16</v>
      </c>
      <c r="K313" t="s">
        <v>918</v>
      </c>
      <c r="L313">
        <f>YEAR(licenziamenti[[#This Row],[date]])</f>
        <v>2025</v>
      </c>
    </row>
    <row r="314" spans="1:12" hidden="1" x14ac:dyDescent="0.3">
      <c r="A314" t="s">
        <v>919</v>
      </c>
      <c r="B314" t="s">
        <v>517</v>
      </c>
      <c r="C314">
        <v>1100</v>
      </c>
      <c r="D314" s="1">
        <v>44938</v>
      </c>
      <c r="E314">
        <v>28</v>
      </c>
      <c r="F314" t="s">
        <v>56</v>
      </c>
      <c r="G314" t="s">
        <v>920</v>
      </c>
      <c r="H314" t="s">
        <v>45</v>
      </c>
      <c r="I314">
        <v>490</v>
      </c>
      <c r="J314" t="s">
        <v>519</v>
      </c>
      <c r="K314" t="s">
        <v>921</v>
      </c>
      <c r="L314">
        <f>YEAR(licenziamenti[[#This Row],[date]])</f>
        <v>2023</v>
      </c>
    </row>
    <row r="315" spans="1:12" hidden="1" x14ac:dyDescent="0.3">
      <c r="A315" t="s">
        <v>919</v>
      </c>
      <c r="B315" t="s">
        <v>517</v>
      </c>
      <c r="C315">
        <v>1500</v>
      </c>
      <c r="D315" s="1">
        <v>44763</v>
      </c>
      <c r="E315">
        <v>25</v>
      </c>
      <c r="F315" t="s">
        <v>56</v>
      </c>
      <c r="G315" t="s">
        <v>922</v>
      </c>
      <c r="H315" t="s">
        <v>45</v>
      </c>
      <c r="I315">
        <v>490</v>
      </c>
      <c r="J315" t="s">
        <v>519</v>
      </c>
      <c r="K315" t="s">
        <v>497</v>
      </c>
      <c r="L315">
        <f>YEAR(licenziamenti[[#This Row],[date]])</f>
        <v>2022</v>
      </c>
    </row>
    <row r="316" spans="1:12" hidden="1" x14ac:dyDescent="0.3">
      <c r="A316" t="s">
        <v>923</v>
      </c>
      <c r="B316" t="s">
        <v>42</v>
      </c>
      <c r="D316" s="1">
        <v>44893</v>
      </c>
      <c r="E316">
        <v>10</v>
      </c>
      <c r="F316" t="s">
        <v>56</v>
      </c>
      <c r="G316" t="s">
        <v>924</v>
      </c>
      <c r="H316" t="s">
        <v>15</v>
      </c>
      <c r="I316">
        <v>1000</v>
      </c>
      <c r="J316" t="s">
        <v>16</v>
      </c>
      <c r="K316" t="s">
        <v>258</v>
      </c>
      <c r="L316">
        <f>YEAR(licenziamenti[[#This Row],[date]])</f>
        <v>2022</v>
      </c>
    </row>
    <row r="317" spans="1:12" hidden="1" x14ac:dyDescent="0.3">
      <c r="A317" t="s">
        <v>923</v>
      </c>
      <c r="B317" t="s">
        <v>42</v>
      </c>
      <c r="C317">
        <v>2500</v>
      </c>
      <c r="D317" s="1">
        <v>44725</v>
      </c>
      <c r="E317">
        <v>2</v>
      </c>
      <c r="F317" t="s">
        <v>56</v>
      </c>
      <c r="G317" t="s">
        <v>925</v>
      </c>
      <c r="H317" t="s">
        <v>15</v>
      </c>
      <c r="I317">
        <v>1000</v>
      </c>
      <c r="J317" t="s">
        <v>16</v>
      </c>
      <c r="K317" t="s">
        <v>926</v>
      </c>
      <c r="L317">
        <f>YEAR(licenziamenti[[#This Row],[date]])</f>
        <v>2022</v>
      </c>
    </row>
    <row r="318" spans="1:12" hidden="1" x14ac:dyDescent="0.3">
      <c r="A318" t="s">
        <v>927</v>
      </c>
      <c r="B318" t="s">
        <v>42</v>
      </c>
      <c r="D318" s="1">
        <v>44903</v>
      </c>
      <c r="E318">
        <v>1</v>
      </c>
      <c r="F318" t="s">
        <v>83</v>
      </c>
      <c r="G318" t="s">
        <v>928</v>
      </c>
      <c r="H318" t="s">
        <v>39</v>
      </c>
      <c r="I318">
        <v>352</v>
      </c>
      <c r="J318" t="s">
        <v>16</v>
      </c>
      <c r="K318" t="s">
        <v>237</v>
      </c>
      <c r="L318">
        <f>YEAR(licenziamenti[[#This Row],[date]])</f>
        <v>2022</v>
      </c>
    </row>
    <row r="319" spans="1:12" hidden="1" x14ac:dyDescent="0.3">
      <c r="A319" t="s">
        <v>927</v>
      </c>
      <c r="B319" t="s">
        <v>42</v>
      </c>
      <c r="D319" s="1">
        <v>45126</v>
      </c>
      <c r="E319">
        <v>2</v>
      </c>
      <c r="F319" t="s">
        <v>83</v>
      </c>
      <c r="G319" t="s">
        <v>929</v>
      </c>
      <c r="H319" t="s">
        <v>39</v>
      </c>
      <c r="I319">
        <v>422</v>
      </c>
      <c r="J319" t="s">
        <v>16</v>
      </c>
      <c r="K319" t="s">
        <v>930</v>
      </c>
      <c r="L319">
        <f>YEAR(licenziamenti[[#This Row],[date]])</f>
        <v>2023</v>
      </c>
    </row>
    <row r="320" spans="1:12" hidden="1" x14ac:dyDescent="0.3">
      <c r="A320" t="s">
        <v>931</v>
      </c>
      <c r="B320" t="s">
        <v>99</v>
      </c>
      <c r="C320">
        <v>1190</v>
      </c>
      <c r="D320" s="1">
        <v>45013</v>
      </c>
      <c r="F320" t="s">
        <v>43</v>
      </c>
      <c r="G320" t="s">
        <v>932</v>
      </c>
      <c r="H320" t="s">
        <v>105</v>
      </c>
      <c r="I320">
        <v>62</v>
      </c>
      <c r="J320" t="s">
        <v>16</v>
      </c>
      <c r="K320" t="s">
        <v>194</v>
      </c>
      <c r="L320">
        <f>YEAR(licenziamenti[[#This Row],[date]])</f>
        <v>2023</v>
      </c>
    </row>
    <row r="321" spans="1:12" hidden="1" x14ac:dyDescent="0.3">
      <c r="A321" t="s">
        <v>933</v>
      </c>
      <c r="B321" t="s">
        <v>99</v>
      </c>
      <c r="C321">
        <v>10000</v>
      </c>
      <c r="D321" s="1">
        <v>45701</v>
      </c>
      <c r="E321">
        <v>1</v>
      </c>
      <c r="F321" t="s">
        <v>549</v>
      </c>
      <c r="G321" t="s">
        <v>934</v>
      </c>
      <c r="H321" t="s">
        <v>58</v>
      </c>
      <c r="I321">
        <v>167</v>
      </c>
      <c r="J321" t="s">
        <v>16</v>
      </c>
      <c r="K321" t="s">
        <v>935</v>
      </c>
      <c r="L321">
        <f>YEAR(licenziamenti[[#This Row],[date]])</f>
        <v>2025</v>
      </c>
    </row>
    <row r="322" spans="1:12" hidden="1" x14ac:dyDescent="0.3">
      <c r="A322" t="s">
        <v>933</v>
      </c>
      <c r="B322" t="s">
        <v>99</v>
      </c>
      <c r="C322">
        <v>400</v>
      </c>
      <c r="D322" s="1">
        <v>45208</v>
      </c>
      <c r="F322" t="s">
        <v>549</v>
      </c>
      <c r="G322" t="s">
        <v>936</v>
      </c>
      <c r="H322" t="s">
        <v>58</v>
      </c>
      <c r="I322">
        <v>167</v>
      </c>
      <c r="J322" t="s">
        <v>16</v>
      </c>
      <c r="K322" t="s">
        <v>937</v>
      </c>
      <c r="L322">
        <f>YEAR(licenziamenti[[#This Row],[date]])</f>
        <v>2023</v>
      </c>
    </row>
    <row r="323" spans="1:12" hidden="1" x14ac:dyDescent="0.3">
      <c r="A323" t="s">
        <v>938</v>
      </c>
      <c r="B323" t="s">
        <v>12</v>
      </c>
      <c r="D323" s="1">
        <v>45366</v>
      </c>
      <c r="E323">
        <v>10</v>
      </c>
      <c r="F323" t="s">
        <v>396</v>
      </c>
      <c r="G323" t="s">
        <v>939</v>
      </c>
      <c r="H323" t="s">
        <v>22</v>
      </c>
      <c r="I323">
        <v>16</v>
      </c>
      <c r="J323" t="s">
        <v>16</v>
      </c>
      <c r="K323" t="s">
        <v>940</v>
      </c>
      <c r="L323">
        <f>YEAR(licenziamenti[[#This Row],[date]])</f>
        <v>2024</v>
      </c>
    </row>
    <row r="324" spans="1:12" hidden="1" x14ac:dyDescent="0.3">
      <c r="A324" t="s">
        <v>941</v>
      </c>
      <c r="B324" t="s">
        <v>42</v>
      </c>
      <c r="C324">
        <v>1300</v>
      </c>
      <c r="D324" s="1">
        <v>43917</v>
      </c>
      <c r="E324">
        <v>25</v>
      </c>
      <c r="F324" t="s">
        <v>419</v>
      </c>
      <c r="G324" t="s">
        <v>942</v>
      </c>
      <c r="H324" t="s">
        <v>28</v>
      </c>
      <c r="I324">
        <v>77</v>
      </c>
      <c r="J324" t="s">
        <v>16</v>
      </c>
      <c r="K324" t="s">
        <v>943</v>
      </c>
      <c r="L324">
        <f>YEAR(licenziamenti[[#This Row],[date]])</f>
        <v>2020</v>
      </c>
    </row>
    <row r="325" spans="1:12" hidden="1" x14ac:dyDescent="0.3">
      <c r="A325" t="s">
        <v>944</v>
      </c>
      <c r="B325" t="s">
        <v>150</v>
      </c>
      <c r="D325" s="1">
        <v>45495</v>
      </c>
      <c r="E325">
        <v>10</v>
      </c>
      <c r="F325" t="s">
        <v>65</v>
      </c>
      <c r="G325" t="s">
        <v>945</v>
      </c>
      <c r="H325" t="s">
        <v>152</v>
      </c>
      <c r="I325">
        <v>4</v>
      </c>
      <c r="J325" t="s">
        <v>133</v>
      </c>
      <c r="K325" t="s">
        <v>946</v>
      </c>
      <c r="L325">
        <f>YEAR(licenziamenti[[#This Row],[date]])</f>
        <v>2024</v>
      </c>
    </row>
    <row r="326" spans="1:12" hidden="1" x14ac:dyDescent="0.3">
      <c r="A326" t="s">
        <v>947</v>
      </c>
      <c r="B326" t="s">
        <v>12</v>
      </c>
      <c r="C326">
        <v>600</v>
      </c>
      <c r="D326" s="1">
        <v>44762</v>
      </c>
      <c r="F326" t="s">
        <v>311</v>
      </c>
      <c r="G326" t="s">
        <v>948</v>
      </c>
      <c r="H326" t="s">
        <v>35</v>
      </c>
      <c r="I326">
        <v>48</v>
      </c>
      <c r="J326" t="s">
        <v>16</v>
      </c>
      <c r="K326" t="s">
        <v>949</v>
      </c>
      <c r="L326">
        <f>YEAR(licenziamenti[[#This Row],[date]])</f>
        <v>2022</v>
      </c>
    </row>
    <row r="327" spans="1:12" hidden="1" x14ac:dyDescent="0.3">
      <c r="A327" t="s">
        <v>950</v>
      </c>
      <c r="B327" t="s">
        <v>287</v>
      </c>
      <c r="C327">
        <v>1000</v>
      </c>
      <c r="D327" s="1">
        <v>45636</v>
      </c>
      <c r="E327">
        <v>18</v>
      </c>
      <c r="F327" t="s">
        <v>131</v>
      </c>
      <c r="G327" t="s">
        <v>951</v>
      </c>
      <c r="H327" t="s">
        <v>58</v>
      </c>
      <c r="I327">
        <v>769</v>
      </c>
      <c r="J327" t="s">
        <v>289</v>
      </c>
      <c r="K327" t="s">
        <v>952</v>
      </c>
      <c r="L327">
        <f>YEAR(licenziamenti[[#This Row],[date]])</f>
        <v>2024</v>
      </c>
    </row>
    <row r="328" spans="1:12" hidden="1" x14ac:dyDescent="0.3">
      <c r="A328" t="s">
        <v>953</v>
      </c>
      <c r="B328" t="s">
        <v>204</v>
      </c>
      <c r="C328">
        <v>1370</v>
      </c>
      <c r="D328" s="1">
        <v>43977</v>
      </c>
      <c r="E328">
        <v>10</v>
      </c>
      <c r="F328" t="s">
        <v>65</v>
      </c>
      <c r="G328" t="s">
        <v>954</v>
      </c>
      <c r="H328" t="s">
        <v>105</v>
      </c>
      <c r="I328">
        <v>108</v>
      </c>
      <c r="J328" t="s">
        <v>16</v>
      </c>
      <c r="K328" t="s">
        <v>955</v>
      </c>
      <c r="L328">
        <f>YEAR(licenziamenti[[#This Row],[date]])</f>
        <v>2020</v>
      </c>
    </row>
    <row r="329" spans="1:12" hidden="1" x14ac:dyDescent="0.3">
      <c r="A329" t="s">
        <v>956</v>
      </c>
      <c r="B329" t="s">
        <v>957</v>
      </c>
      <c r="C329">
        <v>500</v>
      </c>
      <c r="D329" s="1">
        <v>45904</v>
      </c>
      <c r="F329" t="s">
        <v>33</v>
      </c>
      <c r="G329" t="s">
        <v>958</v>
      </c>
      <c r="H329" t="s">
        <v>58</v>
      </c>
      <c r="I329">
        <v>59</v>
      </c>
      <c r="J329" t="s">
        <v>133</v>
      </c>
      <c r="K329" t="s">
        <v>959</v>
      </c>
      <c r="L329">
        <f>YEAR(licenziamenti[[#This Row],[date]])</f>
        <v>2025</v>
      </c>
    </row>
    <row r="330" spans="1:12" hidden="1" x14ac:dyDescent="0.3">
      <c r="A330" t="s">
        <v>960</v>
      </c>
      <c r="B330" t="s">
        <v>12</v>
      </c>
      <c r="D330" s="1">
        <v>45274</v>
      </c>
      <c r="E330">
        <v>29</v>
      </c>
      <c r="F330" t="s">
        <v>131</v>
      </c>
      <c r="G330" t="s">
        <v>961</v>
      </c>
      <c r="H330" t="s">
        <v>15</v>
      </c>
      <c r="I330">
        <v>1300</v>
      </c>
      <c r="J330" t="s">
        <v>16</v>
      </c>
      <c r="K330" t="s">
        <v>962</v>
      </c>
      <c r="L330">
        <f>YEAR(licenziamenti[[#This Row],[date]])</f>
        <v>2023</v>
      </c>
    </row>
    <row r="331" spans="1:12" hidden="1" x14ac:dyDescent="0.3">
      <c r="A331" t="s">
        <v>960</v>
      </c>
      <c r="B331" t="s">
        <v>12</v>
      </c>
      <c r="C331">
        <v>2400</v>
      </c>
      <c r="D331" s="1">
        <v>44706</v>
      </c>
      <c r="E331">
        <v>27</v>
      </c>
      <c r="F331" t="s">
        <v>131</v>
      </c>
      <c r="G331" t="s">
        <v>963</v>
      </c>
      <c r="H331" t="s">
        <v>15</v>
      </c>
      <c r="I331">
        <v>1300</v>
      </c>
      <c r="J331" t="s">
        <v>16</v>
      </c>
      <c r="K331" t="s">
        <v>224</v>
      </c>
      <c r="L331">
        <f>YEAR(licenziamenti[[#This Row],[date]])</f>
        <v>2022</v>
      </c>
    </row>
    <row r="332" spans="1:12" hidden="1" x14ac:dyDescent="0.3">
      <c r="A332" t="s">
        <v>960</v>
      </c>
      <c r="B332" t="s">
        <v>12</v>
      </c>
      <c r="C332">
        <v>500</v>
      </c>
      <c r="D332" s="1">
        <v>44950</v>
      </c>
      <c r="E332">
        <v>1</v>
      </c>
      <c r="F332" t="s">
        <v>131</v>
      </c>
      <c r="G332" t="s">
        <v>964</v>
      </c>
      <c r="H332" t="s">
        <v>15</v>
      </c>
      <c r="I332">
        <v>1300</v>
      </c>
      <c r="J332" t="s">
        <v>16</v>
      </c>
      <c r="K332" t="s">
        <v>965</v>
      </c>
      <c r="L332">
        <f>YEAR(licenziamenti[[#This Row],[date]])</f>
        <v>2023</v>
      </c>
    </row>
    <row r="333" spans="1:12" hidden="1" x14ac:dyDescent="0.3">
      <c r="A333" t="s">
        <v>966</v>
      </c>
      <c r="B333" t="s">
        <v>150</v>
      </c>
      <c r="D333" s="1">
        <v>45289</v>
      </c>
      <c r="E333">
        <v>2</v>
      </c>
      <c r="F333" t="s">
        <v>73</v>
      </c>
      <c r="G333" t="s">
        <v>967</v>
      </c>
      <c r="H333" t="s">
        <v>28</v>
      </c>
      <c r="I333">
        <v>24</v>
      </c>
      <c r="J333" t="s">
        <v>133</v>
      </c>
      <c r="K333" t="s">
        <v>968</v>
      </c>
      <c r="L333">
        <f>YEAR(licenziamenti[[#This Row],[date]])</f>
        <v>2023</v>
      </c>
    </row>
    <row r="334" spans="1:12" hidden="1" x14ac:dyDescent="0.3">
      <c r="A334" t="s">
        <v>966</v>
      </c>
      <c r="B334" t="s">
        <v>150</v>
      </c>
      <c r="C334">
        <v>700</v>
      </c>
      <c r="D334" s="1">
        <v>45388</v>
      </c>
      <c r="E334">
        <v>4</v>
      </c>
      <c r="F334" t="s">
        <v>73</v>
      </c>
      <c r="G334" t="s">
        <v>969</v>
      </c>
      <c r="H334" t="s">
        <v>28</v>
      </c>
      <c r="I334">
        <v>24</v>
      </c>
      <c r="J334" t="s">
        <v>133</v>
      </c>
      <c r="K334" t="s">
        <v>970</v>
      </c>
      <c r="L334">
        <f>YEAR(licenziamenti[[#This Row],[date]])</f>
        <v>2024</v>
      </c>
    </row>
    <row r="335" spans="1:12" hidden="1" x14ac:dyDescent="0.3">
      <c r="A335" t="s">
        <v>971</v>
      </c>
      <c r="B335" t="s">
        <v>26</v>
      </c>
      <c r="C335">
        <v>290</v>
      </c>
      <c r="D335" s="1">
        <v>44677</v>
      </c>
      <c r="E335">
        <v>34</v>
      </c>
      <c r="F335" t="s">
        <v>43</v>
      </c>
      <c r="G335" t="s">
        <v>972</v>
      </c>
      <c r="H335" t="s">
        <v>22</v>
      </c>
      <c r="I335">
        <v>27</v>
      </c>
      <c r="J335" t="s">
        <v>29</v>
      </c>
      <c r="K335" t="s">
        <v>485</v>
      </c>
      <c r="L335">
        <f>YEAR(licenziamenti[[#This Row],[date]])</f>
        <v>2022</v>
      </c>
    </row>
    <row r="336" spans="1:12" hidden="1" x14ac:dyDescent="0.3">
      <c r="A336" t="s">
        <v>971</v>
      </c>
      <c r="B336" t="s">
        <v>26</v>
      </c>
      <c r="C336">
        <v>300</v>
      </c>
      <c r="D336" s="1">
        <v>44732</v>
      </c>
      <c r="E336">
        <v>55</v>
      </c>
      <c r="F336" t="s">
        <v>43</v>
      </c>
      <c r="G336" t="s">
        <v>973</v>
      </c>
      <c r="H336" t="s">
        <v>22</v>
      </c>
      <c r="I336">
        <v>27</v>
      </c>
      <c r="J336" t="s">
        <v>29</v>
      </c>
      <c r="K336" t="s">
        <v>485</v>
      </c>
      <c r="L336">
        <f>YEAR(licenziamenti[[#This Row],[date]])</f>
        <v>2022</v>
      </c>
    </row>
    <row r="337" spans="1:12" hidden="1" x14ac:dyDescent="0.3">
      <c r="A337" t="s">
        <v>974</v>
      </c>
      <c r="B337" t="s">
        <v>181</v>
      </c>
      <c r="C337">
        <v>120</v>
      </c>
      <c r="D337" s="1">
        <v>44712</v>
      </c>
      <c r="E337">
        <v>25</v>
      </c>
      <c r="F337" t="s">
        <v>65</v>
      </c>
      <c r="G337" t="s">
        <v>158</v>
      </c>
      <c r="H337" t="s">
        <v>22</v>
      </c>
      <c r="I337">
        <v>26</v>
      </c>
      <c r="J337" t="s">
        <v>16</v>
      </c>
      <c r="K337" t="s">
        <v>975</v>
      </c>
      <c r="L337">
        <f>YEAR(licenziamenti[[#This Row],[date]])</f>
        <v>2022</v>
      </c>
    </row>
    <row r="338" spans="1:12" hidden="1" x14ac:dyDescent="0.3">
      <c r="A338" t="s">
        <v>976</v>
      </c>
      <c r="B338" t="s">
        <v>977</v>
      </c>
      <c r="C338">
        <v>600</v>
      </c>
      <c r="D338" s="1">
        <v>45630</v>
      </c>
      <c r="F338" t="s">
        <v>213</v>
      </c>
      <c r="G338" t="s">
        <v>978</v>
      </c>
      <c r="H338" t="s">
        <v>39</v>
      </c>
      <c r="I338">
        <v>2800</v>
      </c>
      <c r="J338" t="s">
        <v>16</v>
      </c>
      <c r="K338" t="s">
        <v>979</v>
      </c>
      <c r="L338">
        <f>YEAR(licenziamenti[[#This Row],[date]])</f>
        <v>2024</v>
      </c>
    </row>
    <row r="339" spans="1:12" hidden="1" x14ac:dyDescent="0.3">
      <c r="A339" t="s">
        <v>980</v>
      </c>
      <c r="B339" t="s">
        <v>130</v>
      </c>
      <c r="C339">
        <v>2700</v>
      </c>
      <c r="D339" s="1">
        <v>43979</v>
      </c>
      <c r="E339">
        <v>18</v>
      </c>
      <c r="F339" t="s">
        <v>33</v>
      </c>
      <c r="G339" t="s">
        <v>981</v>
      </c>
      <c r="H339" t="s">
        <v>58</v>
      </c>
      <c r="I339">
        <v>224</v>
      </c>
      <c r="J339" t="s">
        <v>133</v>
      </c>
      <c r="K339" t="s">
        <v>982</v>
      </c>
      <c r="L339">
        <f>YEAR(licenziamenti[[#This Row],[date]])</f>
        <v>2020</v>
      </c>
    </row>
    <row r="340" spans="1:12" hidden="1" x14ac:dyDescent="0.3">
      <c r="A340" t="s">
        <v>983</v>
      </c>
      <c r="B340" t="s">
        <v>12</v>
      </c>
      <c r="C340">
        <v>2000</v>
      </c>
      <c r="D340" s="1">
        <v>43922</v>
      </c>
      <c r="F340" t="s">
        <v>33</v>
      </c>
      <c r="G340" t="s">
        <v>143</v>
      </c>
      <c r="H340" t="s">
        <v>28</v>
      </c>
      <c r="I340">
        <v>48</v>
      </c>
      <c r="J340" t="s">
        <v>16</v>
      </c>
      <c r="K340" t="s">
        <v>670</v>
      </c>
      <c r="L340">
        <f>YEAR(licenziamenti[[#This Row],[date]])</f>
        <v>2020</v>
      </c>
    </row>
    <row r="341" spans="1:12" hidden="1" x14ac:dyDescent="0.3">
      <c r="A341" t="s">
        <v>984</v>
      </c>
      <c r="B341" t="s">
        <v>72</v>
      </c>
      <c r="C341">
        <v>300</v>
      </c>
      <c r="D341" s="1">
        <v>44949</v>
      </c>
      <c r="F341" t="s">
        <v>43</v>
      </c>
      <c r="G341" t="s">
        <v>985</v>
      </c>
      <c r="H341" t="s">
        <v>22</v>
      </c>
      <c r="I341">
        <v>23</v>
      </c>
      <c r="J341" t="s">
        <v>75</v>
      </c>
      <c r="K341" t="s">
        <v>986</v>
      </c>
      <c r="L341">
        <f>YEAR(licenziamenti[[#This Row],[date]])</f>
        <v>2023</v>
      </c>
    </row>
    <row r="342" spans="1:12" hidden="1" x14ac:dyDescent="0.3">
      <c r="A342" t="s">
        <v>987</v>
      </c>
      <c r="B342" t="s">
        <v>42</v>
      </c>
      <c r="C342">
        <v>150</v>
      </c>
      <c r="D342" s="1">
        <v>45020</v>
      </c>
      <c r="E342">
        <v>2</v>
      </c>
      <c r="F342" t="s">
        <v>131</v>
      </c>
      <c r="G342" t="s">
        <v>988</v>
      </c>
      <c r="H342" t="s">
        <v>28</v>
      </c>
      <c r="I342">
        <v>37</v>
      </c>
      <c r="J342" t="s">
        <v>16</v>
      </c>
      <c r="K342" t="s">
        <v>374</v>
      </c>
      <c r="L342">
        <f>YEAR(licenziamenti[[#This Row],[date]])</f>
        <v>2023</v>
      </c>
    </row>
    <row r="343" spans="1:12" hidden="1" x14ac:dyDescent="0.3">
      <c r="A343" t="s">
        <v>989</v>
      </c>
      <c r="B343" t="s">
        <v>32</v>
      </c>
      <c r="D343" s="1">
        <v>44764</v>
      </c>
      <c r="E343">
        <v>5</v>
      </c>
      <c r="F343" t="s">
        <v>43</v>
      </c>
      <c r="G343" t="s">
        <v>990</v>
      </c>
      <c r="H343" t="s">
        <v>28</v>
      </c>
      <c r="I343">
        <v>137</v>
      </c>
      <c r="J343" t="s">
        <v>16</v>
      </c>
      <c r="K343" t="s">
        <v>17</v>
      </c>
      <c r="L343">
        <f>YEAR(licenziamenti[[#This Row],[date]])</f>
        <v>2022</v>
      </c>
    </row>
    <row r="344" spans="1:12" hidden="1" x14ac:dyDescent="0.3">
      <c r="A344" t="s">
        <v>991</v>
      </c>
      <c r="B344" t="s">
        <v>992</v>
      </c>
      <c r="D344" s="1">
        <v>45670</v>
      </c>
      <c r="E344">
        <v>1</v>
      </c>
      <c r="F344" t="s">
        <v>43</v>
      </c>
      <c r="G344" t="s">
        <v>993</v>
      </c>
      <c r="H344" t="s">
        <v>39</v>
      </c>
      <c r="I344">
        <v>56</v>
      </c>
      <c r="J344" t="s">
        <v>127</v>
      </c>
      <c r="K344" t="s">
        <v>994</v>
      </c>
      <c r="L344">
        <f>YEAR(licenziamenti[[#This Row],[date]])</f>
        <v>2025</v>
      </c>
    </row>
    <row r="345" spans="1:12" hidden="1" x14ac:dyDescent="0.3">
      <c r="A345" t="s">
        <v>991</v>
      </c>
      <c r="B345" t="s">
        <v>992</v>
      </c>
      <c r="C345">
        <v>700</v>
      </c>
      <c r="D345" s="1">
        <v>44721</v>
      </c>
      <c r="E345">
        <v>5</v>
      </c>
      <c r="F345" t="s">
        <v>43</v>
      </c>
      <c r="G345" t="s">
        <v>995</v>
      </c>
      <c r="H345" t="s">
        <v>39</v>
      </c>
      <c r="I345">
        <v>56</v>
      </c>
      <c r="J345" t="s">
        <v>127</v>
      </c>
      <c r="K345" t="s">
        <v>692</v>
      </c>
      <c r="L345">
        <f>YEAR(licenziamenti[[#This Row],[date]])</f>
        <v>2022</v>
      </c>
    </row>
    <row r="346" spans="1:12" hidden="1" x14ac:dyDescent="0.3">
      <c r="A346" t="s">
        <v>996</v>
      </c>
      <c r="B346" t="s">
        <v>26</v>
      </c>
      <c r="C346">
        <v>150</v>
      </c>
      <c r="D346" s="1">
        <v>43927</v>
      </c>
      <c r="E346">
        <v>2</v>
      </c>
      <c r="F346" t="s">
        <v>131</v>
      </c>
      <c r="G346" t="s">
        <v>997</v>
      </c>
      <c r="H346" t="s">
        <v>28</v>
      </c>
      <c r="I346">
        <v>72</v>
      </c>
      <c r="J346" t="s">
        <v>29</v>
      </c>
      <c r="K346" t="s">
        <v>401</v>
      </c>
      <c r="L346">
        <f>YEAR(licenziamenti[[#This Row],[date]])</f>
        <v>2020</v>
      </c>
    </row>
    <row r="347" spans="1:12" hidden="1" x14ac:dyDescent="0.3">
      <c r="A347" t="s">
        <v>998</v>
      </c>
      <c r="B347" t="s">
        <v>12</v>
      </c>
      <c r="D347" s="1">
        <v>44137</v>
      </c>
      <c r="E347">
        <v>5</v>
      </c>
      <c r="F347" t="s">
        <v>43</v>
      </c>
      <c r="G347" t="s">
        <v>999</v>
      </c>
      <c r="H347" t="s">
        <v>58</v>
      </c>
      <c r="I347">
        <v>102</v>
      </c>
      <c r="J347" t="s">
        <v>16</v>
      </c>
      <c r="K347" t="s">
        <v>1000</v>
      </c>
      <c r="L347">
        <f>YEAR(licenziamenti[[#This Row],[date]])</f>
        <v>2020</v>
      </c>
    </row>
    <row r="348" spans="1:12" hidden="1" x14ac:dyDescent="0.3">
      <c r="A348" t="s">
        <v>998</v>
      </c>
      <c r="B348" t="s">
        <v>12</v>
      </c>
      <c r="C348">
        <v>610</v>
      </c>
      <c r="D348" s="1">
        <v>44011</v>
      </c>
      <c r="F348" t="s">
        <v>43</v>
      </c>
      <c r="G348" t="s">
        <v>1001</v>
      </c>
      <c r="H348" t="s">
        <v>58</v>
      </c>
      <c r="I348">
        <v>102</v>
      </c>
      <c r="J348" t="s">
        <v>16</v>
      </c>
      <c r="K348" t="s">
        <v>1002</v>
      </c>
      <c r="L348">
        <f>YEAR(licenziamenti[[#This Row],[date]])</f>
        <v>2020</v>
      </c>
    </row>
    <row r="349" spans="1:12" hidden="1" x14ac:dyDescent="0.3">
      <c r="A349" t="s">
        <v>1003</v>
      </c>
      <c r="B349" t="s">
        <v>150</v>
      </c>
      <c r="C349">
        <v>1200</v>
      </c>
      <c r="D349" s="1">
        <v>43909</v>
      </c>
      <c r="F349" t="s">
        <v>103</v>
      </c>
      <c r="G349" t="s">
        <v>1004</v>
      </c>
      <c r="H349" t="s">
        <v>45</v>
      </c>
      <c r="I349">
        <v>214</v>
      </c>
      <c r="J349" t="s">
        <v>133</v>
      </c>
      <c r="K349" t="s">
        <v>796</v>
      </c>
      <c r="L349">
        <f>YEAR(licenziamenti[[#This Row],[date]])</f>
        <v>2020</v>
      </c>
    </row>
    <row r="350" spans="1:12" hidden="1" x14ac:dyDescent="0.3">
      <c r="A350" t="s">
        <v>1003</v>
      </c>
      <c r="B350" t="s">
        <v>150</v>
      </c>
      <c r="C350">
        <v>1300</v>
      </c>
      <c r="D350" s="1">
        <v>44011</v>
      </c>
      <c r="E350">
        <v>22</v>
      </c>
      <c r="F350" t="s">
        <v>103</v>
      </c>
      <c r="G350" t="s">
        <v>1005</v>
      </c>
      <c r="H350" t="s">
        <v>45</v>
      </c>
      <c r="I350">
        <v>214</v>
      </c>
      <c r="J350" t="s">
        <v>133</v>
      </c>
      <c r="K350" t="s">
        <v>1002</v>
      </c>
      <c r="L350">
        <f>YEAR(licenziamenti[[#This Row],[date]])</f>
        <v>2020</v>
      </c>
    </row>
    <row r="351" spans="1:12" hidden="1" x14ac:dyDescent="0.3">
      <c r="A351" t="s">
        <v>1003</v>
      </c>
      <c r="B351" t="s">
        <v>150</v>
      </c>
      <c r="C351">
        <v>2000</v>
      </c>
      <c r="D351" s="1">
        <v>44249</v>
      </c>
      <c r="E351">
        <v>4</v>
      </c>
      <c r="F351" t="s">
        <v>103</v>
      </c>
      <c r="G351" t="s">
        <v>1006</v>
      </c>
      <c r="H351" t="s">
        <v>45</v>
      </c>
      <c r="I351">
        <v>214</v>
      </c>
      <c r="J351" t="s">
        <v>133</v>
      </c>
      <c r="K351" t="s">
        <v>1007</v>
      </c>
      <c r="L351">
        <f>YEAR(licenziamenti[[#This Row],[date]])</f>
        <v>2021</v>
      </c>
    </row>
    <row r="352" spans="1:12" hidden="1" x14ac:dyDescent="0.3">
      <c r="A352" t="s">
        <v>1003</v>
      </c>
      <c r="B352" t="s">
        <v>150</v>
      </c>
      <c r="C352">
        <v>400</v>
      </c>
      <c r="D352" s="1">
        <v>44932</v>
      </c>
      <c r="E352">
        <v>5</v>
      </c>
      <c r="F352" t="s">
        <v>103</v>
      </c>
      <c r="G352" t="s">
        <v>1008</v>
      </c>
      <c r="H352" t="s">
        <v>45</v>
      </c>
      <c r="I352">
        <v>214</v>
      </c>
      <c r="J352" t="s">
        <v>133</v>
      </c>
      <c r="K352" t="s">
        <v>609</v>
      </c>
      <c r="L352">
        <f>YEAR(licenziamenti[[#This Row],[date]])</f>
        <v>2023</v>
      </c>
    </row>
    <row r="353" spans="1:12" hidden="1" x14ac:dyDescent="0.3">
      <c r="A353" t="s">
        <v>1009</v>
      </c>
      <c r="B353" t="s">
        <v>42</v>
      </c>
      <c r="C353">
        <v>770</v>
      </c>
      <c r="D353" s="1">
        <v>43927</v>
      </c>
      <c r="E353">
        <v>2</v>
      </c>
      <c r="F353" t="s">
        <v>20</v>
      </c>
      <c r="G353" t="s">
        <v>1010</v>
      </c>
      <c r="H353" t="s">
        <v>28</v>
      </c>
      <c r="I353">
        <v>75</v>
      </c>
      <c r="J353" t="s">
        <v>16</v>
      </c>
      <c r="K353" t="s">
        <v>401</v>
      </c>
      <c r="L353">
        <f>YEAR(licenziamenti[[#This Row],[date]])</f>
        <v>2020</v>
      </c>
    </row>
    <row r="354" spans="1:12" hidden="1" x14ac:dyDescent="0.3">
      <c r="A354" t="s">
        <v>1011</v>
      </c>
      <c r="B354" t="s">
        <v>42</v>
      </c>
      <c r="D354" s="1">
        <v>45597</v>
      </c>
      <c r="E354">
        <v>10</v>
      </c>
      <c r="F354" t="s">
        <v>83</v>
      </c>
      <c r="G354" t="s">
        <v>1012</v>
      </c>
      <c r="H354" t="s">
        <v>58</v>
      </c>
      <c r="I354">
        <v>626</v>
      </c>
      <c r="J354" t="s">
        <v>16</v>
      </c>
      <c r="K354" t="s">
        <v>1013</v>
      </c>
      <c r="L354">
        <f>YEAR(licenziamenti[[#This Row],[date]])</f>
        <v>2024</v>
      </c>
    </row>
    <row r="355" spans="1:12" hidden="1" x14ac:dyDescent="0.3">
      <c r="A355" t="s">
        <v>1014</v>
      </c>
      <c r="B355" t="s">
        <v>42</v>
      </c>
      <c r="C355">
        <v>320</v>
      </c>
      <c r="D355" s="1">
        <v>45000</v>
      </c>
      <c r="E355">
        <v>25</v>
      </c>
      <c r="F355" t="s">
        <v>43</v>
      </c>
      <c r="G355" t="s">
        <v>1015</v>
      </c>
      <c r="H355" t="s">
        <v>39</v>
      </c>
      <c r="I355">
        <v>365</v>
      </c>
      <c r="J355" t="s">
        <v>16</v>
      </c>
      <c r="K355" t="s">
        <v>660</v>
      </c>
      <c r="L355">
        <f>YEAR(licenziamenti[[#This Row],[date]])</f>
        <v>2023</v>
      </c>
    </row>
    <row r="356" spans="1:12" hidden="1" x14ac:dyDescent="0.3">
      <c r="A356" t="s">
        <v>1016</v>
      </c>
      <c r="B356" t="s">
        <v>478</v>
      </c>
      <c r="D356" s="1">
        <v>45070</v>
      </c>
      <c r="E356">
        <v>3</v>
      </c>
      <c r="F356" t="s">
        <v>65</v>
      </c>
      <c r="G356" t="s">
        <v>1017</v>
      </c>
      <c r="H356" t="s">
        <v>45</v>
      </c>
      <c r="I356">
        <v>148</v>
      </c>
      <c r="J356" t="s">
        <v>480</v>
      </c>
      <c r="K356" t="s">
        <v>442</v>
      </c>
      <c r="L356">
        <f>YEAR(licenziamenti[[#This Row],[date]])</f>
        <v>2023</v>
      </c>
    </row>
    <row r="357" spans="1:12" hidden="1" x14ac:dyDescent="0.3">
      <c r="A357" t="s">
        <v>1016</v>
      </c>
      <c r="B357" t="s">
        <v>478</v>
      </c>
      <c r="C357">
        <v>250</v>
      </c>
      <c r="D357" s="1">
        <v>44871</v>
      </c>
      <c r="F357" t="s">
        <v>65</v>
      </c>
      <c r="G357" t="s">
        <v>1018</v>
      </c>
      <c r="H357" t="s">
        <v>45</v>
      </c>
      <c r="I357">
        <v>148</v>
      </c>
      <c r="J357" t="s">
        <v>480</v>
      </c>
      <c r="K357" t="s">
        <v>1019</v>
      </c>
      <c r="L357">
        <f>YEAR(licenziamenti[[#This Row],[date]])</f>
        <v>2022</v>
      </c>
    </row>
    <row r="358" spans="1:12" hidden="1" x14ac:dyDescent="0.3">
      <c r="A358" t="s">
        <v>1020</v>
      </c>
      <c r="B358" t="s">
        <v>731</v>
      </c>
      <c r="C358">
        <v>1860</v>
      </c>
      <c r="D358" s="1">
        <v>45085</v>
      </c>
      <c r="F358" t="s">
        <v>131</v>
      </c>
      <c r="G358" t="s">
        <v>1021</v>
      </c>
      <c r="H358" t="s">
        <v>35</v>
      </c>
      <c r="I358">
        <v>229</v>
      </c>
      <c r="J358" t="s">
        <v>16</v>
      </c>
      <c r="K358" t="s">
        <v>53</v>
      </c>
      <c r="L358">
        <f>YEAR(licenziamenti[[#This Row],[date]])</f>
        <v>2023</v>
      </c>
    </row>
    <row r="359" spans="1:12" hidden="1" x14ac:dyDescent="0.3">
      <c r="A359" t="s">
        <v>1020</v>
      </c>
      <c r="B359" t="s">
        <v>731</v>
      </c>
      <c r="C359">
        <v>850</v>
      </c>
      <c r="D359" s="1">
        <v>45300</v>
      </c>
      <c r="F359" t="s">
        <v>131</v>
      </c>
      <c r="G359" t="s">
        <v>1022</v>
      </c>
      <c r="H359" t="s">
        <v>35</v>
      </c>
      <c r="I359">
        <v>229</v>
      </c>
      <c r="J359" t="s">
        <v>16</v>
      </c>
      <c r="K359" t="s">
        <v>735</v>
      </c>
      <c r="L359">
        <f>YEAR(licenziamenti[[#This Row],[date]])</f>
        <v>2024</v>
      </c>
    </row>
    <row r="360" spans="1:12" hidden="1" x14ac:dyDescent="0.3">
      <c r="A360" t="s">
        <v>1020</v>
      </c>
      <c r="B360" t="s">
        <v>42</v>
      </c>
      <c r="C360">
        <v>30</v>
      </c>
      <c r="D360" s="1">
        <v>43993</v>
      </c>
      <c r="E360">
        <v>27</v>
      </c>
      <c r="F360" t="s">
        <v>43</v>
      </c>
      <c r="G360" t="s">
        <v>1023</v>
      </c>
      <c r="H360" t="s">
        <v>152</v>
      </c>
      <c r="I360">
        <v>2</v>
      </c>
      <c r="J360" t="s">
        <v>16</v>
      </c>
      <c r="K360" t="s">
        <v>1024</v>
      </c>
      <c r="L360">
        <f>YEAR(licenziamenti[[#This Row],[date]])</f>
        <v>2020</v>
      </c>
    </row>
    <row r="361" spans="1:12" hidden="1" x14ac:dyDescent="0.3">
      <c r="A361" t="s">
        <v>1025</v>
      </c>
      <c r="B361" t="s">
        <v>12</v>
      </c>
      <c r="C361">
        <v>1000</v>
      </c>
      <c r="D361" s="1">
        <v>43928</v>
      </c>
      <c r="E361">
        <v>2</v>
      </c>
      <c r="F361" t="s">
        <v>20</v>
      </c>
      <c r="G361" t="s">
        <v>1026</v>
      </c>
      <c r="H361" t="s">
        <v>15</v>
      </c>
      <c r="I361">
        <v>367</v>
      </c>
      <c r="J361" t="s">
        <v>16</v>
      </c>
      <c r="K361" t="s">
        <v>1027</v>
      </c>
      <c r="L361">
        <f>YEAR(licenziamenti[[#This Row],[date]])</f>
        <v>2020</v>
      </c>
    </row>
    <row r="362" spans="1:12" hidden="1" x14ac:dyDescent="0.3">
      <c r="A362" t="s">
        <v>1028</v>
      </c>
      <c r="B362" t="s">
        <v>12</v>
      </c>
      <c r="C362">
        <v>1000</v>
      </c>
      <c r="D362" s="1">
        <v>45513</v>
      </c>
      <c r="F362" t="s">
        <v>20</v>
      </c>
      <c r="G362" t="s">
        <v>1029</v>
      </c>
      <c r="H362" t="s">
        <v>173</v>
      </c>
      <c r="I362">
        <v>667</v>
      </c>
      <c r="J362" t="s">
        <v>16</v>
      </c>
      <c r="K362" t="s">
        <v>1030</v>
      </c>
      <c r="L362">
        <f>YEAR(licenziamenti[[#This Row],[date]])</f>
        <v>2024</v>
      </c>
    </row>
    <row r="363" spans="1:12" hidden="1" x14ac:dyDescent="0.3">
      <c r="A363" t="s">
        <v>1031</v>
      </c>
      <c r="B363" t="s">
        <v>12</v>
      </c>
      <c r="D363" s="1">
        <v>45205</v>
      </c>
      <c r="E363">
        <v>9</v>
      </c>
      <c r="F363" t="s">
        <v>33</v>
      </c>
      <c r="G363" t="s">
        <v>1032</v>
      </c>
      <c r="H363" t="s">
        <v>28</v>
      </c>
      <c r="I363">
        <v>42</v>
      </c>
      <c r="J363" t="s">
        <v>16</v>
      </c>
      <c r="K363" t="s">
        <v>1033</v>
      </c>
      <c r="L363">
        <f>YEAR(licenziamenti[[#This Row],[date]])</f>
        <v>2023</v>
      </c>
    </row>
    <row r="364" spans="1:12" hidden="1" x14ac:dyDescent="0.3">
      <c r="A364" t="s">
        <v>1031</v>
      </c>
      <c r="B364" t="s">
        <v>12</v>
      </c>
      <c r="C364">
        <v>270</v>
      </c>
      <c r="D364" s="1">
        <v>45532</v>
      </c>
      <c r="E364">
        <v>14</v>
      </c>
      <c r="F364" t="s">
        <v>33</v>
      </c>
      <c r="G364" t="s">
        <v>1034</v>
      </c>
      <c r="H364" t="s">
        <v>28</v>
      </c>
      <c r="I364">
        <v>42</v>
      </c>
      <c r="J364" t="s">
        <v>16</v>
      </c>
      <c r="K364" t="s">
        <v>450</v>
      </c>
      <c r="L364">
        <f>YEAR(licenziamenti[[#This Row],[date]])</f>
        <v>2024</v>
      </c>
    </row>
    <row r="365" spans="1:12" hidden="1" x14ac:dyDescent="0.3">
      <c r="A365" t="s">
        <v>1035</v>
      </c>
      <c r="B365" t="s">
        <v>117</v>
      </c>
      <c r="D365" s="1">
        <v>45657</v>
      </c>
      <c r="E365">
        <v>10</v>
      </c>
      <c r="F365" t="s">
        <v>13</v>
      </c>
      <c r="G365" t="s">
        <v>1036</v>
      </c>
      <c r="H365" t="s">
        <v>28</v>
      </c>
      <c r="I365">
        <v>43</v>
      </c>
      <c r="J365" t="s">
        <v>16</v>
      </c>
      <c r="K365" t="s">
        <v>1037</v>
      </c>
      <c r="L365">
        <f>YEAR(licenziamenti[[#This Row],[date]])</f>
        <v>2024</v>
      </c>
    </row>
    <row r="366" spans="1:12" hidden="1" x14ac:dyDescent="0.3">
      <c r="A366" t="s">
        <v>1035</v>
      </c>
      <c r="B366" t="s">
        <v>117</v>
      </c>
      <c r="C366">
        <v>400</v>
      </c>
      <c r="D366" s="1">
        <v>44810</v>
      </c>
      <c r="E366">
        <v>33</v>
      </c>
      <c r="F366" t="s">
        <v>13</v>
      </c>
      <c r="G366" t="s">
        <v>1038</v>
      </c>
      <c r="H366" t="s">
        <v>28</v>
      </c>
      <c r="I366">
        <v>42</v>
      </c>
      <c r="J366" t="s">
        <v>16</v>
      </c>
      <c r="K366" t="s">
        <v>1039</v>
      </c>
      <c r="L366">
        <f>YEAR(licenziamenti[[#This Row],[date]])</f>
        <v>2022</v>
      </c>
    </row>
    <row r="367" spans="1:12" hidden="1" x14ac:dyDescent="0.3">
      <c r="A367" t="s">
        <v>1040</v>
      </c>
      <c r="B367" t="s">
        <v>957</v>
      </c>
      <c r="C367">
        <v>500</v>
      </c>
      <c r="D367" s="1">
        <v>44726</v>
      </c>
      <c r="E367">
        <v>33</v>
      </c>
      <c r="F367" t="s">
        <v>13</v>
      </c>
      <c r="G367" t="s">
        <v>1041</v>
      </c>
      <c r="H367" t="s">
        <v>22</v>
      </c>
      <c r="I367">
        <v>6</v>
      </c>
      <c r="J367" t="s">
        <v>133</v>
      </c>
      <c r="K367" t="s">
        <v>241</v>
      </c>
      <c r="L367">
        <f>YEAR(licenziamenti[[#This Row],[date]])</f>
        <v>2022</v>
      </c>
    </row>
    <row r="368" spans="1:12" hidden="1" x14ac:dyDescent="0.3">
      <c r="A368" t="s">
        <v>1042</v>
      </c>
      <c r="B368" t="s">
        <v>1043</v>
      </c>
      <c r="C368">
        <v>1200</v>
      </c>
      <c r="D368" s="1">
        <v>44181</v>
      </c>
      <c r="E368">
        <v>8</v>
      </c>
      <c r="F368" t="s">
        <v>419</v>
      </c>
      <c r="G368" t="s">
        <v>1044</v>
      </c>
      <c r="H368" t="s">
        <v>45</v>
      </c>
      <c r="I368">
        <v>131</v>
      </c>
      <c r="J368" t="s">
        <v>29</v>
      </c>
      <c r="K368" t="s">
        <v>140</v>
      </c>
      <c r="L368">
        <f>YEAR(licenziamenti[[#This Row],[date]])</f>
        <v>2020</v>
      </c>
    </row>
    <row r="369" spans="1:12" hidden="1" x14ac:dyDescent="0.3">
      <c r="A369" t="s">
        <v>1045</v>
      </c>
      <c r="B369" t="s">
        <v>12</v>
      </c>
      <c r="C369">
        <v>1360</v>
      </c>
      <c r="D369" s="1">
        <v>44845</v>
      </c>
      <c r="E369">
        <v>11</v>
      </c>
      <c r="F369" t="s">
        <v>131</v>
      </c>
      <c r="G369" t="s">
        <v>1046</v>
      </c>
      <c r="H369" t="s">
        <v>45</v>
      </c>
      <c r="I369">
        <v>1500</v>
      </c>
      <c r="J369" t="s">
        <v>16</v>
      </c>
      <c r="K369" t="s">
        <v>1047</v>
      </c>
      <c r="L369">
        <f>YEAR(licenziamenti[[#This Row],[date]])</f>
        <v>2022</v>
      </c>
    </row>
    <row r="370" spans="1:12" hidden="1" x14ac:dyDescent="0.3">
      <c r="A370" t="s">
        <v>1045</v>
      </c>
      <c r="B370" t="s">
        <v>12</v>
      </c>
      <c r="C370">
        <v>2820</v>
      </c>
      <c r="D370" s="1">
        <v>45314</v>
      </c>
      <c r="E370">
        <v>2</v>
      </c>
      <c r="F370" t="s">
        <v>131</v>
      </c>
      <c r="G370" t="s">
        <v>1048</v>
      </c>
      <c r="H370" t="s">
        <v>45</v>
      </c>
      <c r="I370">
        <v>1500</v>
      </c>
      <c r="J370" t="s">
        <v>16</v>
      </c>
      <c r="K370" t="s">
        <v>1049</v>
      </c>
      <c r="L370">
        <f>YEAR(licenziamenti[[#This Row],[date]])</f>
        <v>2024</v>
      </c>
    </row>
    <row r="371" spans="1:12" hidden="1" x14ac:dyDescent="0.3">
      <c r="A371" t="s">
        <v>1045</v>
      </c>
      <c r="B371" t="s">
        <v>12</v>
      </c>
      <c r="C371">
        <v>620</v>
      </c>
      <c r="D371" s="1">
        <v>43980</v>
      </c>
      <c r="E371">
        <v>15</v>
      </c>
      <c r="F371" t="s">
        <v>131</v>
      </c>
      <c r="G371" t="s">
        <v>1050</v>
      </c>
      <c r="H371" t="s">
        <v>35</v>
      </c>
      <c r="I371">
        <v>732</v>
      </c>
      <c r="J371" t="s">
        <v>16</v>
      </c>
      <c r="K371" t="s">
        <v>1051</v>
      </c>
      <c r="L371">
        <f>YEAR(licenziamenti[[#This Row],[date]])</f>
        <v>2020</v>
      </c>
    </row>
    <row r="372" spans="1:12" hidden="1" x14ac:dyDescent="0.3">
      <c r="A372" t="s">
        <v>1052</v>
      </c>
      <c r="B372" t="s">
        <v>1053</v>
      </c>
      <c r="C372">
        <v>1540</v>
      </c>
      <c r="D372" s="1">
        <v>44152</v>
      </c>
      <c r="E372">
        <v>10</v>
      </c>
      <c r="F372" t="s">
        <v>13</v>
      </c>
      <c r="G372" t="s">
        <v>1054</v>
      </c>
      <c r="H372" t="s">
        <v>28</v>
      </c>
      <c r="I372">
        <v>45</v>
      </c>
      <c r="J372" t="s">
        <v>16</v>
      </c>
      <c r="K372" t="s">
        <v>684</v>
      </c>
      <c r="L372">
        <f>YEAR(licenziamenti[[#This Row],[date]])</f>
        <v>2020</v>
      </c>
    </row>
    <row r="373" spans="1:12" hidden="1" x14ac:dyDescent="0.3">
      <c r="A373" t="s">
        <v>1055</v>
      </c>
      <c r="B373" t="s">
        <v>466</v>
      </c>
      <c r="C373">
        <v>130</v>
      </c>
      <c r="D373" s="1">
        <v>44901</v>
      </c>
      <c r="E373">
        <v>13</v>
      </c>
      <c r="F373" t="s">
        <v>1056</v>
      </c>
      <c r="G373" t="s">
        <v>1057</v>
      </c>
      <c r="H373" t="s">
        <v>28</v>
      </c>
      <c r="I373">
        <v>36</v>
      </c>
      <c r="J373" t="s">
        <v>29</v>
      </c>
      <c r="K373" t="s">
        <v>1058</v>
      </c>
      <c r="L373">
        <f>YEAR(licenziamenti[[#This Row],[date]])</f>
        <v>2022</v>
      </c>
    </row>
    <row r="374" spans="1:12" hidden="1" x14ac:dyDescent="0.3">
      <c r="A374" t="s">
        <v>1059</v>
      </c>
      <c r="B374" t="s">
        <v>12</v>
      </c>
      <c r="C374">
        <v>300</v>
      </c>
      <c r="D374" s="1">
        <v>44740</v>
      </c>
      <c r="E374">
        <v>8</v>
      </c>
      <c r="F374" t="s">
        <v>109</v>
      </c>
      <c r="G374" t="s">
        <v>1060</v>
      </c>
      <c r="H374" t="s">
        <v>58</v>
      </c>
      <c r="I374">
        <v>250</v>
      </c>
      <c r="J374" t="s">
        <v>289</v>
      </c>
      <c r="K374" t="s">
        <v>1061</v>
      </c>
      <c r="L374">
        <f>YEAR(licenziamenti[[#This Row],[date]])</f>
        <v>2022</v>
      </c>
    </row>
    <row r="375" spans="1:12" hidden="1" x14ac:dyDescent="0.3">
      <c r="A375" t="s">
        <v>1062</v>
      </c>
      <c r="B375" t="s">
        <v>150</v>
      </c>
      <c r="C375">
        <v>1000</v>
      </c>
      <c r="D375" s="1">
        <v>44757</v>
      </c>
      <c r="E375">
        <v>5</v>
      </c>
      <c r="F375" t="s">
        <v>131</v>
      </c>
      <c r="G375" t="s">
        <v>1063</v>
      </c>
      <c r="H375" t="s">
        <v>22</v>
      </c>
      <c r="I375">
        <v>31</v>
      </c>
      <c r="J375" t="s">
        <v>133</v>
      </c>
      <c r="K375" t="s">
        <v>101</v>
      </c>
      <c r="L375">
        <f>YEAR(licenziamenti[[#This Row],[date]])</f>
        <v>2022</v>
      </c>
    </row>
    <row r="376" spans="1:12" hidden="1" x14ac:dyDescent="0.3">
      <c r="A376" t="s">
        <v>1064</v>
      </c>
      <c r="B376" t="s">
        <v>138</v>
      </c>
      <c r="C376">
        <v>1980</v>
      </c>
      <c r="D376" s="1">
        <v>45735</v>
      </c>
      <c r="E376">
        <v>33</v>
      </c>
      <c r="F376" t="s">
        <v>20</v>
      </c>
      <c r="G376" t="s">
        <v>1065</v>
      </c>
      <c r="H376" t="s">
        <v>105</v>
      </c>
      <c r="I376">
        <v>145</v>
      </c>
      <c r="J376" t="s">
        <v>16</v>
      </c>
      <c r="K376" t="s">
        <v>1066</v>
      </c>
      <c r="L376">
        <f>YEAR(licenziamenti[[#This Row],[date]])</f>
        <v>2025</v>
      </c>
    </row>
    <row r="377" spans="1:12" hidden="1" x14ac:dyDescent="0.3">
      <c r="A377" t="s">
        <v>1064</v>
      </c>
      <c r="B377" t="s">
        <v>138</v>
      </c>
      <c r="C377">
        <v>700</v>
      </c>
      <c r="D377" s="1">
        <v>45049</v>
      </c>
      <c r="E377">
        <v>1</v>
      </c>
      <c r="F377" t="s">
        <v>20</v>
      </c>
      <c r="G377" t="s">
        <v>1067</v>
      </c>
      <c r="H377" t="s">
        <v>39</v>
      </c>
      <c r="I377">
        <v>145</v>
      </c>
      <c r="J377" t="s">
        <v>16</v>
      </c>
      <c r="K377" t="s">
        <v>1068</v>
      </c>
      <c r="L377">
        <f>YEAR(licenziamenti[[#This Row],[date]])</f>
        <v>2023</v>
      </c>
    </row>
    <row r="378" spans="1:12" hidden="1" x14ac:dyDescent="0.3">
      <c r="A378" t="s">
        <v>1069</v>
      </c>
      <c r="B378" t="s">
        <v>72</v>
      </c>
      <c r="C378">
        <v>300</v>
      </c>
      <c r="D378" s="1">
        <v>44732</v>
      </c>
      <c r="E378">
        <v>15</v>
      </c>
      <c r="F378" t="s">
        <v>73</v>
      </c>
      <c r="G378" t="s">
        <v>1070</v>
      </c>
      <c r="H378" t="s">
        <v>35</v>
      </c>
      <c r="I378">
        <v>145</v>
      </c>
      <c r="J378" t="s">
        <v>75</v>
      </c>
      <c r="K378" t="s">
        <v>485</v>
      </c>
      <c r="L378">
        <f>YEAR(licenziamenti[[#This Row],[date]])</f>
        <v>2022</v>
      </c>
    </row>
    <row r="379" spans="1:12" hidden="1" x14ac:dyDescent="0.3">
      <c r="A379" t="s">
        <v>1069</v>
      </c>
      <c r="B379" t="s">
        <v>72</v>
      </c>
      <c r="C379">
        <v>580</v>
      </c>
      <c r="D379" s="1">
        <v>44813</v>
      </c>
      <c r="F379" t="s">
        <v>73</v>
      </c>
      <c r="G379" t="s">
        <v>1071</v>
      </c>
      <c r="H379" t="s">
        <v>35</v>
      </c>
      <c r="I379">
        <v>145</v>
      </c>
      <c r="J379" t="s">
        <v>75</v>
      </c>
      <c r="K379" t="s">
        <v>144</v>
      </c>
      <c r="L379">
        <f>YEAR(licenziamenti[[#This Row],[date]])</f>
        <v>2022</v>
      </c>
    </row>
    <row r="380" spans="1:12" hidden="1" x14ac:dyDescent="0.3">
      <c r="A380" t="s">
        <v>1072</v>
      </c>
      <c r="B380" t="s">
        <v>12</v>
      </c>
      <c r="D380" s="1">
        <v>44866</v>
      </c>
      <c r="E380">
        <v>2</v>
      </c>
      <c r="F380" t="s">
        <v>13</v>
      </c>
      <c r="G380" t="s">
        <v>1073</v>
      </c>
      <c r="H380" t="s">
        <v>35</v>
      </c>
      <c r="I380">
        <v>212</v>
      </c>
      <c r="J380" t="s">
        <v>16</v>
      </c>
      <c r="K380" t="s">
        <v>1074</v>
      </c>
      <c r="L380">
        <f>YEAR(licenziamenti[[#This Row],[date]])</f>
        <v>2022</v>
      </c>
    </row>
    <row r="381" spans="1:12" hidden="1" x14ac:dyDescent="0.3">
      <c r="A381" t="s">
        <v>1072</v>
      </c>
      <c r="B381" t="s">
        <v>12</v>
      </c>
      <c r="D381" s="1">
        <v>45049</v>
      </c>
      <c r="E381">
        <v>2</v>
      </c>
      <c r="F381" t="s">
        <v>13</v>
      </c>
      <c r="G381" t="s">
        <v>1075</v>
      </c>
      <c r="H381" t="s">
        <v>35</v>
      </c>
      <c r="I381">
        <v>212</v>
      </c>
      <c r="J381" t="s">
        <v>16</v>
      </c>
      <c r="K381" t="s">
        <v>850</v>
      </c>
      <c r="L381">
        <f>YEAR(licenziamenti[[#This Row],[date]])</f>
        <v>2023</v>
      </c>
    </row>
    <row r="382" spans="1:12" hidden="1" x14ac:dyDescent="0.3">
      <c r="A382" t="s">
        <v>1076</v>
      </c>
      <c r="B382" t="s">
        <v>12</v>
      </c>
      <c r="D382" s="1">
        <v>45420</v>
      </c>
      <c r="E382">
        <v>10</v>
      </c>
      <c r="F382" t="s">
        <v>448</v>
      </c>
      <c r="G382" t="s">
        <v>1077</v>
      </c>
      <c r="H382" t="s">
        <v>28</v>
      </c>
      <c r="I382">
        <v>64</v>
      </c>
      <c r="J382" t="s">
        <v>16</v>
      </c>
      <c r="K382" t="s">
        <v>1078</v>
      </c>
      <c r="L382">
        <f>YEAR(licenziamenti[[#This Row],[date]])</f>
        <v>2024</v>
      </c>
    </row>
    <row r="383" spans="1:12" hidden="1" x14ac:dyDescent="0.3">
      <c r="A383" t="s">
        <v>1079</v>
      </c>
      <c r="B383" t="s">
        <v>287</v>
      </c>
      <c r="C383">
        <v>100</v>
      </c>
      <c r="D383" s="1">
        <v>43942</v>
      </c>
      <c r="E383">
        <v>1</v>
      </c>
      <c r="F383" t="s">
        <v>221</v>
      </c>
      <c r="G383" t="s">
        <v>1080</v>
      </c>
      <c r="H383" t="s">
        <v>45</v>
      </c>
      <c r="I383">
        <v>84</v>
      </c>
      <c r="J383" t="s">
        <v>289</v>
      </c>
      <c r="K383" t="s">
        <v>1081</v>
      </c>
      <c r="L383">
        <f>YEAR(licenziamenti[[#This Row],[date]])</f>
        <v>2020</v>
      </c>
    </row>
    <row r="384" spans="1:12" hidden="1" x14ac:dyDescent="0.3">
      <c r="A384" t="s">
        <v>1082</v>
      </c>
      <c r="B384" t="s">
        <v>517</v>
      </c>
      <c r="C384">
        <v>2060</v>
      </c>
      <c r="D384" s="1">
        <v>44943</v>
      </c>
      <c r="E384">
        <v>10</v>
      </c>
      <c r="F384" t="s">
        <v>103</v>
      </c>
      <c r="G384" t="s">
        <v>1083</v>
      </c>
      <c r="H384" t="s">
        <v>58</v>
      </c>
      <c r="I384">
        <v>2400</v>
      </c>
      <c r="J384" t="s">
        <v>519</v>
      </c>
      <c r="K384" t="s">
        <v>96</v>
      </c>
      <c r="L384">
        <f>YEAR(licenziamenti[[#This Row],[date]])</f>
        <v>2023</v>
      </c>
    </row>
    <row r="385" spans="1:12" hidden="1" x14ac:dyDescent="0.3">
      <c r="A385" t="s">
        <v>1084</v>
      </c>
      <c r="B385" t="s">
        <v>26</v>
      </c>
      <c r="C385">
        <v>260</v>
      </c>
      <c r="D385" s="1">
        <v>44915</v>
      </c>
      <c r="E385">
        <v>4</v>
      </c>
      <c r="F385" t="s">
        <v>131</v>
      </c>
      <c r="G385" t="s">
        <v>1085</v>
      </c>
      <c r="H385" t="s">
        <v>22</v>
      </c>
      <c r="I385">
        <v>10</v>
      </c>
      <c r="J385" t="s">
        <v>29</v>
      </c>
      <c r="K385" t="s">
        <v>1086</v>
      </c>
      <c r="L385">
        <f>YEAR(licenziamenti[[#This Row],[date]])</f>
        <v>2022</v>
      </c>
    </row>
    <row r="386" spans="1:12" hidden="1" x14ac:dyDescent="0.3">
      <c r="A386" t="s">
        <v>1087</v>
      </c>
      <c r="B386" t="s">
        <v>287</v>
      </c>
      <c r="D386" s="1">
        <v>44904</v>
      </c>
      <c r="E386">
        <v>10</v>
      </c>
      <c r="F386" t="s">
        <v>311</v>
      </c>
      <c r="G386" t="s">
        <v>1088</v>
      </c>
      <c r="H386" t="s">
        <v>22</v>
      </c>
      <c r="I386">
        <v>25</v>
      </c>
      <c r="J386" t="s">
        <v>289</v>
      </c>
      <c r="K386" t="s">
        <v>300</v>
      </c>
      <c r="L386">
        <f>YEAR(licenziamenti[[#This Row],[date]])</f>
        <v>2022</v>
      </c>
    </row>
    <row r="387" spans="1:12" hidden="1" x14ac:dyDescent="0.3">
      <c r="A387" t="s">
        <v>1089</v>
      </c>
      <c r="B387" t="s">
        <v>157</v>
      </c>
      <c r="C387">
        <v>1000</v>
      </c>
      <c r="D387" s="1">
        <v>44755</v>
      </c>
      <c r="E387">
        <v>3</v>
      </c>
      <c r="F387" t="s">
        <v>233</v>
      </c>
      <c r="G387" t="s">
        <v>1090</v>
      </c>
      <c r="H387" t="s">
        <v>28</v>
      </c>
      <c r="I387">
        <v>89</v>
      </c>
      <c r="J387" t="s">
        <v>159</v>
      </c>
      <c r="K387" t="s">
        <v>522</v>
      </c>
      <c r="L387">
        <f>YEAR(licenziamenti[[#This Row],[date]])</f>
        <v>2022</v>
      </c>
    </row>
    <row r="388" spans="1:12" hidden="1" x14ac:dyDescent="0.3">
      <c r="A388" t="s">
        <v>1091</v>
      </c>
      <c r="B388" t="s">
        <v>1092</v>
      </c>
      <c r="C388">
        <v>800</v>
      </c>
      <c r="D388" s="1">
        <v>44704</v>
      </c>
      <c r="E388">
        <v>45</v>
      </c>
      <c r="F388" t="s">
        <v>56</v>
      </c>
      <c r="G388" t="s">
        <v>1093</v>
      </c>
      <c r="H388" t="s">
        <v>22</v>
      </c>
      <c r="I388">
        <v>11</v>
      </c>
      <c r="J388" t="s">
        <v>1094</v>
      </c>
      <c r="K388" t="s">
        <v>224</v>
      </c>
      <c r="L388">
        <f>YEAR(licenziamenti[[#This Row],[date]])</f>
        <v>2022</v>
      </c>
    </row>
    <row r="389" spans="1:12" hidden="1" x14ac:dyDescent="0.3">
      <c r="A389" t="s">
        <v>1095</v>
      </c>
      <c r="B389" t="s">
        <v>32</v>
      </c>
      <c r="C389">
        <v>390</v>
      </c>
      <c r="D389" s="1">
        <v>43986</v>
      </c>
      <c r="E389">
        <v>14</v>
      </c>
      <c r="F389" t="s">
        <v>233</v>
      </c>
      <c r="G389" t="s">
        <v>1096</v>
      </c>
      <c r="H389" t="s">
        <v>22</v>
      </c>
      <c r="I389">
        <v>29</v>
      </c>
      <c r="J389" t="s">
        <v>16</v>
      </c>
      <c r="K389" t="s">
        <v>1097</v>
      </c>
      <c r="L389">
        <f>YEAR(licenziamenti[[#This Row],[date]])</f>
        <v>2020</v>
      </c>
    </row>
    <row r="390" spans="1:12" hidden="1" x14ac:dyDescent="0.3">
      <c r="A390" t="s">
        <v>1098</v>
      </c>
      <c r="B390" t="s">
        <v>517</v>
      </c>
      <c r="D390" s="1">
        <v>45797</v>
      </c>
      <c r="E390">
        <v>10</v>
      </c>
      <c r="F390" t="s">
        <v>1099</v>
      </c>
      <c r="G390" t="s">
        <v>1100</v>
      </c>
      <c r="H390" t="s">
        <v>45</v>
      </c>
      <c r="I390">
        <v>445</v>
      </c>
      <c r="J390" t="s">
        <v>519</v>
      </c>
      <c r="K390" t="s">
        <v>911</v>
      </c>
      <c r="L390">
        <f>YEAR(licenziamenti[[#This Row],[date]])</f>
        <v>2025</v>
      </c>
    </row>
    <row r="391" spans="1:12" hidden="1" x14ac:dyDescent="0.3">
      <c r="A391" t="s">
        <v>1101</v>
      </c>
      <c r="B391" t="s">
        <v>142</v>
      </c>
      <c r="C391">
        <v>280</v>
      </c>
      <c r="D391" s="1">
        <v>43931</v>
      </c>
      <c r="F391" t="s">
        <v>392</v>
      </c>
      <c r="G391" t="s">
        <v>1102</v>
      </c>
      <c r="H391" t="s">
        <v>35</v>
      </c>
      <c r="I391">
        <v>29</v>
      </c>
      <c r="J391" t="s">
        <v>16</v>
      </c>
      <c r="K391" t="s">
        <v>1103</v>
      </c>
      <c r="L391">
        <f>YEAR(licenziamenti[[#This Row],[date]])</f>
        <v>2020</v>
      </c>
    </row>
    <row r="392" spans="1:12" hidden="1" x14ac:dyDescent="0.3">
      <c r="A392" t="s">
        <v>1101</v>
      </c>
      <c r="B392" t="s">
        <v>142</v>
      </c>
      <c r="C392">
        <v>500</v>
      </c>
      <c r="D392" s="1">
        <v>44839</v>
      </c>
      <c r="E392">
        <v>25</v>
      </c>
      <c r="F392" t="s">
        <v>392</v>
      </c>
      <c r="G392" t="s">
        <v>1104</v>
      </c>
      <c r="H392" t="s">
        <v>35</v>
      </c>
      <c r="I392">
        <v>29</v>
      </c>
      <c r="J392" t="s">
        <v>16</v>
      </c>
      <c r="K392" t="s">
        <v>1105</v>
      </c>
      <c r="L392">
        <f>YEAR(licenziamenti[[#This Row],[date]])</f>
        <v>2022</v>
      </c>
    </row>
    <row r="393" spans="1:12" hidden="1" x14ac:dyDescent="0.3">
      <c r="A393" t="s">
        <v>1106</v>
      </c>
      <c r="B393" t="s">
        <v>1053</v>
      </c>
      <c r="D393" s="1">
        <v>44960</v>
      </c>
      <c r="E393">
        <v>8</v>
      </c>
      <c r="F393" t="s">
        <v>1056</v>
      </c>
      <c r="G393" t="s">
        <v>1107</v>
      </c>
      <c r="H393" t="s">
        <v>58</v>
      </c>
      <c r="I393">
        <v>313</v>
      </c>
      <c r="J393" t="s">
        <v>16</v>
      </c>
      <c r="K393" t="s">
        <v>1108</v>
      </c>
      <c r="L393">
        <f>YEAR(licenziamenti[[#This Row],[date]])</f>
        <v>2023</v>
      </c>
    </row>
    <row r="394" spans="1:12" hidden="1" x14ac:dyDescent="0.3">
      <c r="A394" t="s">
        <v>1109</v>
      </c>
      <c r="B394" t="s">
        <v>138</v>
      </c>
      <c r="C394">
        <v>1000</v>
      </c>
      <c r="D394" s="1">
        <v>43951</v>
      </c>
      <c r="F394" t="s">
        <v>78</v>
      </c>
      <c r="G394" t="s">
        <v>1110</v>
      </c>
      <c r="H394" t="s">
        <v>105</v>
      </c>
      <c r="I394">
        <v>32</v>
      </c>
      <c r="J394" t="s">
        <v>16</v>
      </c>
      <c r="K394" t="s">
        <v>1111</v>
      </c>
      <c r="L394">
        <f>YEAR(licenziamenti[[#This Row],[date]])</f>
        <v>2020</v>
      </c>
    </row>
    <row r="395" spans="1:12" hidden="1" x14ac:dyDescent="0.3">
      <c r="A395" t="s">
        <v>1109</v>
      </c>
      <c r="B395" t="s">
        <v>138</v>
      </c>
      <c r="C395">
        <v>1400</v>
      </c>
      <c r="D395" s="1">
        <v>45218</v>
      </c>
      <c r="E395">
        <v>9</v>
      </c>
      <c r="F395" t="s">
        <v>78</v>
      </c>
      <c r="G395" t="s">
        <v>1112</v>
      </c>
      <c r="H395" t="s">
        <v>105</v>
      </c>
      <c r="I395">
        <v>32</v>
      </c>
      <c r="J395" t="s">
        <v>16</v>
      </c>
      <c r="K395" t="s">
        <v>1113</v>
      </c>
      <c r="L395">
        <f>YEAR(licenziamenti[[#This Row],[date]])</f>
        <v>2023</v>
      </c>
    </row>
    <row r="396" spans="1:12" hidden="1" x14ac:dyDescent="0.3">
      <c r="A396" t="s">
        <v>1114</v>
      </c>
      <c r="B396" t="s">
        <v>348</v>
      </c>
      <c r="C396">
        <v>300</v>
      </c>
      <c r="D396" s="1">
        <v>44747</v>
      </c>
      <c r="E396">
        <v>8</v>
      </c>
      <c r="F396" t="s">
        <v>56</v>
      </c>
      <c r="G396" t="s">
        <v>1115</v>
      </c>
      <c r="H396" t="s">
        <v>58</v>
      </c>
      <c r="I396">
        <v>300</v>
      </c>
      <c r="J396" t="s">
        <v>350</v>
      </c>
      <c r="K396" t="s">
        <v>544</v>
      </c>
      <c r="L396">
        <f>YEAR(licenziamenti[[#This Row],[date]])</f>
        <v>2022</v>
      </c>
    </row>
    <row r="397" spans="1:12" hidden="1" x14ac:dyDescent="0.3">
      <c r="A397" t="s">
        <v>1116</v>
      </c>
      <c r="B397" t="s">
        <v>528</v>
      </c>
      <c r="C397">
        <v>2400</v>
      </c>
      <c r="D397" s="1">
        <v>45833</v>
      </c>
      <c r="E397">
        <v>3</v>
      </c>
      <c r="F397" t="s">
        <v>33</v>
      </c>
      <c r="G397" t="s">
        <v>1117</v>
      </c>
      <c r="H397" t="s">
        <v>39</v>
      </c>
      <c r="I397">
        <v>313</v>
      </c>
      <c r="J397" t="s">
        <v>16</v>
      </c>
      <c r="K397" t="s">
        <v>1118</v>
      </c>
      <c r="L397">
        <f>YEAR(licenziamenti[[#This Row],[date]])</f>
        <v>2025</v>
      </c>
    </row>
    <row r="398" spans="1:12" hidden="1" x14ac:dyDescent="0.3">
      <c r="A398" t="s">
        <v>1116</v>
      </c>
      <c r="B398" t="s">
        <v>528</v>
      </c>
      <c r="C398">
        <v>3500</v>
      </c>
      <c r="D398" s="1">
        <v>45349</v>
      </c>
      <c r="E398">
        <v>3</v>
      </c>
      <c r="F398" t="s">
        <v>33</v>
      </c>
      <c r="G398" t="s">
        <v>1119</v>
      </c>
      <c r="H398" t="s">
        <v>39</v>
      </c>
      <c r="I398">
        <v>313</v>
      </c>
      <c r="J398" t="s">
        <v>16</v>
      </c>
      <c r="K398" t="s">
        <v>1120</v>
      </c>
      <c r="L398">
        <f>YEAR(licenziamenti[[#This Row],[date]])</f>
        <v>2024</v>
      </c>
    </row>
    <row r="399" spans="1:12" hidden="1" x14ac:dyDescent="0.3">
      <c r="A399" t="s">
        <v>1121</v>
      </c>
      <c r="B399" t="s">
        <v>810</v>
      </c>
      <c r="D399" s="1">
        <v>45128</v>
      </c>
      <c r="E399">
        <v>10</v>
      </c>
      <c r="F399" t="s">
        <v>56</v>
      </c>
      <c r="G399" t="s">
        <v>1122</v>
      </c>
      <c r="H399" t="s">
        <v>152</v>
      </c>
      <c r="I399">
        <v>1</v>
      </c>
      <c r="J399" t="s">
        <v>294</v>
      </c>
      <c r="K399" t="s">
        <v>1123</v>
      </c>
      <c r="L399">
        <f>YEAR(licenziamenti[[#This Row],[date]])</f>
        <v>2023</v>
      </c>
    </row>
    <row r="400" spans="1:12" hidden="1" x14ac:dyDescent="0.3">
      <c r="A400" t="s">
        <v>1124</v>
      </c>
      <c r="B400" t="s">
        <v>12</v>
      </c>
      <c r="C400">
        <v>700</v>
      </c>
      <c r="D400" s="1">
        <v>44734</v>
      </c>
      <c r="F400" t="s">
        <v>419</v>
      </c>
      <c r="G400" t="s">
        <v>158</v>
      </c>
      <c r="H400" t="s">
        <v>35</v>
      </c>
      <c r="I400">
        <v>171</v>
      </c>
      <c r="J400" t="s">
        <v>16</v>
      </c>
      <c r="K400" t="s">
        <v>713</v>
      </c>
      <c r="L400">
        <f>YEAR(licenziamenti[[#This Row],[date]])</f>
        <v>2022</v>
      </c>
    </row>
    <row r="401" spans="1:12" hidden="1" x14ac:dyDescent="0.3">
      <c r="A401" t="s">
        <v>1125</v>
      </c>
      <c r="B401" t="s">
        <v>99</v>
      </c>
      <c r="C401">
        <v>2200</v>
      </c>
      <c r="D401" s="1">
        <v>45504</v>
      </c>
      <c r="E401">
        <v>17</v>
      </c>
      <c r="F401" t="s">
        <v>33</v>
      </c>
      <c r="G401" t="s">
        <v>1126</v>
      </c>
      <c r="H401" t="s">
        <v>105</v>
      </c>
      <c r="I401">
        <v>100</v>
      </c>
      <c r="J401" t="s">
        <v>16</v>
      </c>
      <c r="K401" t="s">
        <v>1127</v>
      </c>
      <c r="L401">
        <f>YEAR(licenziamenti[[#This Row],[date]])</f>
        <v>2024</v>
      </c>
    </row>
    <row r="402" spans="1:12" hidden="1" x14ac:dyDescent="0.3">
      <c r="A402" t="s">
        <v>1128</v>
      </c>
      <c r="B402" t="s">
        <v>1043</v>
      </c>
      <c r="C402">
        <v>230</v>
      </c>
      <c r="D402" s="1">
        <v>43927</v>
      </c>
      <c r="E402">
        <v>32</v>
      </c>
      <c r="F402" t="s">
        <v>103</v>
      </c>
      <c r="G402" t="s">
        <v>1129</v>
      </c>
      <c r="H402" t="s">
        <v>28</v>
      </c>
      <c r="I402">
        <v>21</v>
      </c>
      <c r="J402" t="s">
        <v>29</v>
      </c>
      <c r="K402" t="s">
        <v>433</v>
      </c>
      <c r="L402">
        <f>YEAR(licenziamenti[[#This Row],[date]])</f>
        <v>2020</v>
      </c>
    </row>
    <row r="403" spans="1:12" hidden="1" x14ac:dyDescent="0.3">
      <c r="A403" t="s">
        <v>1130</v>
      </c>
      <c r="B403" t="s">
        <v>55</v>
      </c>
      <c r="C403">
        <v>1600</v>
      </c>
      <c r="D403" s="1">
        <v>44903</v>
      </c>
      <c r="E403">
        <v>3</v>
      </c>
      <c r="F403" t="s">
        <v>103</v>
      </c>
      <c r="G403" t="s">
        <v>1131</v>
      </c>
      <c r="H403" t="s">
        <v>35</v>
      </c>
      <c r="I403">
        <v>138</v>
      </c>
      <c r="J403" t="s">
        <v>59</v>
      </c>
      <c r="K403" t="s">
        <v>300</v>
      </c>
      <c r="L403">
        <f>YEAR(licenziamenti[[#This Row],[date]])</f>
        <v>2022</v>
      </c>
    </row>
    <row r="404" spans="1:12" hidden="1" x14ac:dyDescent="0.3">
      <c r="A404" t="s">
        <v>1132</v>
      </c>
      <c r="B404" t="s">
        <v>42</v>
      </c>
      <c r="D404" s="1">
        <v>45316</v>
      </c>
      <c r="E404">
        <v>8</v>
      </c>
      <c r="F404" t="s">
        <v>125</v>
      </c>
      <c r="G404" t="s">
        <v>1133</v>
      </c>
      <c r="H404" t="s">
        <v>105</v>
      </c>
      <c r="I404">
        <v>56</v>
      </c>
      <c r="J404" t="s">
        <v>16</v>
      </c>
      <c r="K404" t="s">
        <v>1134</v>
      </c>
      <c r="L404">
        <f>YEAR(licenziamenti[[#This Row],[date]])</f>
        <v>2024</v>
      </c>
    </row>
    <row r="405" spans="1:12" hidden="1" x14ac:dyDescent="0.3">
      <c r="A405" t="s">
        <v>1132</v>
      </c>
      <c r="B405" t="s">
        <v>42</v>
      </c>
      <c r="D405" s="1">
        <v>45806</v>
      </c>
      <c r="E405">
        <v>2</v>
      </c>
      <c r="F405" t="s">
        <v>125</v>
      </c>
      <c r="G405" t="s">
        <v>1135</v>
      </c>
      <c r="H405" t="s">
        <v>105</v>
      </c>
      <c r="I405">
        <v>56</v>
      </c>
      <c r="J405" t="s">
        <v>16</v>
      </c>
      <c r="K405" t="s">
        <v>1136</v>
      </c>
      <c r="L405">
        <f>YEAR(licenziamenti[[#This Row],[date]])</f>
        <v>2025</v>
      </c>
    </row>
    <row r="406" spans="1:12" hidden="1" x14ac:dyDescent="0.3">
      <c r="A406" t="s">
        <v>1137</v>
      </c>
      <c r="B406" t="s">
        <v>42</v>
      </c>
      <c r="D406" s="1">
        <v>44958</v>
      </c>
      <c r="E406">
        <v>8</v>
      </c>
      <c r="F406" t="s">
        <v>125</v>
      </c>
      <c r="G406" t="s">
        <v>1138</v>
      </c>
      <c r="H406" t="s">
        <v>15</v>
      </c>
      <c r="I406">
        <v>80</v>
      </c>
      <c r="J406" t="s">
        <v>16</v>
      </c>
      <c r="K406" t="s">
        <v>532</v>
      </c>
      <c r="L406">
        <f>YEAR(licenziamenti[[#This Row],[date]])</f>
        <v>2023</v>
      </c>
    </row>
    <row r="407" spans="1:12" hidden="1" x14ac:dyDescent="0.3">
      <c r="A407" t="s">
        <v>1137</v>
      </c>
      <c r="B407" t="s">
        <v>42</v>
      </c>
      <c r="C407">
        <v>190</v>
      </c>
      <c r="D407" s="1">
        <v>43924</v>
      </c>
      <c r="F407" t="s">
        <v>125</v>
      </c>
      <c r="G407" t="s">
        <v>1139</v>
      </c>
      <c r="H407" t="s">
        <v>15</v>
      </c>
      <c r="I407">
        <v>80</v>
      </c>
      <c r="J407" t="s">
        <v>16</v>
      </c>
      <c r="K407" t="s">
        <v>106</v>
      </c>
      <c r="L407">
        <f>YEAR(licenziamenti[[#This Row],[date]])</f>
        <v>2020</v>
      </c>
    </row>
    <row r="408" spans="1:12" hidden="1" x14ac:dyDescent="0.3">
      <c r="A408" t="s">
        <v>1137</v>
      </c>
      <c r="B408" t="s">
        <v>42</v>
      </c>
      <c r="C408">
        <v>240</v>
      </c>
      <c r="D408" s="1">
        <v>43924</v>
      </c>
      <c r="E408">
        <v>8</v>
      </c>
      <c r="F408" t="s">
        <v>125</v>
      </c>
      <c r="G408" t="s">
        <v>1140</v>
      </c>
      <c r="H408" t="s">
        <v>15</v>
      </c>
      <c r="I408">
        <v>80</v>
      </c>
      <c r="J408" t="s">
        <v>16</v>
      </c>
      <c r="K408" t="s">
        <v>1141</v>
      </c>
      <c r="L408">
        <f>YEAR(licenziamenti[[#This Row],[date]])</f>
        <v>2020</v>
      </c>
    </row>
    <row r="409" spans="1:12" hidden="1" x14ac:dyDescent="0.3">
      <c r="A409" t="s">
        <v>1142</v>
      </c>
      <c r="B409" t="s">
        <v>42</v>
      </c>
      <c r="C409">
        <v>10000</v>
      </c>
      <c r="D409" s="1">
        <v>44750</v>
      </c>
      <c r="E409">
        <v>10</v>
      </c>
      <c r="F409" t="s">
        <v>83</v>
      </c>
      <c r="G409" t="s">
        <v>1143</v>
      </c>
      <c r="H409" t="s">
        <v>28</v>
      </c>
      <c r="I409">
        <v>50</v>
      </c>
      <c r="J409" t="s">
        <v>16</v>
      </c>
      <c r="K409" t="s">
        <v>191</v>
      </c>
      <c r="L409">
        <f>YEAR(licenziamenti[[#This Row],[date]])</f>
        <v>2022</v>
      </c>
    </row>
    <row r="410" spans="1:12" hidden="1" x14ac:dyDescent="0.3">
      <c r="A410" t="s">
        <v>1144</v>
      </c>
      <c r="B410" t="s">
        <v>138</v>
      </c>
      <c r="D410" s="1">
        <v>44930</v>
      </c>
      <c r="E410">
        <v>25</v>
      </c>
      <c r="F410" t="s">
        <v>13</v>
      </c>
      <c r="G410" t="s">
        <v>1145</v>
      </c>
      <c r="H410" t="s">
        <v>39</v>
      </c>
      <c r="I410">
        <v>530</v>
      </c>
      <c r="J410" t="s">
        <v>16</v>
      </c>
      <c r="K410" t="s">
        <v>96</v>
      </c>
      <c r="L410">
        <f>YEAR(licenziamenti[[#This Row],[date]])</f>
        <v>2023</v>
      </c>
    </row>
    <row r="411" spans="1:12" hidden="1" x14ac:dyDescent="0.3">
      <c r="A411" t="s">
        <v>1144</v>
      </c>
      <c r="B411" t="s">
        <v>1146</v>
      </c>
      <c r="D411" s="1">
        <v>44775</v>
      </c>
      <c r="E411">
        <v>1</v>
      </c>
      <c r="F411" t="s">
        <v>13</v>
      </c>
      <c r="G411" t="s">
        <v>158</v>
      </c>
      <c r="H411" t="s">
        <v>39</v>
      </c>
      <c r="I411">
        <v>530</v>
      </c>
      <c r="J411" t="s">
        <v>16</v>
      </c>
      <c r="K411" t="s">
        <v>40</v>
      </c>
      <c r="L411">
        <f>YEAR(licenziamenti[[#This Row],[date]])</f>
        <v>2022</v>
      </c>
    </row>
    <row r="412" spans="1:12" hidden="1" x14ac:dyDescent="0.3">
      <c r="A412" t="s">
        <v>1147</v>
      </c>
      <c r="B412" t="s">
        <v>138</v>
      </c>
      <c r="D412" s="1">
        <v>45118</v>
      </c>
      <c r="E412">
        <v>25</v>
      </c>
      <c r="F412" t="s">
        <v>13</v>
      </c>
      <c r="G412" t="s">
        <v>1148</v>
      </c>
      <c r="H412" t="s">
        <v>39</v>
      </c>
      <c r="I412">
        <v>530</v>
      </c>
      <c r="J412" t="s">
        <v>16</v>
      </c>
      <c r="K412" t="s">
        <v>606</v>
      </c>
      <c r="L412">
        <f>YEAR(licenziamenti[[#This Row],[date]])</f>
        <v>2023</v>
      </c>
    </row>
    <row r="413" spans="1:12" hidden="1" x14ac:dyDescent="0.3">
      <c r="A413" t="s">
        <v>1149</v>
      </c>
      <c r="B413" t="s">
        <v>42</v>
      </c>
      <c r="C413">
        <v>480</v>
      </c>
      <c r="D413" s="1">
        <v>43929</v>
      </c>
      <c r="E413">
        <v>3.5000000000000004E+16</v>
      </c>
      <c r="F413" t="s">
        <v>20</v>
      </c>
      <c r="G413" t="s">
        <v>143</v>
      </c>
      <c r="H413" t="s">
        <v>35</v>
      </c>
      <c r="I413">
        <v>64</v>
      </c>
      <c r="J413" t="s">
        <v>16</v>
      </c>
      <c r="K413" t="s">
        <v>1150</v>
      </c>
      <c r="L413">
        <f>YEAR(licenziamenti[[#This Row],[date]])</f>
        <v>2020</v>
      </c>
    </row>
    <row r="414" spans="1:12" hidden="1" x14ac:dyDescent="0.3">
      <c r="A414" t="s">
        <v>1151</v>
      </c>
      <c r="B414" t="s">
        <v>12</v>
      </c>
      <c r="C414">
        <v>870</v>
      </c>
      <c r="D414" s="1">
        <v>44042</v>
      </c>
      <c r="E414">
        <v>10</v>
      </c>
      <c r="F414" t="s">
        <v>43</v>
      </c>
      <c r="G414" t="s">
        <v>1152</v>
      </c>
      <c r="H414" t="s">
        <v>105</v>
      </c>
      <c r="I414">
        <v>42</v>
      </c>
      <c r="J414" t="s">
        <v>16</v>
      </c>
      <c r="K414" t="s">
        <v>1153</v>
      </c>
      <c r="L414">
        <f>YEAR(licenziamenti[[#This Row],[date]])</f>
        <v>2020</v>
      </c>
    </row>
    <row r="415" spans="1:12" hidden="1" x14ac:dyDescent="0.3">
      <c r="A415" t="s">
        <v>1154</v>
      </c>
      <c r="B415" t="s">
        <v>42</v>
      </c>
      <c r="D415" s="1">
        <v>44732</v>
      </c>
      <c r="E415">
        <v>2</v>
      </c>
      <c r="F415" t="s">
        <v>125</v>
      </c>
      <c r="G415" t="s">
        <v>1155</v>
      </c>
      <c r="H415" t="s">
        <v>58</v>
      </c>
      <c r="I415">
        <v>32</v>
      </c>
      <c r="J415" t="s">
        <v>16</v>
      </c>
      <c r="K415" t="s">
        <v>1156</v>
      </c>
      <c r="L415">
        <f>YEAR(licenziamenti[[#This Row],[date]])</f>
        <v>2022</v>
      </c>
    </row>
    <row r="416" spans="1:12" hidden="1" x14ac:dyDescent="0.3">
      <c r="A416" t="s">
        <v>1154</v>
      </c>
      <c r="B416" t="s">
        <v>42</v>
      </c>
      <c r="D416" s="1">
        <v>45107</v>
      </c>
      <c r="E416">
        <v>10</v>
      </c>
      <c r="F416" t="s">
        <v>33</v>
      </c>
      <c r="G416" t="s">
        <v>1157</v>
      </c>
      <c r="H416" t="s">
        <v>22</v>
      </c>
      <c r="I416">
        <v>24</v>
      </c>
      <c r="J416" t="s">
        <v>16</v>
      </c>
      <c r="K416" t="s">
        <v>1158</v>
      </c>
      <c r="L416">
        <f>YEAR(licenziamenti[[#This Row],[date]])</f>
        <v>2023</v>
      </c>
    </row>
    <row r="417" spans="1:12" hidden="1" x14ac:dyDescent="0.3">
      <c r="A417" t="s">
        <v>1159</v>
      </c>
      <c r="B417" t="s">
        <v>42</v>
      </c>
      <c r="D417" s="1">
        <v>45343</v>
      </c>
      <c r="E417">
        <v>16</v>
      </c>
      <c r="F417" t="s">
        <v>125</v>
      </c>
      <c r="G417" t="s">
        <v>1160</v>
      </c>
      <c r="H417" t="s">
        <v>39</v>
      </c>
      <c r="I417">
        <v>696</v>
      </c>
      <c r="J417" t="s">
        <v>16</v>
      </c>
      <c r="K417" t="s">
        <v>1161</v>
      </c>
      <c r="L417">
        <f>YEAR(licenziamenti[[#This Row],[date]])</f>
        <v>2024</v>
      </c>
    </row>
    <row r="418" spans="1:12" hidden="1" x14ac:dyDescent="0.3">
      <c r="A418" t="s">
        <v>1159</v>
      </c>
      <c r="B418" t="s">
        <v>42</v>
      </c>
      <c r="C418">
        <v>1800</v>
      </c>
      <c r="D418" s="1">
        <v>44901</v>
      </c>
      <c r="E418">
        <v>12</v>
      </c>
      <c r="F418" t="s">
        <v>125</v>
      </c>
      <c r="G418" t="s">
        <v>1162</v>
      </c>
      <c r="H418" t="s">
        <v>39</v>
      </c>
      <c r="I418">
        <v>696</v>
      </c>
      <c r="J418" t="s">
        <v>16</v>
      </c>
      <c r="K418" t="s">
        <v>490</v>
      </c>
      <c r="L418">
        <f>YEAR(licenziamenti[[#This Row],[date]])</f>
        <v>2022</v>
      </c>
    </row>
    <row r="419" spans="1:12" hidden="1" x14ac:dyDescent="0.3">
      <c r="A419" t="s">
        <v>1159</v>
      </c>
      <c r="B419" t="s">
        <v>42</v>
      </c>
      <c r="C419">
        <v>1800</v>
      </c>
      <c r="D419" s="1">
        <v>45036</v>
      </c>
      <c r="E419">
        <v>15</v>
      </c>
      <c r="F419" t="s">
        <v>125</v>
      </c>
      <c r="G419" t="s">
        <v>1163</v>
      </c>
      <c r="H419" t="s">
        <v>39</v>
      </c>
      <c r="I419">
        <v>696</v>
      </c>
      <c r="J419" t="s">
        <v>16</v>
      </c>
      <c r="K419" t="s">
        <v>1164</v>
      </c>
      <c r="L419">
        <f>YEAR(licenziamenti[[#This Row],[date]])</f>
        <v>2023</v>
      </c>
    </row>
    <row r="420" spans="1:12" hidden="1" x14ac:dyDescent="0.3">
      <c r="A420" t="s">
        <v>1165</v>
      </c>
      <c r="B420" t="s">
        <v>150</v>
      </c>
      <c r="C420">
        <v>10000</v>
      </c>
      <c r="D420" s="1">
        <v>45084</v>
      </c>
      <c r="F420" t="s">
        <v>65</v>
      </c>
      <c r="G420" t="s">
        <v>1166</v>
      </c>
      <c r="H420" t="s">
        <v>215</v>
      </c>
      <c r="I420">
        <v>5500</v>
      </c>
      <c r="J420" t="s">
        <v>133</v>
      </c>
      <c r="K420" t="s">
        <v>53</v>
      </c>
      <c r="L420">
        <f>YEAR(licenziamenti[[#This Row],[date]])</f>
        <v>2023</v>
      </c>
    </row>
    <row r="421" spans="1:12" hidden="1" x14ac:dyDescent="0.3">
      <c r="A421" t="s">
        <v>1165</v>
      </c>
      <c r="B421" t="s">
        <v>150</v>
      </c>
      <c r="C421">
        <v>15000</v>
      </c>
      <c r="D421" s="1">
        <v>44959</v>
      </c>
      <c r="F421" t="s">
        <v>65</v>
      </c>
      <c r="G421" t="s">
        <v>1167</v>
      </c>
      <c r="H421" t="s">
        <v>215</v>
      </c>
      <c r="I421">
        <v>5500</v>
      </c>
      <c r="J421" t="s">
        <v>133</v>
      </c>
      <c r="K421" t="s">
        <v>1168</v>
      </c>
      <c r="L421">
        <f>YEAR(licenziamenti[[#This Row],[date]])</f>
        <v>2023</v>
      </c>
    </row>
    <row r="422" spans="1:12" hidden="1" x14ac:dyDescent="0.3">
      <c r="A422" t="s">
        <v>1165</v>
      </c>
      <c r="B422" t="s">
        <v>150</v>
      </c>
      <c r="C422">
        <v>25000</v>
      </c>
      <c r="D422" s="1">
        <v>44846</v>
      </c>
      <c r="E422">
        <v>5</v>
      </c>
      <c r="F422" t="s">
        <v>65</v>
      </c>
      <c r="G422" t="s">
        <v>1169</v>
      </c>
      <c r="H422" t="s">
        <v>215</v>
      </c>
      <c r="I422">
        <v>5500</v>
      </c>
      <c r="J422" t="s">
        <v>133</v>
      </c>
      <c r="K422" t="s">
        <v>1170</v>
      </c>
      <c r="L422">
        <f>YEAR(licenziamenti[[#This Row],[date]])</f>
        <v>2022</v>
      </c>
    </row>
    <row r="423" spans="1:12" hidden="1" x14ac:dyDescent="0.3">
      <c r="A423" t="s">
        <v>1165</v>
      </c>
      <c r="B423" t="s">
        <v>150</v>
      </c>
      <c r="C423">
        <v>5000</v>
      </c>
      <c r="D423" s="1">
        <v>45384</v>
      </c>
      <c r="E423">
        <v>3</v>
      </c>
      <c r="F423" t="s">
        <v>65</v>
      </c>
      <c r="G423" t="s">
        <v>1171</v>
      </c>
      <c r="H423" t="s">
        <v>215</v>
      </c>
      <c r="I423">
        <v>5500</v>
      </c>
      <c r="J423" t="s">
        <v>133</v>
      </c>
      <c r="K423" t="s">
        <v>1172</v>
      </c>
      <c r="L423">
        <f>YEAR(licenziamenti[[#This Row],[date]])</f>
        <v>2024</v>
      </c>
    </row>
    <row r="424" spans="1:12" hidden="1" x14ac:dyDescent="0.3">
      <c r="A424" t="s">
        <v>1173</v>
      </c>
      <c r="B424" t="s">
        <v>255</v>
      </c>
      <c r="C424">
        <v>4500</v>
      </c>
      <c r="D424" s="1">
        <v>45455</v>
      </c>
      <c r="F424" t="s">
        <v>33</v>
      </c>
      <c r="G424" t="s">
        <v>1174</v>
      </c>
      <c r="H424" t="s">
        <v>58</v>
      </c>
      <c r="I424">
        <v>9400</v>
      </c>
      <c r="J424" t="s">
        <v>257</v>
      </c>
      <c r="K424" t="s">
        <v>1175</v>
      </c>
      <c r="L424">
        <f>YEAR(licenziamenti[[#This Row],[date]])</f>
        <v>2024</v>
      </c>
    </row>
    <row r="425" spans="1:12" hidden="1" x14ac:dyDescent="0.3">
      <c r="A425" t="s">
        <v>1173</v>
      </c>
      <c r="B425" t="s">
        <v>255</v>
      </c>
      <c r="C425">
        <v>5000</v>
      </c>
      <c r="D425" s="1">
        <v>45576</v>
      </c>
      <c r="F425" t="s">
        <v>33</v>
      </c>
      <c r="G425" t="s">
        <v>1176</v>
      </c>
      <c r="H425" t="s">
        <v>58</v>
      </c>
      <c r="I425">
        <v>9400</v>
      </c>
      <c r="J425" t="s">
        <v>257</v>
      </c>
      <c r="K425" t="s">
        <v>1177</v>
      </c>
      <c r="L425">
        <f>YEAR(licenziamenti[[#This Row],[date]])</f>
        <v>2024</v>
      </c>
    </row>
    <row r="426" spans="1:12" hidden="1" x14ac:dyDescent="0.3">
      <c r="A426" t="s">
        <v>1173</v>
      </c>
      <c r="B426" t="s">
        <v>130</v>
      </c>
      <c r="C426">
        <v>18000</v>
      </c>
      <c r="D426" s="1">
        <v>44223</v>
      </c>
      <c r="F426" t="s">
        <v>33</v>
      </c>
      <c r="G426" t="s">
        <v>1178</v>
      </c>
      <c r="H426" t="s">
        <v>58</v>
      </c>
      <c r="I426">
        <v>7400</v>
      </c>
      <c r="J426" t="s">
        <v>133</v>
      </c>
      <c r="K426" t="s">
        <v>618</v>
      </c>
      <c r="L426">
        <f>YEAR(licenziamenti[[#This Row],[date]])</f>
        <v>2021</v>
      </c>
    </row>
    <row r="427" spans="1:12" hidden="1" x14ac:dyDescent="0.3">
      <c r="A427" t="s">
        <v>1173</v>
      </c>
      <c r="B427" t="s">
        <v>826</v>
      </c>
      <c r="D427" s="1">
        <v>44929</v>
      </c>
      <c r="E427">
        <v>1</v>
      </c>
      <c r="F427" t="s">
        <v>33</v>
      </c>
      <c r="G427" t="s">
        <v>1179</v>
      </c>
      <c r="H427" t="s">
        <v>58</v>
      </c>
      <c r="I427">
        <v>9400</v>
      </c>
      <c r="J427" t="s">
        <v>828</v>
      </c>
      <c r="K427" t="s">
        <v>1180</v>
      </c>
      <c r="L427">
        <f>YEAR(licenziamenti[[#This Row],[date]])</f>
        <v>2023</v>
      </c>
    </row>
    <row r="428" spans="1:12" hidden="1" x14ac:dyDescent="0.3">
      <c r="A428" t="s">
        <v>1173</v>
      </c>
      <c r="B428" t="s">
        <v>826</v>
      </c>
      <c r="C428">
        <v>10000</v>
      </c>
      <c r="D428" s="1">
        <v>45257</v>
      </c>
      <c r="F428" t="s">
        <v>33</v>
      </c>
      <c r="G428" t="s">
        <v>1181</v>
      </c>
      <c r="H428" t="s">
        <v>58</v>
      </c>
      <c r="I428">
        <v>9400</v>
      </c>
      <c r="J428" t="s">
        <v>828</v>
      </c>
      <c r="K428" t="s">
        <v>383</v>
      </c>
      <c r="L428">
        <f>YEAR(licenziamenti[[#This Row],[date]])</f>
        <v>2023</v>
      </c>
    </row>
    <row r="429" spans="1:12" hidden="1" x14ac:dyDescent="0.3">
      <c r="A429" t="s">
        <v>1173</v>
      </c>
      <c r="B429" t="s">
        <v>826</v>
      </c>
      <c r="C429">
        <v>1500</v>
      </c>
      <c r="D429" s="1">
        <v>44729</v>
      </c>
      <c r="F429" t="s">
        <v>33</v>
      </c>
      <c r="G429" t="s">
        <v>1182</v>
      </c>
      <c r="H429" t="s">
        <v>58</v>
      </c>
      <c r="I429">
        <v>9400</v>
      </c>
      <c r="J429" t="s">
        <v>828</v>
      </c>
      <c r="K429" t="s">
        <v>1183</v>
      </c>
      <c r="L429">
        <f>YEAR(licenziamenti[[#This Row],[date]])</f>
        <v>2022</v>
      </c>
    </row>
    <row r="430" spans="1:12" hidden="1" x14ac:dyDescent="0.3">
      <c r="A430" t="s">
        <v>1173</v>
      </c>
      <c r="B430" t="s">
        <v>826</v>
      </c>
      <c r="C430">
        <v>18000</v>
      </c>
      <c r="D430" s="1">
        <v>44413</v>
      </c>
      <c r="F430" t="s">
        <v>33</v>
      </c>
      <c r="G430" t="s">
        <v>1184</v>
      </c>
      <c r="H430" t="s">
        <v>58</v>
      </c>
      <c r="I430">
        <v>9400</v>
      </c>
      <c r="J430" t="s">
        <v>828</v>
      </c>
      <c r="K430" t="s">
        <v>1185</v>
      </c>
      <c r="L430">
        <f>YEAR(licenziamenti[[#This Row],[date]])</f>
        <v>2021</v>
      </c>
    </row>
    <row r="431" spans="1:12" hidden="1" x14ac:dyDescent="0.3">
      <c r="A431" t="s">
        <v>1186</v>
      </c>
      <c r="B431" t="s">
        <v>1187</v>
      </c>
      <c r="C431">
        <v>160</v>
      </c>
      <c r="D431" s="1">
        <v>45461</v>
      </c>
      <c r="F431" t="s">
        <v>131</v>
      </c>
      <c r="G431" t="s">
        <v>1188</v>
      </c>
      <c r="H431" t="s">
        <v>1189</v>
      </c>
      <c r="I431">
        <v>537</v>
      </c>
      <c r="J431" t="s">
        <v>16</v>
      </c>
      <c r="K431" t="s">
        <v>1190</v>
      </c>
      <c r="L431">
        <f>YEAR(licenziamenti[[#This Row],[date]])</f>
        <v>2024</v>
      </c>
    </row>
    <row r="432" spans="1:12" hidden="1" x14ac:dyDescent="0.3">
      <c r="A432" t="s">
        <v>1186</v>
      </c>
      <c r="B432" t="s">
        <v>1187</v>
      </c>
      <c r="C432">
        <v>200</v>
      </c>
      <c r="D432" s="1">
        <v>44904</v>
      </c>
      <c r="E432">
        <v>2</v>
      </c>
      <c r="F432" t="s">
        <v>131</v>
      </c>
      <c r="G432" t="s">
        <v>1191</v>
      </c>
      <c r="H432" t="s">
        <v>1189</v>
      </c>
      <c r="I432">
        <v>537</v>
      </c>
      <c r="J432" t="s">
        <v>16</v>
      </c>
      <c r="K432" t="s">
        <v>300</v>
      </c>
      <c r="L432">
        <f>YEAR(licenziamenti[[#This Row],[date]])</f>
        <v>2022</v>
      </c>
    </row>
    <row r="433" spans="1:12" hidden="1" x14ac:dyDescent="0.3">
      <c r="A433" t="s">
        <v>1186</v>
      </c>
      <c r="B433" t="s">
        <v>1187</v>
      </c>
      <c r="C433">
        <v>800</v>
      </c>
      <c r="D433" s="1">
        <v>45215</v>
      </c>
      <c r="E433">
        <v>3</v>
      </c>
      <c r="F433" t="s">
        <v>131</v>
      </c>
      <c r="G433" t="s">
        <v>1192</v>
      </c>
      <c r="H433" t="s">
        <v>1189</v>
      </c>
      <c r="I433">
        <v>537</v>
      </c>
      <c r="J433" t="s">
        <v>16</v>
      </c>
      <c r="K433" t="s">
        <v>1113</v>
      </c>
      <c r="L433">
        <f>YEAR(licenziamenti[[#This Row],[date]])</f>
        <v>2023</v>
      </c>
    </row>
    <row r="434" spans="1:12" hidden="1" x14ac:dyDescent="0.3">
      <c r="A434" t="s">
        <v>1193</v>
      </c>
      <c r="B434" t="s">
        <v>1194</v>
      </c>
      <c r="C434">
        <v>290</v>
      </c>
      <c r="D434" s="1">
        <v>45414</v>
      </c>
      <c r="F434" t="s">
        <v>103</v>
      </c>
      <c r="G434" t="s">
        <v>1195</v>
      </c>
      <c r="H434" t="s">
        <v>58</v>
      </c>
      <c r="I434">
        <v>601</v>
      </c>
      <c r="J434" t="s">
        <v>1196</v>
      </c>
      <c r="K434" t="s">
        <v>1078</v>
      </c>
      <c r="L434">
        <f>YEAR(licenziamenti[[#This Row],[date]])</f>
        <v>2024</v>
      </c>
    </row>
    <row r="435" spans="1:12" hidden="1" x14ac:dyDescent="0.3">
      <c r="A435" t="s">
        <v>1197</v>
      </c>
      <c r="B435" t="s">
        <v>12</v>
      </c>
      <c r="D435" s="1">
        <v>43913</v>
      </c>
      <c r="E435">
        <v>2</v>
      </c>
      <c r="F435" t="s">
        <v>213</v>
      </c>
      <c r="G435" t="s">
        <v>1198</v>
      </c>
      <c r="H435" t="s">
        <v>152</v>
      </c>
      <c r="I435">
        <v>3</v>
      </c>
      <c r="J435" t="s">
        <v>16</v>
      </c>
      <c r="K435" t="s">
        <v>796</v>
      </c>
      <c r="L435">
        <f>YEAR(licenziamenti[[#This Row],[date]])</f>
        <v>2020</v>
      </c>
    </row>
    <row r="436" spans="1:12" hidden="1" x14ac:dyDescent="0.3">
      <c r="A436" t="s">
        <v>1199</v>
      </c>
      <c r="B436" t="s">
        <v>42</v>
      </c>
      <c r="C436">
        <v>280</v>
      </c>
      <c r="D436" s="1">
        <v>43962</v>
      </c>
      <c r="E436">
        <v>25</v>
      </c>
      <c r="F436" t="s">
        <v>419</v>
      </c>
      <c r="G436" t="s">
        <v>1200</v>
      </c>
      <c r="H436" t="s">
        <v>35</v>
      </c>
      <c r="I436">
        <v>133</v>
      </c>
      <c r="J436" t="s">
        <v>16</v>
      </c>
      <c r="K436" t="s">
        <v>1201</v>
      </c>
      <c r="L436">
        <f>YEAR(licenziamenti[[#This Row],[date]])</f>
        <v>2020</v>
      </c>
    </row>
    <row r="437" spans="1:12" hidden="1" x14ac:dyDescent="0.3">
      <c r="A437" t="s">
        <v>1202</v>
      </c>
      <c r="B437" t="s">
        <v>124</v>
      </c>
      <c r="D437" s="1">
        <v>45324</v>
      </c>
      <c r="E437">
        <v>10</v>
      </c>
      <c r="F437" t="s">
        <v>103</v>
      </c>
      <c r="G437" t="s">
        <v>1203</v>
      </c>
      <c r="H437" t="s">
        <v>58</v>
      </c>
      <c r="I437">
        <v>74</v>
      </c>
      <c r="J437" t="s">
        <v>127</v>
      </c>
      <c r="K437" t="s">
        <v>1204</v>
      </c>
      <c r="L437">
        <f>YEAR(licenziamenti[[#This Row],[date]])</f>
        <v>2024</v>
      </c>
    </row>
    <row r="438" spans="1:12" hidden="1" x14ac:dyDescent="0.3">
      <c r="A438" t="s">
        <v>1205</v>
      </c>
      <c r="B438" t="s">
        <v>702</v>
      </c>
      <c r="C438">
        <v>600</v>
      </c>
      <c r="D438" s="1">
        <v>45133</v>
      </c>
      <c r="E438">
        <v>1</v>
      </c>
      <c r="F438" t="s">
        <v>311</v>
      </c>
      <c r="G438" t="s">
        <v>1206</v>
      </c>
      <c r="H438" t="s">
        <v>28</v>
      </c>
      <c r="I438">
        <v>351</v>
      </c>
      <c r="J438" t="s">
        <v>16</v>
      </c>
      <c r="K438" t="s">
        <v>446</v>
      </c>
      <c r="L438">
        <f>YEAR(licenziamenti[[#This Row],[date]])</f>
        <v>2023</v>
      </c>
    </row>
    <row r="439" spans="1:12" hidden="1" x14ac:dyDescent="0.3">
      <c r="A439" t="s">
        <v>1205</v>
      </c>
      <c r="B439" t="s">
        <v>702</v>
      </c>
      <c r="C439">
        <v>700</v>
      </c>
      <c r="D439" s="1">
        <v>45637</v>
      </c>
      <c r="E439">
        <v>13</v>
      </c>
      <c r="F439" t="s">
        <v>311</v>
      </c>
      <c r="G439" t="s">
        <v>1207</v>
      </c>
      <c r="H439" t="s">
        <v>28</v>
      </c>
      <c r="I439">
        <v>351</v>
      </c>
      <c r="J439" t="s">
        <v>16</v>
      </c>
      <c r="K439" t="s">
        <v>1208</v>
      </c>
      <c r="L439">
        <f>YEAR(licenziamenti[[#This Row],[date]])</f>
        <v>2024</v>
      </c>
    </row>
    <row r="440" spans="1:12" hidden="1" x14ac:dyDescent="0.3">
      <c r="A440" t="s">
        <v>1209</v>
      </c>
      <c r="B440" t="s">
        <v>42</v>
      </c>
      <c r="D440" s="1">
        <v>45030</v>
      </c>
      <c r="E440">
        <v>18</v>
      </c>
      <c r="F440" t="s">
        <v>13</v>
      </c>
      <c r="G440" t="s">
        <v>1210</v>
      </c>
      <c r="H440" t="s">
        <v>28</v>
      </c>
      <c r="I440">
        <v>127</v>
      </c>
      <c r="J440" t="s">
        <v>16</v>
      </c>
      <c r="K440" t="s">
        <v>559</v>
      </c>
      <c r="L440">
        <f>YEAR(licenziamenti[[#This Row],[date]])</f>
        <v>2023</v>
      </c>
    </row>
    <row r="441" spans="1:12" hidden="1" x14ac:dyDescent="0.3">
      <c r="A441" t="s">
        <v>1209</v>
      </c>
      <c r="B441" t="s">
        <v>42</v>
      </c>
      <c r="C441">
        <v>1560</v>
      </c>
      <c r="D441" s="1">
        <v>44750</v>
      </c>
      <c r="E441">
        <v>24</v>
      </c>
      <c r="F441" t="s">
        <v>13</v>
      </c>
      <c r="G441" t="s">
        <v>1211</v>
      </c>
      <c r="H441" t="s">
        <v>28</v>
      </c>
      <c r="I441">
        <v>127</v>
      </c>
      <c r="J441" t="s">
        <v>16</v>
      </c>
      <c r="K441" t="s">
        <v>36</v>
      </c>
      <c r="L441">
        <f>YEAR(licenziamenti[[#This Row],[date]])</f>
        <v>2022</v>
      </c>
    </row>
    <row r="442" spans="1:12" hidden="1" x14ac:dyDescent="0.3">
      <c r="A442" t="s">
        <v>1212</v>
      </c>
      <c r="B442" t="s">
        <v>12</v>
      </c>
      <c r="C442">
        <v>200</v>
      </c>
      <c r="D442" s="1">
        <v>43920</v>
      </c>
      <c r="F442" t="s">
        <v>43</v>
      </c>
      <c r="G442" t="s">
        <v>1213</v>
      </c>
      <c r="H442" t="s">
        <v>22</v>
      </c>
      <c r="I442">
        <v>75</v>
      </c>
      <c r="J442" t="s">
        <v>16</v>
      </c>
      <c r="K442" t="s">
        <v>1051</v>
      </c>
      <c r="L442">
        <f>YEAR(licenziamenti[[#This Row],[date]])</f>
        <v>2020</v>
      </c>
    </row>
    <row r="443" spans="1:12" hidden="1" x14ac:dyDescent="0.3">
      <c r="A443" t="s">
        <v>1212</v>
      </c>
      <c r="B443" t="s">
        <v>12</v>
      </c>
      <c r="C443">
        <v>540</v>
      </c>
      <c r="D443" s="1">
        <v>45146</v>
      </c>
      <c r="F443" t="s">
        <v>43</v>
      </c>
      <c r="G443" t="s">
        <v>1214</v>
      </c>
      <c r="H443" t="s">
        <v>28</v>
      </c>
      <c r="I443">
        <v>75</v>
      </c>
      <c r="J443" t="s">
        <v>16</v>
      </c>
      <c r="K443" t="s">
        <v>930</v>
      </c>
      <c r="L443">
        <f>YEAR(licenziamenti[[#This Row],[date]])</f>
        <v>2023</v>
      </c>
    </row>
    <row r="444" spans="1:12" hidden="1" x14ac:dyDescent="0.3">
      <c r="A444" t="s">
        <v>1215</v>
      </c>
      <c r="B444" t="s">
        <v>12</v>
      </c>
      <c r="C444">
        <v>900</v>
      </c>
      <c r="D444" s="1">
        <v>44784</v>
      </c>
      <c r="E444">
        <v>2</v>
      </c>
      <c r="F444" t="s">
        <v>13</v>
      </c>
      <c r="G444" t="s">
        <v>1216</v>
      </c>
      <c r="H444" t="s">
        <v>35</v>
      </c>
      <c r="I444">
        <v>218</v>
      </c>
      <c r="J444" t="s">
        <v>16</v>
      </c>
      <c r="K444" t="s">
        <v>787</v>
      </c>
      <c r="L444">
        <f>YEAR(licenziamenti[[#This Row],[date]])</f>
        <v>2022</v>
      </c>
    </row>
    <row r="445" spans="1:12" hidden="1" x14ac:dyDescent="0.3">
      <c r="A445" t="s">
        <v>1217</v>
      </c>
      <c r="B445" t="s">
        <v>142</v>
      </c>
      <c r="C445">
        <v>800</v>
      </c>
      <c r="D445" s="1">
        <v>44874</v>
      </c>
      <c r="F445" t="s">
        <v>33</v>
      </c>
      <c r="G445" t="s">
        <v>1218</v>
      </c>
      <c r="H445" t="s">
        <v>58</v>
      </c>
      <c r="I445">
        <v>165</v>
      </c>
      <c r="J445" t="s">
        <v>16</v>
      </c>
      <c r="K445" t="s">
        <v>551</v>
      </c>
      <c r="L445">
        <f>YEAR(licenziamenti[[#This Row],[date]])</f>
        <v>2022</v>
      </c>
    </row>
    <row r="446" spans="1:12" hidden="1" x14ac:dyDescent="0.3">
      <c r="A446" t="s">
        <v>1217</v>
      </c>
      <c r="B446" t="s">
        <v>142</v>
      </c>
      <c r="C446">
        <v>800</v>
      </c>
      <c r="D446" s="1">
        <v>45125</v>
      </c>
      <c r="F446" t="s">
        <v>33</v>
      </c>
      <c r="G446" t="s">
        <v>1219</v>
      </c>
      <c r="H446" t="s">
        <v>58</v>
      </c>
      <c r="I446">
        <v>165</v>
      </c>
      <c r="J446" t="s">
        <v>16</v>
      </c>
      <c r="K446" t="s">
        <v>1220</v>
      </c>
      <c r="L446">
        <f>YEAR(licenziamenti[[#This Row],[date]])</f>
        <v>2023</v>
      </c>
    </row>
    <row r="447" spans="1:12" hidden="1" x14ac:dyDescent="0.3">
      <c r="A447" t="s">
        <v>1217</v>
      </c>
      <c r="B447" t="s">
        <v>142</v>
      </c>
      <c r="C447">
        <v>870</v>
      </c>
      <c r="D447" s="1">
        <v>44685</v>
      </c>
      <c r="E447">
        <v>25</v>
      </c>
      <c r="F447" t="s">
        <v>33</v>
      </c>
      <c r="G447" t="s">
        <v>1221</v>
      </c>
      <c r="H447" t="s">
        <v>58</v>
      </c>
      <c r="I447">
        <v>165</v>
      </c>
      <c r="J447" t="s">
        <v>16</v>
      </c>
      <c r="K447" t="s">
        <v>1222</v>
      </c>
      <c r="L447">
        <f>YEAR(licenziamenti[[#This Row],[date]])</f>
        <v>2022</v>
      </c>
    </row>
    <row r="448" spans="1:12" hidden="1" x14ac:dyDescent="0.3">
      <c r="A448" t="s">
        <v>1223</v>
      </c>
      <c r="B448" t="s">
        <v>168</v>
      </c>
      <c r="D448" s="1">
        <v>44949</v>
      </c>
      <c r="E448">
        <v>7000000000000001</v>
      </c>
      <c r="F448" t="s">
        <v>65</v>
      </c>
      <c r="G448" t="s">
        <v>1224</v>
      </c>
      <c r="H448" t="s">
        <v>22</v>
      </c>
      <c r="I448">
        <v>16</v>
      </c>
      <c r="J448" t="s">
        <v>133</v>
      </c>
      <c r="K448" t="s">
        <v>986</v>
      </c>
      <c r="L448">
        <f>YEAR(licenziamenti[[#This Row],[date]])</f>
        <v>2023</v>
      </c>
    </row>
    <row r="449" spans="1:12" hidden="1" x14ac:dyDescent="0.3">
      <c r="A449" t="s">
        <v>1225</v>
      </c>
      <c r="B449" t="s">
        <v>12</v>
      </c>
      <c r="D449" s="1">
        <v>45059</v>
      </c>
      <c r="E449">
        <v>10</v>
      </c>
      <c r="F449" t="s">
        <v>83</v>
      </c>
      <c r="G449" t="s">
        <v>1226</v>
      </c>
      <c r="H449" t="s">
        <v>58</v>
      </c>
      <c r="I449">
        <v>30</v>
      </c>
      <c r="J449" t="s">
        <v>16</v>
      </c>
      <c r="K449" t="s">
        <v>1227</v>
      </c>
      <c r="L449">
        <f>YEAR(licenziamenti[[#This Row],[date]])</f>
        <v>2023</v>
      </c>
    </row>
    <row r="450" spans="1:12" hidden="1" x14ac:dyDescent="0.3">
      <c r="A450" t="s">
        <v>1228</v>
      </c>
      <c r="B450" t="s">
        <v>42</v>
      </c>
      <c r="C450">
        <v>300</v>
      </c>
      <c r="D450" s="1">
        <v>45106</v>
      </c>
      <c r="F450" t="s">
        <v>56</v>
      </c>
      <c r="G450" t="s">
        <v>1229</v>
      </c>
      <c r="H450" t="s">
        <v>22</v>
      </c>
      <c r="I450">
        <v>138</v>
      </c>
      <c r="J450" t="s">
        <v>16</v>
      </c>
      <c r="K450" t="s">
        <v>535</v>
      </c>
      <c r="L450">
        <f>YEAR(licenziamenti[[#This Row],[date]])</f>
        <v>2023</v>
      </c>
    </row>
    <row r="451" spans="1:12" hidden="1" x14ac:dyDescent="0.3">
      <c r="A451" t="s">
        <v>1228</v>
      </c>
      <c r="B451" t="s">
        <v>42</v>
      </c>
      <c r="C451">
        <v>330</v>
      </c>
      <c r="D451" s="1">
        <v>44893</v>
      </c>
      <c r="E451">
        <v>33</v>
      </c>
      <c r="F451" t="s">
        <v>56</v>
      </c>
      <c r="G451" t="s">
        <v>1230</v>
      </c>
      <c r="H451" t="s">
        <v>22</v>
      </c>
      <c r="I451">
        <v>100</v>
      </c>
      <c r="J451" t="s">
        <v>16</v>
      </c>
      <c r="K451" t="s">
        <v>1231</v>
      </c>
      <c r="L451">
        <f>YEAR(licenziamenti[[#This Row],[date]])</f>
        <v>2022</v>
      </c>
    </row>
    <row r="452" spans="1:12" hidden="1" x14ac:dyDescent="0.3">
      <c r="A452" t="s">
        <v>1232</v>
      </c>
      <c r="B452" t="s">
        <v>32</v>
      </c>
      <c r="C452">
        <v>200</v>
      </c>
      <c r="D452" s="1">
        <v>45637</v>
      </c>
      <c r="F452" t="s">
        <v>103</v>
      </c>
      <c r="G452" t="s">
        <v>1233</v>
      </c>
      <c r="H452" t="s">
        <v>39</v>
      </c>
      <c r="I452">
        <v>300</v>
      </c>
      <c r="J452" t="s">
        <v>16</v>
      </c>
      <c r="K452" t="s">
        <v>1208</v>
      </c>
      <c r="L452">
        <f>YEAR(licenziamenti[[#This Row],[date]])</f>
        <v>2024</v>
      </c>
    </row>
    <row r="453" spans="1:12" hidden="1" x14ac:dyDescent="0.3">
      <c r="A453" t="s">
        <v>1232</v>
      </c>
      <c r="B453" t="s">
        <v>32</v>
      </c>
      <c r="C453">
        <v>580</v>
      </c>
      <c r="D453" s="1">
        <v>44743</v>
      </c>
      <c r="E453">
        <v>6</v>
      </c>
      <c r="F453" t="s">
        <v>103</v>
      </c>
      <c r="G453" t="s">
        <v>1234</v>
      </c>
      <c r="H453" t="s">
        <v>39</v>
      </c>
      <c r="I453">
        <v>300</v>
      </c>
      <c r="J453" t="s">
        <v>16</v>
      </c>
      <c r="K453" t="s">
        <v>115</v>
      </c>
      <c r="L453">
        <f>YEAR(licenziamenti[[#This Row],[date]])</f>
        <v>2022</v>
      </c>
    </row>
    <row r="454" spans="1:12" hidden="1" x14ac:dyDescent="0.3">
      <c r="A454" t="s">
        <v>1235</v>
      </c>
      <c r="B454" t="s">
        <v>72</v>
      </c>
      <c r="C454">
        <v>100</v>
      </c>
      <c r="D454" s="1">
        <v>45749</v>
      </c>
      <c r="F454" t="s">
        <v>33</v>
      </c>
      <c r="G454" t="s">
        <v>1236</v>
      </c>
      <c r="H454" t="s">
        <v>58</v>
      </c>
      <c r="I454">
        <v>2500</v>
      </c>
      <c r="J454" t="s">
        <v>75</v>
      </c>
      <c r="K454" t="s">
        <v>640</v>
      </c>
      <c r="L454">
        <f>YEAR(licenziamenti[[#This Row],[date]])</f>
        <v>2025</v>
      </c>
    </row>
    <row r="455" spans="1:12" hidden="1" x14ac:dyDescent="0.3">
      <c r="A455" t="s">
        <v>1237</v>
      </c>
      <c r="B455" t="s">
        <v>42</v>
      </c>
      <c r="D455" s="1">
        <v>44883</v>
      </c>
      <c r="E455">
        <v>25</v>
      </c>
      <c r="F455" t="s">
        <v>131</v>
      </c>
      <c r="G455" t="s">
        <v>1238</v>
      </c>
      <c r="H455" t="s">
        <v>45</v>
      </c>
      <c r="I455">
        <v>281</v>
      </c>
      <c r="J455" t="s">
        <v>16</v>
      </c>
      <c r="K455" t="s">
        <v>427</v>
      </c>
      <c r="L455">
        <f>YEAR(licenziamenti[[#This Row],[date]])</f>
        <v>2022</v>
      </c>
    </row>
    <row r="456" spans="1:12" hidden="1" x14ac:dyDescent="0.3">
      <c r="A456" t="s">
        <v>1237</v>
      </c>
      <c r="B456" t="s">
        <v>42</v>
      </c>
      <c r="C456">
        <v>370</v>
      </c>
      <c r="D456" s="1">
        <v>44882</v>
      </c>
      <c r="E456">
        <v>25</v>
      </c>
      <c r="F456" t="s">
        <v>131</v>
      </c>
      <c r="G456" t="s">
        <v>1239</v>
      </c>
      <c r="H456" t="s">
        <v>45</v>
      </c>
      <c r="I456">
        <v>281</v>
      </c>
      <c r="J456" t="s">
        <v>16</v>
      </c>
      <c r="K456" t="s">
        <v>1240</v>
      </c>
      <c r="L456">
        <f>YEAR(licenziamenti[[#This Row],[date]])</f>
        <v>2022</v>
      </c>
    </row>
    <row r="457" spans="1:12" hidden="1" x14ac:dyDescent="0.3">
      <c r="A457" t="s">
        <v>1241</v>
      </c>
      <c r="B457" t="s">
        <v>42</v>
      </c>
      <c r="D457" s="1">
        <v>44761</v>
      </c>
      <c r="E457">
        <v>13</v>
      </c>
      <c r="F457" t="s">
        <v>13</v>
      </c>
      <c r="G457" t="s">
        <v>158</v>
      </c>
      <c r="H457" t="s">
        <v>45</v>
      </c>
      <c r="I457">
        <v>570</v>
      </c>
      <c r="J457" t="s">
        <v>16</v>
      </c>
      <c r="K457" t="s">
        <v>949</v>
      </c>
      <c r="L457">
        <f>YEAR(licenziamenti[[#This Row],[date]])</f>
        <v>2022</v>
      </c>
    </row>
    <row r="458" spans="1:12" hidden="1" x14ac:dyDescent="0.3">
      <c r="A458" t="s">
        <v>1242</v>
      </c>
      <c r="B458" t="s">
        <v>150</v>
      </c>
      <c r="C458">
        <v>1200</v>
      </c>
      <c r="D458" s="1">
        <v>44941</v>
      </c>
      <c r="F458" t="s">
        <v>83</v>
      </c>
      <c r="G458" t="s">
        <v>807</v>
      </c>
      <c r="H458" t="s">
        <v>35</v>
      </c>
      <c r="I458">
        <v>126</v>
      </c>
      <c r="J458" t="s">
        <v>133</v>
      </c>
      <c r="K458" t="s">
        <v>808</v>
      </c>
      <c r="L458">
        <f>YEAR(licenziamenti[[#This Row],[date]])</f>
        <v>2023</v>
      </c>
    </row>
    <row r="459" spans="1:12" hidden="1" x14ac:dyDescent="0.3">
      <c r="A459" t="s">
        <v>1243</v>
      </c>
      <c r="B459" t="s">
        <v>12</v>
      </c>
      <c r="C459">
        <v>80</v>
      </c>
      <c r="D459" s="1">
        <v>45162</v>
      </c>
      <c r="E459">
        <v>3</v>
      </c>
      <c r="F459" t="s">
        <v>20</v>
      </c>
      <c r="G459" t="s">
        <v>1244</v>
      </c>
      <c r="H459" t="s">
        <v>58</v>
      </c>
      <c r="I459">
        <v>4</v>
      </c>
      <c r="J459" t="s">
        <v>16</v>
      </c>
      <c r="K459" t="s">
        <v>1245</v>
      </c>
      <c r="L459">
        <f>YEAR(licenziamenti[[#This Row],[date]])</f>
        <v>2023</v>
      </c>
    </row>
    <row r="460" spans="1:12" hidden="1" x14ac:dyDescent="0.3">
      <c r="A460" t="s">
        <v>1246</v>
      </c>
      <c r="B460" t="s">
        <v>12</v>
      </c>
      <c r="C460">
        <v>310</v>
      </c>
      <c r="D460" s="1">
        <v>44880</v>
      </c>
      <c r="E460">
        <v>1</v>
      </c>
      <c r="F460" t="s">
        <v>78</v>
      </c>
      <c r="G460" t="s">
        <v>158</v>
      </c>
      <c r="H460" t="s">
        <v>35</v>
      </c>
      <c r="I460">
        <v>164</v>
      </c>
      <c r="J460" t="s">
        <v>16</v>
      </c>
      <c r="K460" t="s">
        <v>1247</v>
      </c>
      <c r="L460">
        <f>YEAR(licenziamenti[[#This Row],[date]])</f>
        <v>2022</v>
      </c>
    </row>
    <row r="461" spans="1:12" hidden="1" x14ac:dyDescent="0.3">
      <c r="A461" t="s">
        <v>1248</v>
      </c>
      <c r="B461" t="s">
        <v>12</v>
      </c>
      <c r="C461">
        <v>1140</v>
      </c>
      <c r="D461" s="1">
        <v>45208</v>
      </c>
      <c r="E461">
        <v>5</v>
      </c>
      <c r="F461" t="s">
        <v>13</v>
      </c>
      <c r="G461" t="s">
        <v>1249</v>
      </c>
      <c r="H461" t="s">
        <v>45</v>
      </c>
      <c r="I461">
        <v>522</v>
      </c>
      <c r="J461" t="s">
        <v>16</v>
      </c>
      <c r="K461" t="s">
        <v>1250</v>
      </c>
      <c r="L461">
        <f>YEAR(licenziamenti[[#This Row],[date]])</f>
        <v>2023</v>
      </c>
    </row>
    <row r="462" spans="1:12" hidden="1" x14ac:dyDescent="0.3">
      <c r="A462" t="s">
        <v>1248</v>
      </c>
      <c r="B462" t="s">
        <v>12</v>
      </c>
      <c r="C462">
        <v>2000</v>
      </c>
      <c r="D462" s="1">
        <v>44932</v>
      </c>
      <c r="F462" t="s">
        <v>13</v>
      </c>
      <c r="G462" t="s">
        <v>1251</v>
      </c>
      <c r="H462" t="s">
        <v>45</v>
      </c>
      <c r="I462">
        <v>522</v>
      </c>
      <c r="J462" t="s">
        <v>16</v>
      </c>
      <c r="K462" t="s">
        <v>1252</v>
      </c>
      <c r="L462">
        <f>YEAR(licenziamenti[[#This Row],[date]])</f>
        <v>2023</v>
      </c>
    </row>
    <row r="463" spans="1:12" hidden="1" x14ac:dyDescent="0.3">
      <c r="A463" t="s">
        <v>1248</v>
      </c>
      <c r="B463" t="s">
        <v>12</v>
      </c>
      <c r="C463">
        <v>2500</v>
      </c>
      <c r="D463" s="1">
        <v>44714</v>
      </c>
      <c r="E463">
        <v>8</v>
      </c>
      <c r="F463" t="s">
        <v>13</v>
      </c>
      <c r="G463" t="s">
        <v>1253</v>
      </c>
      <c r="H463" t="s">
        <v>45</v>
      </c>
      <c r="I463">
        <v>522</v>
      </c>
      <c r="J463" t="s">
        <v>16</v>
      </c>
      <c r="K463" t="s">
        <v>62</v>
      </c>
      <c r="L463">
        <f>YEAR(licenziamenti[[#This Row],[date]])</f>
        <v>2022</v>
      </c>
    </row>
    <row r="464" spans="1:12" hidden="1" x14ac:dyDescent="0.3">
      <c r="A464" t="s">
        <v>1248</v>
      </c>
      <c r="B464" t="s">
        <v>12</v>
      </c>
      <c r="C464">
        <v>560</v>
      </c>
      <c r="D464" s="1">
        <v>45345</v>
      </c>
      <c r="F464" t="s">
        <v>13</v>
      </c>
      <c r="G464" t="s">
        <v>1254</v>
      </c>
      <c r="H464" t="s">
        <v>45</v>
      </c>
      <c r="I464">
        <v>522</v>
      </c>
      <c r="J464" t="s">
        <v>16</v>
      </c>
      <c r="K464" t="s">
        <v>1255</v>
      </c>
      <c r="L464">
        <f>YEAR(licenziamenti[[#This Row],[date]])</f>
        <v>2024</v>
      </c>
    </row>
    <row r="465" spans="1:12" hidden="1" x14ac:dyDescent="0.3">
      <c r="A465" t="s">
        <v>1256</v>
      </c>
      <c r="B465" t="s">
        <v>168</v>
      </c>
      <c r="C465">
        <v>2000</v>
      </c>
      <c r="D465" s="1">
        <v>43976</v>
      </c>
      <c r="F465" t="s">
        <v>103</v>
      </c>
      <c r="G465" t="s">
        <v>1257</v>
      </c>
      <c r="H465" t="s">
        <v>45</v>
      </c>
      <c r="I465">
        <v>247</v>
      </c>
      <c r="J465" t="s">
        <v>133</v>
      </c>
      <c r="K465" t="s">
        <v>1258</v>
      </c>
      <c r="L465">
        <f>YEAR(licenziamenti[[#This Row],[date]])</f>
        <v>2020</v>
      </c>
    </row>
    <row r="466" spans="1:12" hidden="1" x14ac:dyDescent="0.3">
      <c r="A466" t="s">
        <v>1259</v>
      </c>
      <c r="B466" t="s">
        <v>702</v>
      </c>
      <c r="C466">
        <v>510</v>
      </c>
      <c r="D466" s="1">
        <v>44879</v>
      </c>
      <c r="F466" t="s">
        <v>20</v>
      </c>
      <c r="G466" t="s">
        <v>1260</v>
      </c>
      <c r="H466" t="s">
        <v>39</v>
      </c>
      <c r="I466">
        <v>212</v>
      </c>
      <c r="J466" t="s">
        <v>16</v>
      </c>
      <c r="K466" t="s">
        <v>539</v>
      </c>
      <c r="L466">
        <f>YEAR(licenziamenti[[#This Row],[date]])</f>
        <v>2022</v>
      </c>
    </row>
    <row r="467" spans="1:12" hidden="1" x14ac:dyDescent="0.3">
      <c r="A467" t="s">
        <v>1261</v>
      </c>
      <c r="B467" t="s">
        <v>138</v>
      </c>
      <c r="C467">
        <v>810</v>
      </c>
      <c r="D467" s="1">
        <v>43951</v>
      </c>
      <c r="F467" t="s">
        <v>33</v>
      </c>
      <c r="G467" t="s">
        <v>1262</v>
      </c>
      <c r="H467" t="s">
        <v>105</v>
      </c>
      <c r="I467">
        <v>156</v>
      </c>
      <c r="J467" t="s">
        <v>16</v>
      </c>
      <c r="K467" t="s">
        <v>634</v>
      </c>
      <c r="L467">
        <f>YEAR(licenziamenti[[#This Row],[date]])</f>
        <v>2020</v>
      </c>
    </row>
    <row r="468" spans="1:12" hidden="1" x14ac:dyDescent="0.3">
      <c r="A468" t="s">
        <v>1263</v>
      </c>
      <c r="B468" t="s">
        <v>42</v>
      </c>
      <c r="C468">
        <v>1430</v>
      </c>
      <c r="D468" s="1">
        <v>45458</v>
      </c>
      <c r="E468">
        <v>10</v>
      </c>
      <c r="F468" t="s">
        <v>13</v>
      </c>
      <c r="G468" t="s">
        <v>1264</v>
      </c>
      <c r="H468" t="s">
        <v>105</v>
      </c>
      <c r="I468">
        <v>83</v>
      </c>
      <c r="J468" t="s">
        <v>16</v>
      </c>
      <c r="K468" t="s">
        <v>1190</v>
      </c>
      <c r="L468">
        <f>YEAR(licenziamenti[[#This Row],[date]])</f>
        <v>2024</v>
      </c>
    </row>
    <row r="469" spans="1:12" hidden="1" x14ac:dyDescent="0.3">
      <c r="A469" t="s">
        <v>1265</v>
      </c>
      <c r="B469" t="s">
        <v>672</v>
      </c>
      <c r="C469">
        <v>5360</v>
      </c>
      <c r="D469" s="1">
        <v>43955</v>
      </c>
      <c r="E469">
        <v>31</v>
      </c>
      <c r="F469" t="s">
        <v>103</v>
      </c>
      <c r="G469" t="s">
        <v>1266</v>
      </c>
      <c r="H469" t="s">
        <v>105</v>
      </c>
      <c r="I469">
        <v>771</v>
      </c>
      <c r="J469" t="s">
        <v>674</v>
      </c>
      <c r="K469" t="s">
        <v>1267</v>
      </c>
      <c r="L469">
        <f>YEAR(licenziamenti[[#This Row],[date]])</f>
        <v>2020</v>
      </c>
    </row>
    <row r="470" spans="1:12" hidden="1" x14ac:dyDescent="0.3">
      <c r="A470" t="s">
        <v>1268</v>
      </c>
      <c r="B470" t="s">
        <v>12</v>
      </c>
      <c r="C470">
        <v>220</v>
      </c>
      <c r="D470" s="1">
        <v>44938</v>
      </c>
      <c r="F470" t="s">
        <v>65</v>
      </c>
      <c r="G470" t="s">
        <v>1269</v>
      </c>
      <c r="H470" t="s">
        <v>28</v>
      </c>
      <c r="I470">
        <v>51</v>
      </c>
      <c r="J470" t="s">
        <v>16</v>
      </c>
      <c r="K470" t="s">
        <v>921</v>
      </c>
      <c r="L470">
        <f>YEAR(licenziamenti[[#This Row],[date]])</f>
        <v>2023</v>
      </c>
    </row>
    <row r="471" spans="1:12" hidden="1" x14ac:dyDescent="0.3">
      <c r="A471" t="s">
        <v>1268</v>
      </c>
      <c r="B471" t="s">
        <v>12</v>
      </c>
      <c r="C471">
        <v>600</v>
      </c>
      <c r="D471" s="1">
        <v>44770</v>
      </c>
      <c r="E471">
        <v>33</v>
      </c>
      <c r="F471" t="s">
        <v>65</v>
      </c>
      <c r="G471" t="s">
        <v>1270</v>
      </c>
      <c r="H471" t="s">
        <v>28</v>
      </c>
      <c r="I471">
        <v>51</v>
      </c>
      <c r="J471" t="s">
        <v>16</v>
      </c>
      <c r="K471" t="s">
        <v>1271</v>
      </c>
      <c r="L471">
        <f>YEAR(licenziamenti[[#This Row],[date]])</f>
        <v>2022</v>
      </c>
    </row>
    <row r="472" spans="1:12" hidden="1" x14ac:dyDescent="0.3">
      <c r="A472" t="s">
        <v>1272</v>
      </c>
      <c r="B472" t="s">
        <v>32</v>
      </c>
      <c r="C472">
        <v>1000</v>
      </c>
      <c r="D472" s="1">
        <v>45092</v>
      </c>
      <c r="E472">
        <v>33</v>
      </c>
      <c r="F472" t="s">
        <v>13</v>
      </c>
      <c r="G472" t="s">
        <v>1273</v>
      </c>
      <c r="H472" t="s">
        <v>22</v>
      </c>
      <c r="I472">
        <v>51</v>
      </c>
      <c r="J472" t="s">
        <v>16</v>
      </c>
      <c r="K472" t="s">
        <v>877</v>
      </c>
      <c r="L472">
        <f>YEAR(licenziamenti[[#This Row],[date]])</f>
        <v>2023</v>
      </c>
    </row>
    <row r="473" spans="1:12" hidden="1" x14ac:dyDescent="0.3">
      <c r="A473" t="s">
        <v>1274</v>
      </c>
      <c r="B473" t="s">
        <v>138</v>
      </c>
      <c r="C473">
        <v>1300</v>
      </c>
      <c r="D473" s="1">
        <v>43937</v>
      </c>
      <c r="E473">
        <v>13</v>
      </c>
      <c r="F473" t="s">
        <v>103</v>
      </c>
      <c r="G473" t="s">
        <v>1275</v>
      </c>
      <c r="H473" t="s">
        <v>39</v>
      </c>
      <c r="I473">
        <v>1</v>
      </c>
      <c r="J473" t="s">
        <v>16</v>
      </c>
      <c r="K473" t="s">
        <v>1276</v>
      </c>
      <c r="L473">
        <f>YEAR(licenziamenti[[#This Row],[date]])</f>
        <v>2020</v>
      </c>
    </row>
    <row r="474" spans="1:12" hidden="1" x14ac:dyDescent="0.3">
      <c r="A474" t="s">
        <v>1277</v>
      </c>
      <c r="B474" t="s">
        <v>1278</v>
      </c>
      <c r="C474">
        <v>1100</v>
      </c>
      <c r="D474" s="1">
        <v>44896</v>
      </c>
      <c r="E474">
        <v>1</v>
      </c>
      <c r="F474" t="s">
        <v>43</v>
      </c>
      <c r="G474" t="s">
        <v>1279</v>
      </c>
      <c r="H474" t="s">
        <v>215</v>
      </c>
      <c r="I474">
        <v>372</v>
      </c>
      <c r="J474" t="s">
        <v>1280</v>
      </c>
      <c r="K474" t="s">
        <v>888</v>
      </c>
      <c r="L474">
        <f>YEAR(licenziamenti[[#This Row],[date]])</f>
        <v>2022</v>
      </c>
    </row>
    <row r="475" spans="1:12" hidden="1" x14ac:dyDescent="0.3">
      <c r="A475" t="s">
        <v>1277</v>
      </c>
      <c r="B475" t="s">
        <v>1278</v>
      </c>
      <c r="C475">
        <v>760</v>
      </c>
      <c r="D475" s="1">
        <v>45632</v>
      </c>
      <c r="E475">
        <v>7</v>
      </c>
      <c r="F475" t="s">
        <v>43</v>
      </c>
      <c r="G475" t="s">
        <v>1281</v>
      </c>
      <c r="H475" t="s">
        <v>58</v>
      </c>
      <c r="I475">
        <v>375</v>
      </c>
      <c r="J475" t="s">
        <v>1280</v>
      </c>
      <c r="K475" t="s">
        <v>979</v>
      </c>
      <c r="L475">
        <f>YEAR(licenziamenti[[#This Row],[date]])</f>
        <v>2024</v>
      </c>
    </row>
    <row r="476" spans="1:12" hidden="1" x14ac:dyDescent="0.3">
      <c r="A476" t="s">
        <v>1282</v>
      </c>
      <c r="B476" t="s">
        <v>168</v>
      </c>
      <c r="C476">
        <v>1200</v>
      </c>
      <c r="D476" s="1">
        <v>45804</v>
      </c>
      <c r="F476" t="s">
        <v>103</v>
      </c>
      <c r="G476" t="s">
        <v>1283</v>
      </c>
      <c r="H476" t="s">
        <v>1284</v>
      </c>
      <c r="I476">
        <v>1300</v>
      </c>
      <c r="J476" t="s">
        <v>133</v>
      </c>
      <c r="K476" t="s">
        <v>1285</v>
      </c>
      <c r="L476">
        <f>YEAR(licenziamenti[[#This Row],[date]])</f>
        <v>2025</v>
      </c>
    </row>
    <row r="477" spans="1:12" hidden="1" x14ac:dyDescent="0.3">
      <c r="A477" t="s">
        <v>1282</v>
      </c>
      <c r="B477" t="s">
        <v>168</v>
      </c>
      <c r="C477">
        <v>2000</v>
      </c>
      <c r="D477" s="1">
        <v>45773</v>
      </c>
      <c r="F477" t="s">
        <v>103</v>
      </c>
      <c r="G477" t="s">
        <v>1286</v>
      </c>
      <c r="H477" t="s">
        <v>1284</v>
      </c>
      <c r="I477">
        <v>1300</v>
      </c>
      <c r="J477" t="s">
        <v>133</v>
      </c>
      <c r="K477" t="s">
        <v>806</v>
      </c>
      <c r="L477">
        <f>YEAR(licenziamenti[[#This Row],[date]])</f>
        <v>2025</v>
      </c>
    </row>
    <row r="478" spans="1:12" hidden="1" x14ac:dyDescent="0.3">
      <c r="A478" t="s">
        <v>1282</v>
      </c>
      <c r="B478" t="s">
        <v>168</v>
      </c>
      <c r="C478">
        <v>6000</v>
      </c>
      <c r="D478" s="1">
        <v>44700</v>
      </c>
      <c r="E478">
        <v>6</v>
      </c>
      <c r="F478" t="s">
        <v>103</v>
      </c>
      <c r="G478" t="s">
        <v>1287</v>
      </c>
      <c r="H478" t="s">
        <v>1284</v>
      </c>
      <c r="I478">
        <v>1300</v>
      </c>
      <c r="J478" t="s">
        <v>133</v>
      </c>
      <c r="K478" t="s">
        <v>1288</v>
      </c>
      <c r="L478">
        <f>YEAR(licenziamenti[[#This Row],[date]])</f>
        <v>2022</v>
      </c>
    </row>
    <row r="479" spans="1:12" hidden="1" x14ac:dyDescent="0.3">
      <c r="A479" t="s">
        <v>1282</v>
      </c>
      <c r="B479" t="s">
        <v>255</v>
      </c>
      <c r="C479">
        <v>1000</v>
      </c>
      <c r="D479" s="1">
        <v>45049</v>
      </c>
      <c r="F479" t="s">
        <v>103</v>
      </c>
      <c r="G479" t="s">
        <v>1289</v>
      </c>
      <c r="H479" t="s">
        <v>1284</v>
      </c>
      <c r="I479">
        <v>1300</v>
      </c>
      <c r="J479" t="s">
        <v>257</v>
      </c>
      <c r="K479" t="s">
        <v>1290</v>
      </c>
      <c r="L479">
        <f>YEAR(licenziamenti[[#This Row],[date]])</f>
        <v>2023</v>
      </c>
    </row>
    <row r="480" spans="1:12" hidden="1" x14ac:dyDescent="0.3">
      <c r="A480" t="s">
        <v>1291</v>
      </c>
      <c r="B480" t="s">
        <v>1292</v>
      </c>
      <c r="D480" s="1">
        <v>44834</v>
      </c>
      <c r="E480">
        <v>1</v>
      </c>
      <c r="F480" t="s">
        <v>103</v>
      </c>
      <c r="G480" t="s">
        <v>1293</v>
      </c>
      <c r="H480" t="s">
        <v>15</v>
      </c>
      <c r="I480">
        <v>607</v>
      </c>
      <c r="J480" t="s">
        <v>1294</v>
      </c>
      <c r="K480" t="s">
        <v>1295</v>
      </c>
      <c r="L480">
        <f>YEAR(licenziamenti[[#This Row],[date]])</f>
        <v>2022</v>
      </c>
    </row>
    <row r="481" spans="1:12" hidden="1" x14ac:dyDescent="0.3">
      <c r="A481" t="s">
        <v>1296</v>
      </c>
      <c r="B481" t="s">
        <v>528</v>
      </c>
      <c r="C481">
        <v>250</v>
      </c>
      <c r="D481" s="1">
        <v>44936</v>
      </c>
      <c r="E481">
        <v>4</v>
      </c>
      <c r="F481" t="s">
        <v>43</v>
      </c>
      <c r="G481" t="s">
        <v>1297</v>
      </c>
      <c r="H481" t="s">
        <v>58</v>
      </c>
      <c r="I481">
        <v>383</v>
      </c>
      <c r="J481" t="s">
        <v>16</v>
      </c>
      <c r="K481" t="s">
        <v>739</v>
      </c>
      <c r="L481">
        <f>YEAR(licenziamenti[[#This Row],[date]])</f>
        <v>2023</v>
      </c>
    </row>
    <row r="482" spans="1:12" hidden="1" x14ac:dyDescent="0.3">
      <c r="A482" t="s">
        <v>1298</v>
      </c>
      <c r="B482" t="s">
        <v>12</v>
      </c>
      <c r="D482" s="1">
        <v>44937</v>
      </c>
      <c r="E482">
        <v>1</v>
      </c>
      <c r="F482" t="s">
        <v>396</v>
      </c>
      <c r="G482" t="s">
        <v>1299</v>
      </c>
      <c r="H482" t="s">
        <v>1284</v>
      </c>
      <c r="I482">
        <v>1100</v>
      </c>
      <c r="J482" t="s">
        <v>16</v>
      </c>
      <c r="K482" t="s">
        <v>334</v>
      </c>
      <c r="L482">
        <f>YEAR(licenziamenti[[#This Row],[date]])</f>
        <v>2023</v>
      </c>
    </row>
    <row r="483" spans="1:12" hidden="1" x14ac:dyDescent="0.3">
      <c r="A483" t="s">
        <v>1298</v>
      </c>
      <c r="B483" t="s">
        <v>12</v>
      </c>
      <c r="C483">
        <v>1610</v>
      </c>
      <c r="D483" s="1">
        <v>43936</v>
      </c>
      <c r="E483">
        <v>16</v>
      </c>
      <c r="F483" t="s">
        <v>131</v>
      </c>
      <c r="G483" t="s">
        <v>1300</v>
      </c>
      <c r="H483" t="s">
        <v>15</v>
      </c>
      <c r="I483">
        <v>447</v>
      </c>
      <c r="J483" t="s">
        <v>16</v>
      </c>
      <c r="K483" t="s">
        <v>1301</v>
      </c>
      <c r="L483">
        <f>YEAR(licenziamenti[[#This Row],[date]])</f>
        <v>2020</v>
      </c>
    </row>
    <row r="484" spans="1:12" hidden="1" x14ac:dyDescent="0.3">
      <c r="A484" t="s">
        <v>1302</v>
      </c>
      <c r="B484" t="s">
        <v>848</v>
      </c>
      <c r="C484">
        <v>15000</v>
      </c>
      <c r="D484" s="1">
        <v>44883</v>
      </c>
      <c r="E484">
        <v>8</v>
      </c>
      <c r="F484" t="s">
        <v>103</v>
      </c>
      <c r="G484" t="s">
        <v>1303</v>
      </c>
      <c r="H484" t="s">
        <v>39</v>
      </c>
      <c r="I484">
        <v>1600</v>
      </c>
      <c r="J484" t="s">
        <v>16</v>
      </c>
      <c r="K484" t="s">
        <v>1240</v>
      </c>
      <c r="L484">
        <f>YEAR(licenziamenti[[#This Row],[date]])</f>
        <v>2022</v>
      </c>
    </row>
    <row r="485" spans="1:12" hidden="1" x14ac:dyDescent="0.3">
      <c r="A485" t="s">
        <v>1302</v>
      </c>
      <c r="B485" t="s">
        <v>848</v>
      </c>
      <c r="C485">
        <v>25000</v>
      </c>
      <c r="D485" s="1">
        <v>44691</v>
      </c>
      <c r="E485">
        <v>12</v>
      </c>
      <c r="F485" t="s">
        <v>103</v>
      </c>
      <c r="G485" t="s">
        <v>1304</v>
      </c>
      <c r="H485" t="s">
        <v>39</v>
      </c>
      <c r="I485">
        <v>1600</v>
      </c>
      <c r="J485" t="s">
        <v>16</v>
      </c>
      <c r="K485" t="s">
        <v>1305</v>
      </c>
      <c r="L485">
        <f>YEAR(licenziamenti[[#This Row],[date]])</f>
        <v>2022</v>
      </c>
    </row>
    <row r="486" spans="1:12" hidden="1" x14ac:dyDescent="0.3">
      <c r="A486" t="s">
        <v>1306</v>
      </c>
      <c r="B486" t="s">
        <v>517</v>
      </c>
      <c r="C486">
        <v>700</v>
      </c>
      <c r="D486" s="1">
        <v>44890</v>
      </c>
      <c r="E486">
        <v>2</v>
      </c>
      <c r="F486" t="s">
        <v>103</v>
      </c>
      <c r="G486" t="s">
        <v>1307</v>
      </c>
      <c r="H486" t="s">
        <v>58</v>
      </c>
      <c r="I486">
        <v>157</v>
      </c>
      <c r="J486" t="s">
        <v>519</v>
      </c>
      <c r="K486" t="s">
        <v>1231</v>
      </c>
      <c r="L486">
        <f>YEAR(licenziamenti[[#This Row],[date]])</f>
        <v>2022</v>
      </c>
    </row>
    <row r="487" spans="1:12" hidden="1" x14ac:dyDescent="0.3">
      <c r="A487" t="s">
        <v>1308</v>
      </c>
      <c r="B487" t="s">
        <v>1309</v>
      </c>
      <c r="D487" s="1">
        <v>44970</v>
      </c>
      <c r="E487">
        <v>3</v>
      </c>
      <c r="F487" t="s">
        <v>419</v>
      </c>
      <c r="G487" t="s">
        <v>1310</v>
      </c>
      <c r="H487" t="s">
        <v>58</v>
      </c>
      <c r="I487">
        <v>708</v>
      </c>
      <c r="J487" t="s">
        <v>1311</v>
      </c>
      <c r="K487" t="s">
        <v>1312</v>
      </c>
      <c r="L487">
        <f>YEAR(licenziamenti[[#This Row],[date]])</f>
        <v>2023</v>
      </c>
    </row>
    <row r="488" spans="1:12" hidden="1" x14ac:dyDescent="0.3">
      <c r="A488" t="s">
        <v>1313</v>
      </c>
      <c r="B488" t="s">
        <v>1314</v>
      </c>
      <c r="C488">
        <v>1000</v>
      </c>
      <c r="D488" s="1">
        <v>44938</v>
      </c>
      <c r="F488" t="s">
        <v>131</v>
      </c>
      <c r="G488" t="s">
        <v>1315</v>
      </c>
      <c r="H488" t="s">
        <v>28</v>
      </c>
      <c r="I488">
        <v>41</v>
      </c>
      <c r="J488" t="s">
        <v>133</v>
      </c>
      <c r="K488" t="s">
        <v>921</v>
      </c>
      <c r="L488">
        <f>YEAR(licenziamenti[[#This Row],[date]])</f>
        <v>2023</v>
      </c>
    </row>
    <row r="489" spans="1:12" hidden="1" x14ac:dyDescent="0.3">
      <c r="A489" t="s">
        <v>1316</v>
      </c>
      <c r="B489" t="s">
        <v>42</v>
      </c>
      <c r="C489">
        <v>780</v>
      </c>
      <c r="D489" s="1">
        <v>43942</v>
      </c>
      <c r="E489">
        <v>21</v>
      </c>
      <c r="F489" t="s">
        <v>43</v>
      </c>
      <c r="G489" t="s">
        <v>1317</v>
      </c>
      <c r="H489" t="s">
        <v>39</v>
      </c>
      <c r="I489">
        <v>339</v>
      </c>
      <c r="J489" t="s">
        <v>16</v>
      </c>
      <c r="K489" t="s">
        <v>1318</v>
      </c>
      <c r="L489">
        <f>YEAR(licenziamenti[[#This Row],[date]])</f>
        <v>2020</v>
      </c>
    </row>
    <row r="490" spans="1:12" hidden="1" x14ac:dyDescent="0.3">
      <c r="A490" t="s">
        <v>1319</v>
      </c>
      <c r="B490" t="s">
        <v>12</v>
      </c>
      <c r="D490" s="1">
        <v>43955</v>
      </c>
      <c r="E490">
        <v>13</v>
      </c>
      <c r="F490" t="s">
        <v>13</v>
      </c>
      <c r="G490" t="s">
        <v>143</v>
      </c>
      <c r="H490" t="s">
        <v>39</v>
      </c>
      <c r="I490">
        <v>184</v>
      </c>
      <c r="J490" t="s">
        <v>16</v>
      </c>
      <c r="K490" t="s">
        <v>1320</v>
      </c>
      <c r="L490">
        <f>YEAR(licenziamenti[[#This Row],[date]])</f>
        <v>2020</v>
      </c>
    </row>
    <row r="491" spans="1:12" hidden="1" x14ac:dyDescent="0.3">
      <c r="A491" t="s">
        <v>1321</v>
      </c>
      <c r="B491" t="s">
        <v>138</v>
      </c>
      <c r="C491">
        <v>300</v>
      </c>
      <c r="D491" s="1">
        <v>43920</v>
      </c>
      <c r="F491" t="s">
        <v>311</v>
      </c>
      <c r="G491" t="s">
        <v>1322</v>
      </c>
      <c r="H491" t="s">
        <v>15</v>
      </c>
      <c r="I491">
        <v>110</v>
      </c>
      <c r="J491" t="s">
        <v>16</v>
      </c>
      <c r="K491" t="s">
        <v>1323</v>
      </c>
      <c r="L491">
        <f>YEAR(licenziamenti[[#This Row],[date]])</f>
        <v>2020</v>
      </c>
    </row>
    <row r="492" spans="1:12" hidden="1" x14ac:dyDescent="0.3">
      <c r="A492" t="s">
        <v>1324</v>
      </c>
      <c r="B492" t="s">
        <v>42</v>
      </c>
      <c r="D492" s="1">
        <v>44992</v>
      </c>
      <c r="E492">
        <v>10</v>
      </c>
      <c r="F492" t="s">
        <v>131</v>
      </c>
      <c r="G492" t="s">
        <v>1325</v>
      </c>
      <c r="H492" t="s">
        <v>22</v>
      </c>
      <c r="I492">
        <v>18</v>
      </c>
      <c r="J492" t="s">
        <v>16</v>
      </c>
      <c r="K492" t="s">
        <v>297</v>
      </c>
      <c r="L492">
        <f>YEAR(licenziamenti[[#This Row],[date]])</f>
        <v>2023</v>
      </c>
    </row>
    <row r="493" spans="1:12" hidden="1" x14ac:dyDescent="0.3">
      <c r="A493" t="s">
        <v>1326</v>
      </c>
      <c r="B493" t="s">
        <v>717</v>
      </c>
      <c r="C493">
        <v>1000</v>
      </c>
      <c r="D493" s="1">
        <v>44963</v>
      </c>
      <c r="F493" t="s">
        <v>43</v>
      </c>
      <c r="G493" t="s">
        <v>1327</v>
      </c>
      <c r="H493" t="s">
        <v>105</v>
      </c>
      <c r="I493">
        <v>80</v>
      </c>
      <c r="J493" t="s">
        <v>75</v>
      </c>
      <c r="K493" t="s">
        <v>1328</v>
      </c>
      <c r="L493">
        <f>YEAR(licenziamenti[[#This Row],[date]])</f>
        <v>2023</v>
      </c>
    </row>
    <row r="494" spans="1:12" hidden="1" x14ac:dyDescent="0.3">
      <c r="A494" t="s">
        <v>1329</v>
      </c>
      <c r="B494" t="s">
        <v>517</v>
      </c>
      <c r="C494">
        <v>7500</v>
      </c>
      <c r="D494" s="1">
        <v>44719</v>
      </c>
      <c r="E494">
        <v>15</v>
      </c>
      <c r="F494" t="s">
        <v>103</v>
      </c>
      <c r="G494" t="s">
        <v>1330</v>
      </c>
      <c r="H494" t="s">
        <v>39</v>
      </c>
      <c r="I494">
        <v>2000</v>
      </c>
      <c r="J494" t="s">
        <v>519</v>
      </c>
      <c r="K494" t="s">
        <v>845</v>
      </c>
      <c r="L494">
        <f>YEAR(licenziamenti[[#This Row],[date]])</f>
        <v>2022</v>
      </c>
    </row>
    <row r="495" spans="1:12" hidden="1" x14ac:dyDescent="0.3">
      <c r="A495" t="s">
        <v>1331</v>
      </c>
      <c r="B495" t="s">
        <v>42</v>
      </c>
      <c r="D495" s="1">
        <v>44749</v>
      </c>
      <c r="E495">
        <v>24</v>
      </c>
      <c r="F495" t="s">
        <v>13</v>
      </c>
      <c r="G495" t="s">
        <v>1332</v>
      </c>
      <c r="H495" t="s">
        <v>45</v>
      </c>
      <c r="I495">
        <v>351</v>
      </c>
      <c r="J495" t="s">
        <v>16</v>
      </c>
      <c r="K495" t="s">
        <v>1333</v>
      </c>
      <c r="L495">
        <f>YEAR(licenziamenti[[#This Row],[date]])</f>
        <v>2022</v>
      </c>
    </row>
    <row r="496" spans="1:12" hidden="1" x14ac:dyDescent="0.3">
      <c r="A496" t="s">
        <v>1334</v>
      </c>
      <c r="B496" t="s">
        <v>287</v>
      </c>
      <c r="C496">
        <v>200</v>
      </c>
      <c r="D496" s="1">
        <v>45994</v>
      </c>
      <c r="E496">
        <v>1</v>
      </c>
      <c r="F496" t="s">
        <v>311</v>
      </c>
      <c r="G496" t="s">
        <v>1335</v>
      </c>
      <c r="H496" t="s">
        <v>39</v>
      </c>
      <c r="I496">
        <v>410</v>
      </c>
      <c r="J496" t="s">
        <v>289</v>
      </c>
      <c r="K496" t="s">
        <v>611</v>
      </c>
      <c r="L496">
        <f>YEAR(licenziamenti[[#This Row],[date]])</f>
        <v>2025</v>
      </c>
    </row>
    <row r="497" spans="1:12" hidden="1" x14ac:dyDescent="0.3">
      <c r="A497" t="s">
        <v>1336</v>
      </c>
      <c r="B497" t="s">
        <v>1337</v>
      </c>
      <c r="D497" s="1">
        <v>45161</v>
      </c>
      <c r="E497">
        <v>2</v>
      </c>
      <c r="F497" t="s">
        <v>131</v>
      </c>
      <c r="G497" t="s">
        <v>1338</v>
      </c>
      <c r="H497" t="s">
        <v>35</v>
      </c>
      <c r="I497">
        <v>54</v>
      </c>
      <c r="J497" t="s">
        <v>1339</v>
      </c>
      <c r="K497" t="s">
        <v>575</v>
      </c>
      <c r="L497">
        <f>YEAR(licenziamenti[[#This Row],[date]])</f>
        <v>2023</v>
      </c>
    </row>
    <row r="498" spans="1:12" hidden="1" x14ac:dyDescent="0.3">
      <c r="A498" t="s">
        <v>1340</v>
      </c>
      <c r="B498" t="s">
        <v>42</v>
      </c>
      <c r="C498">
        <v>1500</v>
      </c>
      <c r="D498" s="1">
        <v>44745</v>
      </c>
      <c r="E498">
        <v>25</v>
      </c>
      <c r="F498" t="s">
        <v>56</v>
      </c>
      <c r="G498" t="s">
        <v>1341</v>
      </c>
      <c r="H498" t="s">
        <v>28</v>
      </c>
      <c r="I498">
        <v>864</v>
      </c>
      <c r="J498" t="s">
        <v>16</v>
      </c>
      <c r="K498" t="s">
        <v>1342</v>
      </c>
      <c r="L498">
        <f>YEAR(licenziamenti[[#This Row],[date]])</f>
        <v>2022</v>
      </c>
    </row>
    <row r="499" spans="1:12" hidden="1" x14ac:dyDescent="0.3">
      <c r="A499" t="s">
        <v>1343</v>
      </c>
      <c r="B499" t="s">
        <v>99</v>
      </c>
      <c r="C499">
        <v>80</v>
      </c>
      <c r="D499" s="1">
        <v>45542</v>
      </c>
      <c r="E499">
        <v>4</v>
      </c>
      <c r="F499" t="s">
        <v>131</v>
      </c>
      <c r="G499" t="s">
        <v>1344</v>
      </c>
      <c r="H499" t="s">
        <v>35</v>
      </c>
      <c r="I499">
        <v>102</v>
      </c>
      <c r="J499" t="s">
        <v>16</v>
      </c>
      <c r="K499" t="s">
        <v>1345</v>
      </c>
      <c r="L499">
        <f>YEAR(licenziamenti[[#This Row],[date]])</f>
        <v>2024</v>
      </c>
    </row>
    <row r="500" spans="1:12" hidden="1" x14ac:dyDescent="0.3">
      <c r="A500" t="s">
        <v>1346</v>
      </c>
      <c r="B500" t="s">
        <v>12</v>
      </c>
      <c r="C500">
        <v>2850</v>
      </c>
      <c r="D500" s="1">
        <v>44984</v>
      </c>
      <c r="E500">
        <v>15</v>
      </c>
      <c r="F500" t="s">
        <v>13</v>
      </c>
      <c r="G500" t="s">
        <v>1347</v>
      </c>
      <c r="H500" t="s">
        <v>35</v>
      </c>
      <c r="I500">
        <v>462</v>
      </c>
      <c r="J500" t="s">
        <v>16</v>
      </c>
      <c r="K500" t="s">
        <v>865</v>
      </c>
      <c r="L500">
        <f>YEAR(licenziamenti[[#This Row],[date]])</f>
        <v>2023</v>
      </c>
    </row>
    <row r="501" spans="1:12" hidden="1" x14ac:dyDescent="0.3">
      <c r="A501" t="s">
        <v>1346</v>
      </c>
      <c r="B501" t="s">
        <v>12</v>
      </c>
      <c r="C501">
        <v>4000</v>
      </c>
      <c r="D501" s="1">
        <v>44858</v>
      </c>
      <c r="E501">
        <v>2</v>
      </c>
      <c r="F501" t="s">
        <v>13</v>
      </c>
      <c r="G501" t="s">
        <v>1348</v>
      </c>
      <c r="H501" t="s">
        <v>35</v>
      </c>
      <c r="I501">
        <v>462</v>
      </c>
      <c r="J501" t="s">
        <v>16</v>
      </c>
      <c r="K501" t="s">
        <v>412</v>
      </c>
      <c r="L501">
        <f>YEAR(licenziamenti[[#This Row],[date]])</f>
        <v>2022</v>
      </c>
    </row>
    <row r="502" spans="1:12" hidden="1" x14ac:dyDescent="0.3">
      <c r="A502" t="s">
        <v>1349</v>
      </c>
      <c r="B502" t="s">
        <v>42</v>
      </c>
      <c r="C502">
        <v>1500</v>
      </c>
      <c r="D502" s="1">
        <v>45201</v>
      </c>
      <c r="E502">
        <v>15</v>
      </c>
      <c r="F502" t="s">
        <v>56</v>
      </c>
      <c r="G502" t="s">
        <v>1350</v>
      </c>
      <c r="H502" t="s">
        <v>173</v>
      </c>
      <c r="I502">
        <v>536</v>
      </c>
      <c r="J502" t="s">
        <v>16</v>
      </c>
      <c r="K502" t="s">
        <v>1351</v>
      </c>
      <c r="L502">
        <f>YEAR(licenziamenti[[#This Row],[date]])</f>
        <v>2023</v>
      </c>
    </row>
    <row r="503" spans="1:12" hidden="1" x14ac:dyDescent="0.3">
      <c r="A503" t="s">
        <v>1349</v>
      </c>
      <c r="B503" t="s">
        <v>42</v>
      </c>
      <c r="C503">
        <v>440</v>
      </c>
      <c r="D503" s="1">
        <v>44958</v>
      </c>
      <c r="E503">
        <v>5</v>
      </c>
      <c r="F503" t="s">
        <v>56</v>
      </c>
      <c r="G503" t="s">
        <v>1352</v>
      </c>
      <c r="H503" t="s">
        <v>173</v>
      </c>
      <c r="I503">
        <v>536</v>
      </c>
      <c r="J503" t="s">
        <v>16</v>
      </c>
      <c r="K503" t="s">
        <v>1168</v>
      </c>
      <c r="L503">
        <f>YEAR(licenziamenti[[#This Row],[date]])</f>
        <v>2023</v>
      </c>
    </row>
    <row r="504" spans="1:12" hidden="1" x14ac:dyDescent="0.3">
      <c r="A504" t="s">
        <v>1353</v>
      </c>
      <c r="B504" t="s">
        <v>1354</v>
      </c>
      <c r="D504" s="1">
        <v>44892</v>
      </c>
      <c r="E504">
        <v>24</v>
      </c>
      <c r="F504" t="s">
        <v>131</v>
      </c>
      <c r="G504" t="s">
        <v>1355</v>
      </c>
      <c r="H504" t="s">
        <v>58</v>
      </c>
      <c r="I504">
        <v>22</v>
      </c>
      <c r="J504" t="s">
        <v>1356</v>
      </c>
      <c r="K504" t="s">
        <v>986</v>
      </c>
      <c r="L504">
        <f>YEAR(licenziamenti[[#This Row],[date]])</f>
        <v>2022</v>
      </c>
    </row>
    <row r="505" spans="1:12" hidden="1" x14ac:dyDescent="0.3">
      <c r="A505" t="s">
        <v>1357</v>
      </c>
      <c r="B505" t="s">
        <v>12</v>
      </c>
      <c r="D505" s="1">
        <v>44770</v>
      </c>
      <c r="E505">
        <v>19</v>
      </c>
      <c r="F505" t="s">
        <v>311</v>
      </c>
      <c r="G505" t="s">
        <v>1358</v>
      </c>
      <c r="H505" t="s">
        <v>45</v>
      </c>
      <c r="I505">
        <v>72</v>
      </c>
      <c r="J505" t="s">
        <v>16</v>
      </c>
      <c r="K505" t="s">
        <v>1271</v>
      </c>
      <c r="L505">
        <f>YEAR(licenziamenti[[#This Row],[date]])</f>
        <v>2022</v>
      </c>
    </row>
    <row r="506" spans="1:12" hidden="1" x14ac:dyDescent="0.3">
      <c r="A506" t="s">
        <v>1359</v>
      </c>
      <c r="B506" t="s">
        <v>12</v>
      </c>
      <c r="C506">
        <v>60</v>
      </c>
      <c r="D506" s="1">
        <v>45533</v>
      </c>
      <c r="E506">
        <v>5</v>
      </c>
      <c r="F506" t="s">
        <v>1099</v>
      </c>
      <c r="G506" t="s">
        <v>1360</v>
      </c>
      <c r="H506" t="s">
        <v>22</v>
      </c>
      <c r="I506">
        <v>150</v>
      </c>
      <c r="J506" t="s">
        <v>16</v>
      </c>
      <c r="K506" t="s">
        <v>1361</v>
      </c>
      <c r="L506">
        <f>YEAR(licenziamenti[[#This Row],[date]])</f>
        <v>2024</v>
      </c>
    </row>
    <row r="507" spans="1:12" hidden="1" x14ac:dyDescent="0.3">
      <c r="A507" t="s">
        <v>1362</v>
      </c>
      <c r="B507" t="s">
        <v>12</v>
      </c>
      <c r="C507">
        <v>1000</v>
      </c>
      <c r="D507" s="1">
        <v>45180</v>
      </c>
      <c r="E507">
        <v>1</v>
      </c>
      <c r="F507" t="s">
        <v>131</v>
      </c>
      <c r="G507" t="s">
        <v>1363</v>
      </c>
      <c r="H507" t="s">
        <v>1189</v>
      </c>
      <c r="I507">
        <v>468</v>
      </c>
      <c r="J507" t="s">
        <v>16</v>
      </c>
      <c r="K507" t="s">
        <v>1364</v>
      </c>
      <c r="L507">
        <f>YEAR(licenziamenti[[#This Row],[date]])</f>
        <v>2023</v>
      </c>
    </row>
    <row r="508" spans="1:12" hidden="1" x14ac:dyDescent="0.3">
      <c r="A508" t="s">
        <v>1362</v>
      </c>
      <c r="B508" t="s">
        <v>12</v>
      </c>
      <c r="C508">
        <v>1420</v>
      </c>
      <c r="D508" s="1">
        <v>44867</v>
      </c>
      <c r="E508">
        <v>1</v>
      </c>
      <c r="F508" t="s">
        <v>131</v>
      </c>
      <c r="G508" t="s">
        <v>1365</v>
      </c>
      <c r="H508" t="s">
        <v>1189</v>
      </c>
      <c r="I508">
        <v>468</v>
      </c>
      <c r="J508" t="s">
        <v>16</v>
      </c>
      <c r="K508" t="s">
        <v>1366</v>
      </c>
      <c r="L508">
        <f>YEAR(licenziamenti[[#This Row],[date]])</f>
        <v>2022</v>
      </c>
    </row>
    <row r="509" spans="1:12" hidden="1" x14ac:dyDescent="0.3">
      <c r="A509" t="s">
        <v>1367</v>
      </c>
      <c r="B509" t="s">
        <v>12</v>
      </c>
      <c r="D509" s="1">
        <v>45177</v>
      </c>
      <c r="E509">
        <v>1</v>
      </c>
      <c r="F509" t="s">
        <v>454</v>
      </c>
      <c r="G509" t="s">
        <v>1368</v>
      </c>
      <c r="H509" t="s">
        <v>58</v>
      </c>
      <c r="I509">
        <v>1400</v>
      </c>
      <c r="J509" t="s">
        <v>16</v>
      </c>
      <c r="K509" t="s">
        <v>1369</v>
      </c>
      <c r="L509">
        <f>YEAR(licenziamenti[[#This Row],[date]])</f>
        <v>2023</v>
      </c>
    </row>
    <row r="510" spans="1:12" hidden="1" x14ac:dyDescent="0.3">
      <c r="A510" t="s">
        <v>1367</v>
      </c>
      <c r="B510" t="s">
        <v>12</v>
      </c>
      <c r="D510" s="1">
        <v>45301</v>
      </c>
      <c r="E510">
        <v>12</v>
      </c>
      <c r="F510" t="s">
        <v>454</v>
      </c>
      <c r="G510" t="s">
        <v>1370</v>
      </c>
      <c r="H510" t="s">
        <v>58</v>
      </c>
      <c r="I510">
        <v>1400</v>
      </c>
      <c r="J510" t="s">
        <v>16</v>
      </c>
      <c r="K510" t="s">
        <v>601</v>
      </c>
      <c r="L510">
        <f>YEAR(licenziamenti[[#This Row],[date]])</f>
        <v>2024</v>
      </c>
    </row>
    <row r="511" spans="1:12" hidden="1" x14ac:dyDescent="0.3">
      <c r="A511" t="s">
        <v>1367</v>
      </c>
      <c r="B511" t="s">
        <v>12</v>
      </c>
      <c r="C511">
        <v>2500</v>
      </c>
      <c r="D511" s="1">
        <v>45539</v>
      </c>
      <c r="E511">
        <v>15</v>
      </c>
      <c r="F511" t="s">
        <v>454</v>
      </c>
      <c r="G511" t="s">
        <v>1371</v>
      </c>
      <c r="H511" t="s">
        <v>58</v>
      </c>
      <c r="I511">
        <v>1400</v>
      </c>
      <c r="J511" t="s">
        <v>16</v>
      </c>
      <c r="K511" t="s">
        <v>1372</v>
      </c>
      <c r="L511">
        <f>YEAR(licenziamenti[[#This Row],[date]])</f>
        <v>2024</v>
      </c>
    </row>
    <row r="512" spans="1:12" hidden="1" x14ac:dyDescent="0.3">
      <c r="A512" t="s">
        <v>1373</v>
      </c>
      <c r="B512" t="s">
        <v>287</v>
      </c>
      <c r="C512">
        <v>1000</v>
      </c>
      <c r="D512" s="1">
        <v>44867</v>
      </c>
      <c r="E512">
        <v>1</v>
      </c>
      <c r="F512" t="s">
        <v>146</v>
      </c>
      <c r="G512" t="s">
        <v>1374</v>
      </c>
      <c r="H512" t="s">
        <v>35</v>
      </c>
      <c r="I512">
        <v>92</v>
      </c>
      <c r="J512" t="s">
        <v>289</v>
      </c>
      <c r="K512" t="s">
        <v>1375</v>
      </c>
      <c r="L512">
        <f>YEAR(licenziamenti[[#This Row],[date]])</f>
        <v>2022</v>
      </c>
    </row>
    <row r="513" spans="1:12" hidden="1" x14ac:dyDescent="0.3">
      <c r="A513" t="s">
        <v>1376</v>
      </c>
      <c r="B513" t="s">
        <v>517</v>
      </c>
      <c r="C513">
        <v>1000</v>
      </c>
      <c r="D513" s="1">
        <v>44817</v>
      </c>
      <c r="E513">
        <v>5</v>
      </c>
      <c r="F513" t="s">
        <v>131</v>
      </c>
      <c r="G513" t="s">
        <v>1377</v>
      </c>
      <c r="H513" t="s">
        <v>45</v>
      </c>
      <c r="I513">
        <v>1800</v>
      </c>
      <c r="J513" t="s">
        <v>519</v>
      </c>
      <c r="K513" t="s">
        <v>1378</v>
      </c>
      <c r="L513">
        <f>YEAR(licenziamenti[[#This Row],[date]])</f>
        <v>2022</v>
      </c>
    </row>
    <row r="514" spans="1:12" hidden="1" x14ac:dyDescent="0.3">
      <c r="A514" t="s">
        <v>1376</v>
      </c>
      <c r="B514" t="s">
        <v>517</v>
      </c>
      <c r="C514">
        <v>800</v>
      </c>
      <c r="D514" s="1">
        <v>45278</v>
      </c>
      <c r="F514" t="s">
        <v>131</v>
      </c>
      <c r="G514" t="s">
        <v>1379</v>
      </c>
      <c r="H514" t="s">
        <v>45</v>
      </c>
      <c r="I514">
        <v>1800</v>
      </c>
      <c r="J514" t="s">
        <v>519</v>
      </c>
      <c r="K514" t="s">
        <v>1380</v>
      </c>
      <c r="L514">
        <f>YEAR(licenziamenti[[#This Row],[date]])</f>
        <v>2023</v>
      </c>
    </row>
    <row r="515" spans="1:12" hidden="1" x14ac:dyDescent="0.3">
      <c r="A515" t="s">
        <v>1381</v>
      </c>
      <c r="B515" t="s">
        <v>12</v>
      </c>
      <c r="C515">
        <v>3820</v>
      </c>
      <c r="D515" s="1">
        <v>45391</v>
      </c>
      <c r="E515">
        <v>32</v>
      </c>
      <c r="F515" t="s">
        <v>396</v>
      </c>
      <c r="G515" t="s">
        <v>158</v>
      </c>
      <c r="H515" t="s">
        <v>45</v>
      </c>
      <c r="I515">
        <v>679</v>
      </c>
      <c r="J515" t="s">
        <v>16</v>
      </c>
      <c r="K515" t="s">
        <v>1382</v>
      </c>
      <c r="L515">
        <f>YEAR(licenziamenti[[#This Row],[date]])</f>
        <v>2024</v>
      </c>
    </row>
    <row r="516" spans="1:12" hidden="1" x14ac:dyDescent="0.3">
      <c r="A516" t="s">
        <v>1381</v>
      </c>
      <c r="B516" t="s">
        <v>12</v>
      </c>
      <c r="C516">
        <v>640</v>
      </c>
      <c r="D516" s="1">
        <v>44035</v>
      </c>
      <c r="E516">
        <v>12</v>
      </c>
      <c r="F516" t="s">
        <v>396</v>
      </c>
      <c r="G516" t="s">
        <v>1383</v>
      </c>
      <c r="H516" t="s">
        <v>45</v>
      </c>
      <c r="I516">
        <v>309</v>
      </c>
      <c r="J516" t="s">
        <v>16</v>
      </c>
      <c r="K516" t="s">
        <v>1384</v>
      </c>
      <c r="L516">
        <f>YEAR(licenziamenti[[#This Row],[date]])</f>
        <v>2020</v>
      </c>
    </row>
    <row r="517" spans="1:12" hidden="1" x14ac:dyDescent="0.3">
      <c r="A517" t="s">
        <v>1385</v>
      </c>
      <c r="B517" t="s">
        <v>12</v>
      </c>
      <c r="C517">
        <v>2480</v>
      </c>
      <c r="D517" s="1">
        <v>45789</v>
      </c>
      <c r="E517">
        <v>22</v>
      </c>
      <c r="F517" t="s">
        <v>65</v>
      </c>
      <c r="G517" t="s">
        <v>1386</v>
      </c>
      <c r="H517" t="s">
        <v>39</v>
      </c>
      <c r="I517">
        <v>227</v>
      </c>
      <c r="J517" t="s">
        <v>16</v>
      </c>
      <c r="K517" t="s">
        <v>1387</v>
      </c>
      <c r="L517">
        <f>YEAR(licenziamenti[[#This Row],[date]])</f>
        <v>2025</v>
      </c>
    </row>
    <row r="518" spans="1:12" hidden="1" x14ac:dyDescent="0.3">
      <c r="A518" t="s">
        <v>1385</v>
      </c>
      <c r="B518" t="s">
        <v>12</v>
      </c>
      <c r="C518">
        <v>3190</v>
      </c>
      <c r="D518" s="1">
        <v>45608</v>
      </c>
      <c r="E518">
        <v>21</v>
      </c>
      <c r="F518" t="s">
        <v>65</v>
      </c>
      <c r="G518" t="s">
        <v>1388</v>
      </c>
      <c r="H518" t="s">
        <v>39</v>
      </c>
      <c r="I518">
        <v>227</v>
      </c>
      <c r="J518" t="s">
        <v>16</v>
      </c>
      <c r="K518" t="s">
        <v>1389</v>
      </c>
      <c r="L518">
        <f>YEAR(licenziamenti[[#This Row],[date]])</f>
        <v>2024</v>
      </c>
    </row>
    <row r="519" spans="1:12" hidden="1" x14ac:dyDescent="0.3">
      <c r="A519" t="s">
        <v>1385</v>
      </c>
      <c r="B519" t="s">
        <v>12</v>
      </c>
      <c r="C519">
        <v>3880</v>
      </c>
      <c r="D519" s="1">
        <v>45957</v>
      </c>
      <c r="E519">
        <v>45</v>
      </c>
      <c r="F519" t="s">
        <v>65</v>
      </c>
      <c r="G519" t="s">
        <v>1390</v>
      </c>
      <c r="H519" t="s">
        <v>39</v>
      </c>
      <c r="I519">
        <v>227</v>
      </c>
      <c r="J519" t="s">
        <v>16</v>
      </c>
      <c r="K519" t="s">
        <v>332</v>
      </c>
      <c r="L519">
        <f>YEAR(licenziamenti[[#This Row],[date]])</f>
        <v>2025</v>
      </c>
    </row>
    <row r="520" spans="1:12" hidden="1" x14ac:dyDescent="0.3">
      <c r="A520" t="s">
        <v>1385</v>
      </c>
      <c r="B520" t="s">
        <v>12</v>
      </c>
      <c r="C520">
        <v>4410</v>
      </c>
      <c r="D520" s="1">
        <v>45460</v>
      </c>
      <c r="E520">
        <v>23</v>
      </c>
      <c r="F520" t="s">
        <v>65</v>
      </c>
      <c r="G520" t="s">
        <v>1391</v>
      </c>
      <c r="H520" t="s">
        <v>39</v>
      </c>
      <c r="I520">
        <v>227</v>
      </c>
      <c r="J520" t="s">
        <v>16</v>
      </c>
      <c r="K520" t="s">
        <v>1190</v>
      </c>
      <c r="L520">
        <f>YEAR(licenziamenti[[#This Row],[date]])</f>
        <v>2024</v>
      </c>
    </row>
    <row r="521" spans="1:12" hidden="1" x14ac:dyDescent="0.3">
      <c r="A521" t="s">
        <v>1385</v>
      </c>
      <c r="B521" t="s">
        <v>12</v>
      </c>
      <c r="C521">
        <v>800</v>
      </c>
      <c r="D521" s="1">
        <v>45089</v>
      </c>
      <c r="E521">
        <v>4</v>
      </c>
      <c r="F521" t="s">
        <v>65</v>
      </c>
      <c r="G521" t="s">
        <v>1392</v>
      </c>
      <c r="H521" t="s">
        <v>39</v>
      </c>
      <c r="I521">
        <v>227</v>
      </c>
      <c r="J521" t="s">
        <v>16</v>
      </c>
      <c r="K521" t="s">
        <v>1393</v>
      </c>
      <c r="L521">
        <f>YEAR(licenziamenti[[#This Row],[date]])</f>
        <v>2023</v>
      </c>
    </row>
    <row r="522" spans="1:12" hidden="1" x14ac:dyDescent="0.3">
      <c r="A522" t="s">
        <v>1394</v>
      </c>
      <c r="B522" t="s">
        <v>1395</v>
      </c>
      <c r="C522">
        <v>2000</v>
      </c>
      <c r="D522" s="1">
        <v>45244</v>
      </c>
      <c r="F522" t="s">
        <v>43</v>
      </c>
      <c r="G522" t="s">
        <v>1396</v>
      </c>
      <c r="H522" t="s">
        <v>39</v>
      </c>
      <c r="I522">
        <v>451</v>
      </c>
      <c r="J522" t="s">
        <v>16</v>
      </c>
      <c r="K522" t="s">
        <v>1397</v>
      </c>
      <c r="L522">
        <f>YEAR(licenziamenti[[#This Row],[date]])</f>
        <v>2023</v>
      </c>
    </row>
    <row r="523" spans="1:12" hidden="1" x14ac:dyDescent="0.3">
      <c r="A523" t="s">
        <v>1398</v>
      </c>
      <c r="B523" t="s">
        <v>12</v>
      </c>
      <c r="C523">
        <v>260</v>
      </c>
      <c r="D523" s="1">
        <v>45201</v>
      </c>
      <c r="E523">
        <v>37</v>
      </c>
      <c r="F523" t="s">
        <v>56</v>
      </c>
      <c r="G523" t="s">
        <v>1399</v>
      </c>
      <c r="H523" t="s">
        <v>45</v>
      </c>
      <c r="I523">
        <v>70</v>
      </c>
      <c r="J523" t="s">
        <v>16</v>
      </c>
      <c r="K523" t="s">
        <v>1351</v>
      </c>
      <c r="L523">
        <f>YEAR(licenziamenti[[#This Row],[date]])</f>
        <v>2023</v>
      </c>
    </row>
    <row r="524" spans="1:12" hidden="1" x14ac:dyDescent="0.3">
      <c r="A524" t="s">
        <v>1400</v>
      </c>
      <c r="B524" t="s">
        <v>42</v>
      </c>
      <c r="C524">
        <v>430</v>
      </c>
      <c r="D524" s="1">
        <v>45043</v>
      </c>
      <c r="E524">
        <v>14</v>
      </c>
      <c r="F524" t="s">
        <v>311</v>
      </c>
      <c r="G524" t="s">
        <v>1401</v>
      </c>
      <c r="H524" t="s">
        <v>28</v>
      </c>
      <c r="I524">
        <v>140</v>
      </c>
      <c r="J524" t="s">
        <v>16</v>
      </c>
      <c r="K524" t="s">
        <v>1402</v>
      </c>
      <c r="L524">
        <f>YEAR(licenziamenti[[#This Row],[date]])</f>
        <v>2023</v>
      </c>
    </row>
    <row r="525" spans="1:12" hidden="1" x14ac:dyDescent="0.3">
      <c r="A525" t="s">
        <v>1403</v>
      </c>
      <c r="B525" t="s">
        <v>42</v>
      </c>
      <c r="C525">
        <v>580</v>
      </c>
      <c r="D525" s="1">
        <v>44882</v>
      </c>
      <c r="F525" t="s">
        <v>78</v>
      </c>
      <c r="G525" t="s">
        <v>1404</v>
      </c>
      <c r="H525" t="s">
        <v>28</v>
      </c>
      <c r="I525">
        <v>54</v>
      </c>
      <c r="J525" t="s">
        <v>16</v>
      </c>
      <c r="K525" t="s">
        <v>1247</v>
      </c>
      <c r="L525">
        <f>YEAR(licenziamenti[[#This Row],[date]])</f>
        <v>2022</v>
      </c>
    </row>
    <row r="526" spans="1:12" hidden="1" x14ac:dyDescent="0.3">
      <c r="A526" t="s">
        <v>1405</v>
      </c>
      <c r="B526" t="s">
        <v>12</v>
      </c>
      <c r="C526">
        <v>1560</v>
      </c>
      <c r="D526" s="1">
        <v>44867</v>
      </c>
      <c r="E526">
        <v>12</v>
      </c>
      <c r="F526" t="s">
        <v>131</v>
      </c>
      <c r="G526" t="s">
        <v>1406</v>
      </c>
      <c r="H526" t="s">
        <v>1284</v>
      </c>
      <c r="I526">
        <v>2300</v>
      </c>
      <c r="J526" t="s">
        <v>16</v>
      </c>
      <c r="K526" t="s">
        <v>1375</v>
      </c>
      <c r="L526">
        <f>YEAR(licenziamenti[[#This Row],[date]])</f>
        <v>2022</v>
      </c>
    </row>
    <row r="527" spans="1:12" hidden="1" x14ac:dyDescent="0.3">
      <c r="A527" t="s">
        <v>1407</v>
      </c>
      <c r="B527" t="s">
        <v>150</v>
      </c>
      <c r="D527" s="1">
        <v>45162</v>
      </c>
      <c r="E527">
        <v>5</v>
      </c>
      <c r="F527" t="s">
        <v>125</v>
      </c>
      <c r="G527" t="s">
        <v>1408</v>
      </c>
      <c r="H527" t="s">
        <v>58</v>
      </c>
      <c r="I527">
        <v>88</v>
      </c>
      <c r="J527" t="s">
        <v>133</v>
      </c>
      <c r="K527" t="s">
        <v>575</v>
      </c>
      <c r="L527">
        <f>YEAR(licenziamenti[[#This Row],[date]])</f>
        <v>2023</v>
      </c>
    </row>
    <row r="528" spans="1:12" hidden="1" x14ac:dyDescent="0.3">
      <c r="A528" t="s">
        <v>1407</v>
      </c>
      <c r="B528" t="s">
        <v>150</v>
      </c>
      <c r="C528">
        <v>480</v>
      </c>
      <c r="D528" s="1">
        <v>45096</v>
      </c>
      <c r="E528">
        <v>2</v>
      </c>
      <c r="F528" t="s">
        <v>125</v>
      </c>
      <c r="G528" t="s">
        <v>1409</v>
      </c>
      <c r="H528" t="s">
        <v>58</v>
      </c>
      <c r="I528">
        <v>88</v>
      </c>
      <c r="J528" t="s">
        <v>133</v>
      </c>
      <c r="K528" t="s">
        <v>727</v>
      </c>
      <c r="L528">
        <f>YEAR(licenziamenti[[#This Row],[date]])</f>
        <v>2023</v>
      </c>
    </row>
    <row r="529" spans="1:12" hidden="1" x14ac:dyDescent="0.3">
      <c r="A529" t="s">
        <v>1410</v>
      </c>
      <c r="B529" t="s">
        <v>12</v>
      </c>
      <c r="C529">
        <v>1000</v>
      </c>
      <c r="D529" s="1">
        <v>44974</v>
      </c>
      <c r="E529">
        <v>33</v>
      </c>
      <c r="F529" t="s">
        <v>131</v>
      </c>
      <c r="G529" t="s">
        <v>1411</v>
      </c>
      <c r="H529" t="s">
        <v>35</v>
      </c>
      <c r="I529">
        <v>302</v>
      </c>
      <c r="J529" t="s">
        <v>16</v>
      </c>
      <c r="K529" t="s">
        <v>1412</v>
      </c>
      <c r="L529">
        <f>YEAR(licenziamenti[[#This Row],[date]])</f>
        <v>2023</v>
      </c>
    </row>
    <row r="530" spans="1:12" hidden="1" x14ac:dyDescent="0.3">
      <c r="A530" t="s">
        <v>1410</v>
      </c>
      <c r="B530" t="s">
        <v>12</v>
      </c>
      <c r="C530">
        <v>150</v>
      </c>
      <c r="D530" s="1">
        <v>45271</v>
      </c>
      <c r="E530">
        <v>33</v>
      </c>
      <c r="F530" t="s">
        <v>131</v>
      </c>
      <c r="G530" t="s">
        <v>1413</v>
      </c>
      <c r="H530" t="s">
        <v>35</v>
      </c>
      <c r="I530">
        <v>302</v>
      </c>
      <c r="J530" t="s">
        <v>16</v>
      </c>
      <c r="K530" t="s">
        <v>1414</v>
      </c>
      <c r="L530">
        <f>YEAR(licenziamenti[[#This Row],[date]])</f>
        <v>2023</v>
      </c>
    </row>
    <row r="531" spans="1:12" hidden="1" x14ac:dyDescent="0.3">
      <c r="A531" t="s">
        <v>1410</v>
      </c>
      <c r="B531" t="s">
        <v>12</v>
      </c>
      <c r="C531">
        <v>200</v>
      </c>
      <c r="D531" s="1">
        <v>45366</v>
      </c>
      <c r="F531" t="s">
        <v>131</v>
      </c>
      <c r="G531" t="s">
        <v>1415</v>
      </c>
      <c r="H531" t="s">
        <v>35</v>
      </c>
      <c r="I531">
        <v>302</v>
      </c>
      <c r="J531" t="s">
        <v>16</v>
      </c>
      <c r="K531" t="s">
        <v>940</v>
      </c>
      <c r="L531">
        <f>YEAR(licenziamenti[[#This Row],[date]])</f>
        <v>2024</v>
      </c>
    </row>
    <row r="532" spans="1:12" hidden="1" x14ac:dyDescent="0.3">
      <c r="A532" t="s">
        <v>1410</v>
      </c>
      <c r="B532" t="s">
        <v>12</v>
      </c>
      <c r="C532">
        <v>500</v>
      </c>
      <c r="D532" s="1">
        <v>44901</v>
      </c>
      <c r="E532">
        <v>125</v>
      </c>
      <c r="F532" t="s">
        <v>131</v>
      </c>
      <c r="G532" t="s">
        <v>1416</v>
      </c>
      <c r="H532" t="s">
        <v>35</v>
      </c>
      <c r="I532">
        <v>302</v>
      </c>
      <c r="J532" t="s">
        <v>16</v>
      </c>
      <c r="K532" t="s">
        <v>179</v>
      </c>
      <c r="L532">
        <f>YEAR(licenziamenti[[#This Row],[date]])</f>
        <v>2022</v>
      </c>
    </row>
    <row r="533" spans="1:12" hidden="1" x14ac:dyDescent="0.3">
      <c r="A533" t="s">
        <v>1417</v>
      </c>
      <c r="B533" t="s">
        <v>1278</v>
      </c>
      <c r="C533">
        <v>650</v>
      </c>
      <c r="D533" s="1">
        <v>44915</v>
      </c>
      <c r="E533">
        <v>24</v>
      </c>
      <c r="F533" t="s">
        <v>83</v>
      </c>
      <c r="G533" t="s">
        <v>1418</v>
      </c>
      <c r="H533" t="s">
        <v>15</v>
      </c>
      <c r="I533">
        <v>50</v>
      </c>
      <c r="J533" t="s">
        <v>1280</v>
      </c>
      <c r="K533" t="s">
        <v>1419</v>
      </c>
      <c r="L533">
        <f>YEAR(licenziamenti[[#This Row],[date]])</f>
        <v>2022</v>
      </c>
    </row>
    <row r="534" spans="1:12" hidden="1" x14ac:dyDescent="0.3">
      <c r="A534" t="s">
        <v>1420</v>
      </c>
      <c r="B534" t="s">
        <v>32</v>
      </c>
      <c r="C534">
        <v>1000</v>
      </c>
      <c r="D534" s="1">
        <v>44755</v>
      </c>
      <c r="E534">
        <v>2</v>
      </c>
      <c r="F534" t="s">
        <v>83</v>
      </c>
      <c r="G534" t="s">
        <v>1421</v>
      </c>
      <c r="H534" t="s">
        <v>35</v>
      </c>
      <c r="I534">
        <v>64</v>
      </c>
      <c r="J534" t="s">
        <v>16</v>
      </c>
      <c r="K534" t="s">
        <v>226</v>
      </c>
      <c r="L534">
        <f>YEAR(licenziamenti[[#This Row],[date]])</f>
        <v>2022</v>
      </c>
    </row>
    <row r="535" spans="1:12" hidden="1" x14ac:dyDescent="0.3">
      <c r="A535" t="s">
        <v>1420</v>
      </c>
      <c r="B535" t="s">
        <v>32</v>
      </c>
      <c r="C535">
        <v>400</v>
      </c>
      <c r="D535" s="1">
        <v>44909</v>
      </c>
      <c r="E535">
        <v>1</v>
      </c>
      <c r="F535" t="s">
        <v>83</v>
      </c>
      <c r="G535" t="s">
        <v>1422</v>
      </c>
      <c r="H535" t="s">
        <v>35</v>
      </c>
      <c r="I535">
        <v>64</v>
      </c>
      <c r="J535" t="s">
        <v>16</v>
      </c>
      <c r="K535" t="s">
        <v>427</v>
      </c>
      <c r="L535">
        <f>YEAR(licenziamenti[[#This Row],[date]])</f>
        <v>2022</v>
      </c>
    </row>
    <row r="536" spans="1:12" hidden="1" x14ac:dyDescent="0.3">
      <c r="A536" t="s">
        <v>1420</v>
      </c>
      <c r="B536" t="s">
        <v>32</v>
      </c>
      <c r="C536">
        <v>600</v>
      </c>
      <c r="D536" s="1">
        <v>45379</v>
      </c>
      <c r="E536">
        <v>2</v>
      </c>
      <c r="F536" t="s">
        <v>83</v>
      </c>
      <c r="G536" t="s">
        <v>1423</v>
      </c>
      <c r="H536" t="s">
        <v>35</v>
      </c>
      <c r="I536">
        <v>64</v>
      </c>
      <c r="J536" t="s">
        <v>16</v>
      </c>
      <c r="K536" t="s">
        <v>1424</v>
      </c>
      <c r="L536">
        <f>YEAR(licenziamenti[[#This Row],[date]])</f>
        <v>2024</v>
      </c>
    </row>
    <row r="537" spans="1:12" hidden="1" x14ac:dyDescent="0.3">
      <c r="A537" t="s">
        <v>1425</v>
      </c>
      <c r="B537" t="s">
        <v>1426</v>
      </c>
      <c r="C537">
        <v>1100</v>
      </c>
      <c r="D537" s="1">
        <v>45673</v>
      </c>
      <c r="E537">
        <v>24</v>
      </c>
      <c r="F537" t="s">
        <v>43</v>
      </c>
      <c r="G537" t="s">
        <v>1427</v>
      </c>
      <c r="H537" t="s">
        <v>35</v>
      </c>
      <c r="I537">
        <v>205</v>
      </c>
      <c r="J537" t="s">
        <v>159</v>
      </c>
      <c r="K537" t="s">
        <v>628</v>
      </c>
      <c r="L537">
        <f>YEAR(licenziamenti[[#This Row],[date]])</f>
        <v>2025</v>
      </c>
    </row>
    <row r="538" spans="1:12" hidden="1" x14ac:dyDescent="0.3">
      <c r="A538" t="s">
        <v>1425</v>
      </c>
      <c r="B538" t="s">
        <v>1426</v>
      </c>
      <c r="C538">
        <v>650</v>
      </c>
      <c r="D538" s="1">
        <v>44956</v>
      </c>
      <c r="E538">
        <v>13</v>
      </c>
      <c r="F538" t="s">
        <v>43</v>
      </c>
      <c r="G538" t="s">
        <v>1428</v>
      </c>
      <c r="H538" t="s">
        <v>35</v>
      </c>
      <c r="I538">
        <v>205</v>
      </c>
      <c r="J538" t="s">
        <v>159</v>
      </c>
      <c r="K538" t="s">
        <v>526</v>
      </c>
      <c r="L538">
        <f>YEAR(licenziamenti[[#This Row],[date]])</f>
        <v>2023</v>
      </c>
    </row>
    <row r="539" spans="1:12" hidden="1" x14ac:dyDescent="0.3">
      <c r="A539" t="s">
        <v>1425</v>
      </c>
      <c r="B539" t="s">
        <v>1426</v>
      </c>
      <c r="C539">
        <v>800</v>
      </c>
      <c r="D539" s="1">
        <v>44903</v>
      </c>
      <c r="F539" t="s">
        <v>43</v>
      </c>
      <c r="G539" t="s">
        <v>1429</v>
      </c>
      <c r="H539" t="s">
        <v>35</v>
      </c>
      <c r="I539">
        <v>205</v>
      </c>
      <c r="J539" t="s">
        <v>159</v>
      </c>
      <c r="K539" t="s">
        <v>1430</v>
      </c>
      <c r="L539">
        <f>YEAR(licenziamenti[[#This Row],[date]])</f>
        <v>2022</v>
      </c>
    </row>
    <row r="540" spans="1:12" hidden="1" x14ac:dyDescent="0.3">
      <c r="A540" t="s">
        <v>1431</v>
      </c>
      <c r="B540" t="s">
        <v>697</v>
      </c>
      <c r="C540">
        <v>5000</v>
      </c>
      <c r="D540" s="1">
        <v>45008</v>
      </c>
      <c r="F540" t="s">
        <v>43</v>
      </c>
      <c r="G540" t="s">
        <v>1432</v>
      </c>
      <c r="H540" t="s">
        <v>39</v>
      </c>
      <c r="I540">
        <v>300</v>
      </c>
      <c r="J540" t="s">
        <v>699</v>
      </c>
      <c r="K540" t="s">
        <v>1433</v>
      </c>
      <c r="L540">
        <f>YEAR(licenziamenti[[#This Row],[date]])</f>
        <v>2023</v>
      </c>
    </row>
    <row r="541" spans="1:12" hidden="1" x14ac:dyDescent="0.3">
      <c r="A541" t="s">
        <v>1434</v>
      </c>
      <c r="B541" t="s">
        <v>124</v>
      </c>
      <c r="D541" s="1">
        <v>45638</v>
      </c>
      <c r="E541">
        <v>12</v>
      </c>
      <c r="F541" t="s">
        <v>109</v>
      </c>
      <c r="G541" t="s">
        <v>1435</v>
      </c>
      <c r="H541" t="s">
        <v>39</v>
      </c>
      <c r="I541">
        <v>17</v>
      </c>
      <c r="J541" t="s">
        <v>127</v>
      </c>
      <c r="K541" t="s">
        <v>1436</v>
      </c>
      <c r="L541">
        <f>YEAR(licenziamenti[[#This Row],[date]])</f>
        <v>2024</v>
      </c>
    </row>
    <row r="542" spans="1:12" hidden="1" x14ac:dyDescent="0.3">
      <c r="A542" t="s">
        <v>1437</v>
      </c>
      <c r="B542" t="s">
        <v>157</v>
      </c>
      <c r="C542">
        <v>1000</v>
      </c>
      <c r="D542" s="1">
        <v>43984</v>
      </c>
      <c r="F542" t="s">
        <v>103</v>
      </c>
      <c r="G542" t="s">
        <v>1438</v>
      </c>
      <c r="H542" t="s">
        <v>105</v>
      </c>
      <c r="I542">
        <v>55</v>
      </c>
      <c r="J542" t="s">
        <v>159</v>
      </c>
      <c r="K542" t="s">
        <v>1439</v>
      </c>
      <c r="L542">
        <f>YEAR(licenziamenti[[#This Row],[date]])</f>
        <v>2020</v>
      </c>
    </row>
    <row r="543" spans="1:12" hidden="1" x14ac:dyDescent="0.3">
      <c r="A543" t="s">
        <v>1440</v>
      </c>
      <c r="B543" t="s">
        <v>138</v>
      </c>
      <c r="C543">
        <v>500</v>
      </c>
      <c r="D543" s="1">
        <v>45631</v>
      </c>
      <c r="E543">
        <v>6</v>
      </c>
      <c r="F543" t="s">
        <v>56</v>
      </c>
      <c r="G543" t="s">
        <v>1441</v>
      </c>
      <c r="H543" t="s">
        <v>215</v>
      </c>
      <c r="I543">
        <v>1100</v>
      </c>
      <c r="J543" t="s">
        <v>16</v>
      </c>
      <c r="K543" t="s">
        <v>979</v>
      </c>
      <c r="L543">
        <f>YEAR(licenziamenti[[#This Row],[date]])</f>
        <v>2024</v>
      </c>
    </row>
    <row r="544" spans="1:12" hidden="1" x14ac:dyDescent="0.3">
      <c r="A544" t="s">
        <v>1442</v>
      </c>
      <c r="B544" t="s">
        <v>12</v>
      </c>
      <c r="D544" s="1">
        <v>44902</v>
      </c>
      <c r="E544">
        <v>17</v>
      </c>
      <c r="F544" t="s">
        <v>233</v>
      </c>
      <c r="G544" t="s">
        <v>1443</v>
      </c>
      <c r="H544" t="s">
        <v>173</v>
      </c>
      <c r="I544">
        <v>315</v>
      </c>
      <c r="J544" t="s">
        <v>16</v>
      </c>
      <c r="K544" t="s">
        <v>179</v>
      </c>
      <c r="L544">
        <f>YEAR(licenziamenti[[#This Row],[date]])</f>
        <v>2022</v>
      </c>
    </row>
    <row r="545" spans="1:12" hidden="1" x14ac:dyDescent="0.3">
      <c r="A545" t="s">
        <v>1442</v>
      </c>
      <c r="B545" t="s">
        <v>12</v>
      </c>
      <c r="C545">
        <v>1000</v>
      </c>
      <c r="D545" s="1">
        <v>45322</v>
      </c>
      <c r="F545" t="s">
        <v>233</v>
      </c>
      <c r="G545" t="s">
        <v>158</v>
      </c>
      <c r="H545" t="s">
        <v>173</v>
      </c>
      <c r="I545">
        <v>315</v>
      </c>
      <c r="J545" t="s">
        <v>16</v>
      </c>
      <c r="K545" t="s">
        <v>1444</v>
      </c>
      <c r="L545">
        <f>YEAR(licenziamenti[[#This Row],[date]])</f>
        <v>2024</v>
      </c>
    </row>
    <row r="546" spans="1:12" hidden="1" x14ac:dyDescent="0.3">
      <c r="A546" t="s">
        <v>1445</v>
      </c>
      <c r="B546" t="s">
        <v>731</v>
      </c>
      <c r="D546" s="1">
        <v>44728</v>
      </c>
      <c r="E546">
        <v>5</v>
      </c>
      <c r="F546" t="s">
        <v>13</v>
      </c>
      <c r="G546" t="s">
        <v>1446</v>
      </c>
      <c r="H546" t="s">
        <v>22</v>
      </c>
      <c r="I546">
        <v>50</v>
      </c>
      <c r="J546" t="s">
        <v>16</v>
      </c>
      <c r="K546" t="s">
        <v>1183</v>
      </c>
      <c r="L546">
        <f>YEAR(licenziamenti[[#This Row],[date]])</f>
        <v>2022</v>
      </c>
    </row>
    <row r="547" spans="1:12" hidden="1" x14ac:dyDescent="0.3">
      <c r="A547" t="s">
        <v>1447</v>
      </c>
      <c r="B547" t="s">
        <v>1448</v>
      </c>
      <c r="C547">
        <v>350</v>
      </c>
      <c r="D547" s="1">
        <v>45071</v>
      </c>
      <c r="F547" t="s">
        <v>83</v>
      </c>
      <c r="G547" t="s">
        <v>1449</v>
      </c>
      <c r="H547" t="s">
        <v>152</v>
      </c>
      <c r="I547">
        <v>12</v>
      </c>
      <c r="J547" t="s">
        <v>159</v>
      </c>
      <c r="K547" t="s">
        <v>231</v>
      </c>
      <c r="L547">
        <f>YEAR(licenziamenti[[#This Row],[date]])</f>
        <v>2023</v>
      </c>
    </row>
    <row r="548" spans="1:12" hidden="1" x14ac:dyDescent="0.3">
      <c r="A548" t="s">
        <v>1450</v>
      </c>
      <c r="B548" t="s">
        <v>12</v>
      </c>
      <c r="C548">
        <v>2210</v>
      </c>
      <c r="D548" s="1">
        <v>45888</v>
      </c>
      <c r="F548" t="s">
        <v>251</v>
      </c>
      <c r="G548" t="s">
        <v>1451</v>
      </c>
      <c r="H548" t="s">
        <v>39</v>
      </c>
      <c r="I548">
        <v>2</v>
      </c>
      <c r="J548" t="s">
        <v>16</v>
      </c>
      <c r="K548" t="s">
        <v>744</v>
      </c>
      <c r="L548">
        <f>YEAR(licenziamenti[[#This Row],[date]])</f>
        <v>2025</v>
      </c>
    </row>
    <row r="549" spans="1:12" hidden="1" x14ac:dyDescent="0.3">
      <c r="A549" t="s">
        <v>1450</v>
      </c>
      <c r="B549" t="s">
        <v>12</v>
      </c>
      <c r="C549">
        <v>3500</v>
      </c>
      <c r="D549" s="1">
        <v>45186</v>
      </c>
      <c r="F549" t="s">
        <v>251</v>
      </c>
      <c r="G549" t="s">
        <v>1452</v>
      </c>
      <c r="H549" t="s">
        <v>39</v>
      </c>
      <c r="I549">
        <v>2</v>
      </c>
      <c r="J549" t="s">
        <v>16</v>
      </c>
      <c r="K549" t="s">
        <v>1453</v>
      </c>
      <c r="L549">
        <f>YEAR(licenziamenti[[#This Row],[date]])</f>
        <v>2023</v>
      </c>
    </row>
    <row r="550" spans="1:12" hidden="1" x14ac:dyDescent="0.3">
      <c r="A550" t="s">
        <v>1450</v>
      </c>
      <c r="B550" t="s">
        <v>12</v>
      </c>
      <c r="C550">
        <v>41000</v>
      </c>
      <c r="D550" s="1">
        <v>44881</v>
      </c>
      <c r="E550">
        <v>5</v>
      </c>
      <c r="F550" t="s">
        <v>251</v>
      </c>
      <c r="G550" t="s">
        <v>1454</v>
      </c>
      <c r="H550" t="s">
        <v>39</v>
      </c>
      <c r="I550">
        <v>2</v>
      </c>
      <c r="J550" t="s">
        <v>16</v>
      </c>
      <c r="K550" t="s">
        <v>1247</v>
      </c>
      <c r="L550">
        <f>YEAR(licenziamenti[[#This Row],[date]])</f>
        <v>2022</v>
      </c>
    </row>
    <row r="551" spans="1:12" hidden="1" x14ac:dyDescent="0.3">
      <c r="A551" t="s">
        <v>1450</v>
      </c>
      <c r="B551" t="s">
        <v>12</v>
      </c>
      <c r="C551">
        <v>42500</v>
      </c>
      <c r="D551" s="1">
        <v>45336</v>
      </c>
      <c r="E551">
        <v>5</v>
      </c>
      <c r="F551" t="s">
        <v>251</v>
      </c>
      <c r="G551" t="s">
        <v>1455</v>
      </c>
      <c r="H551" t="s">
        <v>39</v>
      </c>
      <c r="I551">
        <v>2</v>
      </c>
      <c r="J551" t="s">
        <v>16</v>
      </c>
      <c r="K551" t="s">
        <v>666</v>
      </c>
      <c r="L551">
        <f>YEAR(licenziamenti[[#This Row],[date]])</f>
        <v>2024</v>
      </c>
    </row>
    <row r="552" spans="1:12" hidden="1" x14ac:dyDescent="0.3">
      <c r="A552" t="s">
        <v>1450</v>
      </c>
      <c r="B552" t="s">
        <v>12</v>
      </c>
      <c r="C552">
        <v>56000</v>
      </c>
      <c r="D552" s="1">
        <v>45513</v>
      </c>
      <c r="E552">
        <v>7</v>
      </c>
      <c r="F552" t="s">
        <v>251</v>
      </c>
      <c r="G552" t="s">
        <v>1456</v>
      </c>
      <c r="H552" t="s">
        <v>39</v>
      </c>
      <c r="I552">
        <v>2</v>
      </c>
      <c r="J552" t="s">
        <v>16</v>
      </c>
      <c r="K552" t="s">
        <v>1030</v>
      </c>
      <c r="L552">
        <f>YEAR(licenziamenti[[#This Row],[date]])</f>
        <v>2024</v>
      </c>
    </row>
    <row r="553" spans="1:12" hidden="1" x14ac:dyDescent="0.3">
      <c r="A553" t="s">
        <v>1457</v>
      </c>
      <c r="B553" t="s">
        <v>42</v>
      </c>
      <c r="C553">
        <v>330</v>
      </c>
      <c r="D553" s="1">
        <v>44937</v>
      </c>
      <c r="F553" t="s">
        <v>33</v>
      </c>
      <c r="G553" t="s">
        <v>1458</v>
      </c>
      <c r="H553" t="s">
        <v>35</v>
      </c>
      <c r="I553">
        <v>133</v>
      </c>
      <c r="J553" t="s">
        <v>16</v>
      </c>
      <c r="K553" t="s">
        <v>921</v>
      </c>
      <c r="L553">
        <f>YEAR(licenziamenti[[#This Row],[date]])</f>
        <v>2023</v>
      </c>
    </row>
    <row r="554" spans="1:12" hidden="1" x14ac:dyDescent="0.3">
      <c r="A554" t="s">
        <v>1459</v>
      </c>
      <c r="B554" t="s">
        <v>12</v>
      </c>
      <c r="C554">
        <v>220</v>
      </c>
      <c r="D554" s="1">
        <v>44946</v>
      </c>
      <c r="E554">
        <v>27</v>
      </c>
      <c r="F554" t="s">
        <v>109</v>
      </c>
      <c r="G554" t="s">
        <v>1460</v>
      </c>
      <c r="H554" t="s">
        <v>35</v>
      </c>
      <c r="I554">
        <v>64</v>
      </c>
      <c r="J554" t="s">
        <v>16</v>
      </c>
      <c r="K554" t="s">
        <v>709</v>
      </c>
      <c r="L554">
        <f>YEAR(licenziamenti[[#This Row],[date]])</f>
        <v>2023</v>
      </c>
    </row>
    <row r="555" spans="1:12" hidden="1" x14ac:dyDescent="0.3">
      <c r="A555" t="s">
        <v>1461</v>
      </c>
      <c r="B555" t="s">
        <v>1395</v>
      </c>
      <c r="D555" s="1">
        <v>44936</v>
      </c>
      <c r="E555">
        <v>15</v>
      </c>
      <c r="F555" t="s">
        <v>251</v>
      </c>
      <c r="G555" t="s">
        <v>1462</v>
      </c>
      <c r="H555" t="s">
        <v>105</v>
      </c>
      <c r="I555">
        <v>20</v>
      </c>
      <c r="J555" t="s">
        <v>16</v>
      </c>
      <c r="K555" t="s">
        <v>334</v>
      </c>
      <c r="L555">
        <f>YEAR(licenziamenti[[#This Row],[date]])</f>
        <v>2023</v>
      </c>
    </row>
    <row r="556" spans="1:12" hidden="1" x14ac:dyDescent="0.3">
      <c r="A556" t="s">
        <v>1461</v>
      </c>
      <c r="B556" t="s">
        <v>1395</v>
      </c>
      <c r="C556">
        <v>10000</v>
      </c>
      <c r="D556" s="1">
        <v>45301</v>
      </c>
      <c r="E556">
        <v>12</v>
      </c>
      <c r="F556" t="s">
        <v>251</v>
      </c>
      <c r="G556" t="s">
        <v>1463</v>
      </c>
      <c r="H556" t="s">
        <v>105</v>
      </c>
      <c r="I556">
        <v>20</v>
      </c>
      <c r="J556" t="s">
        <v>16</v>
      </c>
      <c r="K556" t="s">
        <v>1464</v>
      </c>
      <c r="L556">
        <f>YEAR(licenziamenti[[#This Row],[date]])</f>
        <v>2024</v>
      </c>
    </row>
    <row r="557" spans="1:12" hidden="1" x14ac:dyDescent="0.3">
      <c r="A557" t="s">
        <v>1465</v>
      </c>
      <c r="B557" t="s">
        <v>42</v>
      </c>
      <c r="C557">
        <v>1550</v>
      </c>
      <c r="D557" s="1">
        <v>45085</v>
      </c>
      <c r="E557">
        <v>12</v>
      </c>
      <c r="F557" t="s">
        <v>13</v>
      </c>
      <c r="G557" t="s">
        <v>1466</v>
      </c>
      <c r="H557" t="s">
        <v>45</v>
      </c>
      <c r="I557">
        <v>891</v>
      </c>
      <c r="J557" t="s">
        <v>16</v>
      </c>
      <c r="K557" t="s">
        <v>1467</v>
      </c>
      <c r="L557">
        <f>YEAR(licenziamenti[[#This Row],[date]])</f>
        <v>2023</v>
      </c>
    </row>
    <row r="558" spans="1:12" hidden="1" x14ac:dyDescent="0.3">
      <c r="A558" t="s">
        <v>1468</v>
      </c>
      <c r="B558" t="s">
        <v>168</v>
      </c>
      <c r="C558">
        <v>1910</v>
      </c>
      <c r="D558" s="1">
        <v>44731</v>
      </c>
      <c r="E558">
        <v>3</v>
      </c>
      <c r="F558" t="s">
        <v>43</v>
      </c>
      <c r="G558" t="s">
        <v>1469</v>
      </c>
      <c r="H558" t="s">
        <v>35</v>
      </c>
      <c r="I558">
        <v>112</v>
      </c>
      <c r="J558" t="s">
        <v>133</v>
      </c>
      <c r="K558" t="s">
        <v>1470</v>
      </c>
      <c r="L558">
        <f>YEAR(licenziamenti[[#This Row],[date]])</f>
        <v>2022</v>
      </c>
    </row>
    <row r="559" spans="1:12" hidden="1" x14ac:dyDescent="0.3">
      <c r="A559" t="s">
        <v>1468</v>
      </c>
      <c r="B559" t="s">
        <v>168</v>
      </c>
      <c r="C559">
        <v>900</v>
      </c>
      <c r="D559" s="1">
        <v>45215</v>
      </c>
      <c r="F559" t="s">
        <v>43</v>
      </c>
      <c r="G559" t="s">
        <v>1471</v>
      </c>
      <c r="H559" t="s">
        <v>35</v>
      </c>
      <c r="I559">
        <v>112</v>
      </c>
      <c r="J559" t="s">
        <v>133</v>
      </c>
      <c r="K559" t="s">
        <v>1472</v>
      </c>
      <c r="L559">
        <f>YEAR(licenziamenti[[#This Row],[date]])</f>
        <v>2023</v>
      </c>
    </row>
    <row r="560" spans="1:12" hidden="1" x14ac:dyDescent="0.3">
      <c r="A560" t="s">
        <v>1473</v>
      </c>
      <c r="B560" t="s">
        <v>12</v>
      </c>
      <c r="C560">
        <v>200</v>
      </c>
      <c r="D560" s="1">
        <v>44963</v>
      </c>
      <c r="F560" t="s">
        <v>78</v>
      </c>
      <c r="G560" t="s">
        <v>1474</v>
      </c>
      <c r="H560" t="s">
        <v>173</v>
      </c>
      <c r="I560">
        <v>496</v>
      </c>
      <c r="J560" t="s">
        <v>16</v>
      </c>
      <c r="K560" t="s">
        <v>598</v>
      </c>
      <c r="L560">
        <f>YEAR(licenziamenti[[#This Row],[date]])</f>
        <v>2023</v>
      </c>
    </row>
    <row r="561" spans="1:12" hidden="1" x14ac:dyDescent="0.3">
      <c r="A561" t="s">
        <v>1473</v>
      </c>
      <c r="B561" t="s">
        <v>12</v>
      </c>
      <c r="C561">
        <v>450</v>
      </c>
      <c r="D561" s="1">
        <v>44804</v>
      </c>
      <c r="F561" t="s">
        <v>78</v>
      </c>
      <c r="G561" t="s">
        <v>158</v>
      </c>
      <c r="H561" t="s">
        <v>173</v>
      </c>
      <c r="I561">
        <v>496</v>
      </c>
      <c r="J561" t="s">
        <v>16</v>
      </c>
      <c r="K561" t="s">
        <v>60</v>
      </c>
      <c r="L561">
        <f>YEAR(licenziamenti[[#This Row],[date]])</f>
        <v>2022</v>
      </c>
    </row>
    <row r="562" spans="1:12" hidden="1" x14ac:dyDescent="0.3">
      <c r="A562" t="s">
        <v>1475</v>
      </c>
      <c r="B562" t="s">
        <v>12</v>
      </c>
      <c r="C562">
        <v>150</v>
      </c>
      <c r="D562" s="1">
        <v>44764</v>
      </c>
      <c r="E562">
        <v>5</v>
      </c>
      <c r="F562" t="s">
        <v>13</v>
      </c>
      <c r="G562" t="s">
        <v>1476</v>
      </c>
      <c r="H562" t="s">
        <v>45</v>
      </c>
      <c r="I562">
        <v>328</v>
      </c>
      <c r="J562" t="s">
        <v>16</v>
      </c>
      <c r="K562" t="s">
        <v>101</v>
      </c>
      <c r="L562">
        <f>YEAR(licenziamenti[[#This Row],[date]])</f>
        <v>2022</v>
      </c>
    </row>
    <row r="563" spans="1:12" hidden="1" x14ac:dyDescent="0.3">
      <c r="A563" t="s">
        <v>1477</v>
      </c>
      <c r="B563" t="s">
        <v>42</v>
      </c>
      <c r="C563">
        <v>1540</v>
      </c>
      <c r="D563" s="1">
        <v>43923</v>
      </c>
      <c r="E563">
        <v>22</v>
      </c>
      <c r="F563" t="s">
        <v>1478</v>
      </c>
      <c r="G563" t="s">
        <v>1479</v>
      </c>
      <c r="H563" t="s">
        <v>15</v>
      </c>
      <c r="I563">
        <v>549</v>
      </c>
      <c r="J563" t="s">
        <v>16</v>
      </c>
      <c r="K563" t="s">
        <v>1480</v>
      </c>
      <c r="L563">
        <f>YEAR(licenziamenti[[#This Row],[date]])</f>
        <v>2020</v>
      </c>
    </row>
    <row r="564" spans="1:12" hidden="1" x14ac:dyDescent="0.3">
      <c r="A564" t="s">
        <v>1481</v>
      </c>
      <c r="B564" t="s">
        <v>150</v>
      </c>
      <c r="C564">
        <v>1450</v>
      </c>
      <c r="D564" s="1">
        <v>45870</v>
      </c>
      <c r="E564">
        <v>16</v>
      </c>
      <c r="F564" t="s">
        <v>131</v>
      </c>
      <c r="G564" t="s">
        <v>1482</v>
      </c>
      <c r="H564" t="s">
        <v>35</v>
      </c>
      <c r="I564">
        <v>140</v>
      </c>
      <c r="J564" t="s">
        <v>133</v>
      </c>
      <c r="K564" t="s">
        <v>1483</v>
      </c>
      <c r="L564">
        <f>YEAR(licenziamenti[[#This Row],[date]])</f>
        <v>2025</v>
      </c>
    </row>
    <row r="565" spans="1:12" hidden="1" x14ac:dyDescent="0.3">
      <c r="A565" t="s">
        <v>1481</v>
      </c>
      <c r="B565" t="s">
        <v>150</v>
      </c>
      <c r="C565">
        <v>1900</v>
      </c>
      <c r="D565" s="1">
        <v>44820</v>
      </c>
      <c r="E565">
        <v>2</v>
      </c>
      <c r="F565" t="s">
        <v>131</v>
      </c>
      <c r="G565" t="s">
        <v>1484</v>
      </c>
      <c r="H565" t="s">
        <v>35</v>
      </c>
      <c r="I565">
        <v>140</v>
      </c>
      <c r="J565" t="s">
        <v>133</v>
      </c>
      <c r="K565" t="s">
        <v>1485</v>
      </c>
      <c r="L565">
        <f>YEAR(licenziamenti[[#This Row],[date]])</f>
        <v>2022</v>
      </c>
    </row>
    <row r="566" spans="1:12" hidden="1" x14ac:dyDescent="0.3">
      <c r="A566" t="s">
        <v>1486</v>
      </c>
      <c r="B566" t="s">
        <v>26</v>
      </c>
      <c r="C566">
        <v>170</v>
      </c>
      <c r="D566" s="1">
        <v>43934</v>
      </c>
      <c r="E566">
        <v>8</v>
      </c>
      <c r="F566" t="s">
        <v>131</v>
      </c>
      <c r="G566" t="s">
        <v>1487</v>
      </c>
      <c r="H566" t="s">
        <v>28</v>
      </c>
      <c r="I566">
        <v>119</v>
      </c>
      <c r="J566" t="s">
        <v>29</v>
      </c>
      <c r="K566" t="s">
        <v>1488</v>
      </c>
      <c r="L566">
        <f>YEAR(licenziamenti[[#This Row],[date]])</f>
        <v>2020</v>
      </c>
    </row>
    <row r="567" spans="1:12" hidden="1" x14ac:dyDescent="0.3">
      <c r="A567" t="s">
        <v>1489</v>
      </c>
      <c r="B567" t="s">
        <v>26</v>
      </c>
      <c r="C567">
        <v>1250</v>
      </c>
      <c r="D567" s="1">
        <v>44771</v>
      </c>
      <c r="E567">
        <v>25</v>
      </c>
      <c r="F567" t="s">
        <v>131</v>
      </c>
      <c r="G567" t="s">
        <v>1490</v>
      </c>
      <c r="H567" t="s">
        <v>35</v>
      </c>
      <c r="I567">
        <v>681</v>
      </c>
      <c r="J567" t="s">
        <v>29</v>
      </c>
      <c r="K567" t="s">
        <v>1271</v>
      </c>
      <c r="L567">
        <f>YEAR(licenziamenti[[#This Row],[date]])</f>
        <v>2022</v>
      </c>
    </row>
    <row r="568" spans="1:12" hidden="1" x14ac:dyDescent="0.3">
      <c r="A568" t="s">
        <v>1491</v>
      </c>
      <c r="B568" t="s">
        <v>26</v>
      </c>
      <c r="C568">
        <v>500</v>
      </c>
      <c r="D568" s="1">
        <v>44942</v>
      </c>
      <c r="E568">
        <v>3</v>
      </c>
      <c r="F568" t="s">
        <v>131</v>
      </c>
      <c r="G568" t="s">
        <v>1492</v>
      </c>
      <c r="H568" t="s">
        <v>35</v>
      </c>
      <c r="I568">
        <v>698</v>
      </c>
      <c r="J568" t="s">
        <v>29</v>
      </c>
      <c r="K568" t="s">
        <v>808</v>
      </c>
      <c r="L568">
        <f>YEAR(licenziamenti[[#This Row],[date]])</f>
        <v>2023</v>
      </c>
    </row>
    <row r="569" spans="1:12" hidden="1" x14ac:dyDescent="0.3">
      <c r="A569" t="s">
        <v>1489</v>
      </c>
      <c r="B569" t="s">
        <v>26</v>
      </c>
      <c r="C569">
        <v>600</v>
      </c>
      <c r="D569" s="1">
        <v>44718</v>
      </c>
      <c r="F569" t="s">
        <v>131</v>
      </c>
      <c r="G569" t="s">
        <v>1493</v>
      </c>
      <c r="H569" t="s">
        <v>35</v>
      </c>
      <c r="I569">
        <v>681</v>
      </c>
      <c r="J569" t="s">
        <v>29</v>
      </c>
      <c r="K569" t="s">
        <v>70</v>
      </c>
      <c r="L569">
        <f>YEAR(licenziamenti[[#This Row],[date]])</f>
        <v>2022</v>
      </c>
    </row>
    <row r="570" spans="1:12" hidden="1" x14ac:dyDescent="0.3">
      <c r="A570" t="s">
        <v>1494</v>
      </c>
      <c r="B570" t="s">
        <v>142</v>
      </c>
      <c r="D570" s="1">
        <v>45170</v>
      </c>
      <c r="E570">
        <v>28</v>
      </c>
      <c r="F570" t="s">
        <v>131</v>
      </c>
      <c r="G570" t="s">
        <v>1495</v>
      </c>
      <c r="H570" t="s">
        <v>45</v>
      </c>
      <c r="I570">
        <v>304</v>
      </c>
      <c r="J570" t="s">
        <v>16</v>
      </c>
      <c r="K570" t="s">
        <v>840</v>
      </c>
      <c r="L570">
        <f>YEAR(licenziamenti[[#This Row],[date]])</f>
        <v>2023</v>
      </c>
    </row>
    <row r="571" spans="1:12" hidden="1" x14ac:dyDescent="0.3">
      <c r="A571" t="s">
        <v>1494</v>
      </c>
      <c r="B571" t="s">
        <v>142</v>
      </c>
      <c r="C571">
        <v>810</v>
      </c>
      <c r="D571" s="1">
        <v>45033</v>
      </c>
      <c r="E571">
        <v>15</v>
      </c>
      <c r="F571" t="s">
        <v>131</v>
      </c>
      <c r="G571" t="s">
        <v>1496</v>
      </c>
      <c r="H571" t="s">
        <v>45</v>
      </c>
      <c r="I571">
        <v>304</v>
      </c>
      <c r="J571" t="s">
        <v>16</v>
      </c>
      <c r="K571" t="s">
        <v>824</v>
      </c>
      <c r="L571">
        <f>YEAR(licenziamenti[[#This Row],[date]])</f>
        <v>2023</v>
      </c>
    </row>
    <row r="572" spans="1:12" hidden="1" x14ac:dyDescent="0.3">
      <c r="A572" t="s">
        <v>1497</v>
      </c>
      <c r="B572" t="s">
        <v>130</v>
      </c>
      <c r="C572">
        <v>600</v>
      </c>
      <c r="D572" s="1">
        <v>43937</v>
      </c>
      <c r="E572">
        <v>2</v>
      </c>
      <c r="F572" t="s">
        <v>20</v>
      </c>
      <c r="G572" t="s">
        <v>1498</v>
      </c>
      <c r="H572" t="s">
        <v>35</v>
      </c>
      <c r="I572">
        <v>76</v>
      </c>
      <c r="J572" t="s">
        <v>133</v>
      </c>
      <c r="K572" t="s">
        <v>1318</v>
      </c>
      <c r="L572">
        <f>YEAR(licenziamenti[[#This Row],[date]])</f>
        <v>2020</v>
      </c>
    </row>
    <row r="573" spans="1:12" hidden="1" x14ac:dyDescent="0.3">
      <c r="A573" t="s">
        <v>1499</v>
      </c>
      <c r="B573" t="s">
        <v>1500</v>
      </c>
      <c r="C573">
        <v>600</v>
      </c>
      <c r="D573" s="1">
        <v>44704</v>
      </c>
      <c r="E573">
        <v>7</v>
      </c>
      <c r="F573" t="s">
        <v>311</v>
      </c>
      <c r="G573" t="s">
        <v>1501</v>
      </c>
      <c r="H573" t="s">
        <v>35</v>
      </c>
      <c r="I573">
        <v>537</v>
      </c>
      <c r="J573" t="s">
        <v>16</v>
      </c>
      <c r="K573" t="s">
        <v>224</v>
      </c>
      <c r="L573">
        <f>YEAR(licenziamenti[[#This Row],[date]])</f>
        <v>2022</v>
      </c>
    </row>
    <row r="574" spans="1:12" hidden="1" x14ac:dyDescent="0.3">
      <c r="A574" t="s">
        <v>1499</v>
      </c>
      <c r="B574" t="s">
        <v>1500</v>
      </c>
      <c r="C574">
        <v>900</v>
      </c>
      <c r="D574" s="1">
        <v>45105</v>
      </c>
      <c r="E574">
        <v>1</v>
      </c>
      <c r="F574" t="s">
        <v>311</v>
      </c>
      <c r="G574" t="s">
        <v>1502</v>
      </c>
      <c r="H574" t="s">
        <v>35</v>
      </c>
      <c r="I574">
        <v>537</v>
      </c>
      <c r="J574" t="s">
        <v>16</v>
      </c>
      <c r="K574" t="s">
        <v>1503</v>
      </c>
      <c r="L574">
        <f>YEAR(licenziamenti[[#This Row],[date]])</f>
        <v>2023</v>
      </c>
    </row>
    <row r="575" spans="1:12" hidden="1" x14ac:dyDescent="0.3">
      <c r="A575" t="s">
        <v>1504</v>
      </c>
      <c r="B575" t="s">
        <v>1505</v>
      </c>
      <c r="C575">
        <v>1060</v>
      </c>
      <c r="D575" s="1">
        <v>45798</v>
      </c>
      <c r="E575">
        <v>22</v>
      </c>
      <c r="F575" t="s">
        <v>73</v>
      </c>
      <c r="G575" t="s">
        <v>1506</v>
      </c>
      <c r="H575" t="s">
        <v>215</v>
      </c>
      <c r="I575">
        <v>734</v>
      </c>
      <c r="J575" t="s">
        <v>1507</v>
      </c>
      <c r="K575" t="s">
        <v>911</v>
      </c>
      <c r="L575">
        <f>YEAR(licenziamenti[[#This Row],[date]])</f>
        <v>2025</v>
      </c>
    </row>
    <row r="576" spans="1:12" hidden="1" x14ac:dyDescent="0.3">
      <c r="A576" t="s">
        <v>1508</v>
      </c>
      <c r="B576" t="s">
        <v>1509</v>
      </c>
      <c r="C576">
        <v>400</v>
      </c>
      <c r="D576" s="1">
        <v>43930</v>
      </c>
      <c r="E576">
        <v>32</v>
      </c>
      <c r="F576" t="s">
        <v>94</v>
      </c>
      <c r="G576" t="s">
        <v>1510</v>
      </c>
      <c r="H576" t="s">
        <v>28</v>
      </c>
      <c r="I576">
        <v>59</v>
      </c>
      <c r="J576" t="s">
        <v>16</v>
      </c>
      <c r="K576" t="s">
        <v>1480</v>
      </c>
      <c r="L576">
        <f>YEAR(licenziamenti[[#This Row],[date]])</f>
        <v>2020</v>
      </c>
    </row>
    <row r="577" spans="1:12" hidden="1" x14ac:dyDescent="0.3">
      <c r="A577" t="s">
        <v>1511</v>
      </c>
      <c r="B577" t="s">
        <v>772</v>
      </c>
      <c r="D577" s="1">
        <v>45166</v>
      </c>
      <c r="E577">
        <v>10</v>
      </c>
      <c r="F577" t="s">
        <v>56</v>
      </c>
      <c r="G577" t="s">
        <v>1512</v>
      </c>
      <c r="H577" t="s">
        <v>152</v>
      </c>
      <c r="I577">
        <v>4</v>
      </c>
      <c r="J577" t="s">
        <v>16</v>
      </c>
      <c r="K577" t="s">
        <v>1513</v>
      </c>
      <c r="L577">
        <f>YEAR(licenziamenti[[#This Row],[date]])</f>
        <v>2023</v>
      </c>
    </row>
    <row r="578" spans="1:12" hidden="1" x14ac:dyDescent="0.3">
      <c r="A578" t="s">
        <v>1514</v>
      </c>
      <c r="B578" t="s">
        <v>1337</v>
      </c>
      <c r="D578" s="1">
        <v>44874</v>
      </c>
      <c r="E578">
        <v>12</v>
      </c>
      <c r="F578" t="s">
        <v>109</v>
      </c>
      <c r="G578" t="s">
        <v>1515</v>
      </c>
      <c r="H578" t="s">
        <v>215</v>
      </c>
      <c r="I578">
        <v>78</v>
      </c>
      <c r="J578" t="s">
        <v>1339</v>
      </c>
      <c r="K578" t="s">
        <v>430</v>
      </c>
      <c r="L578">
        <f>YEAR(licenziamenti[[#This Row],[date]])</f>
        <v>2022</v>
      </c>
    </row>
    <row r="579" spans="1:12" hidden="1" x14ac:dyDescent="0.3">
      <c r="A579" t="s">
        <v>1516</v>
      </c>
      <c r="B579" t="s">
        <v>12</v>
      </c>
      <c r="C579">
        <v>400</v>
      </c>
      <c r="D579" s="1">
        <v>45302</v>
      </c>
      <c r="F579" t="s">
        <v>146</v>
      </c>
      <c r="G579" t="s">
        <v>1517</v>
      </c>
      <c r="H579" t="s">
        <v>39</v>
      </c>
      <c r="I579">
        <v>332</v>
      </c>
      <c r="J579" t="s">
        <v>16</v>
      </c>
      <c r="K579" t="s">
        <v>1518</v>
      </c>
      <c r="L579">
        <f>YEAR(licenziamenti[[#This Row],[date]])</f>
        <v>2024</v>
      </c>
    </row>
    <row r="580" spans="1:12" hidden="1" x14ac:dyDescent="0.3">
      <c r="A580" t="s">
        <v>1519</v>
      </c>
      <c r="B580" t="s">
        <v>12</v>
      </c>
      <c r="C580">
        <v>400</v>
      </c>
      <c r="D580" s="1">
        <v>44879</v>
      </c>
      <c r="E580">
        <v>8</v>
      </c>
      <c r="F580" t="s">
        <v>125</v>
      </c>
      <c r="G580" t="s">
        <v>1520</v>
      </c>
      <c r="H580" t="s">
        <v>58</v>
      </c>
      <c r="I580">
        <v>100</v>
      </c>
      <c r="J580" t="s">
        <v>16</v>
      </c>
      <c r="K580" t="s">
        <v>1247</v>
      </c>
      <c r="L580">
        <f>YEAR(licenziamenti[[#This Row],[date]])</f>
        <v>2022</v>
      </c>
    </row>
    <row r="581" spans="1:12" hidden="1" x14ac:dyDescent="0.3">
      <c r="A581" t="s">
        <v>1521</v>
      </c>
      <c r="B581" t="s">
        <v>12</v>
      </c>
      <c r="D581" s="1">
        <v>45043</v>
      </c>
      <c r="E581">
        <v>5</v>
      </c>
      <c r="F581" t="s">
        <v>33</v>
      </c>
      <c r="G581" t="s">
        <v>1522</v>
      </c>
      <c r="H581" t="s">
        <v>35</v>
      </c>
      <c r="I581">
        <v>110</v>
      </c>
      <c r="J581" t="s">
        <v>16</v>
      </c>
      <c r="K581" t="s">
        <v>1402</v>
      </c>
      <c r="L581">
        <f>YEAR(licenziamenti[[#This Row],[date]])</f>
        <v>2023</v>
      </c>
    </row>
    <row r="582" spans="1:12" hidden="1" x14ac:dyDescent="0.3">
      <c r="A582" t="s">
        <v>1523</v>
      </c>
      <c r="B582" t="s">
        <v>157</v>
      </c>
      <c r="C582">
        <v>310</v>
      </c>
      <c r="D582" s="1">
        <v>44944</v>
      </c>
      <c r="E582">
        <v>31</v>
      </c>
      <c r="F582" t="s">
        <v>13</v>
      </c>
      <c r="G582" t="s">
        <v>1524</v>
      </c>
      <c r="H582" t="s">
        <v>58</v>
      </c>
      <c r="I582">
        <v>47</v>
      </c>
      <c r="J582" t="s">
        <v>159</v>
      </c>
      <c r="K582" t="s">
        <v>96</v>
      </c>
      <c r="L582">
        <f>YEAR(licenziamenti[[#This Row],[date]])</f>
        <v>2023</v>
      </c>
    </row>
    <row r="583" spans="1:12" hidden="1" x14ac:dyDescent="0.3">
      <c r="A583" t="s">
        <v>1525</v>
      </c>
      <c r="B583" t="s">
        <v>26</v>
      </c>
      <c r="C583">
        <v>1500</v>
      </c>
      <c r="D583" s="1">
        <v>44943</v>
      </c>
      <c r="F583" t="s">
        <v>103</v>
      </c>
      <c r="G583" t="s">
        <v>1526</v>
      </c>
      <c r="H583" t="s">
        <v>58</v>
      </c>
      <c r="I583">
        <v>253</v>
      </c>
      <c r="J583" t="s">
        <v>29</v>
      </c>
      <c r="K583" t="s">
        <v>96</v>
      </c>
      <c r="L583">
        <f>YEAR(licenziamenti[[#This Row],[date]])</f>
        <v>2023</v>
      </c>
    </row>
    <row r="584" spans="1:12" hidden="1" x14ac:dyDescent="0.3">
      <c r="A584" t="s">
        <v>1525</v>
      </c>
      <c r="B584" t="s">
        <v>26</v>
      </c>
      <c r="C584">
        <v>760</v>
      </c>
      <c r="D584" s="1">
        <v>44741</v>
      </c>
      <c r="E584">
        <v>22</v>
      </c>
      <c r="F584" t="s">
        <v>103</v>
      </c>
      <c r="G584" t="s">
        <v>1527</v>
      </c>
      <c r="H584" t="s">
        <v>28</v>
      </c>
      <c r="I584">
        <v>153</v>
      </c>
      <c r="J584" t="s">
        <v>29</v>
      </c>
      <c r="K584" t="s">
        <v>654</v>
      </c>
      <c r="L584">
        <f>YEAR(licenziamenti[[#This Row],[date]])</f>
        <v>2022</v>
      </c>
    </row>
    <row r="585" spans="1:12" hidden="1" x14ac:dyDescent="0.3">
      <c r="A585" t="s">
        <v>1528</v>
      </c>
      <c r="B585" t="s">
        <v>32</v>
      </c>
      <c r="D585" s="1">
        <v>43915</v>
      </c>
      <c r="E585">
        <v>3</v>
      </c>
      <c r="F585" t="s">
        <v>33</v>
      </c>
      <c r="G585" t="s">
        <v>1529</v>
      </c>
      <c r="H585" t="s">
        <v>45</v>
      </c>
      <c r="I585">
        <v>296</v>
      </c>
      <c r="J585" t="s">
        <v>16</v>
      </c>
      <c r="K585" t="s">
        <v>943</v>
      </c>
      <c r="L585">
        <f>YEAR(licenziamenti[[#This Row],[date]])</f>
        <v>2020</v>
      </c>
    </row>
    <row r="586" spans="1:12" hidden="1" x14ac:dyDescent="0.3">
      <c r="A586" t="s">
        <v>1530</v>
      </c>
      <c r="B586" t="s">
        <v>42</v>
      </c>
      <c r="C586">
        <v>220</v>
      </c>
      <c r="D586" s="1">
        <v>44676</v>
      </c>
      <c r="F586" t="s">
        <v>20</v>
      </c>
      <c r="G586" t="s">
        <v>1531</v>
      </c>
      <c r="H586" t="s">
        <v>28</v>
      </c>
      <c r="I586">
        <v>58</v>
      </c>
      <c r="J586" t="s">
        <v>16</v>
      </c>
      <c r="K586" t="s">
        <v>1532</v>
      </c>
      <c r="L586">
        <f>YEAR(licenziamenti[[#This Row],[date]])</f>
        <v>2022</v>
      </c>
    </row>
    <row r="587" spans="1:12" hidden="1" x14ac:dyDescent="0.3">
      <c r="A587" t="s">
        <v>1533</v>
      </c>
      <c r="B587" t="s">
        <v>12</v>
      </c>
      <c r="C587">
        <v>120</v>
      </c>
      <c r="D587" s="1">
        <v>44987</v>
      </c>
      <c r="E587">
        <v>1</v>
      </c>
      <c r="F587" t="s">
        <v>125</v>
      </c>
      <c r="G587" t="s">
        <v>1534</v>
      </c>
      <c r="H587" t="s">
        <v>105</v>
      </c>
      <c r="I587">
        <v>20</v>
      </c>
      <c r="J587" t="s">
        <v>16</v>
      </c>
      <c r="K587" t="s">
        <v>218</v>
      </c>
      <c r="L587">
        <f>YEAR(licenziamenti[[#This Row],[date]])</f>
        <v>2023</v>
      </c>
    </row>
    <row r="588" spans="1:12" hidden="1" x14ac:dyDescent="0.3">
      <c r="A588" t="s">
        <v>1535</v>
      </c>
      <c r="B588" t="s">
        <v>157</v>
      </c>
      <c r="D588" s="1">
        <v>44950</v>
      </c>
      <c r="E588">
        <v>1</v>
      </c>
      <c r="F588" t="s">
        <v>396</v>
      </c>
      <c r="G588" t="s">
        <v>1536</v>
      </c>
      <c r="H588" t="s">
        <v>35</v>
      </c>
      <c r="I588">
        <v>332</v>
      </c>
      <c r="J588" t="s">
        <v>159</v>
      </c>
      <c r="K588" t="s">
        <v>1537</v>
      </c>
      <c r="L588">
        <f>YEAR(licenziamenti[[#This Row],[date]])</f>
        <v>2023</v>
      </c>
    </row>
    <row r="589" spans="1:12" hidden="1" x14ac:dyDescent="0.3">
      <c r="A589" t="s">
        <v>1535</v>
      </c>
      <c r="B589" t="s">
        <v>157</v>
      </c>
      <c r="D589" s="1">
        <v>45078</v>
      </c>
      <c r="E589">
        <v>1</v>
      </c>
      <c r="F589" t="s">
        <v>396</v>
      </c>
      <c r="G589" t="s">
        <v>1538</v>
      </c>
      <c r="H589" t="s">
        <v>35</v>
      </c>
      <c r="I589">
        <v>332</v>
      </c>
      <c r="J589" t="s">
        <v>159</v>
      </c>
      <c r="K589" t="s">
        <v>1539</v>
      </c>
      <c r="L589">
        <f>YEAR(licenziamenti[[#This Row],[date]])</f>
        <v>2023</v>
      </c>
    </row>
    <row r="590" spans="1:12" hidden="1" x14ac:dyDescent="0.3">
      <c r="A590" t="s">
        <v>1540</v>
      </c>
      <c r="B590" t="s">
        <v>1541</v>
      </c>
      <c r="D590" s="1">
        <v>44872</v>
      </c>
      <c r="E590">
        <v>15</v>
      </c>
      <c r="F590" t="s">
        <v>146</v>
      </c>
      <c r="G590" t="s">
        <v>1542</v>
      </c>
      <c r="H590" t="s">
        <v>58</v>
      </c>
      <c r="I590">
        <v>137</v>
      </c>
      <c r="J590" t="s">
        <v>16</v>
      </c>
      <c r="K590" t="s">
        <v>1543</v>
      </c>
      <c r="L590">
        <f>YEAR(licenziamenti[[#This Row],[date]])</f>
        <v>2022</v>
      </c>
    </row>
    <row r="591" spans="1:12" hidden="1" x14ac:dyDescent="0.3">
      <c r="A591" t="s">
        <v>1540</v>
      </c>
      <c r="B591" t="s">
        <v>1541</v>
      </c>
      <c r="C591">
        <v>250</v>
      </c>
      <c r="D591" s="1">
        <v>43930</v>
      </c>
      <c r="E591">
        <v>5</v>
      </c>
      <c r="F591" t="s">
        <v>109</v>
      </c>
      <c r="G591" t="s">
        <v>1544</v>
      </c>
      <c r="H591" t="s">
        <v>28</v>
      </c>
      <c r="I591">
        <v>138</v>
      </c>
      <c r="J591" t="s">
        <v>16</v>
      </c>
      <c r="K591" t="s">
        <v>1545</v>
      </c>
      <c r="L591">
        <f>YEAR(licenziamenti[[#This Row],[date]])</f>
        <v>2020</v>
      </c>
    </row>
    <row r="592" spans="1:12" hidden="1" x14ac:dyDescent="0.3">
      <c r="A592" t="s">
        <v>1546</v>
      </c>
      <c r="B592" t="s">
        <v>12</v>
      </c>
      <c r="C592">
        <v>80</v>
      </c>
      <c r="D592" s="1">
        <v>44127</v>
      </c>
      <c r="F592" t="s">
        <v>65</v>
      </c>
      <c r="G592" t="s">
        <v>1547</v>
      </c>
      <c r="H592" t="s">
        <v>22</v>
      </c>
      <c r="I592">
        <v>8</v>
      </c>
      <c r="J592" t="s">
        <v>16</v>
      </c>
      <c r="K592" t="s">
        <v>1548</v>
      </c>
      <c r="L592">
        <f>YEAR(licenziamenti[[#This Row],[date]])</f>
        <v>2020</v>
      </c>
    </row>
    <row r="593" spans="1:12" hidden="1" x14ac:dyDescent="0.3">
      <c r="A593" t="s">
        <v>1549</v>
      </c>
      <c r="B593" t="s">
        <v>12</v>
      </c>
      <c r="D593" s="1">
        <v>45337</v>
      </c>
      <c r="E593">
        <v>10</v>
      </c>
      <c r="F593" t="s">
        <v>109</v>
      </c>
      <c r="G593" t="s">
        <v>1550</v>
      </c>
      <c r="H593" t="s">
        <v>152</v>
      </c>
      <c r="I593">
        <v>10</v>
      </c>
      <c r="J593" t="s">
        <v>16</v>
      </c>
      <c r="K593" t="s">
        <v>1551</v>
      </c>
      <c r="L593">
        <f>YEAR(licenziamenti[[#This Row],[date]])</f>
        <v>2024</v>
      </c>
    </row>
    <row r="594" spans="1:12" hidden="1" x14ac:dyDescent="0.3">
      <c r="A594" t="s">
        <v>1552</v>
      </c>
      <c r="B594" t="s">
        <v>12</v>
      </c>
      <c r="D594" s="1">
        <v>44894</v>
      </c>
      <c r="E594">
        <v>18</v>
      </c>
      <c r="F594" t="s">
        <v>13</v>
      </c>
      <c r="G594" t="s">
        <v>1553</v>
      </c>
      <c r="H594" t="s">
        <v>39</v>
      </c>
      <c r="I594">
        <v>162</v>
      </c>
      <c r="J594" t="s">
        <v>16</v>
      </c>
      <c r="K594" t="s">
        <v>258</v>
      </c>
      <c r="L594">
        <f>YEAR(licenziamenti[[#This Row],[date]])</f>
        <v>2022</v>
      </c>
    </row>
    <row r="595" spans="1:12" hidden="1" x14ac:dyDescent="0.3">
      <c r="A595" t="s">
        <v>1554</v>
      </c>
      <c r="B595" t="s">
        <v>99</v>
      </c>
      <c r="C595">
        <v>70</v>
      </c>
      <c r="D595" s="1">
        <v>43923</v>
      </c>
      <c r="E595">
        <v>7</v>
      </c>
      <c r="F595" t="s">
        <v>65</v>
      </c>
      <c r="G595" t="s">
        <v>1555</v>
      </c>
      <c r="H595" t="s">
        <v>58</v>
      </c>
      <c r="I595">
        <v>2</v>
      </c>
      <c r="J595" t="s">
        <v>16</v>
      </c>
      <c r="K595" t="s">
        <v>1556</v>
      </c>
      <c r="L595">
        <f>YEAR(licenziamenti[[#This Row],[date]])</f>
        <v>2020</v>
      </c>
    </row>
    <row r="596" spans="1:12" hidden="1" x14ac:dyDescent="0.3">
      <c r="A596" t="s">
        <v>1557</v>
      </c>
      <c r="B596" t="s">
        <v>138</v>
      </c>
      <c r="C596">
        <v>240</v>
      </c>
      <c r="D596" s="1">
        <v>43927</v>
      </c>
      <c r="E596">
        <v>14</v>
      </c>
      <c r="F596" t="s">
        <v>94</v>
      </c>
      <c r="G596" t="s">
        <v>1558</v>
      </c>
      <c r="H596" t="s">
        <v>35</v>
      </c>
      <c r="I596">
        <v>92</v>
      </c>
      <c r="J596" t="s">
        <v>16</v>
      </c>
      <c r="K596" t="s">
        <v>401</v>
      </c>
      <c r="L596">
        <f>YEAR(licenziamenti[[#This Row],[date]])</f>
        <v>2020</v>
      </c>
    </row>
    <row r="597" spans="1:12" hidden="1" x14ac:dyDescent="0.3">
      <c r="A597" t="s">
        <v>1559</v>
      </c>
      <c r="B597" t="s">
        <v>26</v>
      </c>
      <c r="C597">
        <v>200</v>
      </c>
      <c r="D597" s="1">
        <v>45496</v>
      </c>
      <c r="E597">
        <v>5</v>
      </c>
      <c r="F597" t="s">
        <v>1099</v>
      </c>
      <c r="G597" t="s">
        <v>1560</v>
      </c>
      <c r="H597" t="s">
        <v>45</v>
      </c>
      <c r="I597">
        <v>935</v>
      </c>
      <c r="J597" t="s">
        <v>29</v>
      </c>
      <c r="K597" t="s">
        <v>1561</v>
      </c>
      <c r="L597">
        <f>YEAR(licenziamenti[[#This Row],[date]])</f>
        <v>2024</v>
      </c>
    </row>
    <row r="598" spans="1:12" hidden="1" x14ac:dyDescent="0.3">
      <c r="A598" t="s">
        <v>1562</v>
      </c>
      <c r="B598" t="s">
        <v>287</v>
      </c>
      <c r="D598" s="1">
        <v>45753</v>
      </c>
      <c r="E598">
        <v>10</v>
      </c>
      <c r="F598" t="s">
        <v>78</v>
      </c>
      <c r="G598" t="s">
        <v>1563</v>
      </c>
      <c r="H598" t="s">
        <v>152</v>
      </c>
      <c r="I598">
        <v>8</v>
      </c>
      <c r="J598" t="s">
        <v>289</v>
      </c>
      <c r="K598" t="s">
        <v>1564</v>
      </c>
      <c r="L598">
        <f>YEAR(licenziamenti[[#This Row],[date]])</f>
        <v>2025</v>
      </c>
    </row>
    <row r="599" spans="1:12" hidden="1" x14ac:dyDescent="0.3">
      <c r="A599" t="s">
        <v>1565</v>
      </c>
      <c r="B599" t="s">
        <v>12</v>
      </c>
      <c r="C599">
        <v>11000</v>
      </c>
      <c r="D599" s="1">
        <v>44726</v>
      </c>
      <c r="E599">
        <v>18</v>
      </c>
      <c r="F599" t="s">
        <v>56</v>
      </c>
      <c r="G599" t="s">
        <v>1566</v>
      </c>
      <c r="H599" t="s">
        <v>39</v>
      </c>
      <c r="I599">
        <v>549</v>
      </c>
      <c r="J599" t="s">
        <v>16</v>
      </c>
      <c r="K599" t="s">
        <v>1567</v>
      </c>
      <c r="L599">
        <f>YEAR(licenziamenti[[#This Row],[date]])</f>
        <v>2022</v>
      </c>
    </row>
    <row r="600" spans="1:12" hidden="1" x14ac:dyDescent="0.3">
      <c r="A600" t="s">
        <v>1565</v>
      </c>
      <c r="B600" t="s">
        <v>12</v>
      </c>
      <c r="C600">
        <v>600</v>
      </c>
      <c r="D600" s="1">
        <v>44875</v>
      </c>
      <c r="F600" t="s">
        <v>56</v>
      </c>
      <c r="G600" t="s">
        <v>1568</v>
      </c>
      <c r="H600" t="s">
        <v>39</v>
      </c>
      <c r="I600">
        <v>549</v>
      </c>
      <c r="J600" t="s">
        <v>16</v>
      </c>
      <c r="K600" t="s">
        <v>1569</v>
      </c>
      <c r="L600">
        <f>YEAR(licenziamenti[[#This Row],[date]])</f>
        <v>2022</v>
      </c>
    </row>
    <row r="601" spans="1:12" hidden="1" x14ac:dyDescent="0.3">
      <c r="A601" t="s">
        <v>1565</v>
      </c>
      <c r="B601" t="s">
        <v>12</v>
      </c>
      <c r="C601">
        <v>9500</v>
      </c>
      <c r="D601" s="1">
        <v>44936</v>
      </c>
      <c r="E601">
        <v>2</v>
      </c>
      <c r="F601" t="s">
        <v>56</v>
      </c>
      <c r="G601" t="s">
        <v>1570</v>
      </c>
      <c r="H601" t="s">
        <v>39</v>
      </c>
      <c r="I601">
        <v>549</v>
      </c>
      <c r="J601" t="s">
        <v>16</v>
      </c>
      <c r="K601" t="s">
        <v>908</v>
      </c>
      <c r="L601">
        <f>YEAR(licenziamenti[[#This Row],[date]])</f>
        <v>2023</v>
      </c>
    </row>
    <row r="602" spans="1:12" hidden="1" x14ac:dyDescent="0.3">
      <c r="A602" t="s">
        <v>1571</v>
      </c>
      <c r="B602" t="s">
        <v>1572</v>
      </c>
      <c r="C602">
        <v>800</v>
      </c>
      <c r="D602" s="1">
        <v>44937</v>
      </c>
      <c r="F602" t="s">
        <v>56</v>
      </c>
      <c r="G602" t="s">
        <v>1573</v>
      </c>
      <c r="H602" t="s">
        <v>45</v>
      </c>
      <c r="I602">
        <v>244</v>
      </c>
      <c r="J602" t="s">
        <v>133</v>
      </c>
      <c r="K602" t="s">
        <v>921</v>
      </c>
      <c r="L602">
        <f>YEAR(licenziamenti[[#This Row],[date]])</f>
        <v>2023</v>
      </c>
    </row>
    <row r="603" spans="1:12" hidden="1" x14ac:dyDescent="0.3">
      <c r="A603" t="s">
        <v>1571</v>
      </c>
      <c r="B603" t="s">
        <v>130</v>
      </c>
      <c r="D603" s="1">
        <v>45160</v>
      </c>
      <c r="E603">
        <v>12</v>
      </c>
      <c r="F603" t="s">
        <v>56</v>
      </c>
      <c r="G603" t="s">
        <v>1574</v>
      </c>
      <c r="H603" t="s">
        <v>45</v>
      </c>
      <c r="I603">
        <v>247</v>
      </c>
      <c r="J603" t="s">
        <v>133</v>
      </c>
      <c r="K603" t="s">
        <v>1575</v>
      </c>
      <c r="L603">
        <f>YEAR(licenziamenti[[#This Row],[date]])</f>
        <v>2023</v>
      </c>
    </row>
    <row r="604" spans="1:12" hidden="1" x14ac:dyDescent="0.3">
      <c r="A604" t="s">
        <v>1576</v>
      </c>
      <c r="B604" t="s">
        <v>717</v>
      </c>
      <c r="C604">
        <v>100</v>
      </c>
      <c r="D604" s="1">
        <v>44894</v>
      </c>
      <c r="E604">
        <v>2</v>
      </c>
      <c r="F604" t="s">
        <v>56</v>
      </c>
      <c r="G604" t="s">
        <v>1577</v>
      </c>
      <c r="H604" t="s">
        <v>58</v>
      </c>
      <c r="I604">
        <v>1</v>
      </c>
      <c r="J604" t="s">
        <v>75</v>
      </c>
      <c r="K604" t="s">
        <v>258</v>
      </c>
      <c r="L604">
        <f>YEAR(licenziamenti[[#This Row],[date]])</f>
        <v>2022</v>
      </c>
    </row>
    <row r="605" spans="1:12" hidden="1" x14ac:dyDescent="0.3">
      <c r="A605" t="s">
        <v>1578</v>
      </c>
      <c r="B605" t="s">
        <v>26</v>
      </c>
      <c r="C605">
        <v>300</v>
      </c>
      <c r="D605" s="1">
        <v>44769</v>
      </c>
      <c r="E605">
        <v>24</v>
      </c>
      <c r="F605" t="s">
        <v>56</v>
      </c>
      <c r="G605" t="s">
        <v>1579</v>
      </c>
      <c r="H605" t="s">
        <v>58</v>
      </c>
      <c r="I605">
        <v>98</v>
      </c>
      <c r="J605" t="s">
        <v>29</v>
      </c>
      <c r="K605" t="s">
        <v>67</v>
      </c>
      <c r="L605">
        <f>YEAR(licenziamenti[[#This Row],[date]])</f>
        <v>2022</v>
      </c>
    </row>
    <row r="606" spans="1:12" hidden="1" x14ac:dyDescent="0.3">
      <c r="A606" t="s">
        <v>1580</v>
      </c>
      <c r="B606" t="s">
        <v>150</v>
      </c>
      <c r="C606">
        <v>440</v>
      </c>
      <c r="D606" s="1">
        <v>45166</v>
      </c>
      <c r="F606" t="s">
        <v>56</v>
      </c>
      <c r="G606" t="s">
        <v>1581</v>
      </c>
      <c r="H606" t="s">
        <v>35</v>
      </c>
      <c r="I606">
        <v>301</v>
      </c>
      <c r="J606" t="s">
        <v>133</v>
      </c>
      <c r="K606" t="s">
        <v>1513</v>
      </c>
      <c r="L606">
        <f>YEAR(licenziamenti[[#This Row],[date]])</f>
        <v>2023</v>
      </c>
    </row>
    <row r="607" spans="1:12" hidden="1" x14ac:dyDescent="0.3">
      <c r="A607" t="s">
        <v>1582</v>
      </c>
      <c r="B607" t="s">
        <v>12</v>
      </c>
      <c r="C607">
        <v>190</v>
      </c>
      <c r="D607" s="1">
        <v>44954</v>
      </c>
      <c r="F607" t="s">
        <v>56</v>
      </c>
      <c r="G607" t="s">
        <v>1583</v>
      </c>
      <c r="H607" t="s">
        <v>22</v>
      </c>
      <c r="I607">
        <v>101</v>
      </c>
      <c r="J607" t="s">
        <v>16</v>
      </c>
      <c r="K607" t="s">
        <v>30</v>
      </c>
      <c r="L607">
        <f>YEAR(licenziamenti[[#This Row],[date]])</f>
        <v>2023</v>
      </c>
    </row>
    <row r="608" spans="1:12" hidden="1" x14ac:dyDescent="0.3">
      <c r="A608" t="s">
        <v>1584</v>
      </c>
      <c r="B608" t="s">
        <v>72</v>
      </c>
      <c r="D608" s="1">
        <v>45034</v>
      </c>
      <c r="E608">
        <v>10</v>
      </c>
      <c r="F608" t="s">
        <v>83</v>
      </c>
      <c r="G608" t="s">
        <v>1585</v>
      </c>
      <c r="H608" t="s">
        <v>152</v>
      </c>
      <c r="I608">
        <v>3</v>
      </c>
      <c r="J608" t="s">
        <v>75</v>
      </c>
      <c r="K608" t="s">
        <v>1164</v>
      </c>
      <c r="L608">
        <f>YEAR(licenziamenti[[#This Row],[date]])</f>
        <v>2023</v>
      </c>
    </row>
    <row r="609" spans="1:12" hidden="1" x14ac:dyDescent="0.3">
      <c r="A609" t="s">
        <v>1586</v>
      </c>
      <c r="B609" t="s">
        <v>12</v>
      </c>
      <c r="C609">
        <v>540</v>
      </c>
      <c r="D609" s="1">
        <v>44970</v>
      </c>
      <c r="F609" t="s">
        <v>13</v>
      </c>
      <c r="G609" t="s">
        <v>1587</v>
      </c>
      <c r="H609" t="s">
        <v>173</v>
      </c>
      <c r="I609">
        <v>719</v>
      </c>
      <c r="J609" t="s">
        <v>16</v>
      </c>
      <c r="K609" t="s">
        <v>1588</v>
      </c>
      <c r="L609">
        <f>YEAR(licenziamenti[[#This Row],[date]])</f>
        <v>2023</v>
      </c>
    </row>
    <row r="610" spans="1:12" hidden="1" x14ac:dyDescent="0.3">
      <c r="A610" t="s">
        <v>1589</v>
      </c>
      <c r="B610" t="s">
        <v>12</v>
      </c>
      <c r="C610">
        <v>3000</v>
      </c>
      <c r="D610" s="1">
        <v>44986</v>
      </c>
      <c r="F610" t="s">
        <v>13</v>
      </c>
      <c r="G610" t="s">
        <v>1590</v>
      </c>
      <c r="H610" t="s">
        <v>15</v>
      </c>
      <c r="I610">
        <v>482</v>
      </c>
      <c r="J610" t="s">
        <v>16</v>
      </c>
      <c r="K610" t="s">
        <v>362</v>
      </c>
      <c r="L610">
        <f>YEAR(licenziamenti[[#This Row],[date]])</f>
        <v>2023</v>
      </c>
    </row>
    <row r="611" spans="1:12" hidden="1" x14ac:dyDescent="0.3">
      <c r="A611" t="s">
        <v>1591</v>
      </c>
      <c r="B611" t="s">
        <v>138</v>
      </c>
      <c r="C611">
        <v>970</v>
      </c>
      <c r="D611" s="1">
        <v>44685</v>
      </c>
      <c r="F611" t="s">
        <v>73</v>
      </c>
      <c r="G611" t="s">
        <v>1592</v>
      </c>
      <c r="H611" t="s">
        <v>22</v>
      </c>
      <c r="I611">
        <v>41</v>
      </c>
      <c r="J611" t="s">
        <v>16</v>
      </c>
      <c r="K611" t="s">
        <v>885</v>
      </c>
      <c r="L611">
        <f>YEAR(licenziamenti[[#This Row],[date]])</f>
        <v>2022</v>
      </c>
    </row>
    <row r="612" spans="1:12" hidden="1" x14ac:dyDescent="0.3">
      <c r="A612" t="s">
        <v>1593</v>
      </c>
      <c r="B612" t="s">
        <v>505</v>
      </c>
      <c r="D612" s="1">
        <v>45714</v>
      </c>
      <c r="E612">
        <v>1</v>
      </c>
      <c r="F612" t="s">
        <v>43</v>
      </c>
      <c r="G612" t="s">
        <v>1594</v>
      </c>
      <c r="H612" t="s">
        <v>35</v>
      </c>
      <c r="I612">
        <v>119</v>
      </c>
      <c r="J612" t="s">
        <v>159</v>
      </c>
      <c r="K612" t="s">
        <v>1595</v>
      </c>
      <c r="L612">
        <f>YEAR(licenziamenti[[#This Row],[date]])</f>
        <v>2025</v>
      </c>
    </row>
    <row r="613" spans="1:12" hidden="1" x14ac:dyDescent="0.3">
      <c r="A613" t="s">
        <v>1596</v>
      </c>
      <c r="B613" t="s">
        <v>42</v>
      </c>
      <c r="D613" s="1">
        <v>44813</v>
      </c>
      <c r="E613">
        <v>10</v>
      </c>
      <c r="F613" t="s">
        <v>131</v>
      </c>
      <c r="G613" t="s">
        <v>1597</v>
      </c>
      <c r="H613" t="s">
        <v>45</v>
      </c>
      <c r="I613">
        <v>125</v>
      </c>
      <c r="J613" t="s">
        <v>16</v>
      </c>
      <c r="K613" t="s">
        <v>351</v>
      </c>
      <c r="L613">
        <f>YEAR(licenziamenti[[#This Row],[date]])</f>
        <v>2022</v>
      </c>
    </row>
    <row r="614" spans="1:12" hidden="1" x14ac:dyDescent="0.3">
      <c r="A614" t="s">
        <v>1596</v>
      </c>
      <c r="B614" t="s">
        <v>42</v>
      </c>
      <c r="C614">
        <v>220</v>
      </c>
      <c r="D614" s="1">
        <v>44694</v>
      </c>
      <c r="F614" t="s">
        <v>131</v>
      </c>
      <c r="G614" t="s">
        <v>1598</v>
      </c>
      <c r="H614" t="s">
        <v>45</v>
      </c>
      <c r="I614">
        <v>130</v>
      </c>
      <c r="J614" t="s">
        <v>16</v>
      </c>
      <c r="K614" t="s">
        <v>224</v>
      </c>
      <c r="L614">
        <f>YEAR(licenziamenti[[#This Row],[date]])</f>
        <v>2022</v>
      </c>
    </row>
    <row r="615" spans="1:12" hidden="1" x14ac:dyDescent="0.3">
      <c r="A615" t="s">
        <v>1599</v>
      </c>
      <c r="B615" t="s">
        <v>32</v>
      </c>
      <c r="C615">
        <v>400</v>
      </c>
      <c r="D615" s="1">
        <v>44733</v>
      </c>
      <c r="E615">
        <v>3</v>
      </c>
      <c r="F615" t="s">
        <v>20</v>
      </c>
      <c r="G615" t="s">
        <v>1600</v>
      </c>
      <c r="H615" t="s">
        <v>58</v>
      </c>
      <c r="I615">
        <v>40</v>
      </c>
      <c r="J615" t="s">
        <v>16</v>
      </c>
      <c r="K615" t="s">
        <v>1156</v>
      </c>
      <c r="L615">
        <f>YEAR(licenziamenti[[#This Row],[date]])</f>
        <v>2022</v>
      </c>
    </row>
    <row r="616" spans="1:12" hidden="1" x14ac:dyDescent="0.3">
      <c r="A616" t="s">
        <v>1601</v>
      </c>
      <c r="B616" t="s">
        <v>42</v>
      </c>
      <c r="C616">
        <v>170</v>
      </c>
      <c r="D616" s="1">
        <v>45030</v>
      </c>
      <c r="E616">
        <v>17</v>
      </c>
      <c r="F616" t="s">
        <v>56</v>
      </c>
      <c r="G616" t="s">
        <v>1602</v>
      </c>
      <c r="H616" t="s">
        <v>22</v>
      </c>
      <c r="I616">
        <v>18</v>
      </c>
      <c r="J616" t="s">
        <v>16</v>
      </c>
      <c r="K616" t="s">
        <v>1603</v>
      </c>
      <c r="L616">
        <f>YEAR(licenziamenti[[#This Row],[date]])</f>
        <v>2023</v>
      </c>
    </row>
    <row r="617" spans="1:12" hidden="1" x14ac:dyDescent="0.3">
      <c r="A617" t="s">
        <v>1604</v>
      </c>
      <c r="B617" t="s">
        <v>42</v>
      </c>
      <c r="C617">
        <v>2710</v>
      </c>
      <c r="D617" s="1">
        <v>44824</v>
      </c>
      <c r="F617" t="s">
        <v>419</v>
      </c>
      <c r="G617" t="s">
        <v>1605</v>
      </c>
      <c r="H617" t="s">
        <v>39</v>
      </c>
      <c r="I617">
        <v>1600</v>
      </c>
      <c r="J617" t="s">
        <v>16</v>
      </c>
      <c r="K617" t="s">
        <v>106</v>
      </c>
      <c r="L617">
        <f>YEAR(licenziamenti[[#This Row],[date]])</f>
        <v>2022</v>
      </c>
    </row>
    <row r="618" spans="1:12" hidden="1" x14ac:dyDescent="0.3">
      <c r="A618" t="s">
        <v>1604</v>
      </c>
      <c r="B618" t="s">
        <v>42</v>
      </c>
      <c r="C618">
        <v>3750</v>
      </c>
      <c r="D618" s="1">
        <v>43913</v>
      </c>
      <c r="E618">
        <v>15</v>
      </c>
      <c r="F618" t="s">
        <v>419</v>
      </c>
      <c r="G618" t="s">
        <v>1606</v>
      </c>
      <c r="H618" t="s">
        <v>1284</v>
      </c>
      <c r="I618">
        <v>1600</v>
      </c>
      <c r="J618" t="s">
        <v>16</v>
      </c>
      <c r="K618" t="s">
        <v>796</v>
      </c>
      <c r="L618">
        <f>YEAR(licenziamenti[[#This Row],[date]])</f>
        <v>2020</v>
      </c>
    </row>
    <row r="619" spans="1:12" hidden="1" x14ac:dyDescent="0.3">
      <c r="A619" t="s">
        <v>1604</v>
      </c>
      <c r="B619" t="s">
        <v>42</v>
      </c>
      <c r="C619">
        <v>4500</v>
      </c>
      <c r="D619" s="1">
        <v>44726</v>
      </c>
      <c r="E619">
        <v>1</v>
      </c>
      <c r="F619" t="s">
        <v>419</v>
      </c>
      <c r="G619" t="s">
        <v>1607</v>
      </c>
      <c r="H619" t="s">
        <v>39</v>
      </c>
      <c r="I619">
        <v>1600</v>
      </c>
      <c r="J619" t="s">
        <v>16</v>
      </c>
      <c r="K619" t="s">
        <v>1567</v>
      </c>
      <c r="L619">
        <f>YEAR(licenziamenti[[#This Row],[date]])</f>
        <v>2022</v>
      </c>
    </row>
    <row r="620" spans="1:12" hidden="1" x14ac:dyDescent="0.3">
      <c r="A620" t="s">
        <v>1608</v>
      </c>
      <c r="B620" t="s">
        <v>1609</v>
      </c>
      <c r="C620">
        <v>110</v>
      </c>
      <c r="D620" s="1">
        <v>44816</v>
      </c>
      <c r="E620">
        <v>28</v>
      </c>
      <c r="F620" t="s">
        <v>396</v>
      </c>
      <c r="G620" t="s">
        <v>1610</v>
      </c>
      <c r="H620" t="s">
        <v>22</v>
      </c>
      <c r="I620">
        <v>17</v>
      </c>
      <c r="J620" t="s">
        <v>289</v>
      </c>
      <c r="K620" t="s">
        <v>1611</v>
      </c>
      <c r="L620">
        <f>YEAR(licenziamenti[[#This Row],[date]])</f>
        <v>2022</v>
      </c>
    </row>
    <row r="621" spans="1:12" hidden="1" x14ac:dyDescent="0.3">
      <c r="A621" t="s">
        <v>1612</v>
      </c>
      <c r="B621" t="s">
        <v>32</v>
      </c>
      <c r="D621" s="1">
        <v>45411</v>
      </c>
      <c r="E621">
        <v>10</v>
      </c>
      <c r="F621" t="s">
        <v>131</v>
      </c>
      <c r="G621" t="s">
        <v>1613</v>
      </c>
      <c r="H621" t="s">
        <v>152</v>
      </c>
      <c r="I621">
        <v>6</v>
      </c>
      <c r="J621" t="s">
        <v>16</v>
      </c>
      <c r="K621" t="s">
        <v>1614</v>
      </c>
      <c r="L621">
        <f>YEAR(licenziamenti[[#This Row],[date]])</f>
        <v>2024</v>
      </c>
    </row>
    <row r="622" spans="1:12" hidden="1" x14ac:dyDescent="0.3">
      <c r="A622" t="s">
        <v>1615</v>
      </c>
      <c r="B622" t="s">
        <v>12</v>
      </c>
      <c r="C622">
        <v>2210</v>
      </c>
      <c r="D622" s="1">
        <v>44952</v>
      </c>
      <c r="E622">
        <v>8</v>
      </c>
      <c r="F622" t="s">
        <v>109</v>
      </c>
      <c r="G622" t="s">
        <v>1616</v>
      </c>
      <c r="H622" t="s">
        <v>39</v>
      </c>
      <c r="I622">
        <v>455</v>
      </c>
      <c r="J622" t="s">
        <v>16</v>
      </c>
      <c r="K622" t="s">
        <v>1617</v>
      </c>
      <c r="L622">
        <f>YEAR(licenziamenti[[#This Row],[date]])</f>
        <v>2023</v>
      </c>
    </row>
    <row r="623" spans="1:12" hidden="1" x14ac:dyDescent="0.3">
      <c r="A623" t="s">
        <v>1618</v>
      </c>
      <c r="B623" t="s">
        <v>204</v>
      </c>
      <c r="D623" s="1">
        <v>43997</v>
      </c>
      <c r="E623">
        <v>11</v>
      </c>
      <c r="F623" t="s">
        <v>109</v>
      </c>
      <c r="G623" t="s">
        <v>1619</v>
      </c>
      <c r="H623" t="s">
        <v>105</v>
      </c>
      <c r="I623">
        <v>117</v>
      </c>
      <c r="J623" t="s">
        <v>16</v>
      </c>
      <c r="K623" t="s">
        <v>578</v>
      </c>
      <c r="L623">
        <f>YEAR(licenziamenti[[#This Row],[date]])</f>
        <v>2020</v>
      </c>
    </row>
    <row r="624" spans="1:12" hidden="1" x14ac:dyDescent="0.3">
      <c r="A624" t="s">
        <v>1620</v>
      </c>
      <c r="B624" t="s">
        <v>168</v>
      </c>
      <c r="D624" s="1">
        <v>45140</v>
      </c>
      <c r="E624">
        <v>10</v>
      </c>
      <c r="F624" t="s">
        <v>13</v>
      </c>
      <c r="G624" t="s">
        <v>1621</v>
      </c>
      <c r="H624" t="s">
        <v>152</v>
      </c>
      <c r="I624">
        <v>2</v>
      </c>
      <c r="J624" t="s">
        <v>133</v>
      </c>
      <c r="K624" t="s">
        <v>153</v>
      </c>
      <c r="L624">
        <f>YEAR(licenziamenti[[#This Row],[date]])</f>
        <v>2023</v>
      </c>
    </row>
    <row r="625" spans="1:12" hidden="1" x14ac:dyDescent="0.3">
      <c r="A625" t="s">
        <v>1622</v>
      </c>
      <c r="B625" t="s">
        <v>42</v>
      </c>
      <c r="C625">
        <v>1000</v>
      </c>
      <c r="D625" s="1">
        <v>44936</v>
      </c>
      <c r="E625">
        <v>11</v>
      </c>
      <c r="F625" t="s">
        <v>56</v>
      </c>
      <c r="G625" t="s">
        <v>1623</v>
      </c>
      <c r="H625" t="s">
        <v>45</v>
      </c>
      <c r="I625">
        <v>726</v>
      </c>
      <c r="J625" t="s">
        <v>16</v>
      </c>
      <c r="K625" t="s">
        <v>908</v>
      </c>
      <c r="L625">
        <f>YEAR(licenziamenti[[#This Row],[date]])</f>
        <v>2023</v>
      </c>
    </row>
    <row r="626" spans="1:12" hidden="1" x14ac:dyDescent="0.3">
      <c r="A626" t="s">
        <v>1622</v>
      </c>
      <c r="B626" t="s">
        <v>42</v>
      </c>
      <c r="C626">
        <v>1630</v>
      </c>
      <c r="D626" s="1">
        <v>45594</v>
      </c>
      <c r="E626">
        <v>2</v>
      </c>
      <c r="F626" t="s">
        <v>56</v>
      </c>
      <c r="G626" t="s">
        <v>1624</v>
      </c>
      <c r="H626" t="s">
        <v>45</v>
      </c>
      <c r="I626">
        <v>726</v>
      </c>
      <c r="J626" t="s">
        <v>16</v>
      </c>
      <c r="K626" t="s">
        <v>1625</v>
      </c>
      <c r="L626">
        <f>YEAR(licenziamenti[[#This Row],[date]])</f>
        <v>2024</v>
      </c>
    </row>
    <row r="627" spans="1:12" hidden="1" x14ac:dyDescent="0.3">
      <c r="A627" t="s">
        <v>1622</v>
      </c>
      <c r="B627" t="s">
        <v>42</v>
      </c>
      <c r="C627">
        <v>470</v>
      </c>
      <c r="D627" s="1">
        <v>45860</v>
      </c>
      <c r="E627">
        <v>7</v>
      </c>
      <c r="F627" t="s">
        <v>56</v>
      </c>
      <c r="G627" t="s">
        <v>1626</v>
      </c>
      <c r="H627" t="s">
        <v>45</v>
      </c>
      <c r="I627">
        <v>726</v>
      </c>
      <c r="J627" t="s">
        <v>16</v>
      </c>
      <c r="K627" t="s">
        <v>1627</v>
      </c>
      <c r="L627">
        <f>YEAR(licenziamenti[[#This Row],[date]])</f>
        <v>2025</v>
      </c>
    </row>
    <row r="628" spans="1:12" hidden="1" x14ac:dyDescent="0.3">
      <c r="A628" t="s">
        <v>1622</v>
      </c>
      <c r="B628" t="s">
        <v>42</v>
      </c>
      <c r="C628">
        <v>910</v>
      </c>
      <c r="D628" s="1">
        <v>43941</v>
      </c>
      <c r="E628">
        <v>14</v>
      </c>
      <c r="F628" t="s">
        <v>56</v>
      </c>
      <c r="G628" t="s">
        <v>1628</v>
      </c>
      <c r="H628" t="s">
        <v>58</v>
      </c>
      <c r="I628">
        <v>10</v>
      </c>
      <c r="J628" t="s">
        <v>16</v>
      </c>
      <c r="K628" t="s">
        <v>1318</v>
      </c>
      <c r="L628">
        <f>YEAR(licenziamenti[[#This Row],[date]])</f>
        <v>2020</v>
      </c>
    </row>
    <row r="629" spans="1:12" hidden="1" x14ac:dyDescent="0.3">
      <c r="A629" t="s">
        <v>1629</v>
      </c>
      <c r="B629" t="s">
        <v>12</v>
      </c>
      <c r="C629">
        <v>130</v>
      </c>
      <c r="D629" s="1">
        <v>43916</v>
      </c>
      <c r="E629">
        <v>10</v>
      </c>
      <c r="F629" t="s">
        <v>311</v>
      </c>
      <c r="G629" t="s">
        <v>1630</v>
      </c>
      <c r="H629" t="s">
        <v>152</v>
      </c>
      <c r="I629">
        <v>5</v>
      </c>
      <c r="J629" t="s">
        <v>16</v>
      </c>
      <c r="K629" t="s">
        <v>796</v>
      </c>
      <c r="L629">
        <f>YEAR(licenziamenti[[#This Row],[date]])</f>
        <v>2020</v>
      </c>
    </row>
    <row r="630" spans="1:12" hidden="1" x14ac:dyDescent="0.3">
      <c r="A630" t="s">
        <v>1631</v>
      </c>
      <c r="B630" t="s">
        <v>1632</v>
      </c>
      <c r="C630">
        <v>1400</v>
      </c>
      <c r="D630" s="1">
        <v>43938</v>
      </c>
      <c r="E630">
        <v>3.5000000000000004E+16</v>
      </c>
      <c r="F630" t="s">
        <v>65</v>
      </c>
      <c r="G630" t="s">
        <v>1633</v>
      </c>
      <c r="H630" t="s">
        <v>45</v>
      </c>
      <c r="I630">
        <v>37</v>
      </c>
      <c r="J630" t="s">
        <v>59</v>
      </c>
      <c r="K630" t="s">
        <v>637</v>
      </c>
      <c r="L630">
        <f>YEAR(licenziamenti[[#This Row],[date]])</f>
        <v>2020</v>
      </c>
    </row>
    <row r="631" spans="1:12" hidden="1" x14ac:dyDescent="0.3">
      <c r="A631" t="s">
        <v>1634</v>
      </c>
      <c r="B631" t="s">
        <v>42</v>
      </c>
      <c r="C631">
        <v>160</v>
      </c>
      <c r="D631" s="1">
        <v>44788</v>
      </c>
      <c r="E631">
        <v>37</v>
      </c>
      <c r="F631" t="s">
        <v>13</v>
      </c>
      <c r="G631" t="s">
        <v>1635</v>
      </c>
      <c r="H631" t="s">
        <v>39</v>
      </c>
      <c r="I631">
        <v>380</v>
      </c>
      <c r="J631" t="s">
        <v>16</v>
      </c>
      <c r="K631" t="s">
        <v>906</v>
      </c>
      <c r="L631">
        <f>YEAR(licenziamenti[[#This Row],[date]])</f>
        <v>2022</v>
      </c>
    </row>
    <row r="632" spans="1:12" hidden="1" x14ac:dyDescent="0.3">
      <c r="A632" t="s">
        <v>1636</v>
      </c>
      <c r="B632" t="s">
        <v>42</v>
      </c>
      <c r="C632">
        <v>1500</v>
      </c>
      <c r="D632" s="1">
        <v>43913</v>
      </c>
      <c r="E632">
        <v>18</v>
      </c>
      <c r="F632" t="s">
        <v>419</v>
      </c>
      <c r="G632" t="s">
        <v>1637</v>
      </c>
      <c r="H632" t="s">
        <v>45</v>
      </c>
      <c r="I632">
        <v>280</v>
      </c>
      <c r="J632" t="s">
        <v>16</v>
      </c>
      <c r="K632" t="s">
        <v>796</v>
      </c>
      <c r="L632">
        <f>YEAR(licenziamenti[[#This Row],[date]])</f>
        <v>2020</v>
      </c>
    </row>
    <row r="633" spans="1:12" hidden="1" x14ac:dyDescent="0.3">
      <c r="A633" t="s">
        <v>1638</v>
      </c>
      <c r="B633" t="s">
        <v>99</v>
      </c>
      <c r="D633" s="1">
        <v>43944</v>
      </c>
      <c r="E633">
        <v>1</v>
      </c>
      <c r="F633" t="s">
        <v>221</v>
      </c>
      <c r="G633" t="s">
        <v>1639</v>
      </c>
      <c r="H633" t="s">
        <v>45</v>
      </c>
      <c r="I633">
        <v>665</v>
      </c>
      <c r="J633" t="s">
        <v>16</v>
      </c>
      <c r="K633" t="s">
        <v>853</v>
      </c>
      <c r="L633">
        <f>YEAR(licenziamenti[[#This Row],[date]])</f>
        <v>2020</v>
      </c>
    </row>
    <row r="634" spans="1:12" hidden="1" x14ac:dyDescent="0.3">
      <c r="A634" t="s">
        <v>1638</v>
      </c>
      <c r="B634" t="s">
        <v>99</v>
      </c>
      <c r="C634">
        <v>300</v>
      </c>
      <c r="D634" s="1">
        <v>45103</v>
      </c>
      <c r="E634">
        <v>5</v>
      </c>
      <c r="F634" t="s">
        <v>221</v>
      </c>
      <c r="G634" t="s">
        <v>1640</v>
      </c>
      <c r="H634" t="s">
        <v>15</v>
      </c>
      <c r="I634">
        <v>1100</v>
      </c>
      <c r="J634" t="s">
        <v>16</v>
      </c>
      <c r="K634" t="s">
        <v>1641</v>
      </c>
      <c r="L634">
        <f>YEAR(licenziamenti[[#This Row],[date]])</f>
        <v>2023</v>
      </c>
    </row>
    <row r="635" spans="1:12" hidden="1" x14ac:dyDescent="0.3">
      <c r="A635" t="s">
        <v>1638</v>
      </c>
      <c r="B635" t="s">
        <v>99</v>
      </c>
      <c r="C635">
        <v>5000</v>
      </c>
      <c r="D635" s="1">
        <v>45218</v>
      </c>
      <c r="E635">
        <v>10</v>
      </c>
      <c r="F635" t="s">
        <v>221</v>
      </c>
      <c r="G635" t="s">
        <v>1642</v>
      </c>
      <c r="H635" t="s">
        <v>15</v>
      </c>
      <c r="I635">
        <v>1100</v>
      </c>
      <c r="J635" t="s">
        <v>16</v>
      </c>
      <c r="K635" t="s">
        <v>1643</v>
      </c>
      <c r="L635">
        <f>YEAR(licenziamenti[[#This Row],[date]])</f>
        <v>2023</v>
      </c>
    </row>
    <row r="636" spans="1:12" hidden="1" x14ac:dyDescent="0.3">
      <c r="A636" t="s">
        <v>1638</v>
      </c>
      <c r="B636" t="s">
        <v>99</v>
      </c>
      <c r="C636">
        <v>900</v>
      </c>
      <c r="D636" s="1">
        <v>44721</v>
      </c>
      <c r="E636">
        <v>7</v>
      </c>
      <c r="F636" t="s">
        <v>221</v>
      </c>
      <c r="G636" t="s">
        <v>1644</v>
      </c>
      <c r="H636" t="s">
        <v>15</v>
      </c>
      <c r="I636">
        <v>1100</v>
      </c>
      <c r="J636" t="s">
        <v>16</v>
      </c>
      <c r="K636" t="s">
        <v>1645</v>
      </c>
      <c r="L636">
        <f>YEAR(licenziamenti[[#This Row],[date]])</f>
        <v>2022</v>
      </c>
    </row>
    <row r="637" spans="1:12" hidden="1" x14ac:dyDescent="0.3">
      <c r="A637" t="s">
        <v>1646</v>
      </c>
      <c r="B637" t="s">
        <v>1337</v>
      </c>
      <c r="C637">
        <v>10600</v>
      </c>
      <c r="D637" s="1">
        <v>45449</v>
      </c>
      <c r="F637" t="s">
        <v>43</v>
      </c>
      <c r="G637" t="s">
        <v>1647</v>
      </c>
      <c r="H637" t="s">
        <v>35</v>
      </c>
      <c r="I637">
        <v>103</v>
      </c>
      <c r="J637" t="s">
        <v>1339</v>
      </c>
      <c r="K637" t="s">
        <v>1648</v>
      </c>
      <c r="L637">
        <f>YEAR(licenziamenti[[#This Row],[date]])</f>
        <v>2024</v>
      </c>
    </row>
    <row r="638" spans="1:12" hidden="1" x14ac:dyDescent="0.3">
      <c r="A638" t="s">
        <v>1646</v>
      </c>
      <c r="B638" t="s">
        <v>1337</v>
      </c>
      <c r="C638">
        <v>3500</v>
      </c>
      <c r="D638" s="1">
        <v>45133</v>
      </c>
      <c r="E638">
        <v>25</v>
      </c>
      <c r="F638" t="s">
        <v>43</v>
      </c>
      <c r="G638" t="s">
        <v>1649</v>
      </c>
      <c r="H638" t="s">
        <v>35</v>
      </c>
      <c r="I638">
        <v>103</v>
      </c>
      <c r="J638" t="s">
        <v>1339</v>
      </c>
      <c r="K638" t="s">
        <v>205</v>
      </c>
      <c r="L638">
        <f>YEAR(licenziamenti[[#This Row],[date]])</f>
        <v>2023</v>
      </c>
    </row>
    <row r="639" spans="1:12" hidden="1" x14ac:dyDescent="0.3">
      <c r="A639" t="s">
        <v>1650</v>
      </c>
      <c r="B639" t="s">
        <v>517</v>
      </c>
      <c r="D639" s="1">
        <v>45007</v>
      </c>
      <c r="E639">
        <v>15</v>
      </c>
      <c r="F639" t="s">
        <v>56</v>
      </c>
      <c r="G639" t="s">
        <v>1651</v>
      </c>
      <c r="H639" t="s">
        <v>35</v>
      </c>
      <c r="I639">
        <v>281</v>
      </c>
      <c r="J639" t="s">
        <v>519</v>
      </c>
      <c r="K639" t="s">
        <v>1652</v>
      </c>
      <c r="L639">
        <f>YEAR(licenziamenti[[#This Row],[date]])</f>
        <v>2023</v>
      </c>
    </row>
    <row r="640" spans="1:12" hidden="1" x14ac:dyDescent="0.3">
      <c r="A640" t="s">
        <v>1650</v>
      </c>
      <c r="B640" t="s">
        <v>12</v>
      </c>
      <c r="C640">
        <v>350</v>
      </c>
      <c r="D640" s="1">
        <v>43923</v>
      </c>
      <c r="F640" t="s">
        <v>20</v>
      </c>
      <c r="G640" t="s">
        <v>143</v>
      </c>
      <c r="H640" t="s">
        <v>35</v>
      </c>
      <c r="I640">
        <v>102</v>
      </c>
      <c r="J640" t="s">
        <v>16</v>
      </c>
      <c r="K640" t="s">
        <v>670</v>
      </c>
      <c r="L640">
        <f>YEAR(licenziamenti[[#This Row],[date]])</f>
        <v>2020</v>
      </c>
    </row>
    <row r="641" spans="1:12" hidden="1" x14ac:dyDescent="0.3">
      <c r="A641" t="s">
        <v>1653</v>
      </c>
      <c r="B641" t="s">
        <v>528</v>
      </c>
      <c r="D641" s="1">
        <v>44785</v>
      </c>
      <c r="E641">
        <v>1</v>
      </c>
      <c r="F641" t="s">
        <v>56</v>
      </c>
      <c r="G641" t="s">
        <v>1654</v>
      </c>
      <c r="H641" t="s">
        <v>39</v>
      </c>
      <c r="I641">
        <v>169</v>
      </c>
      <c r="J641" t="s">
        <v>16</v>
      </c>
      <c r="K641" t="s">
        <v>787</v>
      </c>
      <c r="L641">
        <f>YEAR(licenziamenti[[#This Row],[date]])</f>
        <v>2022</v>
      </c>
    </row>
    <row r="642" spans="1:12" hidden="1" x14ac:dyDescent="0.3">
      <c r="A642" t="s">
        <v>1655</v>
      </c>
      <c r="B642" t="s">
        <v>783</v>
      </c>
      <c r="C642">
        <v>2000</v>
      </c>
      <c r="D642" s="1">
        <v>45392</v>
      </c>
      <c r="F642" t="s">
        <v>83</v>
      </c>
      <c r="G642" t="s">
        <v>1656</v>
      </c>
      <c r="H642" t="s">
        <v>105</v>
      </c>
      <c r="I642">
        <v>32</v>
      </c>
      <c r="J642" t="s">
        <v>785</v>
      </c>
      <c r="K642" t="s">
        <v>1657</v>
      </c>
      <c r="L642">
        <f>YEAR(licenziamenti[[#This Row],[date]])</f>
        <v>2024</v>
      </c>
    </row>
    <row r="643" spans="1:12" hidden="1" x14ac:dyDescent="0.3">
      <c r="A643" t="s">
        <v>1655</v>
      </c>
      <c r="B643" t="s">
        <v>783</v>
      </c>
      <c r="C643">
        <v>2500</v>
      </c>
      <c r="D643" s="1">
        <v>45057</v>
      </c>
      <c r="E643">
        <v>11</v>
      </c>
      <c r="F643" t="s">
        <v>83</v>
      </c>
      <c r="G643" t="s">
        <v>1658</v>
      </c>
      <c r="H643" t="s">
        <v>105</v>
      </c>
      <c r="I643">
        <v>31</v>
      </c>
      <c r="J643" t="s">
        <v>785</v>
      </c>
      <c r="K643" t="s">
        <v>1659</v>
      </c>
      <c r="L643">
        <f>YEAR(licenziamenti[[#This Row],[date]])</f>
        <v>2023</v>
      </c>
    </row>
    <row r="644" spans="1:12" hidden="1" x14ac:dyDescent="0.3">
      <c r="A644" t="s">
        <v>1660</v>
      </c>
      <c r="B644" t="s">
        <v>138</v>
      </c>
      <c r="D644" s="1">
        <v>44950</v>
      </c>
      <c r="E644">
        <v>14</v>
      </c>
      <c r="F644" t="s">
        <v>131</v>
      </c>
      <c r="G644" t="s">
        <v>1661</v>
      </c>
      <c r="H644" t="s">
        <v>35</v>
      </c>
      <c r="I644">
        <v>160</v>
      </c>
      <c r="J644" t="s">
        <v>16</v>
      </c>
      <c r="K644" t="s">
        <v>965</v>
      </c>
      <c r="L644">
        <f>YEAR(licenziamenti[[#This Row],[date]])</f>
        <v>2023</v>
      </c>
    </row>
    <row r="645" spans="1:12" hidden="1" x14ac:dyDescent="0.3">
      <c r="A645" t="s">
        <v>1662</v>
      </c>
      <c r="B645" t="s">
        <v>90</v>
      </c>
      <c r="C645">
        <v>300</v>
      </c>
      <c r="D645" s="1">
        <v>44706</v>
      </c>
      <c r="E645">
        <v>2</v>
      </c>
      <c r="F645" t="s">
        <v>131</v>
      </c>
      <c r="G645" t="s">
        <v>1663</v>
      </c>
      <c r="H645" t="s">
        <v>28</v>
      </c>
      <c r="I645">
        <v>70</v>
      </c>
      <c r="J645" t="s">
        <v>16</v>
      </c>
      <c r="K645" t="s">
        <v>871</v>
      </c>
      <c r="L645">
        <f>YEAR(licenziamenti[[#This Row],[date]])</f>
        <v>2022</v>
      </c>
    </row>
    <row r="646" spans="1:12" hidden="1" x14ac:dyDescent="0.3">
      <c r="A646" t="s">
        <v>1664</v>
      </c>
      <c r="B646" t="s">
        <v>12</v>
      </c>
      <c r="D646" s="1">
        <v>45265</v>
      </c>
      <c r="E646">
        <v>25</v>
      </c>
      <c r="F646" t="s">
        <v>65</v>
      </c>
      <c r="G646" t="s">
        <v>1665</v>
      </c>
      <c r="H646" t="s">
        <v>35</v>
      </c>
      <c r="I646">
        <v>477</v>
      </c>
      <c r="J646" t="s">
        <v>16</v>
      </c>
      <c r="K646" t="s">
        <v>1666</v>
      </c>
      <c r="L646">
        <f>YEAR(licenziamenti[[#This Row],[date]])</f>
        <v>2023</v>
      </c>
    </row>
    <row r="647" spans="1:12" hidden="1" x14ac:dyDescent="0.3">
      <c r="A647" t="s">
        <v>1664</v>
      </c>
      <c r="B647" t="s">
        <v>12</v>
      </c>
      <c r="C647">
        <v>420</v>
      </c>
      <c r="D647" s="1">
        <v>45001</v>
      </c>
      <c r="E647">
        <v>15</v>
      </c>
      <c r="F647" t="s">
        <v>65</v>
      </c>
      <c r="G647" t="s">
        <v>1667</v>
      </c>
      <c r="H647" t="s">
        <v>35</v>
      </c>
      <c r="I647">
        <v>477</v>
      </c>
      <c r="J647" t="s">
        <v>16</v>
      </c>
      <c r="K647" t="s">
        <v>1668</v>
      </c>
      <c r="L647">
        <f>YEAR(licenziamenti[[#This Row],[date]])</f>
        <v>2023</v>
      </c>
    </row>
    <row r="648" spans="1:12" hidden="1" x14ac:dyDescent="0.3">
      <c r="A648" t="s">
        <v>1669</v>
      </c>
      <c r="B648" t="s">
        <v>12</v>
      </c>
      <c r="C648">
        <v>1500</v>
      </c>
      <c r="D648" s="1">
        <v>45590</v>
      </c>
      <c r="E648">
        <v>1</v>
      </c>
      <c r="F648" t="s">
        <v>65</v>
      </c>
      <c r="G648" t="s">
        <v>1670</v>
      </c>
      <c r="H648" t="s">
        <v>39</v>
      </c>
      <c r="I648">
        <v>458</v>
      </c>
      <c r="J648" t="s">
        <v>16</v>
      </c>
      <c r="K648" t="s">
        <v>1671</v>
      </c>
      <c r="L648">
        <f>YEAR(licenziamenti[[#This Row],[date]])</f>
        <v>2024</v>
      </c>
    </row>
    <row r="649" spans="1:12" hidden="1" x14ac:dyDescent="0.3">
      <c r="A649" t="s">
        <v>1672</v>
      </c>
      <c r="B649" t="s">
        <v>731</v>
      </c>
      <c r="C649">
        <v>8000</v>
      </c>
      <c r="D649" s="1">
        <v>45014</v>
      </c>
      <c r="F649" t="s">
        <v>13</v>
      </c>
      <c r="G649" t="s">
        <v>1673</v>
      </c>
      <c r="H649" t="s">
        <v>105</v>
      </c>
      <c r="I649">
        <v>5</v>
      </c>
      <c r="J649" t="s">
        <v>16</v>
      </c>
      <c r="K649" t="s">
        <v>194</v>
      </c>
      <c r="L649">
        <f>YEAR(licenziamenti[[#This Row],[date]])</f>
        <v>2023</v>
      </c>
    </row>
    <row r="650" spans="1:12" hidden="1" x14ac:dyDescent="0.3">
      <c r="A650" t="s">
        <v>1674</v>
      </c>
      <c r="B650" t="s">
        <v>12</v>
      </c>
      <c r="C650">
        <v>280</v>
      </c>
      <c r="D650" s="1">
        <v>45198</v>
      </c>
      <c r="E650">
        <v>12</v>
      </c>
      <c r="F650" t="s">
        <v>131</v>
      </c>
      <c r="G650" t="s">
        <v>1675</v>
      </c>
      <c r="H650" t="s">
        <v>28</v>
      </c>
      <c r="I650">
        <v>123</v>
      </c>
      <c r="J650" t="s">
        <v>16</v>
      </c>
      <c r="K650" t="s">
        <v>1676</v>
      </c>
      <c r="L650">
        <f>YEAR(licenziamenti[[#This Row],[date]])</f>
        <v>2023</v>
      </c>
    </row>
    <row r="651" spans="1:12" hidden="1" x14ac:dyDescent="0.3">
      <c r="A651" t="s">
        <v>1677</v>
      </c>
      <c r="B651" t="s">
        <v>138</v>
      </c>
      <c r="C651">
        <v>200</v>
      </c>
      <c r="D651" s="1">
        <v>43922</v>
      </c>
      <c r="E651">
        <v>2</v>
      </c>
      <c r="F651" t="s">
        <v>20</v>
      </c>
      <c r="G651" t="s">
        <v>143</v>
      </c>
      <c r="H651" t="s">
        <v>22</v>
      </c>
      <c r="I651">
        <v>16</v>
      </c>
      <c r="J651" t="s">
        <v>16</v>
      </c>
      <c r="K651" t="s">
        <v>670</v>
      </c>
      <c r="L651">
        <f>YEAR(licenziamenti[[#This Row],[date]])</f>
        <v>2020</v>
      </c>
    </row>
    <row r="652" spans="1:12" hidden="1" x14ac:dyDescent="0.3">
      <c r="A652" t="s">
        <v>1678</v>
      </c>
      <c r="B652" t="s">
        <v>12</v>
      </c>
      <c r="C652">
        <v>220</v>
      </c>
      <c r="D652" s="1">
        <v>43985</v>
      </c>
      <c r="E652">
        <v>14</v>
      </c>
      <c r="F652" t="s">
        <v>131</v>
      </c>
      <c r="G652" t="s">
        <v>1679</v>
      </c>
      <c r="H652" t="s">
        <v>173</v>
      </c>
      <c r="I652">
        <v>120</v>
      </c>
      <c r="J652" t="s">
        <v>16</v>
      </c>
      <c r="K652" t="s">
        <v>1097</v>
      </c>
      <c r="L652">
        <f>YEAR(licenziamenti[[#This Row],[date]])</f>
        <v>2020</v>
      </c>
    </row>
    <row r="653" spans="1:12" hidden="1" x14ac:dyDescent="0.3">
      <c r="A653" t="s">
        <v>1680</v>
      </c>
      <c r="B653" t="s">
        <v>55</v>
      </c>
      <c r="D653" s="1">
        <v>43929</v>
      </c>
      <c r="E653">
        <v>6</v>
      </c>
      <c r="F653" t="s">
        <v>131</v>
      </c>
      <c r="G653" t="s">
        <v>1681</v>
      </c>
      <c r="H653" t="s">
        <v>45</v>
      </c>
      <c r="I653">
        <v>314</v>
      </c>
      <c r="J653" t="s">
        <v>59</v>
      </c>
      <c r="K653" t="s">
        <v>1556</v>
      </c>
      <c r="L653">
        <f>YEAR(licenziamenti[[#This Row],[date]])</f>
        <v>2020</v>
      </c>
    </row>
    <row r="654" spans="1:12" hidden="1" x14ac:dyDescent="0.3">
      <c r="A654" t="s">
        <v>1682</v>
      </c>
      <c r="B654" t="s">
        <v>150</v>
      </c>
      <c r="C654">
        <v>1700</v>
      </c>
      <c r="D654" s="1">
        <v>44742</v>
      </c>
      <c r="E654">
        <v>10</v>
      </c>
      <c r="F654" t="s">
        <v>65</v>
      </c>
      <c r="G654" t="s">
        <v>1683</v>
      </c>
      <c r="H654" t="s">
        <v>152</v>
      </c>
      <c r="I654">
        <v>3</v>
      </c>
      <c r="J654" t="s">
        <v>133</v>
      </c>
      <c r="K654" t="s">
        <v>115</v>
      </c>
      <c r="L654">
        <f>YEAR(licenziamenti[[#This Row],[date]])</f>
        <v>2022</v>
      </c>
    </row>
    <row r="655" spans="1:12" hidden="1" x14ac:dyDescent="0.3">
      <c r="A655" t="s">
        <v>1684</v>
      </c>
      <c r="B655" t="s">
        <v>697</v>
      </c>
      <c r="C655">
        <v>1400</v>
      </c>
      <c r="D655" s="1">
        <v>45394</v>
      </c>
      <c r="E655">
        <v>4</v>
      </c>
      <c r="F655" t="s">
        <v>20</v>
      </c>
      <c r="G655" t="s">
        <v>1685</v>
      </c>
      <c r="H655" t="s">
        <v>39</v>
      </c>
      <c r="I655">
        <v>61</v>
      </c>
      <c r="J655" t="s">
        <v>699</v>
      </c>
      <c r="K655" t="s">
        <v>1657</v>
      </c>
      <c r="L655">
        <f>YEAR(licenziamenti[[#This Row],[date]])</f>
        <v>2024</v>
      </c>
    </row>
    <row r="656" spans="1:12" hidden="1" x14ac:dyDescent="0.3">
      <c r="A656" t="s">
        <v>1686</v>
      </c>
      <c r="B656" t="s">
        <v>185</v>
      </c>
      <c r="C656">
        <v>170</v>
      </c>
      <c r="D656" s="1">
        <v>45015</v>
      </c>
      <c r="E656">
        <v>15</v>
      </c>
      <c r="F656" t="s">
        <v>78</v>
      </c>
      <c r="G656" t="s">
        <v>1687</v>
      </c>
      <c r="H656" t="s">
        <v>35</v>
      </c>
      <c r="I656">
        <v>116</v>
      </c>
      <c r="J656" t="s">
        <v>16</v>
      </c>
      <c r="K656" t="s">
        <v>1688</v>
      </c>
      <c r="L656">
        <f>YEAR(licenziamenti[[#This Row],[date]])</f>
        <v>2023</v>
      </c>
    </row>
    <row r="657" spans="1:12" hidden="1" x14ac:dyDescent="0.3">
      <c r="A657" t="s">
        <v>1689</v>
      </c>
      <c r="B657" t="s">
        <v>117</v>
      </c>
      <c r="C657">
        <v>240</v>
      </c>
      <c r="D657" s="1">
        <v>43983</v>
      </c>
      <c r="E657">
        <v>22</v>
      </c>
      <c r="F657" t="s">
        <v>419</v>
      </c>
      <c r="G657" t="s">
        <v>1690</v>
      </c>
      <c r="H657" t="s">
        <v>35</v>
      </c>
      <c r="I657">
        <v>24</v>
      </c>
      <c r="J657" t="s">
        <v>16</v>
      </c>
      <c r="K657" t="s">
        <v>1691</v>
      </c>
      <c r="L657">
        <f>YEAR(licenziamenti[[#This Row],[date]])</f>
        <v>2020</v>
      </c>
    </row>
    <row r="658" spans="1:12" hidden="1" x14ac:dyDescent="0.3">
      <c r="A658" t="s">
        <v>1692</v>
      </c>
      <c r="B658" t="s">
        <v>12</v>
      </c>
      <c r="C658">
        <v>5000</v>
      </c>
      <c r="D658" s="1">
        <v>45784</v>
      </c>
      <c r="E658">
        <v>5</v>
      </c>
      <c r="F658" t="s">
        <v>146</v>
      </c>
      <c r="G658" t="s">
        <v>1693</v>
      </c>
      <c r="H658" t="s">
        <v>39</v>
      </c>
      <c r="I658">
        <v>1200</v>
      </c>
      <c r="J658" t="s">
        <v>16</v>
      </c>
      <c r="K658" t="s">
        <v>1694</v>
      </c>
      <c r="L658">
        <f>YEAR(licenziamenti[[#This Row],[date]])</f>
        <v>2025</v>
      </c>
    </row>
    <row r="659" spans="1:12" hidden="1" x14ac:dyDescent="0.3">
      <c r="A659" t="s">
        <v>1695</v>
      </c>
      <c r="B659" t="s">
        <v>12</v>
      </c>
      <c r="C659">
        <v>10000</v>
      </c>
      <c r="D659" s="1">
        <v>45692</v>
      </c>
      <c r="E659">
        <v>5</v>
      </c>
      <c r="F659" t="s">
        <v>103</v>
      </c>
      <c r="G659" t="s">
        <v>1696</v>
      </c>
      <c r="H659" t="s">
        <v>105</v>
      </c>
      <c r="I659">
        <v>15000</v>
      </c>
      <c r="J659" t="s">
        <v>16</v>
      </c>
      <c r="K659" t="s">
        <v>472</v>
      </c>
      <c r="L659">
        <f>YEAR(licenziamenti[[#This Row],[date]])</f>
        <v>2025</v>
      </c>
    </row>
    <row r="660" spans="1:12" hidden="1" x14ac:dyDescent="0.3">
      <c r="A660" t="s">
        <v>1695</v>
      </c>
      <c r="B660" t="s">
        <v>12</v>
      </c>
      <c r="C660">
        <v>1500</v>
      </c>
      <c r="D660" s="1">
        <v>43965</v>
      </c>
      <c r="E660">
        <v>8</v>
      </c>
      <c r="F660" t="s">
        <v>103</v>
      </c>
      <c r="G660" t="s">
        <v>1697</v>
      </c>
      <c r="H660" t="s">
        <v>105</v>
      </c>
      <c r="I660">
        <v>5300</v>
      </c>
      <c r="J660" t="s">
        <v>16</v>
      </c>
      <c r="K660" t="s">
        <v>1103</v>
      </c>
      <c r="L660">
        <f>YEAR(licenziamenti[[#This Row],[date]])</f>
        <v>2020</v>
      </c>
    </row>
    <row r="661" spans="1:12" hidden="1" x14ac:dyDescent="0.3">
      <c r="A661" t="s">
        <v>1695</v>
      </c>
      <c r="B661" t="s">
        <v>12</v>
      </c>
      <c r="C661">
        <v>9000</v>
      </c>
      <c r="D661" s="1">
        <v>45274</v>
      </c>
      <c r="E661">
        <v>24</v>
      </c>
      <c r="F661" t="s">
        <v>103</v>
      </c>
      <c r="G661" t="s">
        <v>1698</v>
      </c>
      <c r="H661" t="s">
        <v>105</v>
      </c>
      <c r="I661">
        <v>15000</v>
      </c>
      <c r="J661" t="s">
        <v>16</v>
      </c>
      <c r="K661" t="s">
        <v>962</v>
      </c>
      <c r="L661">
        <f>YEAR(licenziamenti[[#This Row],[date]])</f>
        <v>2023</v>
      </c>
    </row>
    <row r="662" spans="1:12" hidden="1" x14ac:dyDescent="0.3">
      <c r="A662" t="s">
        <v>1699</v>
      </c>
      <c r="B662" t="s">
        <v>1700</v>
      </c>
      <c r="C662">
        <v>850</v>
      </c>
      <c r="D662" s="1">
        <v>44978</v>
      </c>
      <c r="F662" t="s">
        <v>125</v>
      </c>
      <c r="G662" t="s">
        <v>1701</v>
      </c>
      <c r="H662" t="s">
        <v>58</v>
      </c>
      <c r="I662">
        <v>26</v>
      </c>
      <c r="J662" t="s">
        <v>1702</v>
      </c>
      <c r="K662" t="s">
        <v>1703</v>
      </c>
      <c r="L662">
        <f>YEAR(licenziamenti[[#This Row],[date]])</f>
        <v>2023</v>
      </c>
    </row>
    <row r="663" spans="1:12" hidden="1" x14ac:dyDescent="0.3">
      <c r="A663" t="s">
        <v>1704</v>
      </c>
      <c r="B663" t="s">
        <v>1278</v>
      </c>
      <c r="C663">
        <v>20000</v>
      </c>
      <c r="D663" s="1">
        <v>44840</v>
      </c>
      <c r="E663">
        <v>3</v>
      </c>
      <c r="F663" t="s">
        <v>56</v>
      </c>
      <c r="G663" t="s">
        <v>1705</v>
      </c>
      <c r="H663" t="s">
        <v>58</v>
      </c>
      <c r="I663">
        <v>156</v>
      </c>
      <c r="J663" t="s">
        <v>1280</v>
      </c>
      <c r="K663" t="s">
        <v>144</v>
      </c>
      <c r="L663">
        <f>YEAR(licenziamenti[[#This Row],[date]])</f>
        <v>2022</v>
      </c>
    </row>
    <row r="664" spans="1:12" hidden="1" x14ac:dyDescent="0.3">
      <c r="A664" t="s">
        <v>1704</v>
      </c>
      <c r="B664" t="s">
        <v>1278</v>
      </c>
      <c r="C664">
        <v>2600</v>
      </c>
      <c r="D664" s="1">
        <v>44722</v>
      </c>
      <c r="E664">
        <v>5</v>
      </c>
      <c r="F664" t="s">
        <v>56</v>
      </c>
      <c r="G664" t="s">
        <v>1706</v>
      </c>
      <c r="H664" t="s">
        <v>58</v>
      </c>
      <c r="I664">
        <v>156</v>
      </c>
      <c r="J664" t="s">
        <v>1280</v>
      </c>
      <c r="K664" t="s">
        <v>285</v>
      </c>
      <c r="L664">
        <f>YEAR(licenziamenti[[#This Row],[date]])</f>
        <v>2022</v>
      </c>
    </row>
    <row r="665" spans="1:12" hidden="1" x14ac:dyDescent="0.3">
      <c r="A665" t="s">
        <v>1707</v>
      </c>
      <c r="B665" t="s">
        <v>528</v>
      </c>
      <c r="D665" s="1">
        <v>45057</v>
      </c>
      <c r="E665">
        <v>8</v>
      </c>
      <c r="F665" t="s">
        <v>570</v>
      </c>
      <c r="G665" t="s">
        <v>1708</v>
      </c>
      <c r="H665" t="s">
        <v>39</v>
      </c>
      <c r="I665">
        <v>233</v>
      </c>
      <c r="J665" t="s">
        <v>16</v>
      </c>
      <c r="K665" t="s">
        <v>1659</v>
      </c>
      <c r="L665">
        <f>YEAR(licenziamenti[[#This Row],[date]])</f>
        <v>2023</v>
      </c>
    </row>
    <row r="666" spans="1:12" hidden="1" x14ac:dyDescent="0.3">
      <c r="A666" t="s">
        <v>1707</v>
      </c>
      <c r="B666" t="s">
        <v>528</v>
      </c>
      <c r="C666">
        <v>620</v>
      </c>
      <c r="D666" s="1">
        <v>44945</v>
      </c>
      <c r="E666">
        <v>9</v>
      </c>
      <c r="F666" t="s">
        <v>570</v>
      </c>
      <c r="G666" t="s">
        <v>1709</v>
      </c>
      <c r="H666" t="s">
        <v>39</v>
      </c>
      <c r="I666">
        <v>233</v>
      </c>
      <c r="J666" t="s">
        <v>16</v>
      </c>
      <c r="K666" t="s">
        <v>709</v>
      </c>
      <c r="L666">
        <f>YEAR(licenziamenti[[#This Row],[date]])</f>
        <v>2023</v>
      </c>
    </row>
    <row r="667" spans="1:12" hidden="1" x14ac:dyDescent="0.3">
      <c r="A667" t="s">
        <v>1710</v>
      </c>
      <c r="B667" t="s">
        <v>120</v>
      </c>
      <c r="C667">
        <v>300</v>
      </c>
      <c r="D667" s="1">
        <v>43910</v>
      </c>
      <c r="E667">
        <v>5</v>
      </c>
      <c r="F667" t="s">
        <v>251</v>
      </c>
      <c r="G667" t="s">
        <v>143</v>
      </c>
      <c r="H667" t="s">
        <v>152</v>
      </c>
      <c r="I667">
        <v>7</v>
      </c>
      <c r="J667" t="s">
        <v>29</v>
      </c>
      <c r="K667" t="s">
        <v>1480</v>
      </c>
      <c r="L667">
        <f>YEAR(licenziamenti[[#This Row],[date]])</f>
        <v>2020</v>
      </c>
    </row>
    <row r="668" spans="1:12" hidden="1" x14ac:dyDescent="0.3">
      <c r="A668" t="s">
        <v>1711</v>
      </c>
      <c r="B668" t="s">
        <v>1500</v>
      </c>
      <c r="C668">
        <v>1700</v>
      </c>
      <c r="D668" s="1">
        <v>44739</v>
      </c>
      <c r="F668" t="s">
        <v>13</v>
      </c>
      <c r="G668" t="s">
        <v>1712</v>
      </c>
      <c r="H668" t="s">
        <v>39</v>
      </c>
      <c r="I668">
        <v>999</v>
      </c>
      <c r="J668" t="s">
        <v>16</v>
      </c>
      <c r="K668" t="s">
        <v>360</v>
      </c>
      <c r="L668">
        <f>YEAR(licenziamenti[[#This Row],[date]])</f>
        <v>2022</v>
      </c>
    </row>
    <row r="669" spans="1:12" hidden="1" x14ac:dyDescent="0.3">
      <c r="A669" t="s">
        <v>1711</v>
      </c>
      <c r="B669" t="s">
        <v>1500</v>
      </c>
      <c r="C669">
        <v>3880</v>
      </c>
      <c r="D669" s="1">
        <v>44931</v>
      </c>
      <c r="F669" t="s">
        <v>13</v>
      </c>
      <c r="G669" t="s">
        <v>1713</v>
      </c>
      <c r="H669" t="s">
        <v>39</v>
      </c>
      <c r="I669">
        <v>999</v>
      </c>
      <c r="J669" t="s">
        <v>16</v>
      </c>
      <c r="K669" t="s">
        <v>561</v>
      </c>
      <c r="L669">
        <f>YEAR(licenziamenti[[#This Row],[date]])</f>
        <v>2023</v>
      </c>
    </row>
    <row r="670" spans="1:12" hidden="1" x14ac:dyDescent="0.3">
      <c r="A670" t="s">
        <v>1714</v>
      </c>
      <c r="B670" t="s">
        <v>1500</v>
      </c>
      <c r="C670">
        <v>1800</v>
      </c>
      <c r="D670" s="1">
        <v>45434</v>
      </c>
      <c r="E670">
        <v>10</v>
      </c>
      <c r="F670" t="s">
        <v>13</v>
      </c>
      <c r="G670" t="s">
        <v>1715</v>
      </c>
      <c r="H670" t="s">
        <v>39</v>
      </c>
      <c r="I670">
        <v>899</v>
      </c>
      <c r="J670" t="s">
        <v>16</v>
      </c>
      <c r="K670" t="s">
        <v>1716</v>
      </c>
      <c r="L670">
        <f>YEAR(licenziamenti[[#This Row],[date]])</f>
        <v>2024</v>
      </c>
    </row>
    <row r="671" spans="1:12" hidden="1" x14ac:dyDescent="0.3">
      <c r="A671" t="s">
        <v>1714</v>
      </c>
      <c r="B671" t="s">
        <v>1500</v>
      </c>
      <c r="C671">
        <v>2300</v>
      </c>
      <c r="D671" s="1">
        <v>45415</v>
      </c>
      <c r="E671">
        <v>49</v>
      </c>
      <c r="F671" t="s">
        <v>13</v>
      </c>
      <c r="G671" t="s">
        <v>1717</v>
      </c>
      <c r="H671" t="s">
        <v>39</v>
      </c>
      <c r="I671">
        <v>899</v>
      </c>
      <c r="J671" t="s">
        <v>16</v>
      </c>
      <c r="K671" t="s">
        <v>705</v>
      </c>
      <c r="L671">
        <f>YEAR(licenziamenti[[#This Row],[date]])</f>
        <v>2024</v>
      </c>
    </row>
    <row r="672" spans="1:12" hidden="1" x14ac:dyDescent="0.3">
      <c r="A672" t="s">
        <v>1714</v>
      </c>
      <c r="B672" t="s">
        <v>1500</v>
      </c>
      <c r="C672">
        <v>2450</v>
      </c>
      <c r="D672" s="1">
        <v>45324</v>
      </c>
      <c r="E672">
        <v>3</v>
      </c>
      <c r="F672" t="s">
        <v>13</v>
      </c>
      <c r="G672" t="s">
        <v>1718</v>
      </c>
      <c r="H672" t="s">
        <v>39</v>
      </c>
      <c r="I672">
        <v>899</v>
      </c>
      <c r="J672" t="s">
        <v>16</v>
      </c>
      <c r="K672" t="s">
        <v>1719</v>
      </c>
      <c r="L672">
        <f>YEAR(licenziamenti[[#This Row],[date]])</f>
        <v>2024</v>
      </c>
    </row>
    <row r="673" spans="1:12" hidden="1" x14ac:dyDescent="0.3">
      <c r="A673" t="s">
        <v>1714</v>
      </c>
      <c r="B673" t="s">
        <v>1500</v>
      </c>
      <c r="C673">
        <v>3260</v>
      </c>
      <c r="D673" s="1">
        <v>45044</v>
      </c>
      <c r="E673">
        <v>3</v>
      </c>
      <c r="F673" t="s">
        <v>13</v>
      </c>
      <c r="G673" t="s">
        <v>1720</v>
      </c>
      <c r="H673" t="s">
        <v>39</v>
      </c>
      <c r="I673">
        <v>899</v>
      </c>
      <c r="J673" t="s">
        <v>16</v>
      </c>
      <c r="K673" t="s">
        <v>1721</v>
      </c>
      <c r="L673">
        <f>YEAR(licenziamenti[[#This Row],[date]])</f>
        <v>2023</v>
      </c>
    </row>
    <row r="674" spans="1:12" hidden="1" x14ac:dyDescent="0.3">
      <c r="A674" t="s">
        <v>1714</v>
      </c>
      <c r="B674" t="s">
        <v>1500</v>
      </c>
      <c r="C674">
        <v>940</v>
      </c>
      <c r="D674" s="1">
        <v>45296</v>
      </c>
      <c r="E674">
        <v>13</v>
      </c>
      <c r="F674" t="s">
        <v>13</v>
      </c>
      <c r="G674" t="s">
        <v>1722</v>
      </c>
      <c r="H674" t="s">
        <v>39</v>
      </c>
      <c r="I674">
        <v>899</v>
      </c>
      <c r="J674" t="s">
        <v>16</v>
      </c>
      <c r="K674" t="s">
        <v>1723</v>
      </c>
      <c r="L674">
        <f>YEAR(licenziamenti[[#This Row],[date]])</f>
        <v>2024</v>
      </c>
    </row>
    <row r="675" spans="1:12" hidden="1" x14ac:dyDescent="0.3">
      <c r="A675" t="s">
        <v>1724</v>
      </c>
      <c r="B675" t="s">
        <v>150</v>
      </c>
      <c r="C675">
        <v>1000</v>
      </c>
      <c r="D675" s="1">
        <v>45054</v>
      </c>
      <c r="F675" t="s">
        <v>65</v>
      </c>
      <c r="G675" t="s">
        <v>1725</v>
      </c>
      <c r="H675" t="s">
        <v>58</v>
      </c>
      <c r="I675">
        <v>121</v>
      </c>
      <c r="J675" t="s">
        <v>133</v>
      </c>
      <c r="K675" t="s">
        <v>404</v>
      </c>
      <c r="L675">
        <f>YEAR(licenziamenti[[#This Row],[date]])</f>
        <v>2023</v>
      </c>
    </row>
    <row r="676" spans="1:12" hidden="1" x14ac:dyDescent="0.3">
      <c r="A676" t="s">
        <v>1724</v>
      </c>
      <c r="B676" t="s">
        <v>150</v>
      </c>
      <c r="C676">
        <v>1000</v>
      </c>
      <c r="D676" s="1">
        <v>45164</v>
      </c>
      <c r="F676" t="s">
        <v>65</v>
      </c>
      <c r="G676" t="s">
        <v>1726</v>
      </c>
      <c r="H676" t="s">
        <v>58</v>
      </c>
      <c r="I676">
        <v>121</v>
      </c>
      <c r="J676" t="s">
        <v>133</v>
      </c>
      <c r="K676" t="s">
        <v>1727</v>
      </c>
      <c r="L676">
        <f>YEAR(licenziamenti[[#This Row],[date]])</f>
        <v>2023</v>
      </c>
    </row>
    <row r="677" spans="1:12" hidden="1" x14ac:dyDescent="0.3">
      <c r="A677" t="s">
        <v>1728</v>
      </c>
      <c r="B677" t="s">
        <v>150</v>
      </c>
      <c r="C677">
        <v>1000</v>
      </c>
      <c r="D677" s="1">
        <v>45315</v>
      </c>
      <c r="F677" t="s">
        <v>1478</v>
      </c>
      <c r="G677" t="s">
        <v>1729</v>
      </c>
      <c r="H677" t="s">
        <v>173</v>
      </c>
      <c r="I677">
        <v>635</v>
      </c>
      <c r="J677" t="s">
        <v>133</v>
      </c>
      <c r="K677" t="s">
        <v>1657</v>
      </c>
      <c r="L677">
        <f>YEAR(licenziamenti[[#This Row],[date]])</f>
        <v>2024</v>
      </c>
    </row>
    <row r="678" spans="1:12" hidden="1" x14ac:dyDescent="0.3">
      <c r="A678" t="s">
        <v>1730</v>
      </c>
      <c r="B678" t="s">
        <v>717</v>
      </c>
      <c r="C678">
        <v>360</v>
      </c>
      <c r="D678" s="1">
        <v>43979</v>
      </c>
      <c r="E678">
        <v>8</v>
      </c>
      <c r="F678" t="s">
        <v>396</v>
      </c>
      <c r="G678" t="s">
        <v>1731</v>
      </c>
      <c r="H678" t="s">
        <v>15</v>
      </c>
      <c r="I678">
        <v>157</v>
      </c>
      <c r="J678" t="s">
        <v>75</v>
      </c>
      <c r="K678" t="s">
        <v>982</v>
      </c>
      <c r="L678">
        <f>YEAR(licenziamenti[[#This Row],[date]])</f>
        <v>2020</v>
      </c>
    </row>
    <row r="679" spans="1:12" hidden="1" x14ac:dyDescent="0.3">
      <c r="A679" t="s">
        <v>1730</v>
      </c>
      <c r="B679" t="s">
        <v>717</v>
      </c>
      <c r="C679">
        <v>600</v>
      </c>
      <c r="D679" s="1">
        <v>45979</v>
      </c>
      <c r="E679">
        <v>6</v>
      </c>
      <c r="F679" t="s">
        <v>396</v>
      </c>
      <c r="G679" t="s">
        <v>1732</v>
      </c>
      <c r="H679" t="s">
        <v>173</v>
      </c>
      <c r="I679">
        <v>257</v>
      </c>
      <c r="J679" t="s">
        <v>75</v>
      </c>
      <c r="K679" t="s">
        <v>1733</v>
      </c>
      <c r="L679">
        <f>YEAR(licenziamenti[[#This Row],[date]])</f>
        <v>2025</v>
      </c>
    </row>
    <row r="680" spans="1:12" hidden="1" x14ac:dyDescent="0.3">
      <c r="A680" t="s">
        <v>1730</v>
      </c>
      <c r="B680" t="s">
        <v>717</v>
      </c>
      <c r="C680">
        <v>900</v>
      </c>
      <c r="D680" s="1">
        <v>45034</v>
      </c>
      <c r="E680">
        <v>9</v>
      </c>
      <c r="F680" t="s">
        <v>396</v>
      </c>
      <c r="G680" t="s">
        <v>1734</v>
      </c>
      <c r="H680" t="s">
        <v>173</v>
      </c>
      <c r="I680">
        <v>257</v>
      </c>
      <c r="J680" t="s">
        <v>75</v>
      </c>
      <c r="K680" t="s">
        <v>1735</v>
      </c>
      <c r="L680">
        <f>YEAR(licenziamenti[[#This Row],[date]])</f>
        <v>2023</v>
      </c>
    </row>
    <row r="681" spans="1:12" hidden="1" x14ac:dyDescent="0.3">
      <c r="A681" t="s">
        <v>1736</v>
      </c>
      <c r="B681" t="s">
        <v>517</v>
      </c>
      <c r="C681">
        <v>950</v>
      </c>
      <c r="D681" s="1">
        <v>43952</v>
      </c>
      <c r="E681">
        <v>32</v>
      </c>
      <c r="F681" t="s">
        <v>125</v>
      </c>
      <c r="G681" t="s">
        <v>1737</v>
      </c>
      <c r="H681" t="s">
        <v>28</v>
      </c>
      <c r="I681">
        <v>102</v>
      </c>
      <c r="J681" t="s">
        <v>519</v>
      </c>
      <c r="K681" t="s">
        <v>634</v>
      </c>
      <c r="L681">
        <f>YEAR(licenziamenti[[#This Row],[date]])</f>
        <v>2020</v>
      </c>
    </row>
    <row r="682" spans="1:12" hidden="1" x14ac:dyDescent="0.3">
      <c r="A682" t="s">
        <v>1738</v>
      </c>
      <c r="B682" t="s">
        <v>32</v>
      </c>
      <c r="C682">
        <v>1090</v>
      </c>
      <c r="D682" s="1">
        <v>44824</v>
      </c>
      <c r="F682" t="s">
        <v>13</v>
      </c>
      <c r="G682" t="s">
        <v>1739</v>
      </c>
      <c r="H682" t="s">
        <v>152</v>
      </c>
      <c r="I682">
        <v>8</v>
      </c>
      <c r="J682" t="s">
        <v>16</v>
      </c>
      <c r="K682" t="s">
        <v>106</v>
      </c>
      <c r="L682">
        <f>YEAR(licenziamenti[[#This Row],[date]])</f>
        <v>2022</v>
      </c>
    </row>
    <row r="683" spans="1:12" hidden="1" x14ac:dyDescent="0.3">
      <c r="A683" t="s">
        <v>1740</v>
      </c>
      <c r="B683" t="s">
        <v>150</v>
      </c>
      <c r="C683">
        <v>1200</v>
      </c>
      <c r="D683" s="1">
        <v>45314</v>
      </c>
      <c r="F683" t="s">
        <v>1478</v>
      </c>
      <c r="G683" t="s">
        <v>1741</v>
      </c>
      <c r="H683" t="s">
        <v>173</v>
      </c>
      <c r="I683">
        <v>625</v>
      </c>
      <c r="J683" t="s">
        <v>133</v>
      </c>
      <c r="K683" t="s">
        <v>1049</v>
      </c>
      <c r="L683">
        <f>YEAR(licenziamenti[[#This Row],[date]])</f>
        <v>2024</v>
      </c>
    </row>
    <row r="684" spans="1:12" hidden="1" x14ac:dyDescent="0.3">
      <c r="A684" t="s">
        <v>1742</v>
      </c>
      <c r="B684" t="s">
        <v>150</v>
      </c>
      <c r="C684">
        <v>1200</v>
      </c>
      <c r="D684" s="1">
        <v>44029</v>
      </c>
      <c r="F684" t="s">
        <v>1478</v>
      </c>
      <c r="G684" t="s">
        <v>1743</v>
      </c>
      <c r="H684" t="s">
        <v>45</v>
      </c>
      <c r="I684">
        <v>405</v>
      </c>
      <c r="J684" t="s">
        <v>133</v>
      </c>
      <c r="K684" t="s">
        <v>1744</v>
      </c>
      <c r="L684">
        <f>YEAR(licenziamenti[[#This Row],[date]])</f>
        <v>2020</v>
      </c>
    </row>
    <row r="685" spans="1:12" hidden="1" x14ac:dyDescent="0.3">
      <c r="A685" t="s">
        <v>1742</v>
      </c>
      <c r="B685" t="s">
        <v>150</v>
      </c>
      <c r="C685">
        <v>8000</v>
      </c>
      <c r="D685" s="1">
        <v>43955</v>
      </c>
      <c r="E685">
        <v>16</v>
      </c>
      <c r="F685" t="s">
        <v>1478</v>
      </c>
      <c r="G685" t="s">
        <v>1745</v>
      </c>
      <c r="H685" t="s">
        <v>45</v>
      </c>
      <c r="I685">
        <v>404</v>
      </c>
      <c r="J685" t="s">
        <v>133</v>
      </c>
      <c r="K685" t="s">
        <v>1267</v>
      </c>
      <c r="L685">
        <f>YEAR(licenziamenti[[#This Row],[date]])</f>
        <v>2020</v>
      </c>
    </row>
    <row r="686" spans="1:12" hidden="1" x14ac:dyDescent="0.3">
      <c r="A686" t="s">
        <v>1746</v>
      </c>
      <c r="B686" t="s">
        <v>12</v>
      </c>
      <c r="C686">
        <v>1500</v>
      </c>
      <c r="D686" s="1">
        <v>44636</v>
      </c>
      <c r="F686" t="s">
        <v>13</v>
      </c>
      <c r="G686" t="s">
        <v>1747</v>
      </c>
      <c r="H686" t="s">
        <v>45</v>
      </c>
      <c r="I686">
        <v>19</v>
      </c>
      <c r="J686" t="s">
        <v>16</v>
      </c>
      <c r="K686" t="s">
        <v>1748</v>
      </c>
      <c r="L686">
        <f>YEAR(licenziamenti[[#This Row],[date]])</f>
        <v>2022</v>
      </c>
    </row>
    <row r="687" spans="1:12" hidden="1" x14ac:dyDescent="0.3">
      <c r="A687" t="s">
        <v>1749</v>
      </c>
      <c r="B687" t="s">
        <v>517</v>
      </c>
      <c r="C687">
        <v>650</v>
      </c>
      <c r="D687" s="1">
        <v>44713</v>
      </c>
      <c r="E687">
        <v>1</v>
      </c>
      <c r="F687" t="s">
        <v>131</v>
      </c>
      <c r="G687" t="s">
        <v>1750</v>
      </c>
      <c r="H687" t="s">
        <v>35</v>
      </c>
      <c r="I687">
        <v>182</v>
      </c>
      <c r="J687" t="s">
        <v>519</v>
      </c>
      <c r="K687" t="s">
        <v>62</v>
      </c>
      <c r="L687">
        <f>YEAR(licenziamenti[[#This Row],[date]])</f>
        <v>2022</v>
      </c>
    </row>
    <row r="688" spans="1:12" hidden="1" x14ac:dyDescent="0.3">
      <c r="A688" t="s">
        <v>1751</v>
      </c>
      <c r="B688" t="s">
        <v>12</v>
      </c>
      <c r="D688" s="1">
        <v>45687</v>
      </c>
      <c r="E688">
        <v>10</v>
      </c>
      <c r="F688" t="s">
        <v>131</v>
      </c>
      <c r="G688" t="s">
        <v>1752</v>
      </c>
      <c r="H688" t="s">
        <v>22</v>
      </c>
      <c r="I688">
        <v>20</v>
      </c>
      <c r="J688" t="s">
        <v>16</v>
      </c>
      <c r="K688" t="s">
        <v>994</v>
      </c>
      <c r="L688">
        <f>YEAR(licenziamenti[[#This Row],[date]])</f>
        <v>2025</v>
      </c>
    </row>
    <row r="689" spans="1:12" hidden="1" x14ac:dyDescent="0.3">
      <c r="A689" t="s">
        <v>1753</v>
      </c>
      <c r="B689" t="s">
        <v>64</v>
      </c>
      <c r="C689">
        <v>4000</v>
      </c>
      <c r="D689" s="1">
        <v>43972</v>
      </c>
      <c r="E689">
        <v>1</v>
      </c>
      <c r="F689" t="s">
        <v>20</v>
      </c>
      <c r="G689" t="s">
        <v>1754</v>
      </c>
      <c r="H689" t="s">
        <v>105</v>
      </c>
      <c r="I689">
        <v>146</v>
      </c>
      <c r="J689" t="s">
        <v>16</v>
      </c>
      <c r="K689" t="s">
        <v>1755</v>
      </c>
      <c r="L689">
        <f>YEAR(licenziamenti[[#This Row],[date]])</f>
        <v>2020</v>
      </c>
    </row>
    <row r="690" spans="1:12" hidden="1" x14ac:dyDescent="0.3">
      <c r="A690" t="s">
        <v>1756</v>
      </c>
      <c r="B690" t="s">
        <v>138</v>
      </c>
      <c r="C690">
        <v>1000</v>
      </c>
      <c r="D690" s="1">
        <v>44713</v>
      </c>
      <c r="E690">
        <v>6</v>
      </c>
      <c r="F690" t="s">
        <v>146</v>
      </c>
      <c r="G690" t="s">
        <v>1757</v>
      </c>
      <c r="H690" t="s">
        <v>173</v>
      </c>
      <c r="I690">
        <v>750</v>
      </c>
      <c r="J690" t="s">
        <v>16</v>
      </c>
      <c r="K690" t="s">
        <v>1758</v>
      </c>
      <c r="L690">
        <f>YEAR(licenziamenti[[#This Row],[date]])</f>
        <v>2022</v>
      </c>
    </row>
    <row r="691" spans="1:12" hidden="1" x14ac:dyDescent="0.3">
      <c r="A691" t="s">
        <v>1756</v>
      </c>
      <c r="B691" t="s">
        <v>138</v>
      </c>
      <c r="C691">
        <v>2000</v>
      </c>
      <c r="D691" s="1">
        <v>44860</v>
      </c>
      <c r="E691">
        <v>17</v>
      </c>
      <c r="F691" t="s">
        <v>146</v>
      </c>
      <c r="G691" t="s">
        <v>1759</v>
      </c>
      <c r="H691" t="s">
        <v>173</v>
      </c>
      <c r="I691">
        <v>750</v>
      </c>
      <c r="J691" t="s">
        <v>16</v>
      </c>
      <c r="K691" t="s">
        <v>160</v>
      </c>
      <c r="L691">
        <f>YEAR(licenziamenti[[#This Row],[date]])</f>
        <v>2022</v>
      </c>
    </row>
    <row r="692" spans="1:12" hidden="1" x14ac:dyDescent="0.3">
      <c r="A692" t="s">
        <v>1760</v>
      </c>
      <c r="B692" t="s">
        <v>12</v>
      </c>
      <c r="C692">
        <v>300</v>
      </c>
      <c r="D692" s="1">
        <v>44903</v>
      </c>
      <c r="E692">
        <v>15</v>
      </c>
      <c r="F692" t="s">
        <v>146</v>
      </c>
      <c r="G692" t="s">
        <v>1761</v>
      </c>
      <c r="H692" t="s">
        <v>35</v>
      </c>
      <c r="I692">
        <v>153</v>
      </c>
      <c r="J692" t="s">
        <v>16</v>
      </c>
      <c r="K692" t="s">
        <v>901</v>
      </c>
      <c r="L692">
        <f>YEAR(licenziamenti[[#This Row],[date]])</f>
        <v>2022</v>
      </c>
    </row>
    <row r="693" spans="1:12" hidden="1" x14ac:dyDescent="0.3">
      <c r="A693" t="s">
        <v>1762</v>
      </c>
      <c r="B693" t="s">
        <v>702</v>
      </c>
      <c r="C693">
        <v>110</v>
      </c>
      <c r="D693" s="1">
        <v>45457</v>
      </c>
      <c r="F693" t="s">
        <v>233</v>
      </c>
      <c r="G693" t="s">
        <v>1763</v>
      </c>
      <c r="H693" t="s">
        <v>28</v>
      </c>
      <c r="I693">
        <v>54</v>
      </c>
      <c r="J693" t="s">
        <v>16</v>
      </c>
      <c r="K693" t="s">
        <v>1190</v>
      </c>
      <c r="L693">
        <f>YEAR(licenziamenti[[#This Row],[date]])</f>
        <v>2024</v>
      </c>
    </row>
    <row r="694" spans="1:12" hidden="1" x14ac:dyDescent="0.3">
      <c r="A694" t="s">
        <v>1764</v>
      </c>
      <c r="B694" t="s">
        <v>64</v>
      </c>
      <c r="C694">
        <v>1210</v>
      </c>
      <c r="D694" s="1">
        <v>44958</v>
      </c>
      <c r="F694" t="s">
        <v>146</v>
      </c>
      <c r="G694" t="s">
        <v>1765</v>
      </c>
      <c r="H694" t="s">
        <v>39</v>
      </c>
      <c r="I694">
        <v>161</v>
      </c>
      <c r="J694" t="s">
        <v>16</v>
      </c>
      <c r="K694" t="s">
        <v>1168</v>
      </c>
      <c r="L694">
        <f>YEAR(licenziamenti[[#This Row],[date]])</f>
        <v>2023</v>
      </c>
    </row>
    <row r="695" spans="1:12" hidden="1" x14ac:dyDescent="0.3">
      <c r="A695" t="s">
        <v>1766</v>
      </c>
      <c r="B695" t="s">
        <v>138</v>
      </c>
      <c r="D695" s="1">
        <v>44946</v>
      </c>
      <c r="E695">
        <v>7000000000000001</v>
      </c>
      <c r="F695" t="s">
        <v>13</v>
      </c>
      <c r="G695" t="s">
        <v>1767</v>
      </c>
      <c r="H695" t="s">
        <v>35</v>
      </c>
      <c r="I695">
        <v>156</v>
      </c>
      <c r="J695" t="s">
        <v>16</v>
      </c>
      <c r="K695" t="s">
        <v>709</v>
      </c>
      <c r="L695">
        <f>YEAR(licenziamenti[[#This Row],[date]])</f>
        <v>2023</v>
      </c>
    </row>
    <row r="696" spans="1:12" hidden="1" x14ac:dyDescent="0.3">
      <c r="A696" t="s">
        <v>1768</v>
      </c>
      <c r="B696" t="s">
        <v>287</v>
      </c>
      <c r="C696">
        <v>220</v>
      </c>
      <c r="D696" s="1">
        <v>45726</v>
      </c>
      <c r="E696">
        <v>25</v>
      </c>
      <c r="F696" t="s">
        <v>1099</v>
      </c>
      <c r="G696" t="s">
        <v>1769</v>
      </c>
      <c r="H696" t="s">
        <v>28</v>
      </c>
      <c r="I696">
        <v>48</v>
      </c>
      <c r="J696" t="s">
        <v>289</v>
      </c>
      <c r="K696" t="s">
        <v>524</v>
      </c>
      <c r="L696">
        <f>YEAR(licenziamenti[[#This Row],[date]])</f>
        <v>2025</v>
      </c>
    </row>
    <row r="697" spans="1:12" hidden="1" x14ac:dyDescent="0.3">
      <c r="A697" t="s">
        <v>1770</v>
      </c>
      <c r="B697" t="s">
        <v>12</v>
      </c>
      <c r="D697" s="1">
        <v>45268</v>
      </c>
      <c r="E697">
        <v>10</v>
      </c>
      <c r="F697" t="s">
        <v>251</v>
      </c>
      <c r="G697" t="s">
        <v>1771</v>
      </c>
      <c r="H697" t="s">
        <v>45</v>
      </c>
      <c r="I697">
        <v>247</v>
      </c>
      <c r="J697" t="s">
        <v>16</v>
      </c>
      <c r="K697" t="s">
        <v>1772</v>
      </c>
      <c r="L697">
        <f>YEAR(licenziamenti[[#This Row],[date]])</f>
        <v>2023</v>
      </c>
    </row>
    <row r="698" spans="1:12" hidden="1" x14ac:dyDescent="0.3">
      <c r="A698" t="s">
        <v>1770</v>
      </c>
      <c r="B698" t="s">
        <v>12</v>
      </c>
      <c r="C698">
        <v>340</v>
      </c>
      <c r="D698" s="1">
        <v>43924</v>
      </c>
      <c r="E698">
        <v>13</v>
      </c>
      <c r="F698" t="s">
        <v>251</v>
      </c>
      <c r="G698" t="s">
        <v>1773</v>
      </c>
      <c r="H698" t="s">
        <v>45</v>
      </c>
      <c r="I698">
        <v>247</v>
      </c>
      <c r="J698" t="s">
        <v>16</v>
      </c>
      <c r="K698" t="s">
        <v>1774</v>
      </c>
      <c r="L698">
        <f>YEAR(licenziamenti[[#This Row],[date]])</f>
        <v>2020</v>
      </c>
    </row>
    <row r="699" spans="1:12" hidden="1" x14ac:dyDescent="0.3">
      <c r="A699" t="s">
        <v>1775</v>
      </c>
      <c r="B699" t="s">
        <v>466</v>
      </c>
      <c r="D699" s="1">
        <v>44881</v>
      </c>
      <c r="E699">
        <v>5</v>
      </c>
      <c r="F699" t="s">
        <v>65</v>
      </c>
      <c r="G699" t="s">
        <v>1776</v>
      </c>
      <c r="H699" t="s">
        <v>39</v>
      </c>
      <c r="I699">
        <v>168</v>
      </c>
      <c r="J699" t="s">
        <v>29</v>
      </c>
      <c r="K699" t="s">
        <v>1247</v>
      </c>
      <c r="L699">
        <f>YEAR(licenziamenti[[#This Row],[date]])</f>
        <v>2022</v>
      </c>
    </row>
    <row r="700" spans="1:12" hidden="1" x14ac:dyDescent="0.3">
      <c r="A700" t="s">
        <v>1777</v>
      </c>
      <c r="B700" t="s">
        <v>42</v>
      </c>
      <c r="D700" s="1">
        <v>44781</v>
      </c>
      <c r="E700">
        <v>15</v>
      </c>
      <c r="F700" t="s">
        <v>83</v>
      </c>
      <c r="G700" t="s">
        <v>1778</v>
      </c>
      <c r="H700" t="s">
        <v>45</v>
      </c>
      <c r="I700">
        <v>120</v>
      </c>
      <c r="J700" t="s">
        <v>16</v>
      </c>
      <c r="K700" t="s">
        <v>122</v>
      </c>
      <c r="L700">
        <f>YEAR(licenziamenti[[#This Row],[date]])</f>
        <v>2022</v>
      </c>
    </row>
    <row r="701" spans="1:12" hidden="1" x14ac:dyDescent="0.3">
      <c r="A701" t="s">
        <v>1777</v>
      </c>
      <c r="B701" t="s">
        <v>42</v>
      </c>
      <c r="C701">
        <v>600</v>
      </c>
      <c r="D701" s="1">
        <v>44602</v>
      </c>
      <c r="E701">
        <v>2</v>
      </c>
      <c r="F701" t="s">
        <v>83</v>
      </c>
      <c r="G701" t="s">
        <v>1779</v>
      </c>
      <c r="H701" t="s">
        <v>45</v>
      </c>
      <c r="I701">
        <v>120</v>
      </c>
      <c r="J701" t="s">
        <v>16</v>
      </c>
      <c r="K701" t="s">
        <v>1780</v>
      </c>
      <c r="L701">
        <f>YEAR(licenziamenti[[#This Row],[date]])</f>
        <v>2022</v>
      </c>
    </row>
    <row r="702" spans="1:12" hidden="1" x14ac:dyDescent="0.3">
      <c r="A702" t="s">
        <v>1781</v>
      </c>
      <c r="B702" t="s">
        <v>42</v>
      </c>
      <c r="D702" s="1">
        <v>44782</v>
      </c>
      <c r="E702">
        <v>15</v>
      </c>
      <c r="F702" t="s">
        <v>131</v>
      </c>
      <c r="G702" t="s">
        <v>158</v>
      </c>
      <c r="H702" t="s">
        <v>58</v>
      </c>
      <c r="I702">
        <v>814</v>
      </c>
      <c r="J702" t="s">
        <v>16</v>
      </c>
      <c r="K702" t="s">
        <v>122</v>
      </c>
      <c r="L702">
        <f>YEAR(licenziamenti[[#This Row],[date]])</f>
        <v>2022</v>
      </c>
    </row>
    <row r="703" spans="1:12" hidden="1" x14ac:dyDescent="0.3">
      <c r="A703" t="s">
        <v>1782</v>
      </c>
      <c r="B703" t="s">
        <v>957</v>
      </c>
      <c r="C703">
        <v>400</v>
      </c>
      <c r="D703" s="1">
        <v>44708</v>
      </c>
      <c r="F703" t="s">
        <v>109</v>
      </c>
      <c r="G703" t="s">
        <v>1783</v>
      </c>
      <c r="H703" t="s">
        <v>22</v>
      </c>
      <c r="I703">
        <v>23</v>
      </c>
      <c r="J703" t="s">
        <v>133</v>
      </c>
      <c r="K703" t="s">
        <v>62</v>
      </c>
      <c r="L703">
        <f>YEAR(licenziamenti[[#This Row],[date]])</f>
        <v>2022</v>
      </c>
    </row>
    <row r="704" spans="1:12" hidden="1" x14ac:dyDescent="0.3">
      <c r="A704" t="s">
        <v>1784</v>
      </c>
      <c r="B704" t="s">
        <v>157</v>
      </c>
      <c r="D704" s="1">
        <v>44881</v>
      </c>
      <c r="E704">
        <v>16</v>
      </c>
      <c r="F704" t="s">
        <v>103</v>
      </c>
      <c r="G704" t="s">
        <v>1785</v>
      </c>
      <c r="H704" t="s">
        <v>58</v>
      </c>
      <c r="I704">
        <v>63</v>
      </c>
      <c r="J704" t="s">
        <v>159</v>
      </c>
      <c r="K704" t="s">
        <v>1247</v>
      </c>
      <c r="L704">
        <f>YEAR(licenziamenti[[#This Row],[date]])</f>
        <v>2022</v>
      </c>
    </row>
    <row r="705" spans="1:12" hidden="1" x14ac:dyDescent="0.3">
      <c r="A705" t="s">
        <v>1786</v>
      </c>
      <c r="B705" t="s">
        <v>120</v>
      </c>
      <c r="D705" s="1">
        <v>44980</v>
      </c>
      <c r="E705">
        <v>2</v>
      </c>
      <c r="F705" t="s">
        <v>56</v>
      </c>
      <c r="G705" t="s">
        <v>1787</v>
      </c>
      <c r="H705" t="s">
        <v>45</v>
      </c>
      <c r="I705">
        <v>607</v>
      </c>
      <c r="J705" t="s">
        <v>29</v>
      </c>
      <c r="K705" t="s">
        <v>1788</v>
      </c>
      <c r="L705">
        <f>YEAR(licenziamenti[[#This Row],[date]])</f>
        <v>2023</v>
      </c>
    </row>
    <row r="706" spans="1:12" hidden="1" x14ac:dyDescent="0.3">
      <c r="A706" t="s">
        <v>1786</v>
      </c>
      <c r="B706" t="s">
        <v>120</v>
      </c>
      <c r="C706">
        <v>1340</v>
      </c>
      <c r="D706" s="1">
        <v>44867</v>
      </c>
      <c r="E706">
        <v>22</v>
      </c>
      <c r="F706" t="s">
        <v>56</v>
      </c>
      <c r="G706" t="s">
        <v>1789</v>
      </c>
      <c r="H706" t="s">
        <v>45</v>
      </c>
      <c r="I706">
        <v>607</v>
      </c>
      <c r="J706" t="s">
        <v>29</v>
      </c>
      <c r="K706" t="s">
        <v>1366</v>
      </c>
      <c r="L706">
        <f>YEAR(licenziamenti[[#This Row],[date]])</f>
        <v>2022</v>
      </c>
    </row>
    <row r="707" spans="1:12" hidden="1" x14ac:dyDescent="0.3">
      <c r="A707" t="s">
        <v>1790</v>
      </c>
      <c r="B707" t="s">
        <v>12</v>
      </c>
      <c r="C707">
        <v>60</v>
      </c>
      <c r="D707" s="1">
        <v>44005</v>
      </c>
      <c r="E707">
        <v>10</v>
      </c>
      <c r="F707" t="s">
        <v>233</v>
      </c>
      <c r="G707" t="s">
        <v>1791</v>
      </c>
      <c r="H707" t="s">
        <v>152</v>
      </c>
      <c r="I707">
        <v>3</v>
      </c>
      <c r="J707" t="s">
        <v>16</v>
      </c>
      <c r="K707" t="s">
        <v>507</v>
      </c>
      <c r="L707">
        <f>YEAR(licenziamenti[[#This Row],[date]])</f>
        <v>2020</v>
      </c>
    </row>
    <row r="708" spans="1:12" hidden="1" x14ac:dyDescent="0.3">
      <c r="A708" t="s">
        <v>1792</v>
      </c>
      <c r="B708" t="s">
        <v>42</v>
      </c>
      <c r="D708" s="1">
        <v>45205</v>
      </c>
      <c r="E708">
        <v>10</v>
      </c>
      <c r="F708" t="s">
        <v>131</v>
      </c>
      <c r="G708" t="s">
        <v>1793</v>
      </c>
      <c r="H708" t="s">
        <v>58</v>
      </c>
      <c r="I708">
        <v>86</v>
      </c>
      <c r="J708" t="s">
        <v>16</v>
      </c>
      <c r="K708" t="s">
        <v>1794</v>
      </c>
      <c r="L708">
        <f>YEAR(licenziamenti[[#This Row],[date]])</f>
        <v>2023</v>
      </c>
    </row>
    <row r="709" spans="1:12" hidden="1" x14ac:dyDescent="0.3">
      <c r="A709" t="s">
        <v>1795</v>
      </c>
      <c r="B709" t="s">
        <v>1796</v>
      </c>
      <c r="D709" s="1">
        <v>45303</v>
      </c>
      <c r="E709">
        <v>8</v>
      </c>
      <c r="F709" t="s">
        <v>43</v>
      </c>
      <c r="G709" t="s">
        <v>1797</v>
      </c>
      <c r="H709" t="s">
        <v>22</v>
      </c>
      <c r="I709">
        <v>41</v>
      </c>
      <c r="J709" t="s">
        <v>223</v>
      </c>
      <c r="K709" t="s">
        <v>88</v>
      </c>
      <c r="L709">
        <f>YEAR(licenziamenti[[#This Row],[date]])</f>
        <v>2024</v>
      </c>
    </row>
    <row r="710" spans="1:12" hidden="1" x14ac:dyDescent="0.3">
      <c r="A710" t="s">
        <v>1798</v>
      </c>
      <c r="B710" t="s">
        <v>42</v>
      </c>
      <c r="C710">
        <v>1500</v>
      </c>
      <c r="D710" s="1">
        <v>45258</v>
      </c>
      <c r="E710">
        <v>2</v>
      </c>
      <c r="F710" t="s">
        <v>1099</v>
      </c>
      <c r="G710" t="s">
        <v>1799</v>
      </c>
      <c r="H710" t="s">
        <v>173</v>
      </c>
      <c r="I710">
        <v>1100</v>
      </c>
      <c r="J710" t="s">
        <v>16</v>
      </c>
      <c r="K710" t="s">
        <v>1800</v>
      </c>
      <c r="L710">
        <f>YEAR(licenziamenti[[#This Row],[date]])</f>
        <v>2023</v>
      </c>
    </row>
    <row r="711" spans="1:12" hidden="1" x14ac:dyDescent="0.3">
      <c r="A711" t="s">
        <v>1801</v>
      </c>
      <c r="B711" t="s">
        <v>287</v>
      </c>
      <c r="C711">
        <v>300</v>
      </c>
      <c r="D711" s="1">
        <v>44900</v>
      </c>
      <c r="E711">
        <v>18</v>
      </c>
      <c r="F711" t="s">
        <v>131</v>
      </c>
      <c r="G711" t="s">
        <v>1802</v>
      </c>
      <c r="H711" t="s">
        <v>28</v>
      </c>
      <c r="I711">
        <v>103</v>
      </c>
      <c r="J711" t="s">
        <v>289</v>
      </c>
      <c r="K711" t="s">
        <v>490</v>
      </c>
      <c r="L711">
        <f>YEAR(licenziamenti[[#This Row],[date]])</f>
        <v>2022</v>
      </c>
    </row>
    <row r="712" spans="1:12" hidden="1" x14ac:dyDescent="0.3">
      <c r="A712" t="s">
        <v>1803</v>
      </c>
      <c r="B712" t="s">
        <v>138</v>
      </c>
      <c r="D712" s="1">
        <v>44796</v>
      </c>
      <c r="E712">
        <v>26</v>
      </c>
      <c r="F712" t="s">
        <v>109</v>
      </c>
      <c r="G712" t="s">
        <v>1804</v>
      </c>
      <c r="H712" t="s">
        <v>1284</v>
      </c>
      <c r="I712">
        <v>1000</v>
      </c>
      <c r="J712" t="s">
        <v>16</v>
      </c>
      <c r="K712" t="s">
        <v>1805</v>
      </c>
      <c r="L712">
        <f>YEAR(licenziamenti[[#This Row],[date]])</f>
        <v>2022</v>
      </c>
    </row>
    <row r="713" spans="1:12" hidden="1" x14ac:dyDescent="0.3">
      <c r="A713" t="s">
        <v>1803</v>
      </c>
      <c r="B713" t="s">
        <v>138</v>
      </c>
      <c r="C713">
        <v>2000</v>
      </c>
      <c r="D713" s="1">
        <v>43917</v>
      </c>
      <c r="F713" t="s">
        <v>109</v>
      </c>
      <c r="G713" t="s">
        <v>1806</v>
      </c>
      <c r="H713" t="s">
        <v>15</v>
      </c>
      <c r="I713">
        <v>430</v>
      </c>
      <c r="J713" t="s">
        <v>16</v>
      </c>
      <c r="K713" t="s">
        <v>796</v>
      </c>
      <c r="L713">
        <f>YEAR(licenziamenti[[#This Row],[date]])</f>
        <v>2020</v>
      </c>
    </row>
    <row r="714" spans="1:12" hidden="1" x14ac:dyDescent="0.3">
      <c r="A714" t="s">
        <v>1803</v>
      </c>
      <c r="B714" t="s">
        <v>138</v>
      </c>
      <c r="C714">
        <v>700</v>
      </c>
      <c r="D714" s="1">
        <v>44692</v>
      </c>
      <c r="E714">
        <v>7</v>
      </c>
      <c r="F714" t="s">
        <v>109</v>
      </c>
      <c r="G714" t="s">
        <v>1807</v>
      </c>
      <c r="H714" t="s">
        <v>1284</v>
      </c>
      <c r="I714">
        <v>1000</v>
      </c>
      <c r="J714" t="s">
        <v>16</v>
      </c>
      <c r="K714" t="s">
        <v>1532</v>
      </c>
      <c r="L714">
        <f>YEAR(licenziamenti[[#This Row],[date]])</f>
        <v>2022</v>
      </c>
    </row>
    <row r="715" spans="1:12" hidden="1" x14ac:dyDescent="0.3">
      <c r="A715" t="s">
        <v>1808</v>
      </c>
      <c r="B715" t="s">
        <v>12</v>
      </c>
      <c r="C715">
        <v>150</v>
      </c>
      <c r="D715" s="1">
        <v>43935</v>
      </c>
      <c r="F715" t="s">
        <v>109</v>
      </c>
      <c r="G715" t="s">
        <v>1809</v>
      </c>
      <c r="H715" t="s">
        <v>15</v>
      </c>
      <c r="I715">
        <v>190</v>
      </c>
      <c r="J715" t="s">
        <v>16</v>
      </c>
      <c r="K715" t="s">
        <v>1301</v>
      </c>
      <c r="L715">
        <f>YEAR(licenziamenti[[#This Row],[date]])</f>
        <v>2020</v>
      </c>
    </row>
    <row r="716" spans="1:12" hidden="1" x14ac:dyDescent="0.3">
      <c r="A716" t="s">
        <v>1810</v>
      </c>
      <c r="B716" t="s">
        <v>12</v>
      </c>
      <c r="D716" s="1">
        <v>43969</v>
      </c>
      <c r="E716">
        <v>1</v>
      </c>
      <c r="F716" t="s">
        <v>251</v>
      </c>
      <c r="G716" t="s">
        <v>1811</v>
      </c>
      <c r="H716" t="s">
        <v>35</v>
      </c>
      <c r="I716">
        <v>63</v>
      </c>
      <c r="J716" t="s">
        <v>16</v>
      </c>
      <c r="K716" t="s">
        <v>1812</v>
      </c>
      <c r="L716">
        <f>YEAR(licenziamenti[[#This Row],[date]])</f>
        <v>2020</v>
      </c>
    </row>
    <row r="717" spans="1:12" hidden="1" x14ac:dyDescent="0.3">
      <c r="A717" t="s">
        <v>1813</v>
      </c>
      <c r="B717" t="s">
        <v>12</v>
      </c>
      <c r="D717" s="1">
        <v>45134</v>
      </c>
      <c r="E717">
        <v>10</v>
      </c>
      <c r="F717" t="s">
        <v>311</v>
      </c>
      <c r="G717" t="s">
        <v>1814</v>
      </c>
      <c r="H717" t="s">
        <v>152</v>
      </c>
      <c r="I717">
        <v>11</v>
      </c>
      <c r="J717" t="s">
        <v>16</v>
      </c>
      <c r="K717" t="s">
        <v>1815</v>
      </c>
      <c r="L717">
        <f>YEAR(licenziamenti[[#This Row],[date]])</f>
        <v>2023</v>
      </c>
    </row>
    <row r="718" spans="1:12" hidden="1" x14ac:dyDescent="0.3">
      <c r="A718" t="s">
        <v>1816</v>
      </c>
      <c r="B718" t="s">
        <v>26</v>
      </c>
      <c r="D718" s="1">
        <v>45714</v>
      </c>
      <c r="E718">
        <v>5</v>
      </c>
      <c r="F718" t="s">
        <v>396</v>
      </c>
      <c r="G718" t="s">
        <v>1817</v>
      </c>
      <c r="H718" t="s">
        <v>39</v>
      </c>
      <c r="I718">
        <v>40</v>
      </c>
      <c r="J718" t="s">
        <v>29</v>
      </c>
      <c r="K718" t="s">
        <v>1595</v>
      </c>
      <c r="L718">
        <f>YEAR(licenziamenti[[#This Row],[date]])</f>
        <v>2025</v>
      </c>
    </row>
    <row r="719" spans="1:12" hidden="1" x14ac:dyDescent="0.3">
      <c r="A719" t="s">
        <v>1818</v>
      </c>
      <c r="B719" t="s">
        <v>32</v>
      </c>
      <c r="D719" s="1">
        <v>45068</v>
      </c>
      <c r="E719">
        <v>10</v>
      </c>
      <c r="F719" t="s">
        <v>131</v>
      </c>
      <c r="G719" t="s">
        <v>1819</v>
      </c>
      <c r="H719" t="s">
        <v>22</v>
      </c>
      <c r="I719">
        <v>20</v>
      </c>
      <c r="J719" t="s">
        <v>16</v>
      </c>
      <c r="K719" t="s">
        <v>1820</v>
      </c>
      <c r="L719">
        <f>YEAR(licenziamenti[[#This Row],[date]])</f>
        <v>2023</v>
      </c>
    </row>
    <row r="720" spans="1:12" hidden="1" x14ac:dyDescent="0.3">
      <c r="A720" t="s">
        <v>1821</v>
      </c>
      <c r="B720" t="s">
        <v>12</v>
      </c>
      <c r="D720" s="1">
        <v>45517</v>
      </c>
      <c r="E720">
        <v>10</v>
      </c>
      <c r="F720" t="s">
        <v>13</v>
      </c>
      <c r="G720" t="s">
        <v>1822</v>
      </c>
      <c r="H720" t="s">
        <v>28</v>
      </c>
      <c r="I720">
        <v>90</v>
      </c>
      <c r="J720" t="s">
        <v>16</v>
      </c>
      <c r="K720" t="s">
        <v>1823</v>
      </c>
      <c r="L720">
        <f>YEAR(licenziamenti[[#This Row],[date]])</f>
        <v>2024</v>
      </c>
    </row>
    <row r="721" spans="1:12" hidden="1" x14ac:dyDescent="0.3">
      <c r="A721" t="s">
        <v>1824</v>
      </c>
      <c r="B721" t="s">
        <v>185</v>
      </c>
      <c r="D721" s="1">
        <v>45064</v>
      </c>
      <c r="E721">
        <v>15</v>
      </c>
      <c r="F721" t="s">
        <v>109</v>
      </c>
      <c r="G721" t="s">
        <v>1825</v>
      </c>
      <c r="H721" t="s">
        <v>45</v>
      </c>
      <c r="I721">
        <v>414</v>
      </c>
      <c r="J721" t="s">
        <v>16</v>
      </c>
      <c r="K721" t="s">
        <v>1826</v>
      </c>
      <c r="L721">
        <f>YEAR(licenziamenti[[#This Row],[date]])</f>
        <v>2023</v>
      </c>
    </row>
    <row r="722" spans="1:12" hidden="1" x14ac:dyDescent="0.3">
      <c r="A722" t="s">
        <v>1827</v>
      </c>
      <c r="B722" t="s">
        <v>150</v>
      </c>
      <c r="C722">
        <v>1000</v>
      </c>
      <c r="D722" s="1">
        <v>44953</v>
      </c>
      <c r="E722">
        <v>6</v>
      </c>
      <c r="F722" t="s">
        <v>43</v>
      </c>
      <c r="G722" t="s">
        <v>1828</v>
      </c>
      <c r="H722" t="s">
        <v>15</v>
      </c>
      <c r="I722">
        <v>390</v>
      </c>
      <c r="J722" t="s">
        <v>133</v>
      </c>
      <c r="K722" t="s">
        <v>1829</v>
      </c>
      <c r="L722">
        <f>YEAR(licenziamenti[[#This Row],[date]])</f>
        <v>2023</v>
      </c>
    </row>
    <row r="723" spans="1:12" hidden="1" x14ac:dyDescent="0.3">
      <c r="A723" t="s">
        <v>1827</v>
      </c>
      <c r="B723" t="s">
        <v>150</v>
      </c>
      <c r="C723">
        <v>1300</v>
      </c>
      <c r="D723" s="1">
        <v>45190</v>
      </c>
      <c r="F723" t="s">
        <v>43</v>
      </c>
      <c r="G723" t="s">
        <v>1830</v>
      </c>
      <c r="H723" t="s">
        <v>15</v>
      </c>
      <c r="I723">
        <v>390</v>
      </c>
      <c r="J723" t="s">
        <v>133</v>
      </c>
      <c r="K723" t="s">
        <v>476</v>
      </c>
      <c r="L723">
        <f>YEAR(licenziamenti[[#This Row],[date]])</f>
        <v>2023</v>
      </c>
    </row>
    <row r="724" spans="1:12" hidden="1" x14ac:dyDescent="0.3">
      <c r="A724" t="s">
        <v>1831</v>
      </c>
      <c r="B724" t="s">
        <v>287</v>
      </c>
      <c r="C724">
        <v>700</v>
      </c>
      <c r="D724" s="1">
        <v>45147</v>
      </c>
      <c r="E724">
        <v>10</v>
      </c>
      <c r="F724" t="s">
        <v>78</v>
      </c>
      <c r="G724" t="s">
        <v>1832</v>
      </c>
      <c r="H724" t="s">
        <v>105</v>
      </c>
      <c r="I724">
        <v>2</v>
      </c>
      <c r="J724" t="s">
        <v>289</v>
      </c>
      <c r="K724" t="s">
        <v>695</v>
      </c>
      <c r="L724">
        <f>YEAR(licenziamenti[[#This Row],[date]])</f>
        <v>2023</v>
      </c>
    </row>
    <row r="725" spans="1:12" hidden="1" x14ac:dyDescent="0.3">
      <c r="A725" t="s">
        <v>1833</v>
      </c>
      <c r="B725" t="s">
        <v>42</v>
      </c>
      <c r="C725">
        <v>460</v>
      </c>
      <c r="D725" s="1">
        <v>45132</v>
      </c>
      <c r="E725">
        <v>15</v>
      </c>
      <c r="F725" t="s">
        <v>146</v>
      </c>
      <c r="G725" t="s">
        <v>1834</v>
      </c>
      <c r="H725" t="s">
        <v>58</v>
      </c>
      <c r="I725">
        <v>322</v>
      </c>
      <c r="J725" t="s">
        <v>16</v>
      </c>
      <c r="K725" t="s">
        <v>205</v>
      </c>
      <c r="L725">
        <f>YEAR(licenziamenti[[#This Row],[date]])</f>
        <v>2023</v>
      </c>
    </row>
    <row r="726" spans="1:12" hidden="1" x14ac:dyDescent="0.3">
      <c r="A726" t="s">
        <v>1835</v>
      </c>
      <c r="B726" t="s">
        <v>42</v>
      </c>
      <c r="D726" s="1">
        <v>44718</v>
      </c>
      <c r="E726">
        <v>1</v>
      </c>
      <c r="F726" t="s">
        <v>146</v>
      </c>
      <c r="G726" t="s">
        <v>1836</v>
      </c>
      <c r="H726" t="s">
        <v>45</v>
      </c>
      <c r="I726">
        <v>259</v>
      </c>
      <c r="J726" t="s">
        <v>16</v>
      </c>
      <c r="K726" t="s">
        <v>1837</v>
      </c>
      <c r="L726">
        <f>YEAR(licenziamenti[[#This Row],[date]])</f>
        <v>2022</v>
      </c>
    </row>
    <row r="727" spans="1:12" hidden="1" x14ac:dyDescent="0.3">
      <c r="A727" t="s">
        <v>1835</v>
      </c>
      <c r="B727" t="s">
        <v>287</v>
      </c>
      <c r="C727">
        <v>200</v>
      </c>
      <c r="D727" s="1">
        <v>45781</v>
      </c>
      <c r="E727">
        <v>1</v>
      </c>
      <c r="F727" t="s">
        <v>146</v>
      </c>
      <c r="G727" t="s">
        <v>1838</v>
      </c>
      <c r="H727" t="s">
        <v>58</v>
      </c>
      <c r="I727">
        <v>322</v>
      </c>
      <c r="J727" t="s">
        <v>289</v>
      </c>
      <c r="K727" t="s">
        <v>1839</v>
      </c>
      <c r="L727">
        <f>YEAR(licenziamenti[[#This Row],[date]])</f>
        <v>2025</v>
      </c>
    </row>
    <row r="728" spans="1:12" hidden="1" x14ac:dyDescent="0.3">
      <c r="A728" t="s">
        <v>1840</v>
      </c>
      <c r="B728" t="s">
        <v>12</v>
      </c>
      <c r="C728">
        <v>200</v>
      </c>
      <c r="D728" s="1">
        <v>45210</v>
      </c>
      <c r="E728">
        <v>2</v>
      </c>
      <c r="F728" t="s">
        <v>1099</v>
      </c>
      <c r="G728" t="s">
        <v>1841</v>
      </c>
      <c r="H728" t="s">
        <v>28</v>
      </c>
      <c r="I728">
        <v>86</v>
      </c>
      <c r="J728" t="s">
        <v>16</v>
      </c>
      <c r="K728" t="s">
        <v>1842</v>
      </c>
      <c r="L728">
        <f>YEAR(licenziamenti[[#This Row],[date]])</f>
        <v>2023</v>
      </c>
    </row>
    <row r="729" spans="1:12" hidden="1" x14ac:dyDescent="0.3">
      <c r="A729" t="s">
        <v>1843</v>
      </c>
      <c r="B729" t="s">
        <v>19</v>
      </c>
      <c r="C729">
        <v>500</v>
      </c>
      <c r="D729" s="1">
        <v>45119</v>
      </c>
      <c r="E729">
        <v>10</v>
      </c>
      <c r="F729" t="s">
        <v>13</v>
      </c>
      <c r="G729" t="s">
        <v>1844</v>
      </c>
      <c r="H729" t="s">
        <v>39</v>
      </c>
      <c r="I729">
        <v>20</v>
      </c>
      <c r="J729" t="s">
        <v>23</v>
      </c>
      <c r="K729" t="s">
        <v>1108</v>
      </c>
      <c r="L729">
        <f>YEAR(licenziamenti[[#This Row],[date]])</f>
        <v>2023</v>
      </c>
    </row>
    <row r="730" spans="1:12" hidden="1" x14ac:dyDescent="0.3">
      <c r="A730" t="s">
        <v>1845</v>
      </c>
      <c r="B730" t="s">
        <v>1846</v>
      </c>
      <c r="C730">
        <v>300</v>
      </c>
      <c r="D730" s="1">
        <v>45120</v>
      </c>
      <c r="E730">
        <v>7</v>
      </c>
      <c r="F730" t="s">
        <v>146</v>
      </c>
      <c r="G730" t="s">
        <v>1847</v>
      </c>
      <c r="H730" t="s">
        <v>35</v>
      </c>
      <c r="I730">
        <v>256</v>
      </c>
      <c r="J730" t="s">
        <v>16</v>
      </c>
      <c r="K730" t="s">
        <v>342</v>
      </c>
      <c r="L730">
        <f>YEAR(licenziamenti[[#This Row],[date]])</f>
        <v>2023</v>
      </c>
    </row>
    <row r="731" spans="1:12" hidden="1" x14ac:dyDescent="0.3">
      <c r="A731" t="s">
        <v>1845</v>
      </c>
      <c r="B731" t="s">
        <v>1846</v>
      </c>
      <c r="C731">
        <v>800</v>
      </c>
      <c r="D731" s="1">
        <v>45973</v>
      </c>
      <c r="E731">
        <v>32</v>
      </c>
      <c r="F731" t="s">
        <v>146</v>
      </c>
      <c r="G731" t="s">
        <v>1848</v>
      </c>
      <c r="H731" t="s">
        <v>35</v>
      </c>
      <c r="I731">
        <v>256</v>
      </c>
      <c r="J731" t="s">
        <v>16</v>
      </c>
      <c r="K731" t="s">
        <v>1849</v>
      </c>
      <c r="L731">
        <f>YEAR(licenziamenti[[#This Row],[date]])</f>
        <v>2025</v>
      </c>
    </row>
    <row r="732" spans="1:12" hidden="1" x14ac:dyDescent="0.3">
      <c r="A732" t="s">
        <v>1850</v>
      </c>
      <c r="B732" t="s">
        <v>12</v>
      </c>
      <c r="D732" s="1">
        <v>44741</v>
      </c>
      <c r="E732">
        <v>15</v>
      </c>
      <c r="F732" t="s">
        <v>65</v>
      </c>
      <c r="G732" t="s">
        <v>1851</v>
      </c>
      <c r="H732" t="s">
        <v>45</v>
      </c>
      <c r="I732">
        <v>411</v>
      </c>
      <c r="J732" t="s">
        <v>16</v>
      </c>
      <c r="K732" t="s">
        <v>1061</v>
      </c>
      <c r="L732">
        <f>YEAR(licenziamenti[[#This Row],[date]])</f>
        <v>2022</v>
      </c>
    </row>
    <row r="733" spans="1:12" hidden="1" x14ac:dyDescent="0.3">
      <c r="A733" t="s">
        <v>1852</v>
      </c>
      <c r="B733" t="s">
        <v>1853</v>
      </c>
      <c r="D733" s="1">
        <v>44941</v>
      </c>
      <c r="E733">
        <v>5</v>
      </c>
      <c r="F733" t="s">
        <v>83</v>
      </c>
      <c r="G733" t="s">
        <v>807</v>
      </c>
      <c r="H733" t="s">
        <v>15</v>
      </c>
      <c r="I733">
        <v>254</v>
      </c>
      <c r="J733" t="s">
        <v>133</v>
      </c>
      <c r="K733" t="s">
        <v>808</v>
      </c>
      <c r="L733">
        <f>YEAR(licenziamenti[[#This Row],[date]])</f>
        <v>2023</v>
      </c>
    </row>
    <row r="734" spans="1:12" hidden="1" x14ac:dyDescent="0.3">
      <c r="A734" t="s">
        <v>1854</v>
      </c>
      <c r="B734" t="s">
        <v>12</v>
      </c>
      <c r="C734">
        <v>6690</v>
      </c>
      <c r="D734" s="1">
        <v>43964</v>
      </c>
      <c r="E734">
        <v>10</v>
      </c>
      <c r="F734" t="s">
        <v>43</v>
      </c>
      <c r="G734" t="s">
        <v>1855</v>
      </c>
      <c r="H734" t="s">
        <v>35</v>
      </c>
      <c r="I734">
        <v>80</v>
      </c>
      <c r="J734" t="s">
        <v>16</v>
      </c>
      <c r="K734" t="s">
        <v>1856</v>
      </c>
      <c r="L734">
        <f>YEAR(licenziamenti[[#This Row],[date]])</f>
        <v>2020</v>
      </c>
    </row>
    <row r="735" spans="1:12" hidden="1" x14ac:dyDescent="0.3">
      <c r="A735" t="s">
        <v>1857</v>
      </c>
      <c r="B735" t="s">
        <v>517</v>
      </c>
      <c r="C735">
        <v>3500</v>
      </c>
      <c r="D735" s="1">
        <v>44966</v>
      </c>
      <c r="E735">
        <v>9</v>
      </c>
      <c r="F735" t="s">
        <v>83</v>
      </c>
      <c r="G735" t="s">
        <v>1858</v>
      </c>
      <c r="H735" t="s">
        <v>39</v>
      </c>
      <c r="I735">
        <v>1700</v>
      </c>
      <c r="J735" t="s">
        <v>519</v>
      </c>
      <c r="K735" t="s">
        <v>1859</v>
      </c>
      <c r="L735">
        <f>YEAR(licenziamenti[[#This Row],[date]])</f>
        <v>2023</v>
      </c>
    </row>
    <row r="736" spans="1:12" hidden="1" x14ac:dyDescent="0.3">
      <c r="A736" t="s">
        <v>1857</v>
      </c>
      <c r="B736" t="s">
        <v>517</v>
      </c>
      <c r="C736">
        <v>3670</v>
      </c>
      <c r="D736" s="1">
        <v>43949</v>
      </c>
      <c r="E736">
        <v>15</v>
      </c>
      <c r="F736" t="s">
        <v>83</v>
      </c>
      <c r="G736" t="s">
        <v>1860</v>
      </c>
      <c r="H736" t="s">
        <v>1284</v>
      </c>
      <c r="I736">
        <v>1500</v>
      </c>
      <c r="J736" t="s">
        <v>519</v>
      </c>
      <c r="K736" t="s">
        <v>433</v>
      </c>
      <c r="L736">
        <f>YEAR(licenziamenti[[#This Row],[date]])</f>
        <v>2020</v>
      </c>
    </row>
    <row r="737" spans="1:12" hidden="1" x14ac:dyDescent="0.3">
      <c r="A737" t="s">
        <v>1861</v>
      </c>
      <c r="B737" t="s">
        <v>1862</v>
      </c>
      <c r="C737">
        <v>1200</v>
      </c>
      <c r="D737" s="1">
        <v>44880</v>
      </c>
      <c r="E737">
        <v>10</v>
      </c>
      <c r="F737" t="s">
        <v>83</v>
      </c>
      <c r="G737" t="s">
        <v>1863</v>
      </c>
      <c r="H737" t="s">
        <v>39</v>
      </c>
      <c r="I737">
        <v>1700</v>
      </c>
      <c r="J737" t="s">
        <v>75</v>
      </c>
      <c r="K737" t="s">
        <v>1247</v>
      </c>
      <c r="L737">
        <f>YEAR(licenziamenti[[#This Row],[date]])</f>
        <v>2022</v>
      </c>
    </row>
    <row r="738" spans="1:12" hidden="1" x14ac:dyDescent="0.3">
      <c r="A738" t="s">
        <v>1864</v>
      </c>
      <c r="B738" t="s">
        <v>157</v>
      </c>
      <c r="C738">
        <v>1000</v>
      </c>
      <c r="D738" s="1">
        <v>44868</v>
      </c>
      <c r="F738" t="s">
        <v>83</v>
      </c>
      <c r="G738" t="s">
        <v>1865</v>
      </c>
      <c r="H738" t="s">
        <v>39</v>
      </c>
      <c r="I738">
        <v>8300</v>
      </c>
      <c r="J738" t="s">
        <v>159</v>
      </c>
      <c r="K738" t="s">
        <v>765</v>
      </c>
      <c r="L738">
        <f>YEAR(licenziamenti[[#This Row],[date]])</f>
        <v>2022</v>
      </c>
    </row>
    <row r="739" spans="1:12" hidden="1" x14ac:dyDescent="0.3">
      <c r="A739" t="s">
        <v>1864</v>
      </c>
      <c r="B739" t="s">
        <v>157</v>
      </c>
      <c r="C739">
        <v>1560</v>
      </c>
      <c r="D739" s="1">
        <v>44956</v>
      </c>
      <c r="E739">
        <v>4</v>
      </c>
      <c r="F739" t="s">
        <v>83</v>
      </c>
      <c r="G739" t="s">
        <v>1866</v>
      </c>
      <c r="H739" t="s">
        <v>39</v>
      </c>
      <c r="I739">
        <v>9900</v>
      </c>
      <c r="J739" t="s">
        <v>159</v>
      </c>
      <c r="K739" t="s">
        <v>526</v>
      </c>
      <c r="L739">
        <f>YEAR(licenziamenti[[#This Row],[date]])</f>
        <v>2023</v>
      </c>
    </row>
    <row r="740" spans="1:12" hidden="1" x14ac:dyDescent="0.3">
      <c r="A740" t="s">
        <v>1864</v>
      </c>
      <c r="B740" t="s">
        <v>157</v>
      </c>
      <c r="C740">
        <v>2000</v>
      </c>
      <c r="D740" s="1">
        <v>45504</v>
      </c>
      <c r="F740" t="s">
        <v>83</v>
      </c>
      <c r="G740" t="s">
        <v>1867</v>
      </c>
      <c r="H740" t="s">
        <v>39</v>
      </c>
      <c r="I740">
        <v>9900</v>
      </c>
      <c r="J740" t="s">
        <v>159</v>
      </c>
      <c r="K740" t="s">
        <v>678</v>
      </c>
      <c r="L740">
        <f>YEAR(licenziamenti[[#This Row],[date]])</f>
        <v>2024</v>
      </c>
    </row>
    <row r="741" spans="1:12" hidden="1" x14ac:dyDescent="0.3">
      <c r="A741" t="s">
        <v>1864</v>
      </c>
      <c r="B741" t="s">
        <v>157</v>
      </c>
      <c r="C741">
        <v>3000</v>
      </c>
      <c r="D741" s="1">
        <v>44552</v>
      </c>
      <c r="F741" t="s">
        <v>83</v>
      </c>
      <c r="G741" t="s">
        <v>1868</v>
      </c>
      <c r="H741" t="s">
        <v>39</v>
      </c>
      <c r="I741">
        <v>8300</v>
      </c>
      <c r="J741" t="s">
        <v>159</v>
      </c>
      <c r="K741" t="s">
        <v>1869</v>
      </c>
      <c r="L741">
        <f>YEAR(licenziamenti[[#This Row],[date]])</f>
        <v>2021</v>
      </c>
    </row>
    <row r="742" spans="1:12" hidden="1" x14ac:dyDescent="0.3">
      <c r="A742" t="s">
        <v>1870</v>
      </c>
      <c r="B742" t="s">
        <v>12</v>
      </c>
      <c r="C742">
        <v>270</v>
      </c>
      <c r="D742" s="1">
        <v>44811</v>
      </c>
      <c r="E742">
        <v>3</v>
      </c>
      <c r="F742" t="s">
        <v>78</v>
      </c>
      <c r="G742" t="s">
        <v>158</v>
      </c>
      <c r="H742" t="s">
        <v>1189</v>
      </c>
      <c r="I742">
        <v>143</v>
      </c>
      <c r="J742" t="s">
        <v>16</v>
      </c>
      <c r="K742" t="s">
        <v>817</v>
      </c>
      <c r="L742">
        <f>YEAR(licenziamenti[[#This Row],[date]])</f>
        <v>2022</v>
      </c>
    </row>
    <row r="743" spans="1:12" hidden="1" x14ac:dyDescent="0.3">
      <c r="A743" t="s">
        <v>1871</v>
      </c>
      <c r="B743" t="s">
        <v>72</v>
      </c>
      <c r="C743">
        <v>600</v>
      </c>
      <c r="D743" s="1">
        <v>43955</v>
      </c>
      <c r="E743">
        <v>3</v>
      </c>
      <c r="F743" t="s">
        <v>396</v>
      </c>
      <c r="G743" t="s">
        <v>1872</v>
      </c>
      <c r="H743" t="s">
        <v>28</v>
      </c>
      <c r="I743">
        <v>106</v>
      </c>
      <c r="J743" t="s">
        <v>75</v>
      </c>
      <c r="K743" t="s">
        <v>1812</v>
      </c>
      <c r="L743">
        <f>YEAR(licenziamenti[[#This Row],[date]])</f>
        <v>2020</v>
      </c>
    </row>
    <row r="744" spans="1:12" hidden="1" x14ac:dyDescent="0.3">
      <c r="A744" t="s">
        <v>1873</v>
      </c>
      <c r="B744" t="s">
        <v>1874</v>
      </c>
      <c r="C744">
        <v>120</v>
      </c>
      <c r="D744" s="1">
        <v>43984</v>
      </c>
      <c r="E744">
        <v>16</v>
      </c>
      <c r="F744" t="s">
        <v>109</v>
      </c>
      <c r="G744" t="s">
        <v>1875</v>
      </c>
      <c r="H744" t="s">
        <v>28</v>
      </c>
      <c r="I744">
        <v>58</v>
      </c>
      <c r="J744" t="s">
        <v>16</v>
      </c>
      <c r="K744" t="s">
        <v>1439</v>
      </c>
      <c r="L744">
        <f>YEAR(licenziamenti[[#This Row],[date]])</f>
        <v>2020</v>
      </c>
    </row>
    <row r="745" spans="1:12" hidden="1" x14ac:dyDescent="0.3">
      <c r="A745" t="s">
        <v>1876</v>
      </c>
      <c r="B745" t="s">
        <v>138</v>
      </c>
      <c r="D745" s="1">
        <v>44725</v>
      </c>
      <c r="E745">
        <v>12</v>
      </c>
      <c r="F745" t="s">
        <v>311</v>
      </c>
      <c r="G745" t="s">
        <v>1877</v>
      </c>
      <c r="H745" t="s">
        <v>39</v>
      </c>
      <c r="I745">
        <v>811</v>
      </c>
      <c r="J745" t="s">
        <v>16</v>
      </c>
      <c r="K745" t="s">
        <v>926</v>
      </c>
      <c r="L745">
        <f>YEAR(licenziamenti[[#This Row],[date]])</f>
        <v>2022</v>
      </c>
    </row>
    <row r="746" spans="1:12" hidden="1" x14ac:dyDescent="0.3">
      <c r="A746" t="s">
        <v>1876</v>
      </c>
      <c r="B746" t="s">
        <v>138</v>
      </c>
      <c r="D746" s="1">
        <v>45315</v>
      </c>
      <c r="E746">
        <v>2</v>
      </c>
      <c r="F746" t="s">
        <v>311</v>
      </c>
      <c r="G746" t="s">
        <v>1878</v>
      </c>
      <c r="H746" t="s">
        <v>39</v>
      </c>
      <c r="I746">
        <v>811</v>
      </c>
      <c r="J746" t="s">
        <v>16</v>
      </c>
      <c r="K746" t="s">
        <v>621</v>
      </c>
      <c r="L746">
        <f>YEAR(licenziamenti[[#This Row],[date]])</f>
        <v>2024</v>
      </c>
    </row>
    <row r="747" spans="1:12" hidden="1" x14ac:dyDescent="0.3">
      <c r="A747" t="s">
        <v>1879</v>
      </c>
      <c r="B747" t="s">
        <v>124</v>
      </c>
      <c r="C747">
        <v>300</v>
      </c>
      <c r="D747" s="1">
        <v>45156</v>
      </c>
      <c r="F747" t="s">
        <v>146</v>
      </c>
      <c r="G747" t="s">
        <v>1880</v>
      </c>
      <c r="H747" t="s">
        <v>58</v>
      </c>
      <c r="I747">
        <v>42</v>
      </c>
      <c r="J747" t="s">
        <v>127</v>
      </c>
      <c r="K747" t="s">
        <v>1881</v>
      </c>
      <c r="L747">
        <f>YEAR(licenziamenti[[#This Row],[date]])</f>
        <v>2023</v>
      </c>
    </row>
    <row r="748" spans="1:12" hidden="1" x14ac:dyDescent="0.3">
      <c r="A748" t="s">
        <v>1882</v>
      </c>
      <c r="B748" t="s">
        <v>138</v>
      </c>
      <c r="D748" s="1">
        <v>44886</v>
      </c>
      <c r="E748">
        <v>15</v>
      </c>
      <c r="F748" t="s">
        <v>146</v>
      </c>
      <c r="G748" t="s">
        <v>1883</v>
      </c>
      <c r="H748" t="s">
        <v>173</v>
      </c>
      <c r="I748">
        <v>481</v>
      </c>
      <c r="J748" t="s">
        <v>16</v>
      </c>
      <c r="K748" t="s">
        <v>715</v>
      </c>
      <c r="L748">
        <f>YEAR(licenziamenti[[#This Row],[date]])</f>
        <v>2022</v>
      </c>
    </row>
    <row r="749" spans="1:12" hidden="1" x14ac:dyDescent="0.3">
      <c r="A749" t="s">
        <v>1884</v>
      </c>
      <c r="B749" t="s">
        <v>1885</v>
      </c>
      <c r="C749">
        <v>50</v>
      </c>
      <c r="D749" s="1">
        <v>43921</v>
      </c>
      <c r="E749">
        <v>14</v>
      </c>
      <c r="F749" t="s">
        <v>20</v>
      </c>
      <c r="G749" t="s">
        <v>592</v>
      </c>
      <c r="H749" t="s">
        <v>28</v>
      </c>
      <c r="I749">
        <v>26</v>
      </c>
      <c r="J749" t="s">
        <v>16</v>
      </c>
      <c r="K749" t="s">
        <v>670</v>
      </c>
      <c r="L749">
        <f>YEAR(licenziamenti[[#This Row],[date]])</f>
        <v>2020</v>
      </c>
    </row>
    <row r="750" spans="1:12" hidden="1" x14ac:dyDescent="0.3">
      <c r="A750" t="s">
        <v>1886</v>
      </c>
      <c r="B750" t="s">
        <v>117</v>
      </c>
      <c r="C750">
        <v>900</v>
      </c>
      <c r="D750" s="1">
        <v>45715</v>
      </c>
      <c r="E750">
        <v>4</v>
      </c>
      <c r="F750" t="s">
        <v>311</v>
      </c>
      <c r="G750" t="s">
        <v>1887</v>
      </c>
      <c r="H750" t="s">
        <v>39</v>
      </c>
      <c r="I750">
        <v>105</v>
      </c>
      <c r="J750" t="s">
        <v>16</v>
      </c>
      <c r="K750" t="s">
        <v>1888</v>
      </c>
      <c r="L750">
        <f>YEAR(licenziamenti[[#This Row],[date]])</f>
        <v>2025</v>
      </c>
    </row>
    <row r="751" spans="1:12" hidden="1" x14ac:dyDescent="0.3">
      <c r="A751" t="s">
        <v>1889</v>
      </c>
      <c r="B751" t="s">
        <v>1541</v>
      </c>
      <c r="C751">
        <v>1220</v>
      </c>
      <c r="D751" s="1">
        <v>45685</v>
      </c>
      <c r="F751" t="s">
        <v>43</v>
      </c>
      <c r="G751" t="s">
        <v>1890</v>
      </c>
      <c r="H751" t="s">
        <v>215</v>
      </c>
      <c r="I751">
        <v>50</v>
      </c>
      <c r="J751" t="s">
        <v>16</v>
      </c>
      <c r="K751" t="s">
        <v>994</v>
      </c>
      <c r="L751">
        <f>YEAR(licenziamenti[[#This Row],[date]])</f>
        <v>2025</v>
      </c>
    </row>
    <row r="752" spans="1:12" hidden="1" x14ac:dyDescent="0.3">
      <c r="A752" t="s">
        <v>1891</v>
      </c>
      <c r="B752" t="s">
        <v>42</v>
      </c>
      <c r="C752">
        <v>2000</v>
      </c>
      <c r="D752" s="1">
        <v>44972</v>
      </c>
      <c r="E752">
        <v>11</v>
      </c>
      <c r="F752" t="s">
        <v>251</v>
      </c>
      <c r="G752" t="s">
        <v>1892</v>
      </c>
      <c r="H752" t="s">
        <v>39</v>
      </c>
      <c r="I752">
        <v>491</v>
      </c>
      <c r="J752" t="s">
        <v>16</v>
      </c>
      <c r="K752" t="s">
        <v>1588</v>
      </c>
      <c r="L752">
        <f>YEAR(licenziamenti[[#This Row],[date]])</f>
        <v>2023</v>
      </c>
    </row>
    <row r="753" spans="1:12" hidden="1" x14ac:dyDescent="0.3">
      <c r="A753" t="s">
        <v>1893</v>
      </c>
      <c r="B753" t="s">
        <v>528</v>
      </c>
      <c r="C753">
        <v>750</v>
      </c>
      <c r="D753" s="1">
        <v>43917</v>
      </c>
      <c r="F753" t="s">
        <v>570</v>
      </c>
      <c r="G753" t="s">
        <v>1894</v>
      </c>
      <c r="H753" t="s">
        <v>15</v>
      </c>
      <c r="I753">
        <v>133</v>
      </c>
      <c r="J753" t="s">
        <v>16</v>
      </c>
      <c r="K753" t="s">
        <v>796</v>
      </c>
      <c r="L753">
        <f>YEAR(licenziamenti[[#This Row],[date]])</f>
        <v>2020</v>
      </c>
    </row>
    <row r="754" spans="1:12" hidden="1" x14ac:dyDescent="0.3">
      <c r="A754" t="s">
        <v>1895</v>
      </c>
      <c r="B754" t="s">
        <v>12</v>
      </c>
      <c r="C754">
        <v>1700</v>
      </c>
      <c r="D754" s="1">
        <v>45302</v>
      </c>
      <c r="E754">
        <v>17</v>
      </c>
      <c r="F754" t="s">
        <v>33</v>
      </c>
      <c r="G754" t="s">
        <v>1896</v>
      </c>
      <c r="H754" t="s">
        <v>1189</v>
      </c>
      <c r="I754">
        <v>995</v>
      </c>
      <c r="J754" t="s">
        <v>16</v>
      </c>
      <c r="K754" t="s">
        <v>1464</v>
      </c>
      <c r="L754">
        <f>YEAR(licenziamenti[[#This Row],[date]])</f>
        <v>2024</v>
      </c>
    </row>
    <row r="755" spans="1:12" hidden="1" x14ac:dyDescent="0.3">
      <c r="A755" t="s">
        <v>1895</v>
      </c>
      <c r="B755" t="s">
        <v>12</v>
      </c>
      <c r="C755">
        <v>370</v>
      </c>
      <c r="D755" s="1">
        <v>45141</v>
      </c>
      <c r="E755">
        <v>4</v>
      </c>
      <c r="F755" t="s">
        <v>33</v>
      </c>
      <c r="G755" t="s">
        <v>1897</v>
      </c>
      <c r="H755" t="s">
        <v>1189</v>
      </c>
      <c r="I755">
        <v>995</v>
      </c>
      <c r="J755" t="s">
        <v>16</v>
      </c>
      <c r="K755" t="s">
        <v>793</v>
      </c>
      <c r="L755">
        <f>YEAR(licenziamenti[[#This Row],[date]])</f>
        <v>2023</v>
      </c>
    </row>
    <row r="756" spans="1:12" hidden="1" x14ac:dyDescent="0.3">
      <c r="A756" t="s">
        <v>1898</v>
      </c>
      <c r="B756" t="s">
        <v>138</v>
      </c>
      <c r="D756" s="1">
        <v>43938</v>
      </c>
      <c r="E756">
        <v>38</v>
      </c>
      <c r="F756" t="s">
        <v>311</v>
      </c>
      <c r="G756" t="s">
        <v>1899</v>
      </c>
      <c r="H756" t="s">
        <v>22</v>
      </c>
      <c r="I756">
        <v>18</v>
      </c>
      <c r="J756" t="s">
        <v>16</v>
      </c>
      <c r="K756" t="s">
        <v>892</v>
      </c>
      <c r="L756">
        <f>YEAR(licenziamenti[[#This Row],[date]])</f>
        <v>2020</v>
      </c>
    </row>
    <row r="757" spans="1:12" hidden="1" x14ac:dyDescent="0.3">
      <c r="A757" t="s">
        <v>1900</v>
      </c>
      <c r="B757" t="s">
        <v>204</v>
      </c>
      <c r="C757">
        <v>880</v>
      </c>
      <c r="D757" s="1">
        <v>45320</v>
      </c>
      <c r="F757" t="s">
        <v>13</v>
      </c>
      <c r="G757" t="s">
        <v>1901</v>
      </c>
      <c r="H757" t="s">
        <v>15</v>
      </c>
      <c r="I757">
        <v>733</v>
      </c>
      <c r="J757" t="s">
        <v>16</v>
      </c>
      <c r="K757" t="s">
        <v>626</v>
      </c>
      <c r="L757">
        <f>YEAR(licenziamenti[[#This Row],[date]])</f>
        <v>2024</v>
      </c>
    </row>
    <row r="758" spans="1:12" hidden="1" x14ac:dyDescent="0.3">
      <c r="A758" t="s">
        <v>1902</v>
      </c>
      <c r="B758" t="s">
        <v>32</v>
      </c>
      <c r="C758">
        <v>570</v>
      </c>
      <c r="D758" s="1">
        <v>43945</v>
      </c>
      <c r="E758">
        <v>36</v>
      </c>
      <c r="F758" t="s">
        <v>103</v>
      </c>
      <c r="G758" t="s">
        <v>1903</v>
      </c>
      <c r="H758" t="s">
        <v>28</v>
      </c>
      <c r="I758">
        <v>88</v>
      </c>
      <c r="J758" t="s">
        <v>16</v>
      </c>
      <c r="K758" t="s">
        <v>163</v>
      </c>
      <c r="L758">
        <f>YEAR(licenziamenti[[#This Row],[date]])</f>
        <v>2020</v>
      </c>
    </row>
    <row r="759" spans="1:12" hidden="1" x14ac:dyDescent="0.3">
      <c r="A759" t="s">
        <v>1904</v>
      </c>
      <c r="B759" t="s">
        <v>12</v>
      </c>
      <c r="D759" s="1">
        <v>43915</v>
      </c>
      <c r="E759">
        <v>8</v>
      </c>
      <c r="F759" t="s">
        <v>419</v>
      </c>
      <c r="G759" t="s">
        <v>1529</v>
      </c>
      <c r="H759" t="s">
        <v>28</v>
      </c>
      <c r="I759">
        <v>180</v>
      </c>
      <c r="J759" t="s">
        <v>16</v>
      </c>
      <c r="K759" t="s">
        <v>943</v>
      </c>
      <c r="L759">
        <f>YEAR(licenziamenti[[#This Row],[date]])</f>
        <v>2020</v>
      </c>
    </row>
    <row r="760" spans="1:12" hidden="1" x14ac:dyDescent="0.3">
      <c r="A760" t="s">
        <v>1904</v>
      </c>
      <c r="B760" t="s">
        <v>12</v>
      </c>
      <c r="C760">
        <v>400</v>
      </c>
      <c r="D760" s="1">
        <v>44831</v>
      </c>
      <c r="E760">
        <v>12</v>
      </c>
      <c r="F760" t="s">
        <v>419</v>
      </c>
      <c r="G760" t="s">
        <v>1905</v>
      </c>
      <c r="H760" t="s">
        <v>28</v>
      </c>
      <c r="I760">
        <v>180</v>
      </c>
      <c r="J760" t="s">
        <v>16</v>
      </c>
      <c r="K760" t="s">
        <v>1906</v>
      </c>
      <c r="L760">
        <f>YEAR(licenziamenti[[#This Row],[date]])</f>
        <v>2022</v>
      </c>
    </row>
    <row r="761" spans="1:12" hidden="1" x14ac:dyDescent="0.3">
      <c r="A761" t="s">
        <v>1904</v>
      </c>
      <c r="B761" t="s">
        <v>12</v>
      </c>
      <c r="C761">
        <v>940</v>
      </c>
      <c r="D761" s="1">
        <v>45180</v>
      </c>
      <c r="F761" t="s">
        <v>419</v>
      </c>
      <c r="G761" t="s">
        <v>1907</v>
      </c>
      <c r="H761" t="s">
        <v>28</v>
      </c>
      <c r="I761">
        <v>180</v>
      </c>
      <c r="J761" t="s">
        <v>16</v>
      </c>
      <c r="K761" t="s">
        <v>1908</v>
      </c>
      <c r="L761">
        <f>YEAR(licenziamenti[[#This Row],[date]])</f>
        <v>2023</v>
      </c>
    </row>
    <row r="762" spans="1:12" hidden="1" x14ac:dyDescent="0.3">
      <c r="A762" t="s">
        <v>1909</v>
      </c>
      <c r="B762" t="s">
        <v>55</v>
      </c>
      <c r="C762">
        <v>1900</v>
      </c>
      <c r="D762" s="1">
        <v>44872</v>
      </c>
      <c r="E762">
        <v>12</v>
      </c>
      <c r="F762" t="s">
        <v>131</v>
      </c>
      <c r="G762" t="s">
        <v>1910</v>
      </c>
      <c r="H762" t="s">
        <v>215</v>
      </c>
      <c r="I762">
        <v>280</v>
      </c>
      <c r="J762" t="s">
        <v>59</v>
      </c>
      <c r="K762" t="s">
        <v>1543</v>
      </c>
      <c r="L762">
        <f>YEAR(licenziamenti[[#This Row],[date]])</f>
        <v>2022</v>
      </c>
    </row>
    <row r="763" spans="1:12" hidden="1" x14ac:dyDescent="0.3">
      <c r="A763" t="s">
        <v>1911</v>
      </c>
      <c r="B763" t="s">
        <v>12</v>
      </c>
      <c r="D763" s="1">
        <v>45594</v>
      </c>
      <c r="E763">
        <v>1</v>
      </c>
      <c r="F763" t="s">
        <v>251</v>
      </c>
      <c r="G763" t="s">
        <v>158</v>
      </c>
      <c r="H763" t="s">
        <v>35</v>
      </c>
      <c r="I763">
        <v>436</v>
      </c>
      <c r="J763" t="s">
        <v>16</v>
      </c>
      <c r="K763" t="s">
        <v>1625</v>
      </c>
      <c r="L763">
        <f>YEAR(licenziamenti[[#This Row],[date]])</f>
        <v>2024</v>
      </c>
    </row>
    <row r="764" spans="1:12" hidden="1" x14ac:dyDescent="0.3">
      <c r="A764" t="s">
        <v>1912</v>
      </c>
      <c r="B764" t="s">
        <v>517</v>
      </c>
      <c r="C764">
        <v>80</v>
      </c>
      <c r="D764" s="1">
        <v>44062</v>
      </c>
      <c r="E764">
        <v>8</v>
      </c>
      <c r="F764" t="s">
        <v>13</v>
      </c>
      <c r="G764" t="s">
        <v>1913</v>
      </c>
      <c r="H764" t="s">
        <v>152</v>
      </c>
      <c r="I764">
        <v>16</v>
      </c>
      <c r="J764" t="s">
        <v>519</v>
      </c>
      <c r="K764" t="s">
        <v>1914</v>
      </c>
      <c r="L764">
        <f>YEAR(licenziamenti[[#This Row],[date]])</f>
        <v>2020</v>
      </c>
    </row>
    <row r="765" spans="1:12" hidden="1" x14ac:dyDescent="0.3">
      <c r="A765" t="s">
        <v>1915</v>
      </c>
      <c r="B765" t="s">
        <v>12</v>
      </c>
      <c r="C765">
        <v>4400</v>
      </c>
      <c r="D765" s="1">
        <v>45328</v>
      </c>
      <c r="E765">
        <v>6</v>
      </c>
      <c r="F765" t="s">
        <v>78</v>
      </c>
      <c r="G765" t="s">
        <v>1916</v>
      </c>
      <c r="H765" t="s">
        <v>39</v>
      </c>
      <c r="I765">
        <v>536</v>
      </c>
      <c r="J765" t="s">
        <v>16</v>
      </c>
      <c r="K765" t="s">
        <v>557</v>
      </c>
      <c r="L765">
        <f>YEAR(licenziamenti[[#This Row],[date]])</f>
        <v>2024</v>
      </c>
    </row>
    <row r="766" spans="1:12" hidden="1" x14ac:dyDescent="0.3">
      <c r="A766" t="s">
        <v>1915</v>
      </c>
      <c r="B766" t="s">
        <v>12</v>
      </c>
      <c r="C766">
        <v>6710</v>
      </c>
      <c r="D766" s="1">
        <v>44832</v>
      </c>
      <c r="E766">
        <v>9</v>
      </c>
      <c r="F766" t="s">
        <v>78</v>
      </c>
      <c r="G766" t="s">
        <v>1917</v>
      </c>
      <c r="H766" t="s">
        <v>39</v>
      </c>
      <c r="I766">
        <v>536</v>
      </c>
      <c r="J766" t="s">
        <v>16</v>
      </c>
      <c r="K766" t="s">
        <v>1906</v>
      </c>
      <c r="L766">
        <f>YEAR(licenziamenti[[#This Row],[date]])</f>
        <v>2022</v>
      </c>
    </row>
    <row r="767" spans="1:12" hidden="1" x14ac:dyDescent="0.3">
      <c r="A767" t="s">
        <v>1915</v>
      </c>
      <c r="B767" t="s">
        <v>12</v>
      </c>
      <c r="C767">
        <v>6800</v>
      </c>
      <c r="D767" s="1">
        <v>44973</v>
      </c>
      <c r="E767">
        <v>1</v>
      </c>
      <c r="F767" t="s">
        <v>78</v>
      </c>
      <c r="G767" t="s">
        <v>1918</v>
      </c>
      <c r="H767" t="s">
        <v>39</v>
      </c>
      <c r="I767">
        <v>536</v>
      </c>
      <c r="J767" t="s">
        <v>16</v>
      </c>
      <c r="K767" t="s">
        <v>790</v>
      </c>
      <c r="L767">
        <f>YEAR(licenziamenti[[#This Row],[date]])</f>
        <v>2023</v>
      </c>
    </row>
    <row r="768" spans="1:12" hidden="1" x14ac:dyDescent="0.3">
      <c r="A768" t="s">
        <v>1919</v>
      </c>
      <c r="B768" t="s">
        <v>12</v>
      </c>
      <c r="C768">
        <v>2500</v>
      </c>
      <c r="D768" s="1">
        <v>44777</v>
      </c>
      <c r="E768">
        <v>13</v>
      </c>
      <c r="F768" t="s">
        <v>131</v>
      </c>
      <c r="G768" t="s">
        <v>1920</v>
      </c>
      <c r="H768" t="s">
        <v>39</v>
      </c>
      <c r="I768">
        <v>679</v>
      </c>
      <c r="J768" t="s">
        <v>16</v>
      </c>
      <c r="K768" t="s">
        <v>1921</v>
      </c>
      <c r="L768">
        <f>YEAR(licenziamenti[[#This Row],[date]])</f>
        <v>2022</v>
      </c>
    </row>
    <row r="769" spans="1:12" hidden="1" x14ac:dyDescent="0.3">
      <c r="A769" t="s">
        <v>1919</v>
      </c>
      <c r="B769" t="s">
        <v>12</v>
      </c>
      <c r="C769">
        <v>3100</v>
      </c>
      <c r="D769" s="1">
        <v>44691</v>
      </c>
      <c r="E769">
        <v>15</v>
      </c>
      <c r="F769" t="s">
        <v>131</v>
      </c>
      <c r="G769" t="s">
        <v>1922</v>
      </c>
      <c r="H769" t="s">
        <v>39</v>
      </c>
      <c r="I769">
        <v>679</v>
      </c>
      <c r="J769" t="s">
        <v>16</v>
      </c>
      <c r="K769" t="s">
        <v>885</v>
      </c>
      <c r="L769">
        <f>YEAR(licenziamenti[[#This Row],[date]])</f>
        <v>2022</v>
      </c>
    </row>
    <row r="770" spans="1:12" hidden="1" x14ac:dyDescent="0.3">
      <c r="A770" t="s">
        <v>1919</v>
      </c>
      <c r="B770" t="s">
        <v>12</v>
      </c>
      <c r="C770">
        <v>5150</v>
      </c>
      <c r="D770" s="1">
        <v>44901</v>
      </c>
      <c r="E770">
        <v>4</v>
      </c>
      <c r="F770" t="s">
        <v>131</v>
      </c>
      <c r="G770" t="s">
        <v>1923</v>
      </c>
      <c r="H770" t="s">
        <v>39</v>
      </c>
      <c r="I770">
        <v>679</v>
      </c>
      <c r="J770" t="s">
        <v>16</v>
      </c>
      <c r="K770" t="s">
        <v>179</v>
      </c>
      <c r="L770">
        <f>YEAR(licenziamenti[[#This Row],[date]])</f>
        <v>2022</v>
      </c>
    </row>
    <row r="771" spans="1:12" hidden="1" x14ac:dyDescent="0.3">
      <c r="A771" t="s">
        <v>1924</v>
      </c>
      <c r="B771" t="s">
        <v>1194</v>
      </c>
      <c r="C771">
        <v>890</v>
      </c>
      <c r="D771" s="1">
        <v>45016</v>
      </c>
      <c r="E771">
        <v>45</v>
      </c>
      <c r="F771" t="s">
        <v>65</v>
      </c>
      <c r="G771" t="s">
        <v>1925</v>
      </c>
      <c r="H771" t="s">
        <v>45</v>
      </c>
      <c r="I771">
        <v>130</v>
      </c>
      <c r="J771" t="s">
        <v>1196</v>
      </c>
      <c r="K771" t="s">
        <v>776</v>
      </c>
      <c r="L771">
        <f>YEAR(licenziamenti[[#This Row],[date]])</f>
        <v>2023</v>
      </c>
    </row>
    <row r="772" spans="1:12" hidden="1" x14ac:dyDescent="0.3">
      <c r="A772" t="s">
        <v>1924</v>
      </c>
      <c r="B772" t="s">
        <v>12</v>
      </c>
      <c r="C772">
        <v>1500</v>
      </c>
      <c r="D772" s="1">
        <v>44679</v>
      </c>
      <c r="E772">
        <v>19</v>
      </c>
      <c r="F772" t="s">
        <v>65</v>
      </c>
      <c r="G772" t="s">
        <v>1926</v>
      </c>
      <c r="H772" t="s">
        <v>45</v>
      </c>
      <c r="I772">
        <v>130</v>
      </c>
      <c r="J772" t="s">
        <v>16</v>
      </c>
      <c r="K772" t="s">
        <v>692</v>
      </c>
      <c r="L772">
        <f>YEAR(licenziamenti[[#This Row],[date]])</f>
        <v>2022</v>
      </c>
    </row>
    <row r="773" spans="1:12" hidden="1" x14ac:dyDescent="0.3">
      <c r="A773" t="s">
        <v>1927</v>
      </c>
      <c r="B773" t="s">
        <v>12</v>
      </c>
      <c r="D773" s="1">
        <v>44872</v>
      </c>
      <c r="E773">
        <v>25</v>
      </c>
      <c r="F773" t="s">
        <v>109</v>
      </c>
      <c r="G773" t="s">
        <v>1928</v>
      </c>
      <c r="H773" t="s">
        <v>173</v>
      </c>
      <c r="I773">
        <v>223</v>
      </c>
      <c r="J773" t="s">
        <v>16</v>
      </c>
      <c r="K773" t="s">
        <v>1543</v>
      </c>
      <c r="L773">
        <f>YEAR(licenziamenti[[#This Row],[date]])</f>
        <v>2022</v>
      </c>
    </row>
    <row r="774" spans="1:12" hidden="1" x14ac:dyDescent="0.3">
      <c r="A774" t="s">
        <v>1929</v>
      </c>
      <c r="B774" t="s">
        <v>42</v>
      </c>
      <c r="D774" s="1">
        <v>43921</v>
      </c>
      <c r="E774">
        <v>3</v>
      </c>
      <c r="F774" t="s">
        <v>213</v>
      </c>
      <c r="G774" t="s">
        <v>143</v>
      </c>
      <c r="H774" t="s">
        <v>28</v>
      </c>
      <c r="I774">
        <v>116</v>
      </c>
      <c r="J774" t="s">
        <v>16</v>
      </c>
      <c r="K774" t="s">
        <v>670</v>
      </c>
      <c r="L774">
        <f>YEAR(licenziamenti[[#This Row],[date]])</f>
        <v>2020</v>
      </c>
    </row>
    <row r="775" spans="1:12" hidden="1" x14ac:dyDescent="0.3">
      <c r="A775" t="s">
        <v>1929</v>
      </c>
      <c r="B775" t="s">
        <v>42</v>
      </c>
      <c r="D775" s="1">
        <v>44153</v>
      </c>
      <c r="E775">
        <v>5</v>
      </c>
      <c r="F775" t="s">
        <v>419</v>
      </c>
      <c r="G775" t="s">
        <v>1930</v>
      </c>
      <c r="H775" t="s">
        <v>28</v>
      </c>
      <c r="I775">
        <v>116</v>
      </c>
      <c r="J775" t="s">
        <v>16</v>
      </c>
      <c r="K775" t="s">
        <v>684</v>
      </c>
      <c r="L775">
        <f>YEAR(licenziamenti[[#This Row],[date]])</f>
        <v>2020</v>
      </c>
    </row>
    <row r="776" spans="1:12" hidden="1" x14ac:dyDescent="0.3">
      <c r="A776" t="s">
        <v>1931</v>
      </c>
      <c r="B776" t="s">
        <v>181</v>
      </c>
      <c r="D776" s="1">
        <v>45260</v>
      </c>
      <c r="E776">
        <v>7</v>
      </c>
      <c r="F776" t="s">
        <v>109</v>
      </c>
      <c r="G776" t="s">
        <v>1932</v>
      </c>
      <c r="H776" t="s">
        <v>39</v>
      </c>
      <c r="I776">
        <v>689</v>
      </c>
      <c r="J776" t="s">
        <v>16</v>
      </c>
      <c r="K776" t="s">
        <v>1933</v>
      </c>
      <c r="L776">
        <f>YEAR(licenziamenti[[#This Row],[date]])</f>
        <v>2023</v>
      </c>
    </row>
    <row r="777" spans="1:12" hidden="1" x14ac:dyDescent="0.3">
      <c r="A777" t="s">
        <v>1931</v>
      </c>
      <c r="B777" t="s">
        <v>181</v>
      </c>
      <c r="C777">
        <v>900</v>
      </c>
      <c r="D777" s="1">
        <v>43930</v>
      </c>
      <c r="E777">
        <v>1</v>
      </c>
      <c r="F777" t="s">
        <v>109</v>
      </c>
      <c r="G777" t="s">
        <v>1934</v>
      </c>
      <c r="H777" t="s">
        <v>39</v>
      </c>
      <c r="I777">
        <v>689</v>
      </c>
      <c r="J777" t="s">
        <v>16</v>
      </c>
      <c r="K777" t="s">
        <v>1935</v>
      </c>
      <c r="L777">
        <f>YEAR(licenziamenti[[#This Row],[date]])</f>
        <v>2020</v>
      </c>
    </row>
    <row r="778" spans="1:12" hidden="1" x14ac:dyDescent="0.3">
      <c r="A778" t="s">
        <v>1936</v>
      </c>
      <c r="B778" t="s">
        <v>120</v>
      </c>
      <c r="C778">
        <v>120</v>
      </c>
      <c r="D778" s="1">
        <v>44782</v>
      </c>
      <c r="F778" t="s">
        <v>78</v>
      </c>
      <c r="G778" t="s">
        <v>1937</v>
      </c>
      <c r="H778" t="s">
        <v>28</v>
      </c>
      <c r="I778">
        <v>102</v>
      </c>
      <c r="J778" t="s">
        <v>29</v>
      </c>
      <c r="K778" t="s">
        <v>122</v>
      </c>
      <c r="L778">
        <f>YEAR(licenziamenti[[#This Row],[date]])</f>
        <v>2022</v>
      </c>
    </row>
    <row r="779" spans="1:12" hidden="1" x14ac:dyDescent="0.3">
      <c r="A779" t="s">
        <v>1938</v>
      </c>
      <c r="B779" t="s">
        <v>12</v>
      </c>
      <c r="C779">
        <v>12500</v>
      </c>
      <c r="D779" s="1">
        <v>44895</v>
      </c>
      <c r="E779">
        <v>6</v>
      </c>
      <c r="F779" t="s">
        <v>83</v>
      </c>
      <c r="G779" t="s">
        <v>1939</v>
      </c>
      <c r="H779" t="s">
        <v>39</v>
      </c>
      <c r="I779">
        <v>2500</v>
      </c>
      <c r="J779" t="s">
        <v>16</v>
      </c>
      <c r="K779" t="s">
        <v>258</v>
      </c>
      <c r="L779">
        <f>YEAR(licenziamenti[[#This Row],[date]])</f>
        <v>2022</v>
      </c>
    </row>
    <row r="780" spans="1:12" hidden="1" x14ac:dyDescent="0.3">
      <c r="A780" t="s">
        <v>1940</v>
      </c>
      <c r="B780" t="s">
        <v>32</v>
      </c>
      <c r="D780" s="1">
        <v>45089</v>
      </c>
      <c r="E780">
        <v>10</v>
      </c>
      <c r="F780" t="s">
        <v>125</v>
      </c>
      <c r="G780" t="s">
        <v>1941</v>
      </c>
      <c r="H780" t="s">
        <v>152</v>
      </c>
      <c r="I780">
        <v>4</v>
      </c>
      <c r="J780" t="s">
        <v>16</v>
      </c>
      <c r="K780" t="s">
        <v>1393</v>
      </c>
      <c r="L780">
        <f>YEAR(licenziamenti[[#This Row],[date]])</f>
        <v>2023</v>
      </c>
    </row>
    <row r="781" spans="1:12" hidden="1" x14ac:dyDescent="0.3">
      <c r="A781" t="s">
        <v>1942</v>
      </c>
      <c r="B781" t="s">
        <v>168</v>
      </c>
      <c r="D781" s="1">
        <v>44865</v>
      </c>
      <c r="E781">
        <v>3</v>
      </c>
      <c r="F781" t="s">
        <v>65</v>
      </c>
      <c r="G781" t="s">
        <v>1943</v>
      </c>
      <c r="H781" t="s">
        <v>28</v>
      </c>
      <c r="I781">
        <v>49</v>
      </c>
      <c r="J781" t="s">
        <v>133</v>
      </c>
      <c r="K781" t="s">
        <v>1944</v>
      </c>
      <c r="L781">
        <f>YEAR(licenziamenti[[#This Row],[date]])</f>
        <v>2022</v>
      </c>
    </row>
    <row r="782" spans="1:12" hidden="1" x14ac:dyDescent="0.3">
      <c r="A782" t="s">
        <v>1945</v>
      </c>
      <c r="B782" t="s">
        <v>12</v>
      </c>
      <c r="C782">
        <v>230</v>
      </c>
      <c r="D782" s="1">
        <v>44768</v>
      </c>
      <c r="E782">
        <v>3</v>
      </c>
      <c r="F782" t="s">
        <v>392</v>
      </c>
      <c r="G782" t="s">
        <v>1946</v>
      </c>
      <c r="H782" t="s">
        <v>22</v>
      </c>
      <c r="I782">
        <v>22</v>
      </c>
      <c r="J782" t="s">
        <v>16</v>
      </c>
      <c r="K782" t="s">
        <v>17</v>
      </c>
      <c r="L782">
        <f>YEAR(licenziamenti[[#This Row],[date]])</f>
        <v>2022</v>
      </c>
    </row>
    <row r="783" spans="1:12" hidden="1" x14ac:dyDescent="0.3">
      <c r="A783" t="s">
        <v>1947</v>
      </c>
      <c r="B783" t="s">
        <v>12</v>
      </c>
      <c r="C783">
        <v>1000</v>
      </c>
      <c r="D783" s="1">
        <v>45146</v>
      </c>
      <c r="E783">
        <v>1</v>
      </c>
      <c r="F783" t="s">
        <v>13</v>
      </c>
      <c r="G783" t="s">
        <v>1948</v>
      </c>
      <c r="H783" t="s">
        <v>39</v>
      </c>
      <c r="I783">
        <v>82</v>
      </c>
      <c r="J783" t="s">
        <v>16</v>
      </c>
      <c r="K783" t="s">
        <v>930</v>
      </c>
      <c r="L783">
        <f>YEAR(licenziamenti[[#This Row],[date]])</f>
        <v>2023</v>
      </c>
    </row>
    <row r="784" spans="1:12" hidden="1" x14ac:dyDescent="0.3">
      <c r="A784" t="s">
        <v>1949</v>
      </c>
      <c r="B784" t="s">
        <v>150</v>
      </c>
      <c r="C784">
        <v>400</v>
      </c>
      <c r="D784" s="1">
        <v>45537</v>
      </c>
      <c r="F784" t="s">
        <v>13</v>
      </c>
      <c r="G784" t="s">
        <v>1950</v>
      </c>
      <c r="H784" t="s">
        <v>22</v>
      </c>
      <c r="I784">
        <v>26</v>
      </c>
      <c r="J784" t="s">
        <v>133</v>
      </c>
      <c r="K784" t="s">
        <v>1951</v>
      </c>
      <c r="L784">
        <f>YEAR(licenziamenti[[#This Row],[date]])</f>
        <v>2024</v>
      </c>
    </row>
    <row r="785" spans="1:12" hidden="1" x14ac:dyDescent="0.3">
      <c r="A785" t="s">
        <v>1952</v>
      </c>
      <c r="B785" t="s">
        <v>138</v>
      </c>
      <c r="C785">
        <v>1400</v>
      </c>
      <c r="D785" s="1">
        <v>44958</v>
      </c>
      <c r="E785">
        <v>4</v>
      </c>
      <c r="F785" t="s">
        <v>33</v>
      </c>
      <c r="G785" t="s">
        <v>1953</v>
      </c>
      <c r="H785" t="s">
        <v>39</v>
      </c>
      <c r="I785">
        <v>719</v>
      </c>
      <c r="J785" t="s">
        <v>16</v>
      </c>
      <c r="K785" t="s">
        <v>1954</v>
      </c>
      <c r="L785">
        <f>YEAR(licenziamenti[[#This Row],[date]])</f>
        <v>2023</v>
      </c>
    </row>
    <row r="786" spans="1:12" hidden="1" x14ac:dyDescent="0.3">
      <c r="A786" t="s">
        <v>1955</v>
      </c>
      <c r="B786" t="s">
        <v>815</v>
      </c>
      <c r="C786">
        <v>500</v>
      </c>
      <c r="D786" s="1">
        <v>45083</v>
      </c>
      <c r="E786">
        <v>9</v>
      </c>
      <c r="F786" t="s">
        <v>146</v>
      </c>
      <c r="G786" t="s">
        <v>1956</v>
      </c>
      <c r="H786" t="s">
        <v>45</v>
      </c>
      <c r="I786">
        <v>364</v>
      </c>
      <c r="J786" t="s">
        <v>16</v>
      </c>
      <c r="K786" t="s">
        <v>1957</v>
      </c>
      <c r="L786">
        <f>YEAR(licenziamenti[[#This Row],[date]])</f>
        <v>2023</v>
      </c>
    </row>
    <row r="787" spans="1:12" hidden="1" x14ac:dyDescent="0.3">
      <c r="A787" t="s">
        <v>1958</v>
      </c>
      <c r="B787" t="s">
        <v>1500</v>
      </c>
      <c r="C787">
        <v>400</v>
      </c>
      <c r="D787" s="1">
        <v>45561</v>
      </c>
      <c r="E787">
        <v>9</v>
      </c>
      <c r="F787" t="s">
        <v>146</v>
      </c>
      <c r="G787" t="s">
        <v>1959</v>
      </c>
      <c r="H787" t="s">
        <v>35</v>
      </c>
      <c r="I787">
        <v>328</v>
      </c>
      <c r="J787" t="s">
        <v>16</v>
      </c>
      <c r="K787" t="s">
        <v>1960</v>
      </c>
      <c r="L787">
        <f>YEAR(licenziamenti[[#This Row],[date]])</f>
        <v>2024</v>
      </c>
    </row>
    <row r="788" spans="1:12" hidden="1" x14ac:dyDescent="0.3">
      <c r="A788" t="s">
        <v>1961</v>
      </c>
      <c r="B788" t="s">
        <v>138</v>
      </c>
      <c r="C788">
        <v>1000</v>
      </c>
      <c r="D788" s="1">
        <v>45176</v>
      </c>
      <c r="E788">
        <v>25</v>
      </c>
      <c r="F788" t="s">
        <v>20</v>
      </c>
      <c r="G788" t="s">
        <v>1962</v>
      </c>
      <c r="H788" t="s">
        <v>105</v>
      </c>
      <c r="I788">
        <v>107</v>
      </c>
      <c r="J788" t="s">
        <v>16</v>
      </c>
      <c r="K788" t="s">
        <v>1908</v>
      </c>
      <c r="L788">
        <f>YEAR(licenziamenti[[#This Row],[date]])</f>
        <v>2023</v>
      </c>
    </row>
    <row r="789" spans="1:12" hidden="1" x14ac:dyDescent="0.3">
      <c r="A789" t="s">
        <v>1961</v>
      </c>
      <c r="B789" t="s">
        <v>138</v>
      </c>
      <c r="C789">
        <v>590</v>
      </c>
      <c r="D789" s="1">
        <v>44963</v>
      </c>
      <c r="F789" t="s">
        <v>20</v>
      </c>
      <c r="G789" t="s">
        <v>1963</v>
      </c>
      <c r="H789" t="s">
        <v>105</v>
      </c>
      <c r="I789">
        <v>107</v>
      </c>
      <c r="J789" t="s">
        <v>16</v>
      </c>
      <c r="K789" t="s">
        <v>598</v>
      </c>
      <c r="L789">
        <f>YEAR(licenziamenti[[#This Row],[date]])</f>
        <v>2023</v>
      </c>
    </row>
    <row r="790" spans="1:12" hidden="1" x14ac:dyDescent="0.3">
      <c r="A790" t="s">
        <v>1964</v>
      </c>
      <c r="B790" t="s">
        <v>12</v>
      </c>
      <c r="C790">
        <v>750</v>
      </c>
      <c r="D790" s="1">
        <v>45030</v>
      </c>
      <c r="E790">
        <v>2</v>
      </c>
      <c r="F790" t="s">
        <v>131</v>
      </c>
      <c r="G790" t="s">
        <v>1965</v>
      </c>
      <c r="H790" t="s">
        <v>35</v>
      </c>
      <c r="I790">
        <v>85</v>
      </c>
      <c r="J790" t="s">
        <v>16</v>
      </c>
      <c r="K790" t="s">
        <v>559</v>
      </c>
      <c r="L790">
        <f>YEAR(licenziamenti[[#This Row],[date]])</f>
        <v>2023</v>
      </c>
    </row>
    <row r="791" spans="1:12" hidden="1" x14ac:dyDescent="0.3">
      <c r="A791" t="s">
        <v>1966</v>
      </c>
      <c r="B791" t="s">
        <v>1967</v>
      </c>
      <c r="D791" s="1">
        <v>44952</v>
      </c>
      <c r="E791">
        <v>2</v>
      </c>
      <c r="F791" t="s">
        <v>131</v>
      </c>
      <c r="G791" t="s">
        <v>1968</v>
      </c>
      <c r="H791" t="s">
        <v>45</v>
      </c>
      <c r="I791">
        <v>550</v>
      </c>
      <c r="J791" t="s">
        <v>16</v>
      </c>
      <c r="K791" t="s">
        <v>1954</v>
      </c>
      <c r="L791">
        <f>YEAR(licenziamenti[[#This Row],[date]])</f>
        <v>2023</v>
      </c>
    </row>
    <row r="792" spans="1:12" hidden="1" x14ac:dyDescent="0.3">
      <c r="A792" t="s">
        <v>1969</v>
      </c>
      <c r="B792" t="s">
        <v>138</v>
      </c>
      <c r="C792">
        <v>1000</v>
      </c>
      <c r="D792" s="1">
        <v>45014</v>
      </c>
      <c r="F792" t="s">
        <v>43</v>
      </c>
      <c r="G792" t="s">
        <v>1970</v>
      </c>
      <c r="H792" t="s">
        <v>105</v>
      </c>
      <c r="I792">
        <v>119</v>
      </c>
      <c r="J792" t="s">
        <v>16</v>
      </c>
      <c r="K792" t="s">
        <v>417</v>
      </c>
      <c r="L792">
        <f>YEAR(licenziamenti[[#This Row],[date]])</f>
        <v>2023</v>
      </c>
    </row>
    <row r="793" spans="1:12" hidden="1" x14ac:dyDescent="0.3">
      <c r="A793" t="s">
        <v>1969</v>
      </c>
      <c r="B793" t="s">
        <v>138</v>
      </c>
      <c r="C793">
        <v>1680</v>
      </c>
      <c r="D793" s="1">
        <v>45327</v>
      </c>
      <c r="E793">
        <v>10</v>
      </c>
      <c r="F793" t="s">
        <v>43</v>
      </c>
      <c r="G793" t="s">
        <v>1971</v>
      </c>
      <c r="H793" t="s">
        <v>105</v>
      </c>
      <c r="I793">
        <v>119</v>
      </c>
      <c r="J793" t="s">
        <v>16</v>
      </c>
      <c r="K793" t="s">
        <v>557</v>
      </c>
      <c r="L793">
        <f>YEAR(licenziamenti[[#This Row],[date]])</f>
        <v>2024</v>
      </c>
    </row>
    <row r="794" spans="1:12" hidden="1" x14ac:dyDescent="0.3">
      <c r="A794" t="s">
        <v>1972</v>
      </c>
      <c r="B794" t="s">
        <v>26</v>
      </c>
      <c r="C794">
        <v>240</v>
      </c>
      <c r="D794" s="1">
        <v>44866</v>
      </c>
      <c r="F794" t="s">
        <v>20</v>
      </c>
      <c r="G794" t="s">
        <v>158</v>
      </c>
      <c r="H794" t="s">
        <v>28</v>
      </c>
      <c r="I794">
        <v>56</v>
      </c>
      <c r="J794" t="s">
        <v>29</v>
      </c>
      <c r="K794" t="s">
        <v>1366</v>
      </c>
      <c r="L794">
        <f>YEAR(licenziamenti[[#This Row],[date]])</f>
        <v>2022</v>
      </c>
    </row>
    <row r="795" spans="1:12" hidden="1" x14ac:dyDescent="0.3">
      <c r="A795" t="s">
        <v>1973</v>
      </c>
      <c r="B795" t="s">
        <v>12</v>
      </c>
      <c r="C795">
        <v>3150</v>
      </c>
      <c r="D795" s="1">
        <v>44209</v>
      </c>
      <c r="E795">
        <v>15</v>
      </c>
      <c r="F795" t="s">
        <v>311</v>
      </c>
      <c r="G795" t="s">
        <v>1974</v>
      </c>
      <c r="H795" t="s">
        <v>39</v>
      </c>
      <c r="I795">
        <v>1700</v>
      </c>
      <c r="J795" t="s">
        <v>16</v>
      </c>
      <c r="K795" t="s">
        <v>1975</v>
      </c>
      <c r="L795">
        <f>YEAR(licenziamenti[[#This Row],[date]])</f>
        <v>2021</v>
      </c>
    </row>
    <row r="796" spans="1:12" hidden="1" x14ac:dyDescent="0.3">
      <c r="A796" t="s">
        <v>1973</v>
      </c>
      <c r="B796" t="s">
        <v>12</v>
      </c>
      <c r="C796">
        <v>5000</v>
      </c>
      <c r="D796" s="1">
        <v>45043</v>
      </c>
      <c r="E796">
        <v>16</v>
      </c>
      <c r="F796" t="s">
        <v>311</v>
      </c>
      <c r="G796" t="s">
        <v>1976</v>
      </c>
      <c r="H796" t="s">
        <v>39</v>
      </c>
      <c r="I796">
        <v>1700</v>
      </c>
      <c r="J796" t="s">
        <v>16</v>
      </c>
      <c r="K796" t="s">
        <v>1402</v>
      </c>
      <c r="L796">
        <f>YEAR(licenziamenti[[#This Row],[date]])</f>
        <v>2023</v>
      </c>
    </row>
    <row r="797" spans="1:12" hidden="1" x14ac:dyDescent="0.3">
      <c r="A797" t="s">
        <v>1973</v>
      </c>
      <c r="B797" t="s">
        <v>12</v>
      </c>
      <c r="C797">
        <v>5270</v>
      </c>
      <c r="D797" s="1">
        <v>45595</v>
      </c>
      <c r="E797">
        <v>2</v>
      </c>
      <c r="F797" t="s">
        <v>311</v>
      </c>
      <c r="G797" t="s">
        <v>1977</v>
      </c>
      <c r="H797" t="s">
        <v>39</v>
      </c>
      <c r="I797">
        <v>1700</v>
      </c>
      <c r="J797" t="s">
        <v>16</v>
      </c>
      <c r="K797" t="s">
        <v>1625</v>
      </c>
      <c r="L797">
        <f>YEAR(licenziamenti[[#This Row],[date]])</f>
        <v>2024</v>
      </c>
    </row>
    <row r="798" spans="1:12" hidden="1" x14ac:dyDescent="0.3">
      <c r="A798" t="s">
        <v>1978</v>
      </c>
      <c r="B798" t="s">
        <v>157</v>
      </c>
      <c r="C798">
        <v>600</v>
      </c>
      <c r="D798" s="1">
        <v>44971</v>
      </c>
      <c r="E798">
        <v>10</v>
      </c>
      <c r="F798" t="s">
        <v>43</v>
      </c>
      <c r="G798" t="s">
        <v>1979</v>
      </c>
      <c r="H798" t="s">
        <v>58</v>
      </c>
      <c r="I798">
        <v>2</v>
      </c>
      <c r="J798" t="s">
        <v>159</v>
      </c>
      <c r="K798" t="s">
        <v>1980</v>
      </c>
      <c r="L798">
        <f>YEAR(licenziamenti[[#This Row],[date]])</f>
        <v>2023</v>
      </c>
    </row>
    <row r="799" spans="1:12" hidden="1" x14ac:dyDescent="0.3">
      <c r="A799" t="s">
        <v>1981</v>
      </c>
      <c r="B799" t="s">
        <v>181</v>
      </c>
      <c r="C799">
        <v>120</v>
      </c>
      <c r="D799" s="1">
        <v>43924</v>
      </c>
      <c r="F799" t="s">
        <v>43</v>
      </c>
      <c r="G799" t="s">
        <v>1982</v>
      </c>
      <c r="H799" t="s">
        <v>22</v>
      </c>
      <c r="I799">
        <v>4</v>
      </c>
      <c r="J799" t="s">
        <v>16</v>
      </c>
      <c r="K799" t="s">
        <v>670</v>
      </c>
      <c r="L799">
        <f>YEAR(licenziamenti[[#This Row],[date]])</f>
        <v>2020</v>
      </c>
    </row>
    <row r="800" spans="1:12" hidden="1" x14ac:dyDescent="0.3">
      <c r="A800" t="s">
        <v>1983</v>
      </c>
      <c r="B800" t="s">
        <v>138</v>
      </c>
      <c r="D800" s="1">
        <v>45119</v>
      </c>
      <c r="E800">
        <v>9</v>
      </c>
      <c r="F800" t="s">
        <v>131</v>
      </c>
      <c r="G800" t="s">
        <v>1984</v>
      </c>
      <c r="H800" t="s">
        <v>105</v>
      </c>
      <c r="I800">
        <v>357</v>
      </c>
      <c r="J800" t="s">
        <v>16</v>
      </c>
      <c r="K800" t="s">
        <v>695</v>
      </c>
      <c r="L800">
        <f>YEAR(licenziamenti[[#This Row],[date]])</f>
        <v>2023</v>
      </c>
    </row>
    <row r="801" spans="1:12" hidden="1" x14ac:dyDescent="0.3">
      <c r="A801" t="s">
        <v>1985</v>
      </c>
      <c r="B801" t="s">
        <v>1986</v>
      </c>
      <c r="D801" s="1">
        <v>43936</v>
      </c>
      <c r="E801">
        <v>2</v>
      </c>
      <c r="F801" t="s">
        <v>311</v>
      </c>
      <c r="G801" t="s">
        <v>1987</v>
      </c>
      <c r="H801" t="s">
        <v>105</v>
      </c>
      <c r="I801">
        <v>100</v>
      </c>
      <c r="J801" t="s">
        <v>16</v>
      </c>
      <c r="K801" t="s">
        <v>1276</v>
      </c>
      <c r="L801">
        <f>YEAR(licenziamenti[[#This Row],[date]])</f>
        <v>2020</v>
      </c>
    </row>
    <row r="802" spans="1:12" hidden="1" x14ac:dyDescent="0.3">
      <c r="A802" t="s">
        <v>1988</v>
      </c>
      <c r="B802" t="s">
        <v>150</v>
      </c>
      <c r="C802">
        <v>230</v>
      </c>
      <c r="D802" s="1">
        <v>44865</v>
      </c>
      <c r="F802" t="s">
        <v>43</v>
      </c>
      <c r="G802" t="s">
        <v>1989</v>
      </c>
      <c r="H802" t="s">
        <v>22</v>
      </c>
      <c r="I802">
        <v>17</v>
      </c>
      <c r="J802" t="s">
        <v>133</v>
      </c>
      <c r="K802" t="s">
        <v>1990</v>
      </c>
      <c r="L802">
        <f>YEAR(licenziamenti[[#This Row],[date]])</f>
        <v>2022</v>
      </c>
    </row>
    <row r="803" spans="1:12" hidden="1" x14ac:dyDescent="0.3">
      <c r="A803" t="s">
        <v>1988</v>
      </c>
      <c r="B803" t="s">
        <v>150</v>
      </c>
      <c r="C803">
        <v>560</v>
      </c>
      <c r="D803" s="1">
        <v>45000</v>
      </c>
      <c r="E803">
        <v>3</v>
      </c>
      <c r="F803" t="s">
        <v>43</v>
      </c>
      <c r="G803" t="s">
        <v>1991</v>
      </c>
      <c r="H803" t="s">
        <v>22</v>
      </c>
      <c r="I803">
        <v>17</v>
      </c>
      <c r="J803" t="s">
        <v>133</v>
      </c>
      <c r="K803" t="s">
        <v>1668</v>
      </c>
      <c r="L803">
        <f>YEAR(licenziamenti[[#This Row],[date]])</f>
        <v>2023</v>
      </c>
    </row>
    <row r="804" spans="1:12" hidden="1" x14ac:dyDescent="0.3">
      <c r="A804" t="s">
        <v>1992</v>
      </c>
      <c r="B804" t="s">
        <v>150</v>
      </c>
      <c r="D804" s="1">
        <v>44942</v>
      </c>
      <c r="E804">
        <v>3</v>
      </c>
      <c r="F804" t="s">
        <v>83</v>
      </c>
      <c r="G804" t="s">
        <v>1993</v>
      </c>
      <c r="H804" t="s">
        <v>58</v>
      </c>
      <c r="I804">
        <v>382</v>
      </c>
      <c r="J804" t="s">
        <v>133</v>
      </c>
      <c r="K804" t="s">
        <v>808</v>
      </c>
      <c r="L804">
        <f>YEAR(licenziamenti[[#This Row],[date]])</f>
        <v>2023</v>
      </c>
    </row>
    <row r="805" spans="1:12" hidden="1" x14ac:dyDescent="0.3">
      <c r="A805" t="s">
        <v>1992</v>
      </c>
      <c r="B805" t="s">
        <v>150</v>
      </c>
      <c r="C805">
        <v>1500</v>
      </c>
      <c r="D805" s="1">
        <v>45195</v>
      </c>
      <c r="E805">
        <v>3</v>
      </c>
      <c r="F805" t="s">
        <v>83</v>
      </c>
      <c r="G805" t="s">
        <v>1994</v>
      </c>
      <c r="H805" t="s">
        <v>58</v>
      </c>
      <c r="I805">
        <v>458</v>
      </c>
      <c r="J805" t="s">
        <v>133</v>
      </c>
      <c r="K805" t="s">
        <v>1995</v>
      </c>
      <c r="L805">
        <f>YEAR(licenziamenti[[#This Row],[date]])</f>
        <v>2023</v>
      </c>
    </row>
    <row r="806" spans="1:12" hidden="1" x14ac:dyDescent="0.3">
      <c r="A806" t="s">
        <v>1992</v>
      </c>
      <c r="B806" t="s">
        <v>150</v>
      </c>
      <c r="C806">
        <v>1500</v>
      </c>
      <c r="D806" s="1">
        <v>45535</v>
      </c>
      <c r="E806">
        <v>75</v>
      </c>
      <c r="F806" t="s">
        <v>83</v>
      </c>
      <c r="G806" t="s">
        <v>1996</v>
      </c>
      <c r="H806" t="s">
        <v>58</v>
      </c>
      <c r="I806">
        <v>458</v>
      </c>
      <c r="J806" t="s">
        <v>133</v>
      </c>
      <c r="K806" t="s">
        <v>1361</v>
      </c>
      <c r="L806">
        <f>YEAR(licenziamenti[[#This Row],[date]])</f>
        <v>2024</v>
      </c>
    </row>
    <row r="807" spans="1:12" hidden="1" x14ac:dyDescent="0.3">
      <c r="A807" t="s">
        <v>1992</v>
      </c>
      <c r="B807" t="s">
        <v>150</v>
      </c>
      <c r="C807">
        <v>3000</v>
      </c>
      <c r="D807" s="1">
        <v>45021</v>
      </c>
      <c r="E807">
        <v>3</v>
      </c>
      <c r="F807" t="s">
        <v>83</v>
      </c>
      <c r="G807" t="s">
        <v>1997</v>
      </c>
      <c r="H807" t="s">
        <v>58</v>
      </c>
      <c r="I807">
        <v>382</v>
      </c>
      <c r="J807" t="s">
        <v>133</v>
      </c>
      <c r="K807" t="s">
        <v>1998</v>
      </c>
      <c r="L807">
        <f>YEAR(licenziamenti[[#This Row],[date]])</f>
        <v>2023</v>
      </c>
    </row>
    <row r="808" spans="1:12" hidden="1" x14ac:dyDescent="0.3">
      <c r="A808" t="s">
        <v>1999</v>
      </c>
      <c r="B808" t="s">
        <v>2000</v>
      </c>
      <c r="C808">
        <v>500</v>
      </c>
      <c r="D808" s="1">
        <v>44718</v>
      </c>
      <c r="E808">
        <v>7</v>
      </c>
      <c r="F808" t="s">
        <v>311</v>
      </c>
      <c r="G808" t="s">
        <v>2001</v>
      </c>
      <c r="H808" t="s">
        <v>45</v>
      </c>
      <c r="I808">
        <v>603</v>
      </c>
      <c r="J808" t="s">
        <v>16</v>
      </c>
      <c r="K808" t="s">
        <v>845</v>
      </c>
      <c r="L808">
        <f>YEAR(licenziamenti[[#This Row],[date]])</f>
        <v>2022</v>
      </c>
    </row>
    <row r="809" spans="1:12" hidden="1" x14ac:dyDescent="0.3">
      <c r="A809" t="s">
        <v>2002</v>
      </c>
      <c r="B809" t="s">
        <v>32</v>
      </c>
      <c r="D809" s="1">
        <v>45264</v>
      </c>
      <c r="E809">
        <v>10</v>
      </c>
      <c r="F809" t="s">
        <v>419</v>
      </c>
      <c r="G809" t="s">
        <v>2003</v>
      </c>
      <c r="H809" t="s">
        <v>152</v>
      </c>
      <c r="I809">
        <v>6</v>
      </c>
      <c r="J809" t="s">
        <v>16</v>
      </c>
      <c r="K809" t="s">
        <v>834</v>
      </c>
      <c r="L809">
        <f>YEAR(licenziamenti[[#This Row],[date]])</f>
        <v>2023</v>
      </c>
    </row>
    <row r="810" spans="1:12" hidden="1" x14ac:dyDescent="0.3">
      <c r="A810" t="s">
        <v>2004</v>
      </c>
      <c r="B810" t="s">
        <v>12</v>
      </c>
      <c r="D810" s="1">
        <v>45594</v>
      </c>
      <c r="E810">
        <v>35</v>
      </c>
      <c r="F810" t="s">
        <v>56</v>
      </c>
      <c r="G810" t="s">
        <v>2005</v>
      </c>
      <c r="H810" t="s">
        <v>35</v>
      </c>
      <c r="I810">
        <v>87</v>
      </c>
      <c r="J810" t="s">
        <v>16</v>
      </c>
      <c r="K810" t="s">
        <v>1625</v>
      </c>
      <c r="L810">
        <f>YEAR(licenziamenti[[#This Row],[date]])</f>
        <v>2024</v>
      </c>
    </row>
    <row r="811" spans="1:12" hidden="1" x14ac:dyDescent="0.3">
      <c r="A811" t="s">
        <v>2006</v>
      </c>
      <c r="B811" t="s">
        <v>12</v>
      </c>
      <c r="C811">
        <v>350</v>
      </c>
      <c r="D811" s="1">
        <v>43923</v>
      </c>
      <c r="E811">
        <v>19</v>
      </c>
      <c r="F811" t="s">
        <v>396</v>
      </c>
      <c r="G811" t="s">
        <v>143</v>
      </c>
      <c r="H811" t="s">
        <v>15</v>
      </c>
      <c r="I811">
        <v>114</v>
      </c>
      <c r="J811" t="s">
        <v>16</v>
      </c>
      <c r="K811" t="s">
        <v>1150</v>
      </c>
      <c r="L811">
        <f>YEAR(licenziamenti[[#This Row],[date]])</f>
        <v>2020</v>
      </c>
    </row>
    <row r="812" spans="1:12" hidden="1" x14ac:dyDescent="0.3">
      <c r="A812" t="s">
        <v>2007</v>
      </c>
      <c r="B812" t="s">
        <v>12</v>
      </c>
      <c r="C812">
        <v>500</v>
      </c>
      <c r="D812" s="1">
        <v>43922</v>
      </c>
      <c r="E812">
        <v>2</v>
      </c>
      <c r="F812" t="s">
        <v>131</v>
      </c>
      <c r="G812" t="s">
        <v>143</v>
      </c>
      <c r="H812" t="s">
        <v>35</v>
      </c>
      <c r="I812">
        <v>190</v>
      </c>
      <c r="J812" t="s">
        <v>16</v>
      </c>
      <c r="K812" t="s">
        <v>1141</v>
      </c>
      <c r="L812">
        <f>YEAR(licenziamenti[[#This Row],[date]])</f>
        <v>2020</v>
      </c>
    </row>
    <row r="813" spans="1:12" hidden="1" x14ac:dyDescent="0.3">
      <c r="A813" t="s">
        <v>2008</v>
      </c>
      <c r="B813" t="s">
        <v>287</v>
      </c>
      <c r="C813">
        <v>300</v>
      </c>
      <c r="D813" s="1">
        <v>45050</v>
      </c>
      <c r="E813">
        <v>1</v>
      </c>
      <c r="F813" t="s">
        <v>131</v>
      </c>
      <c r="G813" t="s">
        <v>2009</v>
      </c>
      <c r="H813" t="s">
        <v>58</v>
      </c>
      <c r="I813">
        <v>100</v>
      </c>
      <c r="J813" t="s">
        <v>289</v>
      </c>
      <c r="K813" t="s">
        <v>1068</v>
      </c>
      <c r="L813">
        <f>YEAR(licenziamenti[[#This Row],[date]])</f>
        <v>2023</v>
      </c>
    </row>
    <row r="814" spans="1:12" hidden="1" x14ac:dyDescent="0.3">
      <c r="A814" t="s">
        <v>2010</v>
      </c>
      <c r="B814" t="s">
        <v>1053</v>
      </c>
      <c r="D814" s="1">
        <v>44945</v>
      </c>
      <c r="E814">
        <v>10</v>
      </c>
      <c r="F814" t="s">
        <v>103</v>
      </c>
      <c r="G814" t="s">
        <v>2011</v>
      </c>
      <c r="H814" t="s">
        <v>58</v>
      </c>
      <c r="I814">
        <v>2</v>
      </c>
      <c r="J814" t="s">
        <v>16</v>
      </c>
      <c r="K814" t="s">
        <v>2012</v>
      </c>
      <c r="L814">
        <f>YEAR(licenziamenti[[#This Row],[date]])</f>
        <v>2023</v>
      </c>
    </row>
    <row r="815" spans="1:12" hidden="1" x14ac:dyDescent="0.3">
      <c r="A815" t="s">
        <v>2013</v>
      </c>
      <c r="B815" t="s">
        <v>42</v>
      </c>
      <c r="D815" s="1">
        <v>45635</v>
      </c>
      <c r="E815">
        <v>10</v>
      </c>
      <c r="F815" t="s">
        <v>419</v>
      </c>
      <c r="G815" t="s">
        <v>2014</v>
      </c>
      <c r="H815" t="s">
        <v>45</v>
      </c>
      <c r="I815">
        <v>440</v>
      </c>
      <c r="J815" t="s">
        <v>16</v>
      </c>
      <c r="K815" t="s">
        <v>952</v>
      </c>
      <c r="L815">
        <f>YEAR(licenziamenti[[#This Row],[date]])</f>
        <v>2024</v>
      </c>
    </row>
    <row r="816" spans="1:12" hidden="1" x14ac:dyDescent="0.3">
      <c r="A816" t="s">
        <v>2015</v>
      </c>
      <c r="B816" t="s">
        <v>181</v>
      </c>
      <c r="C816">
        <v>750</v>
      </c>
      <c r="D816" s="1">
        <v>43901</v>
      </c>
      <c r="F816" t="s">
        <v>221</v>
      </c>
      <c r="G816" t="s">
        <v>2016</v>
      </c>
      <c r="H816" t="s">
        <v>22</v>
      </c>
      <c r="I816">
        <v>12</v>
      </c>
      <c r="J816" t="s">
        <v>16</v>
      </c>
      <c r="K816" t="s">
        <v>1323</v>
      </c>
      <c r="L816">
        <f>YEAR(licenziamenti[[#This Row],[date]])</f>
        <v>2020</v>
      </c>
    </row>
    <row r="817" spans="1:12" hidden="1" x14ac:dyDescent="0.3">
      <c r="A817" t="s">
        <v>2015</v>
      </c>
      <c r="B817" t="s">
        <v>12</v>
      </c>
      <c r="C817">
        <v>500</v>
      </c>
      <c r="D817" s="1">
        <v>43934</v>
      </c>
      <c r="E817">
        <v>25</v>
      </c>
      <c r="F817" t="s">
        <v>221</v>
      </c>
      <c r="G817" t="s">
        <v>143</v>
      </c>
      <c r="H817" t="s">
        <v>22</v>
      </c>
      <c r="I817">
        <v>12</v>
      </c>
      <c r="J817" t="s">
        <v>16</v>
      </c>
      <c r="K817" t="s">
        <v>2017</v>
      </c>
      <c r="L817">
        <f>YEAR(licenziamenti[[#This Row],[date]])</f>
        <v>2020</v>
      </c>
    </row>
    <row r="818" spans="1:12" hidden="1" x14ac:dyDescent="0.3">
      <c r="A818" t="s">
        <v>2018</v>
      </c>
      <c r="B818" t="s">
        <v>12</v>
      </c>
      <c r="C818">
        <v>400</v>
      </c>
      <c r="D818" s="1">
        <v>44981</v>
      </c>
      <c r="F818" t="s">
        <v>83</v>
      </c>
      <c r="G818" t="s">
        <v>2019</v>
      </c>
      <c r="H818" t="s">
        <v>58</v>
      </c>
      <c r="I818">
        <v>465</v>
      </c>
      <c r="J818" t="s">
        <v>16</v>
      </c>
      <c r="K818" t="s">
        <v>865</v>
      </c>
      <c r="L818">
        <f>YEAR(licenziamenti[[#This Row],[date]])</f>
        <v>2023</v>
      </c>
    </row>
    <row r="819" spans="1:12" hidden="1" x14ac:dyDescent="0.3">
      <c r="A819" t="s">
        <v>2018</v>
      </c>
      <c r="B819" t="s">
        <v>12</v>
      </c>
      <c r="C819">
        <v>400</v>
      </c>
      <c r="D819" s="1">
        <v>45191</v>
      </c>
      <c r="F819" t="s">
        <v>83</v>
      </c>
      <c r="G819" t="s">
        <v>2020</v>
      </c>
      <c r="H819" t="s">
        <v>58</v>
      </c>
      <c r="I819">
        <v>465</v>
      </c>
      <c r="J819" t="s">
        <v>16</v>
      </c>
      <c r="K819" t="s">
        <v>1676</v>
      </c>
      <c r="L819">
        <f>YEAR(licenziamenti[[#This Row],[date]])</f>
        <v>2023</v>
      </c>
    </row>
    <row r="820" spans="1:12" hidden="1" x14ac:dyDescent="0.3">
      <c r="A820" t="s">
        <v>2021</v>
      </c>
      <c r="B820" t="s">
        <v>1278</v>
      </c>
      <c r="C820">
        <v>200</v>
      </c>
      <c r="D820" s="1">
        <v>44051</v>
      </c>
      <c r="E820">
        <v>10</v>
      </c>
      <c r="F820" t="s">
        <v>83</v>
      </c>
      <c r="G820" t="s">
        <v>2022</v>
      </c>
      <c r="H820" t="s">
        <v>152</v>
      </c>
      <c r="I820">
        <v>1</v>
      </c>
      <c r="J820" t="s">
        <v>1280</v>
      </c>
      <c r="K820" t="s">
        <v>2023</v>
      </c>
      <c r="L820">
        <f>YEAR(licenziamenti[[#This Row],[date]])</f>
        <v>2020</v>
      </c>
    </row>
    <row r="821" spans="1:12" hidden="1" x14ac:dyDescent="0.3">
      <c r="A821" t="s">
        <v>2024</v>
      </c>
      <c r="B821" t="s">
        <v>12</v>
      </c>
      <c r="C821">
        <v>250</v>
      </c>
      <c r="D821" s="1">
        <v>44713</v>
      </c>
      <c r="F821" t="s">
        <v>33</v>
      </c>
      <c r="G821" t="s">
        <v>2025</v>
      </c>
      <c r="H821" t="s">
        <v>45</v>
      </c>
      <c r="I821">
        <v>202</v>
      </c>
      <c r="J821" t="s">
        <v>16</v>
      </c>
      <c r="K821" t="s">
        <v>62</v>
      </c>
      <c r="L821">
        <f>YEAR(licenziamenti[[#This Row],[date]])</f>
        <v>2022</v>
      </c>
    </row>
    <row r="822" spans="1:12" hidden="1" x14ac:dyDescent="0.3">
      <c r="A822" t="s">
        <v>2024</v>
      </c>
      <c r="B822" t="s">
        <v>12</v>
      </c>
      <c r="C822">
        <v>5000</v>
      </c>
      <c r="D822" s="1">
        <v>45572</v>
      </c>
      <c r="E822">
        <v>10</v>
      </c>
      <c r="F822" t="s">
        <v>33</v>
      </c>
      <c r="G822" t="s">
        <v>2026</v>
      </c>
      <c r="H822" t="s">
        <v>45</v>
      </c>
      <c r="I822">
        <v>202</v>
      </c>
      <c r="J822" t="s">
        <v>16</v>
      </c>
      <c r="K822" t="s">
        <v>2027</v>
      </c>
      <c r="L822">
        <f>YEAR(licenziamenti[[#This Row],[date]])</f>
        <v>2024</v>
      </c>
    </row>
    <row r="823" spans="1:12" hidden="1" x14ac:dyDescent="0.3">
      <c r="A823" t="s">
        <v>2028</v>
      </c>
      <c r="B823" t="s">
        <v>2029</v>
      </c>
      <c r="C823">
        <v>3400</v>
      </c>
      <c r="D823" s="1">
        <v>44733</v>
      </c>
      <c r="E823">
        <v>2</v>
      </c>
      <c r="F823" t="s">
        <v>131</v>
      </c>
      <c r="G823" t="s">
        <v>2030</v>
      </c>
      <c r="H823" t="s">
        <v>28</v>
      </c>
      <c r="I823">
        <v>460</v>
      </c>
      <c r="J823" t="s">
        <v>59</v>
      </c>
      <c r="K823" t="s">
        <v>1156</v>
      </c>
      <c r="L823">
        <f>YEAR(licenziamenti[[#This Row],[date]])</f>
        <v>2022</v>
      </c>
    </row>
    <row r="824" spans="1:12" hidden="1" x14ac:dyDescent="0.3">
      <c r="A824" t="s">
        <v>2028</v>
      </c>
      <c r="B824" t="s">
        <v>2029</v>
      </c>
      <c r="C824">
        <v>620</v>
      </c>
      <c r="D824" s="1">
        <v>43978</v>
      </c>
      <c r="E824">
        <v>8</v>
      </c>
      <c r="F824" t="s">
        <v>131</v>
      </c>
      <c r="G824" t="s">
        <v>2031</v>
      </c>
      <c r="H824" t="s">
        <v>58</v>
      </c>
      <c r="I824">
        <v>30</v>
      </c>
      <c r="J824" t="s">
        <v>59</v>
      </c>
      <c r="K824" t="s">
        <v>2032</v>
      </c>
      <c r="L824">
        <f>YEAR(licenziamenti[[#This Row],[date]])</f>
        <v>2020</v>
      </c>
    </row>
    <row r="825" spans="1:12" hidden="1" x14ac:dyDescent="0.3">
      <c r="A825" t="s">
        <v>2033</v>
      </c>
      <c r="B825" t="s">
        <v>12</v>
      </c>
      <c r="C825">
        <v>10000</v>
      </c>
      <c r="D825" s="1">
        <v>45314</v>
      </c>
      <c r="E825">
        <v>9</v>
      </c>
      <c r="F825" t="s">
        <v>43</v>
      </c>
      <c r="G825" t="s">
        <v>2034</v>
      </c>
      <c r="H825" t="s">
        <v>39</v>
      </c>
      <c r="I825">
        <v>1200</v>
      </c>
      <c r="J825" t="s">
        <v>16</v>
      </c>
      <c r="K825" t="s">
        <v>2035</v>
      </c>
      <c r="L825">
        <f>YEAR(licenziamenti[[#This Row],[date]])</f>
        <v>2024</v>
      </c>
    </row>
    <row r="826" spans="1:12" hidden="1" x14ac:dyDescent="0.3">
      <c r="A826" t="s">
        <v>2033</v>
      </c>
      <c r="B826" t="s">
        <v>12</v>
      </c>
      <c r="C826">
        <v>5000</v>
      </c>
      <c r="D826" s="1">
        <v>44964</v>
      </c>
      <c r="E826">
        <v>4</v>
      </c>
      <c r="F826" t="s">
        <v>43</v>
      </c>
      <c r="G826" t="s">
        <v>2036</v>
      </c>
      <c r="H826" t="s">
        <v>39</v>
      </c>
      <c r="I826">
        <v>1200</v>
      </c>
      <c r="J826" t="s">
        <v>16</v>
      </c>
      <c r="K826" t="s">
        <v>598</v>
      </c>
      <c r="L826">
        <f>YEAR(licenziamenti[[#This Row],[date]])</f>
        <v>2023</v>
      </c>
    </row>
    <row r="827" spans="1:12" hidden="1" x14ac:dyDescent="0.3">
      <c r="A827" t="s">
        <v>2033</v>
      </c>
      <c r="B827" t="s">
        <v>287</v>
      </c>
      <c r="C827">
        <v>200</v>
      </c>
      <c r="D827" s="1">
        <v>45277</v>
      </c>
      <c r="F827" t="s">
        <v>43</v>
      </c>
      <c r="G827" t="s">
        <v>2037</v>
      </c>
      <c r="H827" t="s">
        <v>39</v>
      </c>
      <c r="I827">
        <v>1200</v>
      </c>
      <c r="J827" t="s">
        <v>289</v>
      </c>
      <c r="K827" t="s">
        <v>2038</v>
      </c>
      <c r="L827">
        <f>YEAR(licenziamenti[[#This Row],[date]])</f>
        <v>2023</v>
      </c>
    </row>
    <row r="828" spans="1:12" hidden="1" x14ac:dyDescent="0.3">
      <c r="A828" t="s">
        <v>2033</v>
      </c>
      <c r="B828" t="s">
        <v>287</v>
      </c>
      <c r="C828">
        <v>200</v>
      </c>
      <c r="D828" s="1">
        <v>45714</v>
      </c>
      <c r="F828" t="s">
        <v>43</v>
      </c>
      <c r="G828" t="s">
        <v>2039</v>
      </c>
      <c r="H828" t="s">
        <v>39</v>
      </c>
      <c r="I828">
        <v>1200</v>
      </c>
      <c r="J828" t="s">
        <v>289</v>
      </c>
      <c r="K828" t="s">
        <v>1595</v>
      </c>
      <c r="L828">
        <f>YEAR(licenziamenti[[#This Row],[date]])</f>
        <v>2025</v>
      </c>
    </row>
    <row r="829" spans="1:12" hidden="1" x14ac:dyDescent="0.3">
      <c r="A829" t="s">
        <v>2033</v>
      </c>
      <c r="B829" t="s">
        <v>287</v>
      </c>
      <c r="C829">
        <v>2000</v>
      </c>
      <c r="D829" s="1">
        <v>45805</v>
      </c>
      <c r="F829" t="s">
        <v>43</v>
      </c>
      <c r="G829" t="s">
        <v>2040</v>
      </c>
      <c r="H829" t="s">
        <v>39</v>
      </c>
      <c r="I829">
        <v>1200</v>
      </c>
      <c r="J829" t="s">
        <v>289</v>
      </c>
      <c r="K829" t="s">
        <v>1136</v>
      </c>
      <c r="L829">
        <f>YEAR(licenziamenti[[#This Row],[date]])</f>
        <v>2025</v>
      </c>
    </row>
    <row r="830" spans="1:12" hidden="1" x14ac:dyDescent="0.3">
      <c r="A830" t="s">
        <v>2041</v>
      </c>
      <c r="B830" t="s">
        <v>26</v>
      </c>
      <c r="C830">
        <v>470</v>
      </c>
      <c r="D830" s="1">
        <v>43916</v>
      </c>
      <c r="E830">
        <v>1</v>
      </c>
      <c r="F830" t="s">
        <v>73</v>
      </c>
      <c r="G830" t="s">
        <v>2042</v>
      </c>
      <c r="H830" t="s">
        <v>35</v>
      </c>
      <c r="I830">
        <v>149</v>
      </c>
      <c r="J830" t="s">
        <v>29</v>
      </c>
      <c r="K830" t="s">
        <v>796</v>
      </c>
      <c r="L830">
        <f>YEAR(licenziamenti[[#This Row],[date]])</f>
        <v>2020</v>
      </c>
    </row>
    <row r="831" spans="1:12" hidden="1" x14ac:dyDescent="0.3">
      <c r="A831" t="s">
        <v>2043</v>
      </c>
      <c r="B831" t="s">
        <v>42</v>
      </c>
      <c r="C831">
        <v>400</v>
      </c>
      <c r="D831" s="1">
        <v>43929</v>
      </c>
      <c r="E831">
        <v>4</v>
      </c>
      <c r="F831" t="s">
        <v>419</v>
      </c>
      <c r="G831" t="s">
        <v>2044</v>
      </c>
      <c r="H831" t="s">
        <v>28</v>
      </c>
      <c r="I831">
        <v>40</v>
      </c>
      <c r="J831" t="s">
        <v>16</v>
      </c>
      <c r="K831" t="s">
        <v>46</v>
      </c>
      <c r="L831">
        <f>YEAR(licenziamenti[[#This Row],[date]])</f>
        <v>2020</v>
      </c>
    </row>
    <row r="832" spans="1:12" hidden="1" x14ac:dyDescent="0.3">
      <c r="A832" t="s">
        <v>2045</v>
      </c>
      <c r="B832" t="s">
        <v>848</v>
      </c>
      <c r="C832">
        <v>1340</v>
      </c>
      <c r="D832" s="1">
        <v>45083</v>
      </c>
      <c r="E832">
        <v>12</v>
      </c>
      <c r="F832" t="s">
        <v>251</v>
      </c>
      <c r="G832" t="s">
        <v>2046</v>
      </c>
      <c r="H832" t="s">
        <v>39</v>
      </c>
      <c r="I832">
        <v>462</v>
      </c>
      <c r="J832" t="s">
        <v>16</v>
      </c>
      <c r="K832" t="s">
        <v>53</v>
      </c>
      <c r="L832">
        <f>YEAR(licenziamenti[[#This Row],[date]])</f>
        <v>2023</v>
      </c>
    </row>
    <row r="833" spans="1:12" hidden="1" x14ac:dyDescent="0.3">
      <c r="A833" t="s">
        <v>2045</v>
      </c>
      <c r="B833" t="s">
        <v>848</v>
      </c>
      <c r="C833">
        <v>800</v>
      </c>
      <c r="D833" s="1">
        <v>45355</v>
      </c>
      <c r="E833">
        <v>1</v>
      </c>
      <c r="F833" t="s">
        <v>251</v>
      </c>
      <c r="G833" t="s">
        <v>2047</v>
      </c>
      <c r="H833" t="s">
        <v>39</v>
      </c>
      <c r="I833">
        <v>462</v>
      </c>
      <c r="J833" t="s">
        <v>16</v>
      </c>
      <c r="K833" t="s">
        <v>2048</v>
      </c>
      <c r="L833">
        <f>YEAR(licenziamenti[[#This Row],[date]])</f>
        <v>2024</v>
      </c>
    </row>
    <row r="834" spans="1:12" hidden="1" x14ac:dyDescent="0.3">
      <c r="A834" t="s">
        <v>2045</v>
      </c>
      <c r="B834" t="s">
        <v>848</v>
      </c>
      <c r="C834">
        <v>950</v>
      </c>
      <c r="D834" s="1">
        <v>44908</v>
      </c>
      <c r="E834">
        <v>1</v>
      </c>
      <c r="F834" t="s">
        <v>251</v>
      </c>
      <c r="G834" t="s">
        <v>2049</v>
      </c>
      <c r="H834" t="s">
        <v>39</v>
      </c>
      <c r="I834">
        <v>462</v>
      </c>
      <c r="J834" t="s">
        <v>16</v>
      </c>
      <c r="K834" t="s">
        <v>427</v>
      </c>
      <c r="L834">
        <f>YEAR(licenziamenti[[#This Row],[date]])</f>
        <v>2022</v>
      </c>
    </row>
    <row r="835" spans="1:12" hidden="1" x14ac:dyDescent="0.3">
      <c r="A835" t="s">
        <v>2050</v>
      </c>
      <c r="B835" t="s">
        <v>99</v>
      </c>
      <c r="C835">
        <v>300</v>
      </c>
      <c r="D835" s="1">
        <v>44946</v>
      </c>
      <c r="F835" t="s">
        <v>13</v>
      </c>
      <c r="G835" t="s">
        <v>2051</v>
      </c>
      <c r="H835" t="s">
        <v>58</v>
      </c>
      <c r="I835">
        <v>1</v>
      </c>
      <c r="J835" t="s">
        <v>16</v>
      </c>
      <c r="K835" t="s">
        <v>709</v>
      </c>
      <c r="L835">
        <f>YEAR(licenziamenti[[#This Row],[date]])</f>
        <v>2023</v>
      </c>
    </row>
    <row r="836" spans="1:12" hidden="1" x14ac:dyDescent="0.3">
      <c r="A836" t="s">
        <v>2052</v>
      </c>
      <c r="B836" t="s">
        <v>138</v>
      </c>
      <c r="D836" s="1">
        <v>44935</v>
      </c>
      <c r="E836">
        <v>2</v>
      </c>
      <c r="F836" t="s">
        <v>13</v>
      </c>
      <c r="G836" t="s">
        <v>2053</v>
      </c>
      <c r="H836" t="s">
        <v>39</v>
      </c>
      <c r="I836">
        <v>656</v>
      </c>
      <c r="J836" t="s">
        <v>16</v>
      </c>
      <c r="K836" t="s">
        <v>354</v>
      </c>
      <c r="L836">
        <f>YEAR(licenziamenti[[#This Row],[date]])</f>
        <v>2023</v>
      </c>
    </row>
    <row r="837" spans="1:12" hidden="1" x14ac:dyDescent="0.3">
      <c r="A837" t="s">
        <v>2054</v>
      </c>
      <c r="B837" t="s">
        <v>12</v>
      </c>
      <c r="D837" s="1">
        <v>44789</v>
      </c>
      <c r="E837">
        <v>10</v>
      </c>
      <c r="F837" t="s">
        <v>65</v>
      </c>
      <c r="G837" t="s">
        <v>2055</v>
      </c>
      <c r="H837" t="s">
        <v>105</v>
      </c>
      <c r="I837">
        <v>77</v>
      </c>
      <c r="J837" t="s">
        <v>16</v>
      </c>
      <c r="K837" t="s">
        <v>906</v>
      </c>
      <c r="L837">
        <f>YEAR(licenziamenti[[#This Row],[date]])</f>
        <v>2022</v>
      </c>
    </row>
    <row r="838" spans="1:12" hidden="1" x14ac:dyDescent="0.3">
      <c r="A838" t="s">
        <v>2056</v>
      </c>
      <c r="B838" t="s">
        <v>505</v>
      </c>
      <c r="C838">
        <v>1000</v>
      </c>
      <c r="D838" s="1">
        <v>43923</v>
      </c>
      <c r="E838">
        <v>25</v>
      </c>
      <c r="F838" t="s">
        <v>1478</v>
      </c>
      <c r="G838" t="s">
        <v>2057</v>
      </c>
      <c r="H838" t="s">
        <v>45</v>
      </c>
      <c r="I838">
        <v>109</v>
      </c>
      <c r="J838" t="s">
        <v>159</v>
      </c>
      <c r="K838" t="s">
        <v>279</v>
      </c>
      <c r="L838">
        <f>YEAR(licenziamenti[[#This Row],[date]])</f>
        <v>2020</v>
      </c>
    </row>
    <row r="839" spans="1:12" hidden="1" x14ac:dyDescent="0.3">
      <c r="A839" t="s">
        <v>2058</v>
      </c>
      <c r="B839" t="s">
        <v>99</v>
      </c>
      <c r="C839">
        <v>290</v>
      </c>
      <c r="D839" s="1">
        <v>45846</v>
      </c>
      <c r="E839">
        <v>25</v>
      </c>
      <c r="F839" t="s">
        <v>56</v>
      </c>
      <c r="G839" t="s">
        <v>2059</v>
      </c>
      <c r="H839" t="s">
        <v>58</v>
      </c>
      <c r="I839">
        <v>234</v>
      </c>
      <c r="J839" t="s">
        <v>16</v>
      </c>
      <c r="K839" t="s">
        <v>2060</v>
      </c>
      <c r="L839">
        <f>YEAR(licenziamenti[[#This Row],[date]])</f>
        <v>2025</v>
      </c>
    </row>
    <row r="840" spans="1:12" hidden="1" x14ac:dyDescent="0.3">
      <c r="A840" t="s">
        <v>2061</v>
      </c>
      <c r="B840" t="s">
        <v>42</v>
      </c>
      <c r="D840" s="1">
        <v>43913</v>
      </c>
      <c r="E840">
        <v>2</v>
      </c>
      <c r="F840" t="s">
        <v>43</v>
      </c>
      <c r="G840" t="s">
        <v>1198</v>
      </c>
      <c r="H840" t="s">
        <v>35</v>
      </c>
      <c r="I840">
        <v>70</v>
      </c>
      <c r="J840" t="s">
        <v>16</v>
      </c>
      <c r="K840" t="s">
        <v>796</v>
      </c>
      <c r="L840">
        <f>YEAR(licenziamenti[[#This Row],[date]])</f>
        <v>2020</v>
      </c>
    </row>
    <row r="841" spans="1:12" hidden="1" x14ac:dyDescent="0.3">
      <c r="A841" t="s">
        <v>2062</v>
      </c>
      <c r="B841" t="s">
        <v>12</v>
      </c>
      <c r="C841">
        <v>900</v>
      </c>
      <c r="D841" s="1">
        <v>44960</v>
      </c>
      <c r="E841">
        <v>15</v>
      </c>
      <c r="F841" t="s">
        <v>396</v>
      </c>
      <c r="G841" t="s">
        <v>2063</v>
      </c>
      <c r="H841" t="s">
        <v>15</v>
      </c>
      <c r="I841">
        <v>396</v>
      </c>
      <c r="J841" t="s">
        <v>16</v>
      </c>
      <c r="K841" t="s">
        <v>2064</v>
      </c>
      <c r="L841">
        <f>YEAR(licenziamenti[[#This Row],[date]])</f>
        <v>2023</v>
      </c>
    </row>
    <row r="842" spans="1:12" hidden="1" x14ac:dyDescent="0.3">
      <c r="A842" t="s">
        <v>2065</v>
      </c>
      <c r="B842" t="s">
        <v>12</v>
      </c>
      <c r="D842" s="1">
        <v>44895</v>
      </c>
      <c r="E842">
        <v>13</v>
      </c>
      <c r="F842" t="s">
        <v>109</v>
      </c>
      <c r="G842" t="s">
        <v>2066</v>
      </c>
      <c r="H842" t="s">
        <v>39</v>
      </c>
      <c r="I842">
        <v>162</v>
      </c>
      <c r="J842" t="s">
        <v>16</v>
      </c>
      <c r="K842" t="s">
        <v>24</v>
      </c>
      <c r="L842">
        <f>YEAR(licenziamenti[[#This Row],[date]])</f>
        <v>2022</v>
      </c>
    </row>
    <row r="843" spans="1:12" hidden="1" x14ac:dyDescent="0.3">
      <c r="A843" t="s">
        <v>2067</v>
      </c>
      <c r="B843" t="s">
        <v>42</v>
      </c>
      <c r="C843">
        <v>1410</v>
      </c>
      <c r="D843" s="1">
        <v>44970</v>
      </c>
      <c r="E843">
        <v>25</v>
      </c>
      <c r="F843" t="s">
        <v>311</v>
      </c>
      <c r="G843" t="s">
        <v>2068</v>
      </c>
      <c r="H843" t="s">
        <v>45</v>
      </c>
      <c r="I843">
        <v>212</v>
      </c>
      <c r="J843" t="s">
        <v>16</v>
      </c>
      <c r="K843" t="s">
        <v>1328</v>
      </c>
      <c r="L843">
        <f>YEAR(licenziamenti[[#This Row],[date]])</f>
        <v>2023</v>
      </c>
    </row>
    <row r="844" spans="1:12" hidden="1" x14ac:dyDescent="0.3">
      <c r="A844" t="s">
        <v>2067</v>
      </c>
      <c r="B844" t="s">
        <v>42</v>
      </c>
      <c r="C844">
        <v>810</v>
      </c>
      <c r="D844" s="1">
        <v>44803</v>
      </c>
      <c r="F844" t="s">
        <v>311</v>
      </c>
      <c r="G844" t="s">
        <v>2069</v>
      </c>
      <c r="H844" t="s">
        <v>45</v>
      </c>
      <c r="I844">
        <v>212</v>
      </c>
      <c r="J844" t="s">
        <v>16</v>
      </c>
      <c r="K844" t="s">
        <v>1295</v>
      </c>
      <c r="L844">
        <f>YEAR(licenziamenti[[#This Row],[date]])</f>
        <v>2022</v>
      </c>
    </row>
    <row r="845" spans="1:12" hidden="1" x14ac:dyDescent="0.3">
      <c r="A845" t="s">
        <v>2070</v>
      </c>
      <c r="B845" t="s">
        <v>287</v>
      </c>
      <c r="D845" s="1">
        <v>45709</v>
      </c>
      <c r="E845">
        <v>10</v>
      </c>
      <c r="F845" t="s">
        <v>73</v>
      </c>
      <c r="G845" t="s">
        <v>2071</v>
      </c>
      <c r="H845" t="s">
        <v>58</v>
      </c>
      <c r="I845">
        <v>8</v>
      </c>
      <c r="J845" t="s">
        <v>289</v>
      </c>
      <c r="K845" t="s">
        <v>2072</v>
      </c>
      <c r="L845">
        <f>YEAR(licenziamenti[[#This Row],[date]])</f>
        <v>2025</v>
      </c>
    </row>
    <row r="846" spans="1:12" hidden="1" x14ac:dyDescent="0.3">
      <c r="A846" t="s">
        <v>2073</v>
      </c>
      <c r="B846" t="s">
        <v>2074</v>
      </c>
      <c r="C846">
        <v>2000</v>
      </c>
      <c r="D846" s="1">
        <v>44985</v>
      </c>
      <c r="F846" t="s">
        <v>33</v>
      </c>
      <c r="G846" t="s">
        <v>2075</v>
      </c>
      <c r="H846" t="s">
        <v>39</v>
      </c>
      <c r="I846">
        <v>2</v>
      </c>
      <c r="J846" t="s">
        <v>16</v>
      </c>
      <c r="K846" t="s">
        <v>2076</v>
      </c>
      <c r="L846">
        <f>YEAR(licenziamenti[[#This Row],[date]])</f>
        <v>2023</v>
      </c>
    </row>
    <row r="847" spans="1:12" hidden="1" x14ac:dyDescent="0.3">
      <c r="A847" t="s">
        <v>2073</v>
      </c>
      <c r="B847" t="s">
        <v>12</v>
      </c>
      <c r="C847">
        <v>3000</v>
      </c>
      <c r="D847" s="1">
        <v>45776</v>
      </c>
      <c r="F847" t="s">
        <v>33</v>
      </c>
      <c r="G847" t="s">
        <v>2077</v>
      </c>
      <c r="H847" t="s">
        <v>39</v>
      </c>
      <c r="I847">
        <v>2</v>
      </c>
      <c r="J847" t="s">
        <v>16</v>
      </c>
      <c r="K847" t="s">
        <v>2078</v>
      </c>
      <c r="L847">
        <f>YEAR(licenziamenti[[#This Row],[date]])</f>
        <v>2025</v>
      </c>
    </row>
    <row r="848" spans="1:12" hidden="1" x14ac:dyDescent="0.3">
      <c r="A848" t="s">
        <v>2073</v>
      </c>
      <c r="B848" t="s">
        <v>12</v>
      </c>
      <c r="C848">
        <v>6700</v>
      </c>
      <c r="D848" s="1">
        <v>45350</v>
      </c>
      <c r="E848">
        <v>5</v>
      </c>
      <c r="F848" t="s">
        <v>33</v>
      </c>
      <c r="G848" t="s">
        <v>2079</v>
      </c>
      <c r="H848" t="s">
        <v>39</v>
      </c>
      <c r="I848">
        <v>2</v>
      </c>
      <c r="J848" t="s">
        <v>16</v>
      </c>
      <c r="K848" t="s">
        <v>2080</v>
      </c>
      <c r="L848">
        <f>YEAR(licenziamenti[[#This Row],[date]])</f>
        <v>2024</v>
      </c>
    </row>
    <row r="849" spans="1:12" hidden="1" x14ac:dyDescent="0.3">
      <c r="A849" t="s">
        <v>2073</v>
      </c>
      <c r="B849" t="s">
        <v>12</v>
      </c>
      <c r="C849">
        <v>7800</v>
      </c>
      <c r="D849" s="1">
        <v>45014</v>
      </c>
      <c r="E849">
        <v>6</v>
      </c>
      <c r="F849" t="s">
        <v>33</v>
      </c>
      <c r="G849" t="s">
        <v>2081</v>
      </c>
      <c r="H849" t="s">
        <v>39</v>
      </c>
      <c r="I849">
        <v>2</v>
      </c>
      <c r="J849" t="s">
        <v>16</v>
      </c>
      <c r="K849" t="s">
        <v>194</v>
      </c>
      <c r="L849">
        <f>YEAR(licenziamenti[[#This Row],[date]])</f>
        <v>2023</v>
      </c>
    </row>
    <row r="850" spans="1:12" hidden="1" x14ac:dyDescent="0.3">
      <c r="A850" t="s">
        <v>2082</v>
      </c>
      <c r="B850" t="s">
        <v>517</v>
      </c>
      <c r="D850" s="1">
        <v>44920</v>
      </c>
      <c r="E850">
        <v>15</v>
      </c>
      <c r="F850" t="s">
        <v>311</v>
      </c>
      <c r="G850" t="s">
        <v>2083</v>
      </c>
      <c r="H850" t="s">
        <v>28</v>
      </c>
      <c r="I850">
        <v>96</v>
      </c>
      <c r="J850" t="s">
        <v>519</v>
      </c>
      <c r="K850" t="s">
        <v>2084</v>
      </c>
      <c r="L850">
        <f>YEAR(licenziamenti[[#This Row],[date]])</f>
        <v>2022</v>
      </c>
    </row>
    <row r="851" spans="1:12" hidden="1" x14ac:dyDescent="0.3">
      <c r="A851" t="s">
        <v>2085</v>
      </c>
      <c r="B851" t="s">
        <v>1043</v>
      </c>
      <c r="C851">
        <v>620</v>
      </c>
      <c r="D851" s="1">
        <v>43955</v>
      </c>
      <c r="E851">
        <v>15</v>
      </c>
      <c r="F851" t="s">
        <v>311</v>
      </c>
      <c r="G851" t="s">
        <v>2086</v>
      </c>
      <c r="H851" t="s">
        <v>28</v>
      </c>
      <c r="I851">
        <v>257</v>
      </c>
      <c r="J851" t="s">
        <v>29</v>
      </c>
      <c r="K851" t="s">
        <v>394</v>
      </c>
      <c r="L851">
        <f>YEAR(licenziamenti[[#This Row],[date]])</f>
        <v>2020</v>
      </c>
    </row>
    <row r="852" spans="1:12" hidden="1" x14ac:dyDescent="0.3">
      <c r="A852" t="s">
        <v>2087</v>
      </c>
      <c r="B852" t="s">
        <v>12</v>
      </c>
      <c r="C852">
        <v>100</v>
      </c>
      <c r="D852" s="1">
        <v>43915</v>
      </c>
      <c r="F852" t="s">
        <v>109</v>
      </c>
      <c r="G852" t="s">
        <v>592</v>
      </c>
      <c r="H852" t="s">
        <v>22</v>
      </c>
      <c r="I852">
        <v>22</v>
      </c>
      <c r="J852" t="s">
        <v>16</v>
      </c>
      <c r="K852" t="s">
        <v>2088</v>
      </c>
      <c r="L852">
        <f>YEAR(licenziamenti[[#This Row],[date]])</f>
        <v>2020</v>
      </c>
    </row>
    <row r="853" spans="1:12" hidden="1" x14ac:dyDescent="0.3">
      <c r="A853" t="s">
        <v>2089</v>
      </c>
      <c r="B853" t="s">
        <v>287</v>
      </c>
      <c r="C853">
        <v>600</v>
      </c>
      <c r="D853" s="1">
        <v>44727</v>
      </c>
      <c r="E853">
        <v>15</v>
      </c>
      <c r="F853" t="s">
        <v>125</v>
      </c>
      <c r="G853" t="s">
        <v>2090</v>
      </c>
      <c r="H853" t="s">
        <v>58</v>
      </c>
      <c r="I853">
        <v>65</v>
      </c>
      <c r="J853" t="s">
        <v>289</v>
      </c>
      <c r="K853" t="s">
        <v>2091</v>
      </c>
      <c r="L853">
        <f>YEAR(licenziamenti[[#This Row],[date]])</f>
        <v>2022</v>
      </c>
    </row>
    <row r="854" spans="1:12" hidden="1" x14ac:dyDescent="0.3">
      <c r="A854" t="s">
        <v>2092</v>
      </c>
      <c r="B854" t="s">
        <v>157</v>
      </c>
      <c r="C854">
        <v>430</v>
      </c>
      <c r="D854" s="1">
        <v>44855</v>
      </c>
      <c r="E854">
        <v>33</v>
      </c>
      <c r="F854" t="s">
        <v>131</v>
      </c>
      <c r="G854" t="s">
        <v>2093</v>
      </c>
      <c r="H854" t="s">
        <v>58</v>
      </c>
      <c r="I854">
        <v>30</v>
      </c>
      <c r="J854" t="s">
        <v>159</v>
      </c>
      <c r="K854" t="s">
        <v>412</v>
      </c>
      <c r="L854">
        <f>YEAR(licenziamenti[[#This Row],[date]])</f>
        <v>2022</v>
      </c>
    </row>
    <row r="855" spans="1:12" hidden="1" x14ac:dyDescent="0.3">
      <c r="A855" t="s">
        <v>2094</v>
      </c>
      <c r="B855" t="s">
        <v>517</v>
      </c>
      <c r="D855" s="1">
        <v>43930</v>
      </c>
      <c r="E855">
        <v>3</v>
      </c>
      <c r="F855" t="s">
        <v>56</v>
      </c>
      <c r="G855" t="s">
        <v>2095</v>
      </c>
      <c r="H855" t="s">
        <v>28</v>
      </c>
      <c r="I855">
        <v>40</v>
      </c>
      <c r="J855" t="s">
        <v>519</v>
      </c>
      <c r="K855" t="s">
        <v>853</v>
      </c>
      <c r="L855">
        <f>YEAR(licenziamenti[[#This Row],[date]])</f>
        <v>2020</v>
      </c>
    </row>
    <row r="856" spans="1:12" hidden="1" x14ac:dyDescent="0.3">
      <c r="A856" t="s">
        <v>2096</v>
      </c>
      <c r="B856" t="s">
        <v>12</v>
      </c>
      <c r="C856">
        <v>2300</v>
      </c>
      <c r="D856" s="1">
        <v>44988</v>
      </c>
      <c r="E856">
        <v>7</v>
      </c>
      <c r="F856" t="s">
        <v>103</v>
      </c>
      <c r="G856" t="s">
        <v>2097</v>
      </c>
      <c r="H856" t="s">
        <v>39</v>
      </c>
      <c r="I856">
        <v>317</v>
      </c>
      <c r="J856" t="s">
        <v>16</v>
      </c>
      <c r="K856" t="s">
        <v>362</v>
      </c>
      <c r="L856">
        <f>YEAR(licenziamenti[[#This Row],[date]])</f>
        <v>2023</v>
      </c>
    </row>
    <row r="857" spans="1:12" hidden="1" x14ac:dyDescent="0.3">
      <c r="A857" t="s">
        <v>2098</v>
      </c>
      <c r="B857" t="s">
        <v>138</v>
      </c>
      <c r="C857">
        <v>280</v>
      </c>
      <c r="D857" s="1">
        <v>45044</v>
      </c>
      <c r="F857" t="s">
        <v>13</v>
      </c>
      <c r="G857" t="s">
        <v>2099</v>
      </c>
      <c r="H857" t="s">
        <v>28</v>
      </c>
      <c r="I857">
        <v>94</v>
      </c>
      <c r="J857" t="s">
        <v>16</v>
      </c>
      <c r="K857" t="s">
        <v>263</v>
      </c>
      <c r="L857">
        <f>YEAR(licenziamenti[[#This Row],[date]])</f>
        <v>2023</v>
      </c>
    </row>
    <row r="858" spans="1:12" hidden="1" x14ac:dyDescent="0.3">
      <c r="A858" t="s">
        <v>2098</v>
      </c>
      <c r="B858" t="s">
        <v>138</v>
      </c>
      <c r="C858">
        <v>410</v>
      </c>
      <c r="D858" s="1">
        <v>44937</v>
      </c>
      <c r="F858" t="s">
        <v>13</v>
      </c>
      <c r="G858" t="s">
        <v>2100</v>
      </c>
      <c r="H858" t="s">
        <v>28</v>
      </c>
      <c r="I858">
        <v>94</v>
      </c>
      <c r="J858" t="s">
        <v>16</v>
      </c>
      <c r="K858" t="s">
        <v>921</v>
      </c>
      <c r="L858">
        <f>YEAR(licenziamenti[[#This Row],[date]])</f>
        <v>2023</v>
      </c>
    </row>
    <row r="859" spans="1:12" hidden="1" x14ac:dyDescent="0.3">
      <c r="A859" t="s">
        <v>2101</v>
      </c>
      <c r="B859" t="s">
        <v>12</v>
      </c>
      <c r="C859">
        <v>300</v>
      </c>
      <c r="D859" s="1">
        <v>44859</v>
      </c>
      <c r="E859">
        <v>12</v>
      </c>
      <c r="F859" t="s">
        <v>131</v>
      </c>
      <c r="G859" t="s">
        <v>2102</v>
      </c>
      <c r="H859" t="s">
        <v>35</v>
      </c>
      <c r="I859">
        <v>142</v>
      </c>
      <c r="J859" t="s">
        <v>16</v>
      </c>
      <c r="K859" t="s">
        <v>160</v>
      </c>
      <c r="L859">
        <f>YEAR(licenziamenti[[#This Row],[date]])</f>
        <v>2022</v>
      </c>
    </row>
    <row r="860" spans="1:12" hidden="1" x14ac:dyDescent="0.3">
      <c r="A860" t="s">
        <v>2103</v>
      </c>
      <c r="B860" t="s">
        <v>32</v>
      </c>
      <c r="C860">
        <v>300</v>
      </c>
      <c r="D860" s="1">
        <v>44749</v>
      </c>
      <c r="E860">
        <v>18</v>
      </c>
      <c r="F860" t="s">
        <v>20</v>
      </c>
      <c r="G860" t="s">
        <v>2104</v>
      </c>
      <c r="H860" t="s">
        <v>28</v>
      </c>
      <c r="I860">
        <v>78</v>
      </c>
      <c r="J860" t="s">
        <v>16</v>
      </c>
      <c r="K860" t="s">
        <v>191</v>
      </c>
      <c r="L860">
        <f>YEAR(licenziamenti[[#This Row],[date]])</f>
        <v>2022</v>
      </c>
    </row>
    <row r="861" spans="1:12" hidden="1" x14ac:dyDescent="0.3">
      <c r="A861" t="s">
        <v>2105</v>
      </c>
      <c r="B861" t="s">
        <v>2106</v>
      </c>
      <c r="D861" s="1">
        <v>44010</v>
      </c>
      <c r="E861">
        <v>10</v>
      </c>
      <c r="F861" t="s">
        <v>43</v>
      </c>
      <c r="G861" t="s">
        <v>2107</v>
      </c>
      <c r="H861" t="s">
        <v>58</v>
      </c>
      <c r="I861">
        <v>4</v>
      </c>
      <c r="J861" t="s">
        <v>16</v>
      </c>
      <c r="K861" t="s">
        <v>2108</v>
      </c>
      <c r="L861">
        <f>YEAR(licenziamenti[[#This Row],[date]])</f>
        <v>2020</v>
      </c>
    </row>
    <row r="862" spans="1:12" hidden="1" x14ac:dyDescent="0.3">
      <c r="A862" t="s">
        <v>2109</v>
      </c>
      <c r="B862" t="s">
        <v>55</v>
      </c>
      <c r="C862">
        <v>310</v>
      </c>
      <c r="D862" s="1">
        <v>44946</v>
      </c>
      <c r="E862">
        <v>1</v>
      </c>
      <c r="F862" t="s">
        <v>43</v>
      </c>
      <c r="G862" t="s">
        <v>2110</v>
      </c>
      <c r="H862" t="s">
        <v>58</v>
      </c>
      <c r="I862">
        <v>14</v>
      </c>
      <c r="J862" t="s">
        <v>59</v>
      </c>
      <c r="K862" t="s">
        <v>986</v>
      </c>
      <c r="L862">
        <f>YEAR(licenziamenti[[#This Row],[date]])</f>
        <v>2023</v>
      </c>
    </row>
    <row r="863" spans="1:12" hidden="1" x14ac:dyDescent="0.3">
      <c r="A863" t="s">
        <v>2111</v>
      </c>
      <c r="B863" t="s">
        <v>12</v>
      </c>
      <c r="C863">
        <v>4000</v>
      </c>
      <c r="D863" s="1">
        <v>44742</v>
      </c>
      <c r="E863">
        <v>18</v>
      </c>
      <c r="F863" t="s">
        <v>43</v>
      </c>
      <c r="G863" t="s">
        <v>2112</v>
      </c>
      <c r="H863" t="s">
        <v>39</v>
      </c>
      <c r="I863">
        <v>310</v>
      </c>
      <c r="J863" t="s">
        <v>16</v>
      </c>
      <c r="K863" t="s">
        <v>654</v>
      </c>
      <c r="L863">
        <f>YEAR(licenziamenti[[#This Row],[date]])</f>
        <v>2022</v>
      </c>
    </row>
    <row r="864" spans="1:12" hidden="1" x14ac:dyDescent="0.3">
      <c r="A864" t="s">
        <v>2113</v>
      </c>
      <c r="B864" t="s">
        <v>12</v>
      </c>
      <c r="C864">
        <v>1700</v>
      </c>
      <c r="D864" s="1">
        <v>45418</v>
      </c>
      <c r="E864">
        <v>33</v>
      </c>
      <c r="F864" t="s">
        <v>73</v>
      </c>
      <c r="G864" t="s">
        <v>2114</v>
      </c>
      <c r="H864" t="s">
        <v>39</v>
      </c>
      <c r="I864">
        <v>516</v>
      </c>
      <c r="J864" t="s">
        <v>16</v>
      </c>
      <c r="K864" t="s">
        <v>2115</v>
      </c>
      <c r="L864">
        <f>YEAR(licenziamenti[[#This Row],[date]])</f>
        <v>2024</v>
      </c>
    </row>
    <row r="865" spans="1:12" hidden="1" x14ac:dyDescent="0.3">
      <c r="A865" t="s">
        <v>2113</v>
      </c>
      <c r="B865" t="s">
        <v>12</v>
      </c>
      <c r="C865">
        <v>1850</v>
      </c>
      <c r="D865" s="1">
        <v>45204</v>
      </c>
      <c r="F865" t="s">
        <v>73</v>
      </c>
      <c r="G865" t="s">
        <v>2116</v>
      </c>
      <c r="H865" t="s">
        <v>39</v>
      </c>
      <c r="I865">
        <v>516</v>
      </c>
      <c r="J865" t="s">
        <v>16</v>
      </c>
      <c r="K865" t="s">
        <v>882</v>
      </c>
      <c r="L865">
        <f>YEAR(licenziamenti[[#This Row],[date]])</f>
        <v>2023</v>
      </c>
    </row>
    <row r="866" spans="1:12" hidden="1" x14ac:dyDescent="0.3">
      <c r="A866" t="s">
        <v>2117</v>
      </c>
      <c r="B866" t="s">
        <v>12</v>
      </c>
      <c r="C866">
        <v>3500</v>
      </c>
      <c r="D866" s="1">
        <v>45278</v>
      </c>
      <c r="E866">
        <v>1</v>
      </c>
      <c r="F866" t="s">
        <v>73</v>
      </c>
      <c r="G866" t="s">
        <v>1379</v>
      </c>
      <c r="H866" t="s">
        <v>39</v>
      </c>
      <c r="I866">
        <v>116</v>
      </c>
      <c r="J866" t="s">
        <v>16</v>
      </c>
      <c r="K866" t="s">
        <v>1380</v>
      </c>
      <c r="L866">
        <f>YEAR(licenziamenti[[#This Row],[date]])</f>
        <v>2023</v>
      </c>
    </row>
    <row r="867" spans="1:12" hidden="1" x14ac:dyDescent="0.3">
      <c r="A867" t="s">
        <v>2117</v>
      </c>
      <c r="B867" t="s">
        <v>12</v>
      </c>
      <c r="C867">
        <v>5000</v>
      </c>
      <c r="D867" s="1">
        <v>45607</v>
      </c>
      <c r="E867">
        <v>17</v>
      </c>
      <c r="F867" t="s">
        <v>73</v>
      </c>
      <c r="G867" t="s">
        <v>2118</v>
      </c>
      <c r="H867" t="s">
        <v>39</v>
      </c>
      <c r="I867">
        <v>116</v>
      </c>
      <c r="J867" t="s">
        <v>16</v>
      </c>
      <c r="K867" t="s">
        <v>49</v>
      </c>
      <c r="L867">
        <f>YEAR(licenziamenti[[#This Row],[date]])</f>
        <v>2024</v>
      </c>
    </row>
    <row r="868" spans="1:12" hidden="1" x14ac:dyDescent="0.3">
      <c r="A868" t="s">
        <v>2119</v>
      </c>
      <c r="B868" t="s">
        <v>12</v>
      </c>
      <c r="C868">
        <v>580</v>
      </c>
      <c r="D868" s="1">
        <v>43935</v>
      </c>
      <c r="E868">
        <v>3</v>
      </c>
      <c r="F868" t="s">
        <v>396</v>
      </c>
      <c r="G868" t="s">
        <v>2120</v>
      </c>
      <c r="H868" t="s">
        <v>28</v>
      </c>
      <c r="I868">
        <v>59</v>
      </c>
      <c r="J868" t="s">
        <v>16</v>
      </c>
      <c r="K868" t="s">
        <v>1301</v>
      </c>
      <c r="L868">
        <f>YEAR(licenziamenti[[#This Row],[date]])</f>
        <v>2020</v>
      </c>
    </row>
    <row r="869" spans="1:12" hidden="1" x14ac:dyDescent="0.3">
      <c r="A869" t="s">
        <v>2121</v>
      </c>
      <c r="B869" t="s">
        <v>1986</v>
      </c>
      <c r="C869">
        <v>8700</v>
      </c>
      <c r="D869" s="1">
        <v>45197</v>
      </c>
      <c r="E869">
        <v>16</v>
      </c>
      <c r="F869" t="s">
        <v>33</v>
      </c>
      <c r="G869" t="s">
        <v>2122</v>
      </c>
      <c r="H869" t="s">
        <v>58</v>
      </c>
      <c r="I869">
        <v>6400</v>
      </c>
      <c r="J869" t="s">
        <v>16</v>
      </c>
      <c r="K869" t="s">
        <v>2123</v>
      </c>
      <c r="L869">
        <f>YEAR(licenziamenti[[#This Row],[date]])</f>
        <v>2023</v>
      </c>
    </row>
    <row r="870" spans="1:12" hidden="1" x14ac:dyDescent="0.3">
      <c r="A870" t="s">
        <v>2124</v>
      </c>
      <c r="B870" t="s">
        <v>697</v>
      </c>
      <c r="D870" s="1">
        <v>45657</v>
      </c>
      <c r="E870">
        <v>10</v>
      </c>
      <c r="F870" t="s">
        <v>83</v>
      </c>
      <c r="G870" t="s">
        <v>2125</v>
      </c>
      <c r="H870" t="s">
        <v>105</v>
      </c>
      <c r="I870">
        <v>7</v>
      </c>
      <c r="J870" t="s">
        <v>699</v>
      </c>
      <c r="K870" t="s">
        <v>1037</v>
      </c>
      <c r="L870">
        <f>YEAR(licenziamenti[[#This Row],[date]])</f>
        <v>2024</v>
      </c>
    </row>
    <row r="871" spans="1:12" hidden="1" x14ac:dyDescent="0.3">
      <c r="A871" t="s">
        <v>2126</v>
      </c>
      <c r="B871" t="s">
        <v>138</v>
      </c>
      <c r="D871" s="1">
        <v>44981</v>
      </c>
      <c r="E871">
        <v>18</v>
      </c>
      <c r="F871" t="s">
        <v>13</v>
      </c>
      <c r="G871" t="s">
        <v>2127</v>
      </c>
      <c r="H871" t="s">
        <v>39</v>
      </c>
      <c r="I871">
        <v>1900</v>
      </c>
      <c r="J871" t="s">
        <v>16</v>
      </c>
      <c r="K871" t="s">
        <v>631</v>
      </c>
      <c r="L871">
        <f>YEAR(licenziamenti[[#This Row],[date]])</f>
        <v>2023</v>
      </c>
    </row>
    <row r="872" spans="1:12" hidden="1" x14ac:dyDescent="0.3">
      <c r="A872" t="s">
        <v>2128</v>
      </c>
      <c r="B872" t="s">
        <v>12</v>
      </c>
      <c r="C872">
        <v>240</v>
      </c>
      <c r="D872" s="1">
        <v>44965</v>
      </c>
      <c r="E872">
        <v>25</v>
      </c>
      <c r="F872" t="s">
        <v>131</v>
      </c>
      <c r="G872" t="s">
        <v>2129</v>
      </c>
      <c r="H872" t="s">
        <v>28</v>
      </c>
      <c r="I872">
        <v>85</v>
      </c>
      <c r="J872" t="s">
        <v>16</v>
      </c>
      <c r="K872" t="s">
        <v>1859</v>
      </c>
      <c r="L872">
        <f>YEAR(licenziamenti[[#This Row],[date]])</f>
        <v>2023</v>
      </c>
    </row>
    <row r="873" spans="1:12" hidden="1" x14ac:dyDescent="0.3">
      <c r="A873" t="s">
        <v>2128</v>
      </c>
      <c r="B873" t="s">
        <v>12</v>
      </c>
      <c r="C873">
        <v>250</v>
      </c>
      <c r="D873" s="1">
        <v>44865</v>
      </c>
      <c r="E873">
        <v>2</v>
      </c>
      <c r="F873" t="s">
        <v>131</v>
      </c>
      <c r="G873" t="s">
        <v>2130</v>
      </c>
      <c r="H873" t="s">
        <v>28</v>
      </c>
      <c r="I873">
        <v>85</v>
      </c>
      <c r="J873" t="s">
        <v>16</v>
      </c>
      <c r="K873" t="s">
        <v>1990</v>
      </c>
      <c r="L873">
        <f>YEAR(licenziamenti[[#This Row],[date]])</f>
        <v>2022</v>
      </c>
    </row>
    <row r="874" spans="1:12" hidden="1" x14ac:dyDescent="0.3">
      <c r="A874" t="s">
        <v>2131</v>
      </c>
      <c r="B874" t="s">
        <v>42</v>
      </c>
      <c r="C874">
        <v>300</v>
      </c>
      <c r="D874" s="1">
        <v>44865</v>
      </c>
      <c r="E874">
        <v>27</v>
      </c>
      <c r="F874" t="s">
        <v>131</v>
      </c>
      <c r="G874" t="s">
        <v>2132</v>
      </c>
      <c r="H874" t="s">
        <v>28</v>
      </c>
      <c r="I874">
        <v>11</v>
      </c>
      <c r="J874" t="s">
        <v>16</v>
      </c>
      <c r="K874" t="s">
        <v>1074</v>
      </c>
      <c r="L874">
        <f>YEAR(licenziamenti[[#This Row],[date]])</f>
        <v>2022</v>
      </c>
    </row>
    <row r="875" spans="1:12" hidden="1" x14ac:dyDescent="0.3">
      <c r="A875" t="s">
        <v>2133</v>
      </c>
      <c r="B875" t="s">
        <v>124</v>
      </c>
      <c r="C875">
        <v>85000</v>
      </c>
      <c r="D875" s="1">
        <v>44981</v>
      </c>
      <c r="E875">
        <v>8</v>
      </c>
      <c r="F875" t="s">
        <v>311</v>
      </c>
      <c r="G875" t="s">
        <v>2134</v>
      </c>
      <c r="H875" t="s">
        <v>39</v>
      </c>
      <c r="I875">
        <v>663</v>
      </c>
      <c r="J875" t="s">
        <v>127</v>
      </c>
      <c r="K875" t="s">
        <v>2135</v>
      </c>
      <c r="L875">
        <f>YEAR(licenziamenti[[#This Row],[date]])</f>
        <v>2023</v>
      </c>
    </row>
    <row r="876" spans="1:12" hidden="1" x14ac:dyDescent="0.3">
      <c r="A876" t="s">
        <v>2136</v>
      </c>
      <c r="B876" t="s">
        <v>12</v>
      </c>
      <c r="C876">
        <v>300</v>
      </c>
      <c r="D876" s="1">
        <v>44949</v>
      </c>
      <c r="E876">
        <v>17</v>
      </c>
      <c r="F876" t="s">
        <v>146</v>
      </c>
      <c r="G876" t="s">
        <v>2137</v>
      </c>
      <c r="H876" t="s">
        <v>28</v>
      </c>
      <c r="I876">
        <v>97</v>
      </c>
      <c r="J876" t="s">
        <v>16</v>
      </c>
      <c r="K876" t="s">
        <v>965</v>
      </c>
      <c r="L876">
        <f>YEAR(licenziamenti[[#This Row],[date]])</f>
        <v>2023</v>
      </c>
    </row>
    <row r="877" spans="1:12" hidden="1" x14ac:dyDescent="0.3">
      <c r="A877" t="s">
        <v>2138</v>
      </c>
      <c r="B877" t="s">
        <v>2139</v>
      </c>
      <c r="C877">
        <v>2000</v>
      </c>
      <c r="D877" s="1">
        <v>45135</v>
      </c>
      <c r="E877">
        <v>31</v>
      </c>
      <c r="F877" t="s">
        <v>103</v>
      </c>
      <c r="G877" t="s">
        <v>2140</v>
      </c>
      <c r="H877" t="s">
        <v>58</v>
      </c>
      <c r="I877">
        <v>46</v>
      </c>
      <c r="J877" t="s">
        <v>2141</v>
      </c>
      <c r="K877" t="s">
        <v>503</v>
      </c>
      <c r="L877">
        <f>YEAR(licenziamenti[[#This Row],[date]])</f>
        <v>2023</v>
      </c>
    </row>
    <row r="878" spans="1:12" hidden="1" x14ac:dyDescent="0.3">
      <c r="A878" t="s">
        <v>2142</v>
      </c>
      <c r="B878" t="s">
        <v>130</v>
      </c>
      <c r="C878">
        <v>400</v>
      </c>
      <c r="D878" s="1">
        <v>44716</v>
      </c>
      <c r="F878" t="s">
        <v>65</v>
      </c>
      <c r="G878" t="s">
        <v>2143</v>
      </c>
      <c r="H878" t="s">
        <v>15</v>
      </c>
      <c r="I878">
        <v>1200</v>
      </c>
      <c r="J878" t="s">
        <v>133</v>
      </c>
      <c r="K878" t="s">
        <v>975</v>
      </c>
      <c r="L878">
        <f>YEAR(licenziamenti[[#This Row],[date]])</f>
        <v>2022</v>
      </c>
    </row>
    <row r="879" spans="1:12" hidden="1" x14ac:dyDescent="0.3">
      <c r="A879" t="s">
        <v>2144</v>
      </c>
      <c r="B879" t="s">
        <v>99</v>
      </c>
      <c r="D879" s="1">
        <v>44735</v>
      </c>
      <c r="E879">
        <v>12</v>
      </c>
      <c r="F879" t="s">
        <v>311</v>
      </c>
      <c r="G879" t="s">
        <v>2145</v>
      </c>
      <c r="H879" t="s">
        <v>22</v>
      </c>
      <c r="I879">
        <v>10</v>
      </c>
      <c r="J879" t="s">
        <v>16</v>
      </c>
      <c r="K879" t="s">
        <v>713</v>
      </c>
      <c r="L879">
        <f>YEAR(licenziamenti[[#This Row],[date]])</f>
        <v>2022</v>
      </c>
    </row>
    <row r="880" spans="1:12" hidden="1" x14ac:dyDescent="0.3">
      <c r="A880" t="s">
        <v>2144</v>
      </c>
      <c r="B880" t="s">
        <v>99</v>
      </c>
      <c r="D880" s="1">
        <v>44936</v>
      </c>
      <c r="E880">
        <v>21</v>
      </c>
      <c r="F880" t="s">
        <v>311</v>
      </c>
      <c r="G880" t="s">
        <v>2146</v>
      </c>
      <c r="H880" t="s">
        <v>22</v>
      </c>
      <c r="I880">
        <v>10</v>
      </c>
      <c r="J880" t="s">
        <v>16</v>
      </c>
      <c r="K880" t="s">
        <v>921</v>
      </c>
      <c r="L880">
        <f>YEAR(licenziamenti[[#This Row],[date]])</f>
        <v>2023</v>
      </c>
    </row>
    <row r="881" spans="1:12" hidden="1" x14ac:dyDescent="0.3">
      <c r="A881" t="s">
        <v>2147</v>
      </c>
      <c r="B881" t="s">
        <v>12</v>
      </c>
      <c r="C881">
        <v>180</v>
      </c>
      <c r="D881" s="1">
        <v>43987</v>
      </c>
      <c r="E881">
        <v>14</v>
      </c>
      <c r="F881" t="s">
        <v>131</v>
      </c>
      <c r="G881" t="s">
        <v>2148</v>
      </c>
      <c r="H881" t="s">
        <v>35</v>
      </c>
      <c r="I881">
        <v>106</v>
      </c>
      <c r="J881" t="s">
        <v>16</v>
      </c>
      <c r="K881" t="s">
        <v>2149</v>
      </c>
      <c r="L881">
        <f>YEAR(licenziamenti[[#This Row],[date]])</f>
        <v>2020</v>
      </c>
    </row>
    <row r="882" spans="1:12" hidden="1" x14ac:dyDescent="0.3">
      <c r="A882" t="s">
        <v>2147</v>
      </c>
      <c r="B882" t="s">
        <v>12</v>
      </c>
      <c r="C882">
        <v>400</v>
      </c>
      <c r="D882" s="1">
        <v>44736</v>
      </c>
      <c r="E882">
        <v>12</v>
      </c>
      <c r="F882" t="s">
        <v>131</v>
      </c>
      <c r="G882" t="s">
        <v>2150</v>
      </c>
      <c r="H882" t="s">
        <v>45</v>
      </c>
      <c r="I882">
        <v>406</v>
      </c>
      <c r="J882" t="s">
        <v>16</v>
      </c>
      <c r="K882" t="s">
        <v>2151</v>
      </c>
      <c r="L882">
        <f>YEAR(licenziamenti[[#This Row],[date]])</f>
        <v>2022</v>
      </c>
    </row>
    <row r="883" spans="1:12" hidden="1" x14ac:dyDescent="0.3">
      <c r="A883" t="s">
        <v>2147</v>
      </c>
      <c r="B883" t="s">
        <v>12</v>
      </c>
      <c r="C883">
        <v>500</v>
      </c>
      <c r="D883" s="1">
        <v>44978</v>
      </c>
      <c r="F883" t="s">
        <v>131</v>
      </c>
      <c r="G883" t="s">
        <v>2152</v>
      </c>
      <c r="H883" t="s">
        <v>45</v>
      </c>
      <c r="I883">
        <v>406</v>
      </c>
      <c r="J883" t="s">
        <v>16</v>
      </c>
      <c r="K883" t="s">
        <v>2135</v>
      </c>
      <c r="L883">
        <f>YEAR(licenziamenti[[#This Row],[date]])</f>
        <v>2023</v>
      </c>
    </row>
    <row r="884" spans="1:12" hidden="1" x14ac:dyDescent="0.3">
      <c r="A884" t="s">
        <v>2153</v>
      </c>
      <c r="B884" t="s">
        <v>287</v>
      </c>
      <c r="C884">
        <v>1000</v>
      </c>
      <c r="D884" s="1">
        <v>44747</v>
      </c>
      <c r="E884">
        <v>6</v>
      </c>
      <c r="F884" t="s">
        <v>131</v>
      </c>
      <c r="G884" t="s">
        <v>2154</v>
      </c>
      <c r="H884" t="s">
        <v>58</v>
      </c>
      <c r="I884">
        <v>322</v>
      </c>
      <c r="J884" t="s">
        <v>289</v>
      </c>
      <c r="K884" t="s">
        <v>2155</v>
      </c>
      <c r="L884">
        <f>YEAR(licenziamenti[[#This Row],[date]])</f>
        <v>2022</v>
      </c>
    </row>
    <row r="885" spans="1:12" hidden="1" x14ac:dyDescent="0.3">
      <c r="A885" t="s">
        <v>2156</v>
      </c>
      <c r="B885" t="s">
        <v>42</v>
      </c>
      <c r="C885">
        <v>2250</v>
      </c>
      <c r="D885" s="1">
        <v>45273</v>
      </c>
      <c r="E885">
        <v>11</v>
      </c>
      <c r="F885" t="s">
        <v>43</v>
      </c>
      <c r="G885" t="s">
        <v>2157</v>
      </c>
      <c r="H885" t="s">
        <v>39</v>
      </c>
      <c r="I885">
        <v>97</v>
      </c>
      <c r="J885" t="s">
        <v>16</v>
      </c>
      <c r="K885" t="s">
        <v>2158</v>
      </c>
      <c r="L885">
        <f>YEAR(licenziamenti[[#This Row],[date]])</f>
        <v>2023</v>
      </c>
    </row>
    <row r="886" spans="1:12" hidden="1" x14ac:dyDescent="0.3">
      <c r="A886" t="s">
        <v>2159</v>
      </c>
      <c r="B886" t="s">
        <v>72</v>
      </c>
      <c r="C886">
        <v>500</v>
      </c>
      <c r="D886" s="1">
        <v>44764</v>
      </c>
      <c r="E886">
        <v>2</v>
      </c>
      <c r="F886" t="s">
        <v>13</v>
      </c>
      <c r="G886" t="s">
        <v>2160</v>
      </c>
      <c r="H886" t="s">
        <v>35</v>
      </c>
      <c r="I886">
        <v>69</v>
      </c>
      <c r="J886" t="s">
        <v>75</v>
      </c>
      <c r="K886" t="s">
        <v>2161</v>
      </c>
      <c r="L886">
        <f>YEAR(licenziamenti[[#This Row],[date]])</f>
        <v>2022</v>
      </c>
    </row>
    <row r="887" spans="1:12" hidden="1" x14ac:dyDescent="0.3">
      <c r="A887" t="s">
        <v>2162</v>
      </c>
      <c r="B887" t="s">
        <v>957</v>
      </c>
      <c r="D887" s="1">
        <v>45027</v>
      </c>
      <c r="E887">
        <v>1</v>
      </c>
      <c r="F887" t="s">
        <v>103</v>
      </c>
      <c r="G887" t="s">
        <v>2163</v>
      </c>
      <c r="H887" t="s">
        <v>35</v>
      </c>
      <c r="I887">
        <v>92</v>
      </c>
      <c r="J887" t="s">
        <v>133</v>
      </c>
      <c r="K887" t="s">
        <v>1433</v>
      </c>
      <c r="L887">
        <f>YEAR(licenziamenti[[#This Row],[date]])</f>
        <v>2023</v>
      </c>
    </row>
    <row r="888" spans="1:12" hidden="1" x14ac:dyDescent="0.3">
      <c r="A888" t="s">
        <v>2164</v>
      </c>
      <c r="B888" t="s">
        <v>2165</v>
      </c>
      <c r="C888">
        <v>1110</v>
      </c>
      <c r="D888" s="1">
        <v>45180</v>
      </c>
      <c r="F888" t="s">
        <v>311</v>
      </c>
      <c r="G888" t="s">
        <v>2166</v>
      </c>
      <c r="H888" t="s">
        <v>22</v>
      </c>
      <c r="I888">
        <v>42</v>
      </c>
      <c r="J888" t="s">
        <v>2167</v>
      </c>
      <c r="K888" t="s">
        <v>1364</v>
      </c>
      <c r="L888">
        <f>YEAR(licenziamenti[[#This Row],[date]])</f>
        <v>2023</v>
      </c>
    </row>
    <row r="889" spans="1:12" hidden="1" x14ac:dyDescent="0.3">
      <c r="A889" t="s">
        <v>2168</v>
      </c>
      <c r="B889" t="s">
        <v>12</v>
      </c>
      <c r="C889">
        <v>1000</v>
      </c>
      <c r="D889" s="1">
        <v>45511</v>
      </c>
      <c r="E889">
        <v>11</v>
      </c>
      <c r="F889" t="s">
        <v>33</v>
      </c>
      <c r="G889" t="s">
        <v>2169</v>
      </c>
      <c r="H889" t="s">
        <v>39</v>
      </c>
      <c r="I889">
        <v>557</v>
      </c>
      <c r="J889" t="s">
        <v>16</v>
      </c>
      <c r="K889" t="s">
        <v>2170</v>
      </c>
      <c r="L889">
        <f>YEAR(licenziamenti[[#This Row],[date]])</f>
        <v>2024</v>
      </c>
    </row>
    <row r="890" spans="1:12" hidden="1" x14ac:dyDescent="0.3">
      <c r="A890" t="s">
        <v>2168</v>
      </c>
      <c r="B890" t="s">
        <v>12</v>
      </c>
      <c r="C890">
        <v>5000</v>
      </c>
      <c r="D890" s="1">
        <v>43929</v>
      </c>
      <c r="E890">
        <v>45</v>
      </c>
      <c r="F890" t="s">
        <v>33</v>
      </c>
      <c r="G890" t="s">
        <v>2171</v>
      </c>
      <c r="H890" t="s">
        <v>39</v>
      </c>
      <c r="I890">
        <v>332</v>
      </c>
      <c r="J890" t="s">
        <v>16</v>
      </c>
      <c r="K890" t="s">
        <v>46</v>
      </c>
      <c r="L890">
        <f>YEAR(licenziamenti[[#This Row],[date]])</f>
        <v>2020</v>
      </c>
    </row>
    <row r="891" spans="1:12" hidden="1" x14ac:dyDescent="0.3">
      <c r="A891" t="s">
        <v>2168</v>
      </c>
      <c r="B891" t="s">
        <v>12</v>
      </c>
      <c r="C891">
        <v>800</v>
      </c>
      <c r="D891" s="1">
        <v>44985</v>
      </c>
      <c r="E891">
        <v>8</v>
      </c>
      <c r="F891" t="s">
        <v>33</v>
      </c>
      <c r="G891" t="s">
        <v>2172</v>
      </c>
      <c r="H891" t="s">
        <v>39</v>
      </c>
      <c r="I891">
        <v>557</v>
      </c>
      <c r="J891" t="s">
        <v>16</v>
      </c>
      <c r="K891" t="s">
        <v>2084</v>
      </c>
      <c r="L891">
        <f>YEAR(licenziamenti[[#This Row],[date]])</f>
        <v>2023</v>
      </c>
    </row>
    <row r="892" spans="1:12" hidden="1" x14ac:dyDescent="0.3">
      <c r="A892" t="s">
        <v>2173</v>
      </c>
      <c r="B892" t="s">
        <v>528</v>
      </c>
      <c r="D892" s="1">
        <v>45051</v>
      </c>
      <c r="E892">
        <v>33</v>
      </c>
      <c r="F892" t="s">
        <v>131</v>
      </c>
      <c r="G892" t="s">
        <v>2174</v>
      </c>
      <c r="H892" t="s">
        <v>28</v>
      </c>
      <c r="I892">
        <v>45</v>
      </c>
      <c r="J892" t="s">
        <v>16</v>
      </c>
      <c r="K892" t="s">
        <v>404</v>
      </c>
      <c r="L892">
        <f>YEAR(licenziamenti[[#This Row],[date]])</f>
        <v>2023</v>
      </c>
    </row>
    <row r="893" spans="1:12" hidden="1" x14ac:dyDescent="0.3">
      <c r="A893" t="s">
        <v>2175</v>
      </c>
      <c r="B893" t="s">
        <v>138</v>
      </c>
      <c r="C893">
        <v>2000</v>
      </c>
      <c r="D893" s="1">
        <v>44873</v>
      </c>
      <c r="F893" t="s">
        <v>311</v>
      </c>
      <c r="G893" t="s">
        <v>2176</v>
      </c>
      <c r="H893" t="s">
        <v>39</v>
      </c>
      <c r="I893">
        <v>476</v>
      </c>
      <c r="J893" t="s">
        <v>16</v>
      </c>
      <c r="K893" t="s">
        <v>92</v>
      </c>
      <c r="L893">
        <f>YEAR(licenziamenti[[#This Row],[date]])</f>
        <v>2022</v>
      </c>
    </row>
    <row r="894" spans="1:12" hidden="1" x14ac:dyDescent="0.3">
      <c r="A894" t="s">
        <v>2177</v>
      </c>
      <c r="B894" t="s">
        <v>287</v>
      </c>
      <c r="C894">
        <v>160</v>
      </c>
      <c r="D894" s="1">
        <v>45490</v>
      </c>
      <c r="E894">
        <v>1</v>
      </c>
      <c r="F894" t="s">
        <v>146</v>
      </c>
      <c r="G894" t="s">
        <v>2178</v>
      </c>
      <c r="H894" t="s">
        <v>58</v>
      </c>
      <c r="I894">
        <v>61</v>
      </c>
      <c r="J894" t="s">
        <v>289</v>
      </c>
      <c r="K894" t="s">
        <v>488</v>
      </c>
      <c r="L894">
        <f>YEAR(licenziamenti[[#This Row],[date]])</f>
        <v>2024</v>
      </c>
    </row>
    <row r="895" spans="1:12" hidden="1" x14ac:dyDescent="0.3">
      <c r="A895" t="s">
        <v>2179</v>
      </c>
      <c r="B895" t="s">
        <v>12</v>
      </c>
      <c r="C895">
        <v>2270</v>
      </c>
      <c r="D895" s="1">
        <v>43917</v>
      </c>
      <c r="F895" t="s">
        <v>43</v>
      </c>
      <c r="G895" t="s">
        <v>2180</v>
      </c>
      <c r="H895" t="s">
        <v>58</v>
      </c>
      <c r="I895">
        <v>18</v>
      </c>
      <c r="J895" t="s">
        <v>16</v>
      </c>
      <c r="K895" t="s">
        <v>689</v>
      </c>
      <c r="L895">
        <f>YEAR(licenziamenti[[#This Row],[date]])</f>
        <v>2020</v>
      </c>
    </row>
    <row r="896" spans="1:12" hidden="1" x14ac:dyDescent="0.3">
      <c r="A896" t="s">
        <v>2179</v>
      </c>
      <c r="B896" t="s">
        <v>12</v>
      </c>
      <c r="C896">
        <v>300</v>
      </c>
      <c r="D896" s="1">
        <v>44931</v>
      </c>
      <c r="E896">
        <v>17</v>
      </c>
      <c r="F896" t="s">
        <v>43</v>
      </c>
      <c r="G896" t="s">
        <v>2181</v>
      </c>
      <c r="H896" t="s">
        <v>58</v>
      </c>
      <c r="I896">
        <v>176</v>
      </c>
      <c r="J896" t="s">
        <v>16</v>
      </c>
      <c r="K896" t="s">
        <v>561</v>
      </c>
      <c r="L896">
        <f>YEAR(licenziamenti[[#This Row],[date]])</f>
        <v>2023</v>
      </c>
    </row>
    <row r="897" spans="1:12" hidden="1" x14ac:dyDescent="0.3">
      <c r="A897" t="s">
        <v>2182</v>
      </c>
      <c r="B897" t="s">
        <v>12</v>
      </c>
      <c r="D897" s="1">
        <v>45058</v>
      </c>
      <c r="E897">
        <v>1</v>
      </c>
      <c r="F897" t="s">
        <v>570</v>
      </c>
      <c r="G897" t="s">
        <v>2183</v>
      </c>
      <c r="H897" t="s">
        <v>45</v>
      </c>
      <c r="I897">
        <v>298</v>
      </c>
      <c r="J897" t="s">
        <v>16</v>
      </c>
      <c r="K897" t="s">
        <v>2184</v>
      </c>
      <c r="L897">
        <f>YEAR(licenziamenti[[#This Row],[date]])</f>
        <v>2023</v>
      </c>
    </row>
    <row r="898" spans="1:12" hidden="1" x14ac:dyDescent="0.3">
      <c r="A898" t="s">
        <v>2185</v>
      </c>
      <c r="B898" t="s">
        <v>2186</v>
      </c>
      <c r="D898" s="1">
        <v>45054</v>
      </c>
      <c r="E898">
        <v>10</v>
      </c>
      <c r="F898" t="s">
        <v>56</v>
      </c>
      <c r="G898" t="s">
        <v>2187</v>
      </c>
      <c r="H898" t="s">
        <v>58</v>
      </c>
      <c r="I898">
        <v>27</v>
      </c>
      <c r="J898" t="s">
        <v>75</v>
      </c>
      <c r="K898" t="s">
        <v>2188</v>
      </c>
      <c r="L898">
        <f>YEAR(licenziamenti[[#This Row],[date]])</f>
        <v>2023</v>
      </c>
    </row>
    <row r="899" spans="1:12" hidden="1" x14ac:dyDescent="0.3">
      <c r="A899" t="s">
        <v>2189</v>
      </c>
      <c r="B899" t="s">
        <v>12</v>
      </c>
      <c r="C899">
        <v>1290</v>
      </c>
      <c r="D899" s="1">
        <v>44974</v>
      </c>
      <c r="F899" t="s">
        <v>33</v>
      </c>
      <c r="G899" t="s">
        <v>2190</v>
      </c>
      <c r="H899" t="s">
        <v>105</v>
      </c>
      <c r="I899">
        <v>290</v>
      </c>
      <c r="J899" t="s">
        <v>16</v>
      </c>
      <c r="K899" t="s">
        <v>865</v>
      </c>
      <c r="L899">
        <f>YEAR(licenziamenti[[#This Row],[date]])</f>
        <v>2023</v>
      </c>
    </row>
    <row r="900" spans="1:12" hidden="1" x14ac:dyDescent="0.3">
      <c r="A900" t="s">
        <v>2191</v>
      </c>
      <c r="B900" t="s">
        <v>2192</v>
      </c>
      <c r="C900">
        <v>1000</v>
      </c>
      <c r="D900" s="1">
        <v>45118</v>
      </c>
      <c r="F900" t="s">
        <v>131</v>
      </c>
      <c r="G900" t="s">
        <v>2193</v>
      </c>
      <c r="H900" t="s">
        <v>39</v>
      </c>
      <c r="I900">
        <v>53</v>
      </c>
      <c r="J900" t="s">
        <v>16</v>
      </c>
      <c r="K900" t="s">
        <v>1108</v>
      </c>
      <c r="L900">
        <f>YEAR(licenziamenti[[#This Row],[date]])</f>
        <v>2023</v>
      </c>
    </row>
    <row r="901" spans="1:12" hidden="1" x14ac:dyDescent="0.3">
      <c r="A901" t="s">
        <v>2194</v>
      </c>
      <c r="B901" t="s">
        <v>287</v>
      </c>
      <c r="D901" s="1">
        <v>45335</v>
      </c>
      <c r="E901">
        <v>10</v>
      </c>
      <c r="F901" t="s">
        <v>33</v>
      </c>
      <c r="G901" t="s">
        <v>2195</v>
      </c>
      <c r="H901" t="s">
        <v>22</v>
      </c>
      <c r="I901">
        <v>15</v>
      </c>
      <c r="J901" t="s">
        <v>289</v>
      </c>
      <c r="K901" t="s">
        <v>1551</v>
      </c>
      <c r="L901">
        <f>YEAR(licenziamenti[[#This Row],[date]])</f>
        <v>2024</v>
      </c>
    </row>
    <row r="902" spans="1:12" hidden="1" x14ac:dyDescent="0.3">
      <c r="A902" t="s">
        <v>2196</v>
      </c>
      <c r="B902" t="s">
        <v>32</v>
      </c>
      <c r="C902">
        <v>400</v>
      </c>
      <c r="D902" s="1">
        <v>44980</v>
      </c>
      <c r="F902" t="s">
        <v>103</v>
      </c>
      <c r="G902" t="s">
        <v>2197</v>
      </c>
      <c r="H902" t="s">
        <v>39</v>
      </c>
      <c r="I902">
        <v>400</v>
      </c>
      <c r="J902" t="s">
        <v>16</v>
      </c>
      <c r="K902" t="s">
        <v>2135</v>
      </c>
      <c r="L902">
        <f>YEAR(licenziamenti[[#This Row],[date]])</f>
        <v>2023</v>
      </c>
    </row>
    <row r="903" spans="1:12" hidden="1" x14ac:dyDescent="0.3">
      <c r="A903" t="s">
        <v>2198</v>
      </c>
      <c r="B903" t="s">
        <v>204</v>
      </c>
      <c r="C903">
        <v>1640</v>
      </c>
      <c r="D903" s="1">
        <v>45075</v>
      </c>
      <c r="E903">
        <v>14</v>
      </c>
      <c r="F903" t="s">
        <v>213</v>
      </c>
      <c r="G903" t="s">
        <v>2199</v>
      </c>
      <c r="H903" t="s">
        <v>173</v>
      </c>
      <c r="I903">
        <v>224</v>
      </c>
      <c r="J903" t="s">
        <v>16</v>
      </c>
      <c r="K903" t="s">
        <v>235</v>
      </c>
      <c r="L903">
        <f>YEAR(licenziamenti[[#This Row],[date]])</f>
        <v>2023</v>
      </c>
    </row>
    <row r="904" spans="1:12" hidden="1" x14ac:dyDescent="0.3">
      <c r="A904" t="s">
        <v>2198</v>
      </c>
      <c r="B904" t="s">
        <v>204</v>
      </c>
      <c r="C904">
        <v>1750</v>
      </c>
      <c r="D904" s="1">
        <v>45181</v>
      </c>
      <c r="E904">
        <v>2</v>
      </c>
      <c r="F904" t="s">
        <v>213</v>
      </c>
      <c r="G904" t="s">
        <v>2200</v>
      </c>
      <c r="H904" t="s">
        <v>173</v>
      </c>
      <c r="I904">
        <v>224</v>
      </c>
      <c r="J904" t="s">
        <v>16</v>
      </c>
      <c r="K904" t="s">
        <v>235</v>
      </c>
      <c r="L904">
        <f>YEAR(licenziamenti[[#This Row],[date]])</f>
        <v>2023</v>
      </c>
    </row>
    <row r="905" spans="1:12" hidden="1" x14ac:dyDescent="0.3">
      <c r="A905" t="s">
        <v>2201</v>
      </c>
      <c r="B905" t="s">
        <v>12</v>
      </c>
      <c r="D905" s="1">
        <v>45224</v>
      </c>
      <c r="E905">
        <v>2</v>
      </c>
      <c r="F905" t="s">
        <v>146</v>
      </c>
      <c r="G905" t="s">
        <v>2202</v>
      </c>
      <c r="H905" t="s">
        <v>173</v>
      </c>
      <c r="I905">
        <v>391</v>
      </c>
      <c r="J905" t="s">
        <v>16</v>
      </c>
      <c r="K905" t="s">
        <v>1820</v>
      </c>
      <c r="L905">
        <f>YEAR(licenziamenti[[#This Row],[date]])</f>
        <v>2023</v>
      </c>
    </row>
    <row r="906" spans="1:12" hidden="1" x14ac:dyDescent="0.3">
      <c r="A906" t="s">
        <v>2203</v>
      </c>
      <c r="B906" t="s">
        <v>783</v>
      </c>
      <c r="C906">
        <v>450</v>
      </c>
      <c r="D906" s="1">
        <v>45027</v>
      </c>
      <c r="E906">
        <v>25</v>
      </c>
      <c r="F906" t="s">
        <v>13</v>
      </c>
      <c r="G906" t="s">
        <v>2204</v>
      </c>
      <c r="H906" t="s">
        <v>58</v>
      </c>
      <c r="I906">
        <v>19</v>
      </c>
      <c r="J906" t="s">
        <v>785</v>
      </c>
      <c r="K906" t="s">
        <v>1603</v>
      </c>
      <c r="L906">
        <f>YEAR(licenziamenti[[#This Row],[date]])</f>
        <v>2023</v>
      </c>
    </row>
    <row r="907" spans="1:12" hidden="1" x14ac:dyDescent="0.3">
      <c r="A907" t="s">
        <v>2205</v>
      </c>
      <c r="B907" t="s">
        <v>2206</v>
      </c>
      <c r="C907">
        <v>590</v>
      </c>
      <c r="D907" s="1">
        <v>44869</v>
      </c>
      <c r="E907">
        <v>22</v>
      </c>
      <c r="F907" t="s">
        <v>56</v>
      </c>
      <c r="G907" t="s">
        <v>2207</v>
      </c>
      <c r="H907" t="s">
        <v>58</v>
      </c>
      <c r="I907">
        <v>60</v>
      </c>
      <c r="J907" t="s">
        <v>16</v>
      </c>
      <c r="K907" t="s">
        <v>2208</v>
      </c>
      <c r="L907">
        <f>YEAR(licenziamenti[[#This Row],[date]])</f>
        <v>2022</v>
      </c>
    </row>
    <row r="908" spans="1:12" hidden="1" x14ac:dyDescent="0.3">
      <c r="A908" t="s">
        <v>2209</v>
      </c>
      <c r="B908" t="s">
        <v>32</v>
      </c>
      <c r="D908" s="1">
        <v>45604</v>
      </c>
      <c r="E908">
        <v>10</v>
      </c>
      <c r="F908" t="s">
        <v>549</v>
      </c>
      <c r="G908" t="s">
        <v>2210</v>
      </c>
      <c r="H908" t="s">
        <v>152</v>
      </c>
      <c r="I908">
        <v>4</v>
      </c>
      <c r="J908" t="s">
        <v>16</v>
      </c>
      <c r="K908" t="s">
        <v>2211</v>
      </c>
      <c r="L908">
        <f>YEAR(licenziamenti[[#This Row],[date]])</f>
        <v>2024</v>
      </c>
    </row>
    <row r="909" spans="1:12" hidden="1" x14ac:dyDescent="0.3">
      <c r="A909" t="s">
        <v>2212</v>
      </c>
      <c r="B909" t="s">
        <v>150</v>
      </c>
      <c r="C909">
        <v>1420</v>
      </c>
      <c r="D909" s="1">
        <v>44943</v>
      </c>
      <c r="E909">
        <v>15</v>
      </c>
      <c r="F909" t="s">
        <v>94</v>
      </c>
      <c r="G909" t="s">
        <v>2213</v>
      </c>
      <c r="H909" t="s">
        <v>45</v>
      </c>
      <c r="I909">
        <v>87</v>
      </c>
      <c r="J909" t="s">
        <v>133</v>
      </c>
      <c r="K909" t="s">
        <v>96</v>
      </c>
      <c r="L909">
        <f>YEAR(licenziamenti[[#This Row],[date]])</f>
        <v>2023</v>
      </c>
    </row>
    <row r="910" spans="1:12" hidden="1" x14ac:dyDescent="0.3">
      <c r="A910" t="s">
        <v>2214</v>
      </c>
      <c r="B910" t="s">
        <v>99</v>
      </c>
      <c r="D910" s="1">
        <v>45775</v>
      </c>
      <c r="E910">
        <v>3</v>
      </c>
      <c r="F910" t="s">
        <v>213</v>
      </c>
      <c r="G910" t="s">
        <v>2215</v>
      </c>
      <c r="H910" t="s">
        <v>39</v>
      </c>
      <c r="I910">
        <v>3300</v>
      </c>
      <c r="J910" t="s">
        <v>16</v>
      </c>
      <c r="K910" t="s">
        <v>2078</v>
      </c>
      <c r="L910">
        <f>YEAR(licenziamenti[[#This Row],[date]])</f>
        <v>2025</v>
      </c>
    </row>
    <row r="911" spans="1:12" hidden="1" x14ac:dyDescent="0.3">
      <c r="A911" t="s">
        <v>2214</v>
      </c>
      <c r="B911" t="s">
        <v>99</v>
      </c>
      <c r="C911">
        <v>1000</v>
      </c>
      <c r="D911" s="1">
        <v>45216</v>
      </c>
      <c r="F911" t="s">
        <v>213</v>
      </c>
      <c r="G911" t="s">
        <v>2216</v>
      </c>
      <c r="H911" t="s">
        <v>39</v>
      </c>
      <c r="I911">
        <v>3300</v>
      </c>
      <c r="J911" t="s">
        <v>16</v>
      </c>
      <c r="K911" t="s">
        <v>1472</v>
      </c>
      <c r="L911">
        <f>YEAR(licenziamenti[[#This Row],[date]])</f>
        <v>2023</v>
      </c>
    </row>
    <row r="912" spans="1:12" hidden="1" x14ac:dyDescent="0.3">
      <c r="A912" t="s">
        <v>2214</v>
      </c>
      <c r="B912" t="s">
        <v>99</v>
      </c>
      <c r="C912">
        <v>15000</v>
      </c>
      <c r="D912" s="1">
        <v>45348</v>
      </c>
      <c r="E912">
        <v>8</v>
      </c>
      <c r="F912" t="s">
        <v>213</v>
      </c>
      <c r="G912" t="s">
        <v>2217</v>
      </c>
      <c r="H912" t="s">
        <v>39</v>
      </c>
      <c r="I912">
        <v>3300</v>
      </c>
      <c r="J912" t="s">
        <v>16</v>
      </c>
      <c r="K912" t="s">
        <v>1120</v>
      </c>
      <c r="L912">
        <f>YEAR(licenziamenti[[#This Row],[date]])</f>
        <v>2024</v>
      </c>
    </row>
    <row r="913" spans="1:12" hidden="1" x14ac:dyDescent="0.3">
      <c r="A913" t="s">
        <v>2218</v>
      </c>
      <c r="B913" t="s">
        <v>64</v>
      </c>
      <c r="C913">
        <v>600</v>
      </c>
      <c r="D913" s="1">
        <v>45086</v>
      </c>
      <c r="E913">
        <v>1</v>
      </c>
      <c r="F913" t="s">
        <v>146</v>
      </c>
      <c r="G913" t="s">
        <v>2219</v>
      </c>
      <c r="H913" t="s">
        <v>15</v>
      </c>
      <c r="I913">
        <v>288</v>
      </c>
      <c r="J913" t="s">
        <v>16</v>
      </c>
      <c r="K913" t="s">
        <v>53</v>
      </c>
      <c r="L913">
        <f>YEAR(licenziamenti[[#This Row],[date]])</f>
        <v>2023</v>
      </c>
    </row>
    <row r="914" spans="1:12" hidden="1" x14ac:dyDescent="0.3">
      <c r="A914" t="s">
        <v>2220</v>
      </c>
      <c r="B914" t="s">
        <v>72</v>
      </c>
      <c r="C914">
        <v>70</v>
      </c>
      <c r="D914" s="1">
        <v>44784</v>
      </c>
      <c r="F914" t="s">
        <v>392</v>
      </c>
      <c r="G914" t="s">
        <v>2221</v>
      </c>
      <c r="H914" t="s">
        <v>35</v>
      </c>
      <c r="I914">
        <v>26</v>
      </c>
      <c r="J914" t="s">
        <v>75</v>
      </c>
      <c r="K914" t="s">
        <v>2222</v>
      </c>
      <c r="L914">
        <f>YEAR(licenziamenti[[#This Row],[date]])</f>
        <v>2022</v>
      </c>
    </row>
    <row r="915" spans="1:12" hidden="1" x14ac:dyDescent="0.3">
      <c r="A915" t="s">
        <v>2223</v>
      </c>
      <c r="B915" t="s">
        <v>117</v>
      </c>
      <c r="C915">
        <v>240</v>
      </c>
      <c r="D915" s="1">
        <v>44958</v>
      </c>
      <c r="E915">
        <v>3</v>
      </c>
      <c r="F915" t="s">
        <v>570</v>
      </c>
      <c r="G915" t="s">
        <v>2224</v>
      </c>
      <c r="H915" t="s">
        <v>215</v>
      </c>
      <c r="I915">
        <v>100</v>
      </c>
      <c r="J915" t="s">
        <v>16</v>
      </c>
      <c r="K915" t="s">
        <v>1168</v>
      </c>
      <c r="L915">
        <f>YEAR(licenziamenti[[#This Row],[date]])</f>
        <v>2023</v>
      </c>
    </row>
    <row r="916" spans="1:12" hidden="1" x14ac:dyDescent="0.3">
      <c r="A916" t="s">
        <v>2225</v>
      </c>
      <c r="B916" t="s">
        <v>157</v>
      </c>
      <c r="D916" s="1">
        <v>46002</v>
      </c>
      <c r="E916">
        <v>10</v>
      </c>
      <c r="F916" t="s">
        <v>311</v>
      </c>
      <c r="G916" t="s">
        <v>2226</v>
      </c>
      <c r="H916" t="s">
        <v>105</v>
      </c>
      <c r="I916">
        <v>24</v>
      </c>
      <c r="J916" t="s">
        <v>159</v>
      </c>
      <c r="K916" t="s">
        <v>2227</v>
      </c>
      <c r="L916">
        <f>YEAR(licenziamenti[[#This Row],[date]])</f>
        <v>2025</v>
      </c>
    </row>
    <row r="917" spans="1:12" hidden="1" x14ac:dyDescent="0.3">
      <c r="A917" t="s">
        <v>2228</v>
      </c>
      <c r="B917" t="s">
        <v>138</v>
      </c>
      <c r="C917">
        <v>400</v>
      </c>
      <c r="D917" s="1">
        <v>45982</v>
      </c>
      <c r="E917">
        <v>4</v>
      </c>
      <c r="F917" t="s">
        <v>83</v>
      </c>
      <c r="G917" t="s">
        <v>2229</v>
      </c>
      <c r="H917" t="s">
        <v>45</v>
      </c>
      <c r="I917">
        <v>319</v>
      </c>
      <c r="J917" t="s">
        <v>16</v>
      </c>
      <c r="K917" t="s">
        <v>1733</v>
      </c>
      <c r="L917">
        <f>YEAR(licenziamenti[[#This Row],[date]])</f>
        <v>2025</v>
      </c>
    </row>
    <row r="918" spans="1:12" hidden="1" x14ac:dyDescent="0.3">
      <c r="A918" t="s">
        <v>2228</v>
      </c>
      <c r="B918" t="s">
        <v>138</v>
      </c>
      <c r="C918">
        <v>4000</v>
      </c>
      <c r="D918" s="1">
        <v>43928</v>
      </c>
      <c r="E918">
        <v>44</v>
      </c>
      <c r="F918" t="s">
        <v>83</v>
      </c>
      <c r="G918" t="s">
        <v>2230</v>
      </c>
      <c r="H918" t="s">
        <v>45</v>
      </c>
      <c r="I918">
        <v>319</v>
      </c>
      <c r="J918" t="s">
        <v>16</v>
      </c>
      <c r="K918" t="s">
        <v>670</v>
      </c>
      <c r="L918">
        <f>YEAR(licenziamenti[[#This Row],[date]])</f>
        <v>2020</v>
      </c>
    </row>
    <row r="919" spans="1:12" hidden="1" x14ac:dyDescent="0.3">
      <c r="A919" t="s">
        <v>2231</v>
      </c>
      <c r="B919" t="s">
        <v>1500</v>
      </c>
      <c r="D919" s="1">
        <v>45124</v>
      </c>
      <c r="E919">
        <v>28</v>
      </c>
      <c r="F919" t="s">
        <v>251</v>
      </c>
      <c r="G919" t="s">
        <v>2232</v>
      </c>
      <c r="H919" t="s">
        <v>22</v>
      </c>
      <c r="I919">
        <v>39</v>
      </c>
      <c r="J919" t="s">
        <v>16</v>
      </c>
      <c r="K919" t="s">
        <v>2233</v>
      </c>
      <c r="L919">
        <f>YEAR(licenziamenti[[#This Row],[date]])</f>
        <v>2023</v>
      </c>
    </row>
    <row r="920" spans="1:12" hidden="1" x14ac:dyDescent="0.3">
      <c r="A920" t="s">
        <v>2231</v>
      </c>
      <c r="B920" t="s">
        <v>1500</v>
      </c>
      <c r="C920">
        <v>100</v>
      </c>
      <c r="D920" s="1">
        <v>44985</v>
      </c>
      <c r="F920" t="s">
        <v>251</v>
      </c>
      <c r="G920" t="s">
        <v>2234</v>
      </c>
      <c r="H920" t="s">
        <v>22</v>
      </c>
      <c r="I920">
        <v>39</v>
      </c>
      <c r="J920" t="s">
        <v>16</v>
      </c>
      <c r="K920" t="s">
        <v>2235</v>
      </c>
      <c r="L920">
        <f>YEAR(licenziamenti[[#This Row],[date]])</f>
        <v>2023</v>
      </c>
    </row>
    <row r="921" spans="1:12" hidden="1" x14ac:dyDescent="0.3">
      <c r="A921" t="s">
        <v>2231</v>
      </c>
      <c r="B921" t="s">
        <v>1500</v>
      </c>
      <c r="C921">
        <v>350</v>
      </c>
      <c r="D921" s="1">
        <v>44926</v>
      </c>
      <c r="F921" t="s">
        <v>251</v>
      </c>
      <c r="G921" t="s">
        <v>2234</v>
      </c>
      <c r="H921" t="s">
        <v>22</v>
      </c>
      <c r="I921">
        <v>39</v>
      </c>
      <c r="J921" t="s">
        <v>16</v>
      </c>
      <c r="K921" t="s">
        <v>2235</v>
      </c>
      <c r="L921">
        <f>YEAR(licenziamenti[[#This Row],[date]])</f>
        <v>2022</v>
      </c>
    </row>
    <row r="922" spans="1:12" hidden="1" x14ac:dyDescent="0.3">
      <c r="A922" t="s">
        <v>2236</v>
      </c>
      <c r="B922" t="s">
        <v>957</v>
      </c>
      <c r="C922">
        <v>800</v>
      </c>
      <c r="D922" s="1">
        <v>43920</v>
      </c>
      <c r="E922">
        <v>2</v>
      </c>
      <c r="F922" t="s">
        <v>213</v>
      </c>
      <c r="G922" t="s">
        <v>2237</v>
      </c>
      <c r="H922" t="s">
        <v>28</v>
      </c>
      <c r="I922">
        <v>48</v>
      </c>
      <c r="J922" t="s">
        <v>133</v>
      </c>
      <c r="K922" t="s">
        <v>1150</v>
      </c>
      <c r="L922">
        <f>YEAR(licenziamenti[[#This Row],[date]])</f>
        <v>2020</v>
      </c>
    </row>
    <row r="923" spans="1:12" hidden="1" x14ac:dyDescent="0.3">
      <c r="A923" t="s">
        <v>2238</v>
      </c>
      <c r="B923" t="s">
        <v>42</v>
      </c>
      <c r="D923" s="1">
        <v>45580</v>
      </c>
      <c r="E923">
        <v>10</v>
      </c>
      <c r="F923" t="s">
        <v>233</v>
      </c>
      <c r="G923" t="s">
        <v>2239</v>
      </c>
      <c r="H923" t="s">
        <v>22</v>
      </c>
      <c r="I923">
        <v>19</v>
      </c>
      <c r="J923" t="s">
        <v>16</v>
      </c>
      <c r="K923" t="s">
        <v>2240</v>
      </c>
      <c r="L923">
        <f>YEAR(licenziamenti[[#This Row],[date]])</f>
        <v>2024</v>
      </c>
    </row>
    <row r="924" spans="1:12" hidden="1" x14ac:dyDescent="0.3">
      <c r="A924" t="s">
        <v>2238</v>
      </c>
      <c r="B924" t="s">
        <v>26</v>
      </c>
      <c r="C924">
        <v>130</v>
      </c>
      <c r="D924" s="1">
        <v>45138</v>
      </c>
      <c r="E924">
        <v>9</v>
      </c>
      <c r="F924" t="s">
        <v>311</v>
      </c>
      <c r="G924" t="s">
        <v>2241</v>
      </c>
      <c r="H924" t="s">
        <v>22</v>
      </c>
      <c r="I924">
        <v>12</v>
      </c>
      <c r="J924" t="s">
        <v>29</v>
      </c>
      <c r="K924" t="s">
        <v>553</v>
      </c>
      <c r="L924">
        <f>YEAR(licenziamenti[[#This Row],[date]])</f>
        <v>2023</v>
      </c>
    </row>
    <row r="925" spans="1:12" hidden="1" x14ac:dyDescent="0.3">
      <c r="A925" t="s">
        <v>2242</v>
      </c>
      <c r="B925" t="s">
        <v>42</v>
      </c>
      <c r="C925">
        <v>1200</v>
      </c>
      <c r="D925" s="1">
        <v>44755</v>
      </c>
      <c r="E925">
        <v>4</v>
      </c>
      <c r="F925" t="s">
        <v>221</v>
      </c>
      <c r="G925" t="s">
        <v>2243</v>
      </c>
      <c r="H925" t="s">
        <v>35</v>
      </c>
      <c r="I925">
        <v>336</v>
      </c>
      <c r="J925" t="s">
        <v>16</v>
      </c>
      <c r="K925" t="s">
        <v>226</v>
      </c>
      <c r="L925">
        <f>YEAR(licenziamenti[[#This Row],[date]])</f>
        <v>2022</v>
      </c>
    </row>
    <row r="926" spans="1:12" hidden="1" x14ac:dyDescent="0.3">
      <c r="A926" t="s">
        <v>2242</v>
      </c>
      <c r="B926" t="s">
        <v>42</v>
      </c>
      <c r="C926">
        <v>300</v>
      </c>
      <c r="D926" s="1">
        <v>45393</v>
      </c>
      <c r="E926">
        <v>15</v>
      </c>
      <c r="F926" t="s">
        <v>221</v>
      </c>
      <c r="G926" t="s">
        <v>2244</v>
      </c>
      <c r="H926" t="s">
        <v>35</v>
      </c>
      <c r="I926">
        <v>336</v>
      </c>
      <c r="J926" t="s">
        <v>16</v>
      </c>
      <c r="K926" t="s">
        <v>1657</v>
      </c>
      <c r="L926">
        <f>YEAR(licenziamenti[[#This Row],[date]])</f>
        <v>2024</v>
      </c>
    </row>
    <row r="927" spans="1:12" hidden="1" x14ac:dyDescent="0.3">
      <c r="A927" t="s">
        <v>2245</v>
      </c>
      <c r="B927" t="s">
        <v>55</v>
      </c>
      <c r="C927">
        <v>2600</v>
      </c>
      <c r="D927" s="1">
        <v>44671</v>
      </c>
      <c r="E927">
        <v>3</v>
      </c>
      <c r="F927" t="s">
        <v>43</v>
      </c>
      <c r="G927" t="s">
        <v>2246</v>
      </c>
      <c r="H927" t="s">
        <v>45</v>
      </c>
      <c r="I927">
        <v>502</v>
      </c>
      <c r="J927" t="s">
        <v>59</v>
      </c>
      <c r="K927" t="s">
        <v>2247</v>
      </c>
      <c r="L927">
        <f>YEAR(licenziamenti[[#This Row],[date]])</f>
        <v>2022</v>
      </c>
    </row>
    <row r="928" spans="1:12" hidden="1" x14ac:dyDescent="0.3">
      <c r="A928" t="s">
        <v>2248</v>
      </c>
      <c r="B928" t="s">
        <v>2249</v>
      </c>
      <c r="C928">
        <v>200</v>
      </c>
      <c r="D928" s="1">
        <v>45120</v>
      </c>
      <c r="F928" t="s">
        <v>396</v>
      </c>
      <c r="G928" t="s">
        <v>2250</v>
      </c>
      <c r="H928" t="s">
        <v>35</v>
      </c>
      <c r="I928">
        <v>220</v>
      </c>
      <c r="J928" t="s">
        <v>1196</v>
      </c>
      <c r="K928" t="s">
        <v>606</v>
      </c>
      <c r="L928">
        <f>YEAR(licenziamenti[[#This Row],[date]])</f>
        <v>2023</v>
      </c>
    </row>
    <row r="929" spans="1:12" hidden="1" x14ac:dyDescent="0.3">
      <c r="A929" t="s">
        <v>2251</v>
      </c>
      <c r="B929" t="s">
        <v>12</v>
      </c>
      <c r="C929">
        <v>2500</v>
      </c>
      <c r="D929" s="1">
        <v>45231</v>
      </c>
      <c r="E929">
        <v>2</v>
      </c>
      <c r="F929" t="s">
        <v>43</v>
      </c>
      <c r="G929" t="s">
        <v>2252</v>
      </c>
      <c r="H929" t="s">
        <v>1284</v>
      </c>
      <c r="I929">
        <v>1700</v>
      </c>
      <c r="J929" t="s">
        <v>16</v>
      </c>
      <c r="K929" t="s">
        <v>2253</v>
      </c>
      <c r="L929">
        <f>YEAR(licenziamenti[[#This Row],[date]])</f>
        <v>2023</v>
      </c>
    </row>
    <row r="930" spans="1:12" hidden="1" x14ac:dyDescent="0.3">
      <c r="A930" t="s">
        <v>2251</v>
      </c>
      <c r="B930" t="s">
        <v>12</v>
      </c>
      <c r="C930">
        <v>840</v>
      </c>
      <c r="D930" s="1">
        <v>44852</v>
      </c>
      <c r="E930">
        <v>7</v>
      </c>
      <c r="F930" t="s">
        <v>43</v>
      </c>
      <c r="G930" t="s">
        <v>199</v>
      </c>
      <c r="H930" t="s">
        <v>1284</v>
      </c>
      <c r="I930">
        <v>1700</v>
      </c>
      <c r="J930" t="s">
        <v>16</v>
      </c>
      <c r="K930" t="s">
        <v>200</v>
      </c>
      <c r="L930">
        <f>YEAR(licenziamenti[[#This Row],[date]])</f>
        <v>2022</v>
      </c>
    </row>
    <row r="931" spans="1:12" hidden="1" x14ac:dyDescent="0.3">
      <c r="A931" t="s">
        <v>2254</v>
      </c>
      <c r="B931" t="s">
        <v>150</v>
      </c>
      <c r="C931">
        <v>180</v>
      </c>
      <c r="D931" s="1">
        <v>45140</v>
      </c>
      <c r="F931" t="s">
        <v>131</v>
      </c>
      <c r="G931" t="s">
        <v>2255</v>
      </c>
      <c r="H931" t="s">
        <v>22</v>
      </c>
      <c r="I931">
        <v>42</v>
      </c>
      <c r="J931" t="s">
        <v>133</v>
      </c>
      <c r="K931" t="s">
        <v>153</v>
      </c>
      <c r="L931">
        <f>YEAR(licenziamenti[[#This Row],[date]])</f>
        <v>2023</v>
      </c>
    </row>
    <row r="932" spans="1:12" hidden="1" x14ac:dyDescent="0.3">
      <c r="A932" t="s">
        <v>2256</v>
      </c>
      <c r="B932" t="s">
        <v>168</v>
      </c>
      <c r="C932">
        <v>1000</v>
      </c>
      <c r="D932" s="1">
        <v>45015</v>
      </c>
      <c r="E932">
        <v>75</v>
      </c>
      <c r="F932" t="s">
        <v>33</v>
      </c>
      <c r="G932" t="s">
        <v>2257</v>
      </c>
      <c r="H932" t="s">
        <v>28</v>
      </c>
      <c r="I932">
        <v>50</v>
      </c>
      <c r="J932" t="s">
        <v>133</v>
      </c>
      <c r="K932" t="s">
        <v>417</v>
      </c>
      <c r="L932">
        <f>YEAR(licenziamenti[[#This Row],[date]])</f>
        <v>2023</v>
      </c>
    </row>
    <row r="933" spans="1:12" hidden="1" x14ac:dyDescent="0.3">
      <c r="A933" t="s">
        <v>2258</v>
      </c>
      <c r="B933" t="s">
        <v>12</v>
      </c>
      <c r="D933" s="1">
        <v>43951</v>
      </c>
      <c r="E933">
        <v>14</v>
      </c>
      <c r="F933" t="s">
        <v>125</v>
      </c>
      <c r="G933" t="s">
        <v>2259</v>
      </c>
      <c r="H933" t="s">
        <v>15</v>
      </c>
      <c r="I933">
        <v>145</v>
      </c>
      <c r="J933" t="s">
        <v>16</v>
      </c>
      <c r="K933" t="s">
        <v>634</v>
      </c>
      <c r="L933">
        <f>YEAR(licenziamenti[[#This Row],[date]])</f>
        <v>2020</v>
      </c>
    </row>
    <row r="934" spans="1:12" hidden="1" x14ac:dyDescent="0.3">
      <c r="A934" t="s">
        <v>2260</v>
      </c>
      <c r="B934" t="s">
        <v>957</v>
      </c>
      <c r="C934">
        <v>2500</v>
      </c>
      <c r="D934" s="1">
        <v>44722</v>
      </c>
      <c r="E934">
        <v>3</v>
      </c>
      <c r="F934" t="s">
        <v>221</v>
      </c>
      <c r="G934" t="s">
        <v>2261</v>
      </c>
      <c r="H934" t="s">
        <v>15</v>
      </c>
      <c r="I934">
        <v>150</v>
      </c>
      <c r="J934" t="s">
        <v>133</v>
      </c>
      <c r="K934" t="s">
        <v>1645</v>
      </c>
      <c r="L934">
        <f>YEAR(licenziamenti[[#This Row],[date]])</f>
        <v>2022</v>
      </c>
    </row>
    <row r="935" spans="1:12" hidden="1" x14ac:dyDescent="0.3">
      <c r="A935" t="s">
        <v>2260</v>
      </c>
      <c r="B935" t="s">
        <v>957</v>
      </c>
      <c r="C935">
        <v>900</v>
      </c>
      <c r="D935" s="1">
        <v>44960</v>
      </c>
      <c r="F935" t="s">
        <v>221</v>
      </c>
      <c r="G935" t="s">
        <v>2262</v>
      </c>
      <c r="H935" t="s">
        <v>15</v>
      </c>
      <c r="I935">
        <v>150</v>
      </c>
      <c r="J935" t="s">
        <v>133</v>
      </c>
      <c r="K935" t="s">
        <v>532</v>
      </c>
      <c r="L935">
        <f>YEAR(licenziamenti[[#This Row],[date]])</f>
        <v>2023</v>
      </c>
    </row>
    <row r="936" spans="1:12" hidden="1" x14ac:dyDescent="0.3">
      <c r="A936" t="s">
        <v>2263</v>
      </c>
      <c r="B936" t="s">
        <v>517</v>
      </c>
      <c r="C936">
        <v>20000</v>
      </c>
      <c r="D936" s="1">
        <v>45338</v>
      </c>
      <c r="E936">
        <v>25</v>
      </c>
      <c r="F936" t="s">
        <v>43</v>
      </c>
      <c r="G936" t="s">
        <v>2264</v>
      </c>
      <c r="H936" t="s">
        <v>105</v>
      </c>
      <c r="I936">
        <v>1700</v>
      </c>
      <c r="J936" t="s">
        <v>519</v>
      </c>
      <c r="K936" t="s">
        <v>2265</v>
      </c>
      <c r="L936">
        <f>YEAR(licenziamenti[[#This Row],[date]])</f>
        <v>2024</v>
      </c>
    </row>
    <row r="937" spans="1:12" hidden="1" x14ac:dyDescent="0.3">
      <c r="A937" t="s">
        <v>2266</v>
      </c>
      <c r="B937" t="s">
        <v>12</v>
      </c>
      <c r="D937" s="1">
        <v>44656</v>
      </c>
      <c r="E937">
        <v>10</v>
      </c>
      <c r="F937" t="s">
        <v>131</v>
      </c>
      <c r="G937" t="s">
        <v>2267</v>
      </c>
      <c r="H937" t="s">
        <v>28</v>
      </c>
      <c r="I937">
        <v>124</v>
      </c>
      <c r="J937" t="s">
        <v>16</v>
      </c>
      <c r="K937" t="s">
        <v>2268</v>
      </c>
      <c r="L937">
        <f>YEAR(licenziamenti[[#This Row],[date]])</f>
        <v>2022</v>
      </c>
    </row>
    <row r="938" spans="1:12" hidden="1" x14ac:dyDescent="0.3">
      <c r="A938" t="s">
        <v>2269</v>
      </c>
      <c r="B938" t="s">
        <v>12</v>
      </c>
      <c r="D938" s="1">
        <v>45512</v>
      </c>
      <c r="E938">
        <v>11</v>
      </c>
      <c r="F938" t="s">
        <v>251</v>
      </c>
      <c r="G938" t="s">
        <v>2270</v>
      </c>
      <c r="H938" t="s">
        <v>39</v>
      </c>
      <c r="I938">
        <v>219</v>
      </c>
      <c r="J938" t="s">
        <v>16</v>
      </c>
      <c r="K938" t="s">
        <v>1030</v>
      </c>
      <c r="L938">
        <f>YEAR(licenziamenti[[#This Row],[date]])</f>
        <v>2024</v>
      </c>
    </row>
    <row r="939" spans="1:12" hidden="1" x14ac:dyDescent="0.3">
      <c r="A939" t="s">
        <v>2271</v>
      </c>
      <c r="B939" t="s">
        <v>1500</v>
      </c>
      <c r="C939">
        <v>3150</v>
      </c>
      <c r="D939" s="1">
        <v>44935</v>
      </c>
      <c r="E939">
        <v>5700000000000001</v>
      </c>
      <c r="F939" t="s">
        <v>13</v>
      </c>
      <c r="G939" t="s">
        <v>2272</v>
      </c>
      <c r="H939" t="s">
        <v>39</v>
      </c>
      <c r="I939">
        <v>1200</v>
      </c>
      <c r="J939" t="s">
        <v>16</v>
      </c>
      <c r="K939" t="s">
        <v>2273</v>
      </c>
      <c r="L939">
        <f>YEAR(licenziamenti[[#This Row],[date]])</f>
        <v>2023</v>
      </c>
    </row>
    <row r="940" spans="1:12" hidden="1" x14ac:dyDescent="0.3">
      <c r="A940" t="s">
        <v>2274</v>
      </c>
      <c r="B940" t="s">
        <v>55</v>
      </c>
      <c r="C940">
        <v>1700</v>
      </c>
      <c r="D940" s="1">
        <v>44714</v>
      </c>
      <c r="F940" t="s">
        <v>83</v>
      </c>
      <c r="G940" t="s">
        <v>2275</v>
      </c>
      <c r="H940" t="s">
        <v>22</v>
      </c>
      <c r="I940">
        <v>31</v>
      </c>
      <c r="J940" t="s">
        <v>59</v>
      </c>
      <c r="K940" t="s">
        <v>62</v>
      </c>
      <c r="L940">
        <f>YEAR(licenziamenti[[#This Row],[date]])</f>
        <v>2022</v>
      </c>
    </row>
    <row r="941" spans="1:12" hidden="1" x14ac:dyDescent="0.3">
      <c r="A941" t="s">
        <v>2276</v>
      </c>
      <c r="B941" t="s">
        <v>138</v>
      </c>
      <c r="D941" s="1">
        <v>44874</v>
      </c>
      <c r="E941">
        <v>10</v>
      </c>
      <c r="F941" t="s">
        <v>13</v>
      </c>
      <c r="G941" t="s">
        <v>2277</v>
      </c>
      <c r="H941" t="s">
        <v>28</v>
      </c>
      <c r="I941">
        <v>81</v>
      </c>
      <c r="J941" t="s">
        <v>16</v>
      </c>
      <c r="K941" t="s">
        <v>2208</v>
      </c>
      <c r="L941">
        <f>YEAR(licenziamenti[[#This Row],[date]])</f>
        <v>2022</v>
      </c>
    </row>
    <row r="942" spans="1:12" hidden="1" x14ac:dyDescent="0.3">
      <c r="A942" t="s">
        <v>2278</v>
      </c>
      <c r="B942" t="s">
        <v>2279</v>
      </c>
      <c r="C942">
        <v>1000</v>
      </c>
      <c r="D942" s="1">
        <v>44999</v>
      </c>
      <c r="E942">
        <v>1</v>
      </c>
      <c r="F942" t="s">
        <v>43</v>
      </c>
      <c r="G942" t="s">
        <v>2280</v>
      </c>
      <c r="H942" t="s">
        <v>15</v>
      </c>
      <c r="I942">
        <v>581</v>
      </c>
      <c r="J942" t="s">
        <v>16</v>
      </c>
      <c r="K942" t="s">
        <v>2281</v>
      </c>
      <c r="L942">
        <f>YEAR(licenziamenti[[#This Row],[date]])</f>
        <v>2023</v>
      </c>
    </row>
    <row r="943" spans="1:12" hidden="1" x14ac:dyDescent="0.3">
      <c r="A943" t="s">
        <v>2282</v>
      </c>
      <c r="B943" t="s">
        <v>150</v>
      </c>
      <c r="C943">
        <v>300</v>
      </c>
      <c r="D943" s="1">
        <v>45196</v>
      </c>
      <c r="E943">
        <v>1</v>
      </c>
      <c r="F943" t="s">
        <v>131</v>
      </c>
      <c r="G943" t="s">
        <v>2283</v>
      </c>
      <c r="H943" t="s">
        <v>35</v>
      </c>
      <c r="I943">
        <v>137</v>
      </c>
      <c r="J943" t="s">
        <v>133</v>
      </c>
      <c r="K943" t="s">
        <v>2123</v>
      </c>
      <c r="L943">
        <f>YEAR(licenziamenti[[#This Row],[date]])</f>
        <v>2023</v>
      </c>
    </row>
    <row r="944" spans="1:12" hidden="1" x14ac:dyDescent="0.3">
      <c r="A944" t="s">
        <v>2284</v>
      </c>
      <c r="B944" t="s">
        <v>196</v>
      </c>
      <c r="C944">
        <v>1000</v>
      </c>
      <c r="D944" s="1">
        <v>44862</v>
      </c>
      <c r="E944">
        <v>10</v>
      </c>
      <c r="F944" t="s">
        <v>83</v>
      </c>
      <c r="G944" t="s">
        <v>2285</v>
      </c>
      <c r="H944" t="s">
        <v>28</v>
      </c>
      <c r="I944">
        <v>35</v>
      </c>
      <c r="J944" t="s">
        <v>16</v>
      </c>
      <c r="K944" t="s">
        <v>2286</v>
      </c>
      <c r="L944">
        <f>YEAR(licenziamenti[[#This Row],[date]])</f>
        <v>2022</v>
      </c>
    </row>
    <row r="945" spans="1:12" hidden="1" x14ac:dyDescent="0.3">
      <c r="A945" t="s">
        <v>2287</v>
      </c>
      <c r="B945" t="s">
        <v>12</v>
      </c>
      <c r="C945">
        <v>900</v>
      </c>
      <c r="D945" s="1">
        <v>45133</v>
      </c>
      <c r="E945">
        <v>2</v>
      </c>
      <c r="F945" t="s">
        <v>56</v>
      </c>
      <c r="G945" t="s">
        <v>2288</v>
      </c>
      <c r="H945" t="s">
        <v>58</v>
      </c>
      <c r="I945">
        <v>1500</v>
      </c>
      <c r="J945" t="s">
        <v>16</v>
      </c>
      <c r="K945" t="s">
        <v>273</v>
      </c>
      <c r="L945">
        <f>YEAR(licenziamenti[[#This Row],[date]])</f>
        <v>2023</v>
      </c>
    </row>
    <row r="946" spans="1:12" hidden="1" x14ac:dyDescent="0.3">
      <c r="A946" t="s">
        <v>2289</v>
      </c>
      <c r="B946" t="s">
        <v>72</v>
      </c>
      <c r="D946" s="1">
        <v>44960</v>
      </c>
      <c r="E946">
        <v>15</v>
      </c>
      <c r="F946" t="s">
        <v>43</v>
      </c>
      <c r="G946" t="s">
        <v>2290</v>
      </c>
      <c r="H946" t="s">
        <v>58</v>
      </c>
      <c r="I946">
        <v>30</v>
      </c>
      <c r="J946" t="s">
        <v>75</v>
      </c>
      <c r="K946" t="s">
        <v>2291</v>
      </c>
      <c r="L946">
        <f>YEAR(licenziamenti[[#This Row],[date]])</f>
        <v>2023</v>
      </c>
    </row>
    <row r="947" spans="1:12" hidden="1" x14ac:dyDescent="0.3">
      <c r="A947" t="s">
        <v>2289</v>
      </c>
      <c r="B947" t="s">
        <v>72</v>
      </c>
      <c r="C947">
        <v>400</v>
      </c>
      <c r="D947" s="1">
        <v>45020</v>
      </c>
      <c r="F947" t="s">
        <v>43</v>
      </c>
      <c r="G947" t="s">
        <v>2292</v>
      </c>
      <c r="H947" t="s">
        <v>58</v>
      </c>
      <c r="I947">
        <v>30</v>
      </c>
      <c r="J947" t="s">
        <v>75</v>
      </c>
      <c r="K947" t="s">
        <v>1433</v>
      </c>
      <c r="L947">
        <f>YEAR(licenziamenti[[#This Row],[date]])</f>
        <v>2023</v>
      </c>
    </row>
    <row r="948" spans="1:12" hidden="1" x14ac:dyDescent="0.3">
      <c r="A948" t="s">
        <v>2289</v>
      </c>
      <c r="B948" t="s">
        <v>72</v>
      </c>
      <c r="C948">
        <v>600</v>
      </c>
      <c r="D948" s="1">
        <v>45343</v>
      </c>
      <c r="E948">
        <v>17</v>
      </c>
      <c r="F948" t="s">
        <v>43</v>
      </c>
      <c r="G948" t="s">
        <v>2293</v>
      </c>
      <c r="H948" t="s">
        <v>58</v>
      </c>
      <c r="I948">
        <v>30</v>
      </c>
      <c r="J948" t="s">
        <v>75</v>
      </c>
      <c r="K948" t="s">
        <v>198</v>
      </c>
      <c r="L948">
        <f>YEAR(licenziamenti[[#This Row],[date]])</f>
        <v>2024</v>
      </c>
    </row>
    <row r="949" spans="1:12" hidden="1" x14ac:dyDescent="0.3">
      <c r="A949" t="s">
        <v>2294</v>
      </c>
      <c r="B949" t="s">
        <v>731</v>
      </c>
      <c r="C949">
        <v>160</v>
      </c>
      <c r="D949" s="1">
        <v>44729</v>
      </c>
      <c r="E949">
        <v>2</v>
      </c>
      <c r="F949" t="s">
        <v>146</v>
      </c>
      <c r="G949" t="s">
        <v>2295</v>
      </c>
      <c r="H949" t="s">
        <v>28</v>
      </c>
      <c r="I949">
        <v>49</v>
      </c>
      <c r="J949" t="s">
        <v>16</v>
      </c>
      <c r="K949" t="s">
        <v>2296</v>
      </c>
      <c r="L949">
        <f>YEAR(licenziamenti[[#This Row],[date]])</f>
        <v>2022</v>
      </c>
    </row>
    <row r="950" spans="1:12" hidden="1" x14ac:dyDescent="0.3">
      <c r="A950" t="s">
        <v>2297</v>
      </c>
      <c r="B950" t="s">
        <v>1448</v>
      </c>
      <c r="C950">
        <v>140</v>
      </c>
      <c r="D950" s="1">
        <v>44742</v>
      </c>
      <c r="E950">
        <v>1</v>
      </c>
      <c r="F950" t="s">
        <v>131</v>
      </c>
      <c r="G950" t="s">
        <v>2298</v>
      </c>
      <c r="H950" t="s">
        <v>22</v>
      </c>
      <c r="I950">
        <v>22</v>
      </c>
      <c r="J950" t="s">
        <v>159</v>
      </c>
      <c r="K950" t="s">
        <v>115</v>
      </c>
      <c r="L950">
        <f>YEAR(licenziamenti[[#This Row],[date]])</f>
        <v>2022</v>
      </c>
    </row>
    <row r="951" spans="1:12" hidden="1" x14ac:dyDescent="0.3">
      <c r="A951" t="s">
        <v>2299</v>
      </c>
      <c r="B951" t="s">
        <v>483</v>
      </c>
      <c r="D951" s="1">
        <v>44977</v>
      </c>
      <c r="E951">
        <v>10</v>
      </c>
      <c r="F951" t="s">
        <v>83</v>
      </c>
      <c r="G951" t="s">
        <v>2300</v>
      </c>
      <c r="H951" t="s">
        <v>22</v>
      </c>
      <c r="I951">
        <v>9</v>
      </c>
      <c r="J951" t="s">
        <v>133</v>
      </c>
      <c r="K951" t="s">
        <v>2301</v>
      </c>
      <c r="L951">
        <f>YEAR(licenziamenti[[#This Row],[date]])</f>
        <v>2023</v>
      </c>
    </row>
    <row r="952" spans="1:12" hidden="1" x14ac:dyDescent="0.3">
      <c r="A952" t="s">
        <v>2302</v>
      </c>
      <c r="B952" t="s">
        <v>42</v>
      </c>
      <c r="C952">
        <v>200</v>
      </c>
      <c r="D952" s="1">
        <v>45329</v>
      </c>
      <c r="E952">
        <v>3</v>
      </c>
      <c r="F952" t="s">
        <v>56</v>
      </c>
      <c r="G952" t="s">
        <v>2303</v>
      </c>
      <c r="H952" t="s">
        <v>15</v>
      </c>
      <c r="I952">
        <v>1000</v>
      </c>
      <c r="J952" t="s">
        <v>16</v>
      </c>
      <c r="K952" t="s">
        <v>340</v>
      </c>
      <c r="L952">
        <f>YEAR(licenziamenti[[#This Row],[date]])</f>
        <v>2024</v>
      </c>
    </row>
    <row r="953" spans="1:12" hidden="1" x14ac:dyDescent="0.3">
      <c r="A953" t="s">
        <v>2302</v>
      </c>
      <c r="B953" t="s">
        <v>42</v>
      </c>
      <c r="C953">
        <v>300</v>
      </c>
      <c r="D953" s="1">
        <v>44977</v>
      </c>
      <c r="E953">
        <v>5</v>
      </c>
      <c r="F953" t="s">
        <v>56</v>
      </c>
      <c r="G953" t="s">
        <v>2304</v>
      </c>
      <c r="H953" t="s">
        <v>15</v>
      </c>
      <c r="I953">
        <v>1000</v>
      </c>
      <c r="J953" t="s">
        <v>16</v>
      </c>
      <c r="K953" t="s">
        <v>1703</v>
      </c>
      <c r="L953">
        <f>YEAR(licenziamenti[[#This Row],[date]])</f>
        <v>2023</v>
      </c>
    </row>
    <row r="954" spans="1:12" hidden="1" x14ac:dyDescent="0.3">
      <c r="A954" t="s">
        <v>2305</v>
      </c>
      <c r="B954" t="s">
        <v>12</v>
      </c>
      <c r="D954" s="1">
        <v>44894</v>
      </c>
      <c r="E954">
        <v>1</v>
      </c>
      <c r="F954" t="s">
        <v>43</v>
      </c>
      <c r="G954" t="s">
        <v>2306</v>
      </c>
      <c r="H954" t="s">
        <v>28</v>
      </c>
      <c r="I954">
        <v>269</v>
      </c>
      <c r="J954" t="s">
        <v>16</v>
      </c>
      <c r="K954" t="s">
        <v>24</v>
      </c>
      <c r="L954">
        <f>YEAR(licenziamenti[[#This Row],[date]])</f>
        <v>2022</v>
      </c>
    </row>
    <row r="955" spans="1:12" hidden="1" x14ac:dyDescent="0.3">
      <c r="A955" t="s">
        <v>2307</v>
      </c>
      <c r="B955" t="s">
        <v>99</v>
      </c>
      <c r="C955">
        <v>480</v>
      </c>
      <c r="D955" s="1">
        <v>45307</v>
      </c>
      <c r="E955">
        <v>2</v>
      </c>
      <c r="F955" t="s">
        <v>103</v>
      </c>
      <c r="G955" t="s">
        <v>2308</v>
      </c>
      <c r="H955" t="s">
        <v>105</v>
      </c>
      <c r="I955">
        <v>9</v>
      </c>
      <c r="J955" t="s">
        <v>16</v>
      </c>
      <c r="K955" t="s">
        <v>88</v>
      </c>
      <c r="L955">
        <f>YEAR(licenziamenti[[#This Row],[date]])</f>
        <v>2024</v>
      </c>
    </row>
    <row r="956" spans="1:12" hidden="1" x14ac:dyDescent="0.3">
      <c r="A956" t="s">
        <v>2309</v>
      </c>
      <c r="B956" t="s">
        <v>64</v>
      </c>
      <c r="C956">
        <v>300</v>
      </c>
      <c r="D956" s="1">
        <v>43923</v>
      </c>
      <c r="F956" t="s">
        <v>125</v>
      </c>
      <c r="G956" t="s">
        <v>2310</v>
      </c>
      <c r="H956" t="s">
        <v>45</v>
      </c>
      <c r="I956">
        <v>50</v>
      </c>
      <c r="J956" t="s">
        <v>16</v>
      </c>
      <c r="K956" t="s">
        <v>1301</v>
      </c>
      <c r="L956">
        <f>YEAR(licenziamenti[[#This Row],[date]])</f>
        <v>2020</v>
      </c>
    </row>
    <row r="957" spans="1:12" hidden="1" x14ac:dyDescent="0.3">
      <c r="A957" t="s">
        <v>2311</v>
      </c>
      <c r="B957" t="s">
        <v>32</v>
      </c>
      <c r="D957" s="1">
        <v>45351</v>
      </c>
      <c r="E957">
        <v>15</v>
      </c>
      <c r="F957" t="s">
        <v>103</v>
      </c>
      <c r="G957" t="s">
        <v>2312</v>
      </c>
      <c r="H957" t="s">
        <v>39</v>
      </c>
      <c r="I957">
        <v>1700</v>
      </c>
      <c r="J957" t="s">
        <v>16</v>
      </c>
      <c r="K957" t="s">
        <v>2080</v>
      </c>
      <c r="L957">
        <f>YEAR(licenziamenti[[#This Row],[date]])</f>
        <v>2024</v>
      </c>
    </row>
    <row r="958" spans="1:12" hidden="1" x14ac:dyDescent="0.3">
      <c r="A958" t="s">
        <v>2311</v>
      </c>
      <c r="B958" t="s">
        <v>32</v>
      </c>
      <c r="D958" s="1">
        <v>45461</v>
      </c>
      <c r="E958">
        <v>10</v>
      </c>
      <c r="F958" t="s">
        <v>103</v>
      </c>
      <c r="G958" t="s">
        <v>2313</v>
      </c>
      <c r="H958" t="s">
        <v>39</v>
      </c>
      <c r="I958">
        <v>1700</v>
      </c>
      <c r="J958" t="s">
        <v>16</v>
      </c>
      <c r="K958" t="s">
        <v>1190</v>
      </c>
      <c r="L958">
        <f>YEAR(licenziamenti[[#This Row],[date]])</f>
        <v>2024</v>
      </c>
    </row>
    <row r="959" spans="1:12" hidden="1" x14ac:dyDescent="0.3">
      <c r="A959" t="s">
        <v>2314</v>
      </c>
      <c r="B959" t="s">
        <v>2315</v>
      </c>
      <c r="C959">
        <v>300</v>
      </c>
      <c r="D959" s="1">
        <v>44987</v>
      </c>
      <c r="E959">
        <v>11</v>
      </c>
      <c r="F959" t="s">
        <v>1478</v>
      </c>
      <c r="G959" t="s">
        <v>2316</v>
      </c>
      <c r="H959" t="s">
        <v>22</v>
      </c>
      <c r="I959">
        <v>13</v>
      </c>
      <c r="J959" t="s">
        <v>133</v>
      </c>
      <c r="K959" t="s">
        <v>362</v>
      </c>
      <c r="L959">
        <f>YEAR(licenziamenti[[#This Row],[date]])</f>
        <v>2023</v>
      </c>
    </row>
    <row r="960" spans="1:12" hidden="1" x14ac:dyDescent="0.3">
      <c r="A960" t="s">
        <v>2317</v>
      </c>
      <c r="B960" t="s">
        <v>12</v>
      </c>
      <c r="C960">
        <v>1230</v>
      </c>
      <c r="D960" s="1">
        <v>45750</v>
      </c>
      <c r="E960">
        <v>4</v>
      </c>
      <c r="F960" t="s">
        <v>94</v>
      </c>
      <c r="G960" t="s">
        <v>2318</v>
      </c>
      <c r="H960" t="s">
        <v>39</v>
      </c>
      <c r="I960">
        <v>862</v>
      </c>
      <c r="J960" t="s">
        <v>16</v>
      </c>
      <c r="K960" t="s">
        <v>1564</v>
      </c>
      <c r="L960">
        <f>YEAR(licenziamenti[[#This Row],[date]])</f>
        <v>2025</v>
      </c>
    </row>
    <row r="961" spans="1:12" hidden="1" x14ac:dyDescent="0.3">
      <c r="A961" t="s">
        <v>2317</v>
      </c>
      <c r="B961" t="s">
        <v>12</v>
      </c>
      <c r="C961">
        <v>1900</v>
      </c>
      <c r="D961" s="1">
        <v>45524</v>
      </c>
      <c r="E961">
        <v>7</v>
      </c>
      <c r="F961" t="s">
        <v>94</v>
      </c>
      <c r="G961" t="s">
        <v>2319</v>
      </c>
      <c r="H961" t="s">
        <v>39</v>
      </c>
      <c r="I961">
        <v>862</v>
      </c>
      <c r="J961" t="s">
        <v>16</v>
      </c>
      <c r="K961" t="s">
        <v>2320</v>
      </c>
      <c r="L961">
        <f>YEAR(licenziamenti[[#This Row],[date]])</f>
        <v>2024</v>
      </c>
    </row>
    <row r="962" spans="1:12" hidden="1" x14ac:dyDescent="0.3">
      <c r="A962" t="s">
        <v>2321</v>
      </c>
      <c r="B962" t="s">
        <v>287</v>
      </c>
      <c r="C962">
        <v>2500</v>
      </c>
      <c r="D962" s="1">
        <v>45915</v>
      </c>
      <c r="E962">
        <v>3</v>
      </c>
      <c r="F962" t="s">
        <v>311</v>
      </c>
      <c r="G962" t="s">
        <v>2322</v>
      </c>
      <c r="H962" t="s">
        <v>39</v>
      </c>
      <c r="I962">
        <v>111</v>
      </c>
      <c r="J962" t="s">
        <v>289</v>
      </c>
      <c r="K962" t="s">
        <v>2323</v>
      </c>
      <c r="L962">
        <f>YEAR(licenziamenti[[#This Row],[date]])</f>
        <v>2025</v>
      </c>
    </row>
    <row r="963" spans="1:12" hidden="1" x14ac:dyDescent="0.3">
      <c r="A963" t="s">
        <v>2321</v>
      </c>
      <c r="B963" t="s">
        <v>287</v>
      </c>
      <c r="C963">
        <v>600</v>
      </c>
      <c r="D963" s="1">
        <v>44768</v>
      </c>
      <c r="E963">
        <v>8</v>
      </c>
      <c r="F963" t="s">
        <v>311</v>
      </c>
      <c r="G963" t="s">
        <v>2324</v>
      </c>
      <c r="H963" t="s">
        <v>39</v>
      </c>
      <c r="I963">
        <v>111</v>
      </c>
      <c r="J963" t="s">
        <v>289</v>
      </c>
      <c r="K963" t="s">
        <v>17</v>
      </c>
      <c r="L963">
        <f>YEAR(licenziamenti[[#This Row],[date]])</f>
        <v>2022</v>
      </c>
    </row>
    <row r="964" spans="1:12" hidden="1" x14ac:dyDescent="0.3">
      <c r="A964" t="s">
        <v>2325</v>
      </c>
      <c r="B964" t="s">
        <v>42</v>
      </c>
      <c r="C964">
        <v>390</v>
      </c>
      <c r="D964" s="1">
        <v>45084</v>
      </c>
      <c r="F964" t="s">
        <v>13</v>
      </c>
      <c r="G964" t="s">
        <v>2326</v>
      </c>
      <c r="H964" t="s">
        <v>105</v>
      </c>
      <c r="I964">
        <v>324</v>
      </c>
      <c r="J964" t="s">
        <v>16</v>
      </c>
      <c r="K964" t="s">
        <v>380</v>
      </c>
      <c r="L964">
        <f>YEAR(licenziamenti[[#This Row],[date]])</f>
        <v>2023</v>
      </c>
    </row>
    <row r="965" spans="1:12" hidden="1" x14ac:dyDescent="0.3">
      <c r="A965" t="s">
        <v>2327</v>
      </c>
      <c r="B965" t="s">
        <v>42</v>
      </c>
      <c r="C965">
        <v>1000</v>
      </c>
      <c r="D965" s="1">
        <v>43957</v>
      </c>
      <c r="F965" t="s">
        <v>65</v>
      </c>
      <c r="G965" t="s">
        <v>2328</v>
      </c>
      <c r="H965" t="s">
        <v>105</v>
      </c>
      <c r="I965">
        <v>15</v>
      </c>
      <c r="J965" t="s">
        <v>16</v>
      </c>
      <c r="K965" t="s">
        <v>1856</v>
      </c>
      <c r="L965">
        <f>YEAR(licenziamenti[[#This Row],[date]])</f>
        <v>2020</v>
      </c>
    </row>
    <row r="966" spans="1:12" hidden="1" x14ac:dyDescent="0.3">
      <c r="A966" t="s">
        <v>2329</v>
      </c>
      <c r="B966" t="s">
        <v>138</v>
      </c>
      <c r="C966">
        <v>200</v>
      </c>
      <c r="D966" s="1">
        <v>45154</v>
      </c>
      <c r="F966" t="s">
        <v>103</v>
      </c>
      <c r="G966" t="s">
        <v>2330</v>
      </c>
      <c r="H966" t="s">
        <v>58</v>
      </c>
      <c r="I966">
        <v>297</v>
      </c>
      <c r="J966" t="s">
        <v>16</v>
      </c>
      <c r="K966" t="s">
        <v>440</v>
      </c>
      <c r="L966">
        <f>YEAR(licenziamenti[[#This Row],[date]])</f>
        <v>2023</v>
      </c>
    </row>
    <row r="967" spans="1:12" hidden="1" x14ac:dyDescent="0.3">
      <c r="A967" t="s">
        <v>2331</v>
      </c>
      <c r="B967" t="s">
        <v>99</v>
      </c>
      <c r="C967">
        <v>1310</v>
      </c>
      <c r="D967" s="1">
        <v>45195</v>
      </c>
      <c r="E967">
        <v>33</v>
      </c>
      <c r="F967" t="s">
        <v>221</v>
      </c>
      <c r="G967" t="s">
        <v>2332</v>
      </c>
      <c r="H967" t="s">
        <v>45</v>
      </c>
      <c r="I967">
        <v>263</v>
      </c>
      <c r="J967" t="s">
        <v>16</v>
      </c>
      <c r="K967" t="s">
        <v>1995</v>
      </c>
      <c r="L967">
        <f>YEAR(licenziamenti[[#This Row],[date]])</f>
        <v>2023</v>
      </c>
    </row>
    <row r="968" spans="1:12" hidden="1" x14ac:dyDescent="0.3">
      <c r="A968" t="s">
        <v>2331</v>
      </c>
      <c r="B968" t="s">
        <v>99</v>
      </c>
      <c r="C968">
        <v>990</v>
      </c>
      <c r="D968" s="1">
        <v>45299</v>
      </c>
      <c r="E968">
        <v>38</v>
      </c>
      <c r="F968" t="s">
        <v>221</v>
      </c>
      <c r="G968" t="s">
        <v>2333</v>
      </c>
      <c r="H968" t="s">
        <v>45</v>
      </c>
      <c r="I968">
        <v>263</v>
      </c>
      <c r="J968" t="s">
        <v>16</v>
      </c>
      <c r="K968" t="s">
        <v>757</v>
      </c>
      <c r="L968">
        <f>YEAR(licenziamenti[[#This Row],[date]])</f>
        <v>2024</v>
      </c>
    </row>
    <row r="969" spans="1:12" hidden="1" x14ac:dyDescent="0.3">
      <c r="A969" t="s">
        <v>2334</v>
      </c>
      <c r="B969" t="s">
        <v>12</v>
      </c>
      <c r="D969" s="1">
        <v>45567</v>
      </c>
      <c r="E969">
        <v>2</v>
      </c>
      <c r="F969" t="s">
        <v>221</v>
      </c>
      <c r="G969" t="s">
        <v>2335</v>
      </c>
      <c r="H969" t="s">
        <v>15</v>
      </c>
      <c r="I969">
        <v>2400</v>
      </c>
      <c r="J969" t="s">
        <v>16</v>
      </c>
      <c r="K969" t="s">
        <v>2336</v>
      </c>
      <c r="L969">
        <f>YEAR(licenziamenti[[#This Row],[date]])</f>
        <v>2024</v>
      </c>
    </row>
    <row r="970" spans="1:12" hidden="1" x14ac:dyDescent="0.3">
      <c r="A970" t="s">
        <v>2334</v>
      </c>
      <c r="B970" t="s">
        <v>12</v>
      </c>
      <c r="D970" s="1">
        <v>45317</v>
      </c>
      <c r="E970">
        <v>2</v>
      </c>
      <c r="F970" t="s">
        <v>221</v>
      </c>
      <c r="G970" t="s">
        <v>2337</v>
      </c>
      <c r="H970" t="s">
        <v>15</v>
      </c>
      <c r="I970">
        <v>2400</v>
      </c>
      <c r="J970" t="s">
        <v>16</v>
      </c>
      <c r="K970" t="s">
        <v>1134</v>
      </c>
      <c r="L970">
        <f>YEAR(licenziamenti[[#This Row],[date]])</f>
        <v>2024</v>
      </c>
    </row>
    <row r="971" spans="1:12" hidden="1" x14ac:dyDescent="0.3">
      <c r="A971" t="s">
        <v>2334</v>
      </c>
      <c r="B971" t="s">
        <v>12</v>
      </c>
      <c r="D971" s="1">
        <v>45212</v>
      </c>
      <c r="E971">
        <v>2</v>
      </c>
      <c r="F971" t="s">
        <v>221</v>
      </c>
      <c r="G971" t="s">
        <v>2338</v>
      </c>
      <c r="H971" t="s">
        <v>15</v>
      </c>
      <c r="I971">
        <v>2400</v>
      </c>
      <c r="J971" t="s">
        <v>16</v>
      </c>
      <c r="K971" t="s">
        <v>1842</v>
      </c>
      <c r="L971">
        <f>YEAR(licenziamenti[[#This Row],[date]])</f>
        <v>2023</v>
      </c>
    </row>
    <row r="972" spans="1:12" hidden="1" x14ac:dyDescent="0.3">
      <c r="A972" t="s">
        <v>2334</v>
      </c>
      <c r="B972" t="s">
        <v>12</v>
      </c>
      <c r="C972">
        <v>6400</v>
      </c>
      <c r="D972" s="1">
        <v>44937</v>
      </c>
      <c r="E972">
        <v>2</v>
      </c>
      <c r="F972" t="s">
        <v>221</v>
      </c>
      <c r="G972" t="s">
        <v>2339</v>
      </c>
      <c r="H972" t="s">
        <v>15</v>
      </c>
      <c r="I972">
        <v>2400</v>
      </c>
      <c r="J972" t="s">
        <v>16</v>
      </c>
      <c r="K972" t="s">
        <v>334</v>
      </c>
      <c r="L972">
        <f>YEAR(licenziamenti[[#This Row],[date]])</f>
        <v>2023</v>
      </c>
    </row>
    <row r="973" spans="1:12" hidden="1" x14ac:dyDescent="0.3">
      <c r="A973" t="s">
        <v>2340</v>
      </c>
      <c r="B973" t="s">
        <v>117</v>
      </c>
      <c r="C973">
        <v>730</v>
      </c>
      <c r="D973" s="1">
        <v>45442</v>
      </c>
      <c r="F973" t="s">
        <v>213</v>
      </c>
      <c r="G973" t="s">
        <v>2341</v>
      </c>
      <c r="H973" t="s">
        <v>105</v>
      </c>
      <c r="I973">
        <v>3</v>
      </c>
      <c r="J973" t="s">
        <v>16</v>
      </c>
      <c r="K973" t="s">
        <v>2342</v>
      </c>
      <c r="L973">
        <f>YEAR(licenziamenti[[#This Row],[date]])</f>
        <v>2024</v>
      </c>
    </row>
    <row r="974" spans="1:12" hidden="1" x14ac:dyDescent="0.3">
      <c r="A974" t="s">
        <v>2343</v>
      </c>
      <c r="B974" t="s">
        <v>157</v>
      </c>
      <c r="C974">
        <v>1000</v>
      </c>
      <c r="D974" s="1">
        <v>45070</v>
      </c>
      <c r="E974">
        <v>16</v>
      </c>
      <c r="F974" t="s">
        <v>83</v>
      </c>
      <c r="G974" t="s">
        <v>2344</v>
      </c>
      <c r="H974" t="s">
        <v>28</v>
      </c>
      <c r="I974">
        <v>1000</v>
      </c>
      <c r="J974" t="s">
        <v>159</v>
      </c>
      <c r="K974" t="s">
        <v>442</v>
      </c>
      <c r="L974">
        <f>YEAR(licenziamenti[[#This Row],[date]])</f>
        <v>2023</v>
      </c>
    </row>
    <row r="975" spans="1:12" hidden="1" x14ac:dyDescent="0.3">
      <c r="A975" t="s">
        <v>2343</v>
      </c>
      <c r="B975" t="s">
        <v>157</v>
      </c>
      <c r="C975">
        <v>80000</v>
      </c>
      <c r="D975" s="1">
        <v>45040</v>
      </c>
      <c r="E975">
        <v>4</v>
      </c>
      <c r="F975" t="s">
        <v>83</v>
      </c>
      <c r="G975" t="s">
        <v>2345</v>
      </c>
      <c r="H975" t="s">
        <v>28</v>
      </c>
      <c r="I975">
        <v>1000</v>
      </c>
      <c r="J975" t="s">
        <v>159</v>
      </c>
      <c r="K975" t="s">
        <v>824</v>
      </c>
      <c r="L975">
        <f>YEAR(licenziamenti[[#This Row],[date]])</f>
        <v>2023</v>
      </c>
    </row>
    <row r="976" spans="1:12" hidden="1" x14ac:dyDescent="0.3">
      <c r="A976" t="s">
        <v>2346</v>
      </c>
      <c r="B976" t="s">
        <v>12</v>
      </c>
      <c r="D976" s="1">
        <v>45898</v>
      </c>
      <c r="E976">
        <v>10</v>
      </c>
      <c r="F976" t="s">
        <v>33</v>
      </c>
      <c r="G976" t="s">
        <v>2347</v>
      </c>
      <c r="H976" t="s">
        <v>35</v>
      </c>
      <c r="I976">
        <v>294</v>
      </c>
      <c r="J976" t="s">
        <v>16</v>
      </c>
      <c r="K976" t="s">
        <v>2348</v>
      </c>
      <c r="L976">
        <f>YEAR(licenziamenti[[#This Row],[date]])</f>
        <v>2025</v>
      </c>
    </row>
    <row r="977" spans="1:12" hidden="1" x14ac:dyDescent="0.3">
      <c r="A977" t="s">
        <v>2349</v>
      </c>
      <c r="B977" t="s">
        <v>12</v>
      </c>
      <c r="C977">
        <v>240</v>
      </c>
      <c r="D977" s="1">
        <v>44850</v>
      </c>
      <c r="E977">
        <v>21</v>
      </c>
      <c r="F977" t="s">
        <v>125</v>
      </c>
      <c r="G977" t="s">
        <v>2350</v>
      </c>
      <c r="H977" t="s">
        <v>58</v>
      </c>
      <c r="I977">
        <v>235</v>
      </c>
      <c r="J977" t="s">
        <v>16</v>
      </c>
      <c r="K977" t="s">
        <v>2351</v>
      </c>
      <c r="L977">
        <f>YEAR(licenziamenti[[#This Row],[date]])</f>
        <v>2022</v>
      </c>
    </row>
    <row r="978" spans="1:12" hidden="1" x14ac:dyDescent="0.3">
      <c r="A978" t="s">
        <v>2352</v>
      </c>
      <c r="B978" t="s">
        <v>150</v>
      </c>
      <c r="C978">
        <v>11000</v>
      </c>
      <c r="D978" s="1">
        <v>45299</v>
      </c>
      <c r="E978">
        <v>5</v>
      </c>
      <c r="F978" t="s">
        <v>43</v>
      </c>
      <c r="G978" t="s">
        <v>2353</v>
      </c>
      <c r="H978" t="s">
        <v>105</v>
      </c>
      <c r="I978">
        <v>12900</v>
      </c>
      <c r="J978" t="s">
        <v>133</v>
      </c>
      <c r="K978" t="s">
        <v>2354</v>
      </c>
      <c r="L978">
        <f>YEAR(licenziamenti[[#This Row],[date]])</f>
        <v>2024</v>
      </c>
    </row>
    <row r="979" spans="1:12" hidden="1" x14ac:dyDescent="0.3">
      <c r="A979" t="s">
        <v>2352</v>
      </c>
      <c r="B979" t="s">
        <v>150</v>
      </c>
      <c r="C979">
        <v>400</v>
      </c>
      <c r="D979" s="1">
        <v>45977</v>
      </c>
      <c r="F979" t="s">
        <v>43</v>
      </c>
      <c r="G979" t="s">
        <v>2355</v>
      </c>
      <c r="H979" t="s">
        <v>105</v>
      </c>
      <c r="I979">
        <v>12900</v>
      </c>
      <c r="J979" t="s">
        <v>133</v>
      </c>
      <c r="K979" t="s">
        <v>2356</v>
      </c>
      <c r="L979">
        <f>YEAR(licenziamenti[[#This Row],[date]])</f>
        <v>2025</v>
      </c>
    </row>
    <row r="980" spans="1:12" hidden="1" x14ac:dyDescent="0.3">
      <c r="A980" t="s">
        <v>2357</v>
      </c>
      <c r="B980" t="s">
        <v>1500</v>
      </c>
      <c r="C980">
        <v>450</v>
      </c>
      <c r="D980" s="1">
        <v>45026</v>
      </c>
      <c r="E980">
        <v>8</v>
      </c>
      <c r="F980" t="s">
        <v>221</v>
      </c>
      <c r="G980" t="s">
        <v>2358</v>
      </c>
      <c r="H980" t="s">
        <v>45</v>
      </c>
      <c r="I980">
        <v>399</v>
      </c>
      <c r="J980" t="s">
        <v>16</v>
      </c>
      <c r="K980" t="s">
        <v>1826</v>
      </c>
      <c r="L980">
        <f>YEAR(licenziamenti[[#This Row],[date]])</f>
        <v>2023</v>
      </c>
    </row>
    <row r="981" spans="1:12" hidden="1" x14ac:dyDescent="0.3">
      <c r="A981" t="s">
        <v>2357</v>
      </c>
      <c r="B981" t="s">
        <v>1500</v>
      </c>
      <c r="C981">
        <v>540</v>
      </c>
      <c r="D981" s="1">
        <v>45367</v>
      </c>
      <c r="F981" t="s">
        <v>221</v>
      </c>
      <c r="G981" t="s">
        <v>2359</v>
      </c>
      <c r="H981" t="s">
        <v>45</v>
      </c>
      <c r="I981">
        <v>399</v>
      </c>
      <c r="J981" t="s">
        <v>16</v>
      </c>
      <c r="K981" t="s">
        <v>940</v>
      </c>
      <c r="L981">
        <f>YEAR(licenziamenti[[#This Row],[date]])</f>
        <v>2024</v>
      </c>
    </row>
    <row r="982" spans="1:12" hidden="1" x14ac:dyDescent="0.3">
      <c r="A982" t="s">
        <v>2360</v>
      </c>
      <c r="B982" t="s">
        <v>12</v>
      </c>
      <c r="C982">
        <v>370</v>
      </c>
      <c r="D982" s="1">
        <v>44432</v>
      </c>
      <c r="E982">
        <v>5</v>
      </c>
      <c r="F982" t="s">
        <v>65</v>
      </c>
      <c r="G982" t="s">
        <v>2361</v>
      </c>
      <c r="H982" t="s">
        <v>22</v>
      </c>
      <c r="I982">
        <v>14</v>
      </c>
      <c r="J982" t="s">
        <v>16</v>
      </c>
      <c r="K982" t="s">
        <v>2362</v>
      </c>
      <c r="L982">
        <f>YEAR(licenziamenti[[#This Row],[date]])</f>
        <v>2021</v>
      </c>
    </row>
    <row r="983" spans="1:12" hidden="1" x14ac:dyDescent="0.3">
      <c r="A983" t="s">
        <v>2363</v>
      </c>
      <c r="B983" t="s">
        <v>204</v>
      </c>
      <c r="D983" s="1">
        <v>44813</v>
      </c>
      <c r="E983">
        <v>15</v>
      </c>
      <c r="F983" t="s">
        <v>43</v>
      </c>
      <c r="G983" t="s">
        <v>2364</v>
      </c>
      <c r="H983" t="s">
        <v>58</v>
      </c>
      <c r="I983">
        <v>45</v>
      </c>
      <c r="J983" t="s">
        <v>16</v>
      </c>
      <c r="K983" t="s">
        <v>2365</v>
      </c>
      <c r="L983">
        <f>YEAR(licenziamenti[[#This Row],[date]])</f>
        <v>2022</v>
      </c>
    </row>
    <row r="984" spans="1:12" hidden="1" x14ac:dyDescent="0.3">
      <c r="A984" t="s">
        <v>2366</v>
      </c>
      <c r="B984" t="s">
        <v>810</v>
      </c>
      <c r="C984">
        <v>300</v>
      </c>
      <c r="D984" s="1">
        <v>45467</v>
      </c>
      <c r="E984">
        <v>3</v>
      </c>
      <c r="F984" t="s">
        <v>131</v>
      </c>
      <c r="G984" t="s">
        <v>2367</v>
      </c>
      <c r="H984" t="s">
        <v>58</v>
      </c>
      <c r="I984">
        <v>509</v>
      </c>
      <c r="J984" t="s">
        <v>294</v>
      </c>
      <c r="K984" t="s">
        <v>2368</v>
      </c>
      <c r="L984">
        <f>YEAR(licenziamenti[[#This Row],[date]])</f>
        <v>2024</v>
      </c>
    </row>
    <row r="985" spans="1:12" hidden="1" x14ac:dyDescent="0.3">
      <c r="A985" t="s">
        <v>2369</v>
      </c>
      <c r="B985" t="s">
        <v>517</v>
      </c>
      <c r="D985" s="1">
        <v>44848</v>
      </c>
      <c r="E985">
        <v>10</v>
      </c>
      <c r="F985" t="s">
        <v>131</v>
      </c>
      <c r="G985" t="s">
        <v>2370</v>
      </c>
      <c r="H985" t="s">
        <v>58</v>
      </c>
      <c r="I985">
        <v>9</v>
      </c>
      <c r="J985" t="s">
        <v>519</v>
      </c>
      <c r="K985" t="s">
        <v>2371</v>
      </c>
      <c r="L985">
        <f>YEAR(licenziamenti[[#This Row],[date]])</f>
        <v>2022</v>
      </c>
    </row>
    <row r="986" spans="1:12" hidden="1" x14ac:dyDescent="0.3">
      <c r="A986" t="s">
        <v>2372</v>
      </c>
      <c r="B986" t="s">
        <v>142</v>
      </c>
      <c r="C986">
        <v>400</v>
      </c>
      <c r="D986" s="1">
        <v>45539</v>
      </c>
      <c r="F986" t="s">
        <v>251</v>
      </c>
      <c r="G986" t="s">
        <v>2373</v>
      </c>
      <c r="H986" t="s">
        <v>35</v>
      </c>
      <c r="I986">
        <v>110</v>
      </c>
      <c r="J986" t="s">
        <v>16</v>
      </c>
      <c r="K986" t="s">
        <v>2374</v>
      </c>
      <c r="L986">
        <f>YEAR(licenziamenti[[#This Row],[date]])</f>
        <v>2024</v>
      </c>
    </row>
    <row r="987" spans="1:12" hidden="1" x14ac:dyDescent="0.3">
      <c r="A987" t="s">
        <v>2375</v>
      </c>
      <c r="B987" t="s">
        <v>99</v>
      </c>
      <c r="C987">
        <v>2000</v>
      </c>
      <c r="D987" s="1">
        <v>44762</v>
      </c>
      <c r="E987">
        <v>2</v>
      </c>
      <c r="F987" t="s">
        <v>419</v>
      </c>
      <c r="G987" t="s">
        <v>2376</v>
      </c>
      <c r="H987" t="s">
        <v>35</v>
      </c>
      <c r="I987">
        <v>310</v>
      </c>
      <c r="J987" t="s">
        <v>16</v>
      </c>
      <c r="K987" t="s">
        <v>949</v>
      </c>
      <c r="L987">
        <f>YEAR(licenziamenti[[#This Row],[date]])</f>
        <v>2022</v>
      </c>
    </row>
    <row r="988" spans="1:12" hidden="1" x14ac:dyDescent="0.3">
      <c r="A988" t="s">
        <v>2375</v>
      </c>
      <c r="B988" t="s">
        <v>99</v>
      </c>
      <c r="C988">
        <v>3000</v>
      </c>
      <c r="D988" s="1">
        <v>44874</v>
      </c>
      <c r="E988">
        <v>4</v>
      </c>
      <c r="F988" t="s">
        <v>419</v>
      </c>
      <c r="G988" t="s">
        <v>2377</v>
      </c>
      <c r="H988" t="s">
        <v>35</v>
      </c>
      <c r="I988">
        <v>310</v>
      </c>
      <c r="J988" t="s">
        <v>16</v>
      </c>
      <c r="K988" t="s">
        <v>1569</v>
      </c>
      <c r="L988">
        <f>YEAR(licenziamenti[[#This Row],[date]])</f>
        <v>2022</v>
      </c>
    </row>
    <row r="989" spans="1:12" hidden="1" x14ac:dyDescent="0.3">
      <c r="A989" t="s">
        <v>2378</v>
      </c>
      <c r="B989" t="s">
        <v>642</v>
      </c>
      <c r="C989">
        <v>40</v>
      </c>
      <c r="D989" s="1">
        <v>43908</v>
      </c>
      <c r="E989">
        <v>2</v>
      </c>
      <c r="F989" t="s">
        <v>20</v>
      </c>
      <c r="G989" t="s">
        <v>2379</v>
      </c>
      <c r="H989" t="s">
        <v>152</v>
      </c>
      <c r="I989">
        <v>4</v>
      </c>
      <c r="J989" t="s">
        <v>16</v>
      </c>
      <c r="K989" t="s">
        <v>183</v>
      </c>
      <c r="L989">
        <f>YEAR(licenziamenti[[#This Row],[date]])</f>
        <v>2020</v>
      </c>
    </row>
    <row r="990" spans="1:12" hidden="1" x14ac:dyDescent="0.3">
      <c r="A990" t="s">
        <v>2380</v>
      </c>
      <c r="B990" t="s">
        <v>42</v>
      </c>
      <c r="C990">
        <v>7840</v>
      </c>
      <c r="D990" s="1">
        <v>43910</v>
      </c>
      <c r="E990">
        <v>98</v>
      </c>
      <c r="F990" t="s">
        <v>1478</v>
      </c>
      <c r="G990" t="s">
        <v>2381</v>
      </c>
      <c r="H990" t="s">
        <v>105</v>
      </c>
      <c r="I990">
        <v>120</v>
      </c>
      <c r="J990" t="s">
        <v>16</v>
      </c>
      <c r="K990" t="s">
        <v>1027</v>
      </c>
      <c r="L990">
        <f>YEAR(licenziamenti[[#This Row],[date]])</f>
        <v>2020</v>
      </c>
    </row>
    <row r="991" spans="1:12" hidden="1" x14ac:dyDescent="0.3">
      <c r="A991" t="s">
        <v>2382</v>
      </c>
      <c r="B991" t="s">
        <v>138</v>
      </c>
      <c r="C991">
        <v>1250</v>
      </c>
      <c r="D991" s="1">
        <v>45714</v>
      </c>
      <c r="F991" t="s">
        <v>131</v>
      </c>
      <c r="G991" t="s">
        <v>2383</v>
      </c>
      <c r="H991" t="s">
        <v>15</v>
      </c>
      <c r="I991">
        <v>263</v>
      </c>
      <c r="J991" t="s">
        <v>16</v>
      </c>
      <c r="K991" t="s">
        <v>2384</v>
      </c>
      <c r="L991">
        <f>YEAR(licenziamenti[[#This Row],[date]])</f>
        <v>2025</v>
      </c>
    </row>
    <row r="992" spans="1:12" hidden="1" x14ac:dyDescent="0.3">
      <c r="A992" t="s">
        <v>2382</v>
      </c>
      <c r="B992" t="s">
        <v>138</v>
      </c>
      <c r="C992">
        <v>600</v>
      </c>
      <c r="D992" s="1">
        <v>43958</v>
      </c>
      <c r="E992">
        <v>12</v>
      </c>
      <c r="F992" t="s">
        <v>131</v>
      </c>
      <c r="G992" t="s">
        <v>2385</v>
      </c>
      <c r="H992" t="s">
        <v>15</v>
      </c>
      <c r="I992">
        <v>263</v>
      </c>
      <c r="J992" t="s">
        <v>16</v>
      </c>
      <c r="K992" t="s">
        <v>1856</v>
      </c>
      <c r="L992">
        <f>YEAR(licenziamenti[[#This Row],[date]])</f>
        <v>2020</v>
      </c>
    </row>
    <row r="993" spans="1:12" hidden="1" x14ac:dyDescent="0.3">
      <c r="A993" t="s">
        <v>2386</v>
      </c>
      <c r="B993" t="s">
        <v>517</v>
      </c>
      <c r="C993">
        <v>10000</v>
      </c>
      <c r="D993" s="1">
        <v>45113</v>
      </c>
      <c r="E993">
        <v>15</v>
      </c>
      <c r="F993" t="s">
        <v>131</v>
      </c>
      <c r="G993" t="s">
        <v>2387</v>
      </c>
      <c r="H993" t="s">
        <v>215</v>
      </c>
      <c r="I993">
        <v>1400</v>
      </c>
      <c r="J993" t="s">
        <v>519</v>
      </c>
      <c r="K993" t="s">
        <v>2388</v>
      </c>
      <c r="L993">
        <f>YEAR(licenziamenti[[#This Row],[date]])</f>
        <v>2023</v>
      </c>
    </row>
    <row r="994" spans="1:12" hidden="1" x14ac:dyDescent="0.3">
      <c r="A994" t="s">
        <v>2389</v>
      </c>
      <c r="B994" t="s">
        <v>42</v>
      </c>
      <c r="C994">
        <v>200</v>
      </c>
      <c r="D994" s="1">
        <v>44659</v>
      </c>
      <c r="E994">
        <v>1</v>
      </c>
      <c r="F994" t="s">
        <v>83</v>
      </c>
      <c r="G994" t="s">
        <v>2390</v>
      </c>
      <c r="H994" t="s">
        <v>105</v>
      </c>
      <c r="I994">
        <v>176</v>
      </c>
      <c r="J994" t="s">
        <v>16</v>
      </c>
      <c r="K994" t="s">
        <v>2391</v>
      </c>
      <c r="L994">
        <f>YEAR(licenziamenti[[#This Row],[date]])</f>
        <v>2022</v>
      </c>
    </row>
    <row r="995" spans="1:12" hidden="1" x14ac:dyDescent="0.3">
      <c r="A995" t="s">
        <v>2389</v>
      </c>
      <c r="B995" t="s">
        <v>42</v>
      </c>
      <c r="C995">
        <v>210</v>
      </c>
      <c r="D995" s="1">
        <v>44715</v>
      </c>
      <c r="E995">
        <v>15</v>
      </c>
      <c r="F995" t="s">
        <v>83</v>
      </c>
      <c r="G995" t="s">
        <v>2392</v>
      </c>
      <c r="H995" t="s">
        <v>105</v>
      </c>
      <c r="I995">
        <v>176</v>
      </c>
      <c r="J995" t="s">
        <v>16</v>
      </c>
      <c r="K995" t="s">
        <v>845</v>
      </c>
      <c r="L995">
        <f>YEAR(licenziamenti[[#This Row],[date]])</f>
        <v>2022</v>
      </c>
    </row>
    <row r="996" spans="1:12" hidden="1" x14ac:dyDescent="0.3">
      <c r="A996" t="s">
        <v>2393</v>
      </c>
      <c r="B996" t="s">
        <v>2394</v>
      </c>
      <c r="C996">
        <v>800</v>
      </c>
      <c r="D996" s="1">
        <v>44707</v>
      </c>
      <c r="F996" t="s">
        <v>83</v>
      </c>
      <c r="G996" t="s">
        <v>2395</v>
      </c>
      <c r="H996" t="s">
        <v>105</v>
      </c>
      <c r="I996">
        <v>749</v>
      </c>
      <c r="J996" t="s">
        <v>2396</v>
      </c>
      <c r="K996" t="s">
        <v>2397</v>
      </c>
      <c r="L996">
        <f>YEAR(licenziamenti[[#This Row],[date]])</f>
        <v>2022</v>
      </c>
    </row>
    <row r="997" spans="1:12" hidden="1" x14ac:dyDescent="0.3">
      <c r="A997" t="s">
        <v>2393</v>
      </c>
      <c r="B997" t="s">
        <v>1278</v>
      </c>
      <c r="C997">
        <v>600</v>
      </c>
      <c r="D997" s="1">
        <v>44811</v>
      </c>
      <c r="F997" t="s">
        <v>83</v>
      </c>
      <c r="G997" t="s">
        <v>2398</v>
      </c>
      <c r="H997" t="s">
        <v>105</v>
      </c>
      <c r="I997">
        <v>749</v>
      </c>
      <c r="J997" t="s">
        <v>1280</v>
      </c>
      <c r="K997" t="s">
        <v>2399</v>
      </c>
      <c r="L997">
        <f>YEAR(licenziamenti[[#This Row],[date]])</f>
        <v>2022</v>
      </c>
    </row>
    <row r="998" spans="1:12" hidden="1" x14ac:dyDescent="0.3">
      <c r="A998" t="s">
        <v>2400</v>
      </c>
      <c r="B998" t="s">
        <v>1541</v>
      </c>
      <c r="C998">
        <v>870</v>
      </c>
      <c r="D998" s="1">
        <v>43914</v>
      </c>
      <c r="E998">
        <v>67</v>
      </c>
      <c r="F998" t="s">
        <v>83</v>
      </c>
      <c r="G998" t="s">
        <v>2401</v>
      </c>
      <c r="H998" t="s">
        <v>28</v>
      </c>
      <c r="I998">
        <v>20</v>
      </c>
      <c r="J998" t="s">
        <v>16</v>
      </c>
      <c r="K998" t="s">
        <v>796</v>
      </c>
      <c r="L998">
        <f>YEAR(licenziamenti[[#This Row],[date]])</f>
        <v>2020</v>
      </c>
    </row>
    <row r="999" spans="1:12" hidden="1" x14ac:dyDescent="0.3">
      <c r="A999" t="s">
        <v>2402</v>
      </c>
      <c r="B999" t="s">
        <v>287</v>
      </c>
      <c r="C999">
        <v>1000</v>
      </c>
      <c r="D999" s="1">
        <v>44936</v>
      </c>
      <c r="E999">
        <v>1</v>
      </c>
      <c r="F999" t="s">
        <v>146</v>
      </c>
      <c r="G999" t="s">
        <v>2403</v>
      </c>
      <c r="H999" t="s">
        <v>105</v>
      </c>
      <c r="I999">
        <v>125</v>
      </c>
      <c r="J999" t="s">
        <v>289</v>
      </c>
      <c r="K999" t="s">
        <v>908</v>
      </c>
      <c r="L999">
        <f>YEAR(licenziamenti[[#This Row],[date]])</f>
        <v>2023</v>
      </c>
    </row>
    <row r="1000" spans="1:12" hidden="1" x14ac:dyDescent="0.3">
      <c r="A1000" t="s">
        <v>2402</v>
      </c>
      <c r="B1000" t="s">
        <v>287</v>
      </c>
      <c r="C1000">
        <v>400</v>
      </c>
      <c r="D1000" s="1">
        <v>45175</v>
      </c>
      <c r="F1000" t="s">
        <v>146</v>
      </c>
      <c r="G1000" t="s">
        <v>2404</v>
      </c>
      <c r="H1000" t="s">
        <v>105</v>
      </c>
      <c r="I1000">
        <v>125</v>
      </c>
      <c r="J1000" t="s">
        <v>289</v>
      </c>
      <c r="K1000" t="s">
        <v>1908</v>
      </c>
      <c r="L1000">
        <f>YEAR(licenziamenti[[#This Row],[date]])</f>
        <v>2023</v>
      </c>
    </row>
    <row r="1001" spans="1:12" hidden="1" x14ac:dyDescent="0.3">
      <c r="A1001" t="s">
        <v>2405</v>
      </c>
      <c r="B1001" t="s">
        <v>12</v>
      </c>
      <c r="D1001" s="1">
        <v>44840</v>
      </c>
      <c r="E1001">
        <v>4</v>
      </c>
      <c r="F1001" t="s">
        <v>131</v>
      </c>
      <c r="G1001" t="s">
        <v>2406</v>
      </c>
      <c r="H1001" t="s">
        <v>28</v>
      </c>
      <c r="I1001">
        <v>58</v>
      </c>
      <c r="J1001" t="s">
        <v>16</v>
      </c>
      <c r="K1001" t="s">
        <v>24</v>
      </c>
      <c r="L1001">
        <f>YEAR(licenziamenti[[#This Row],[date]])</f>
        <v>2022</v>
      </c>
    </row>
    <row r="1002" spans="1:12" hidden="1" x14ac:dyDescent="0.3">
      <c r="A1002" t="s">
        <v>2407</v>
      </c>
      <c r="B1002" t="s">
        <v>12</v>
      </c>
      <c r="C1002">
        <v>1090</v>
      </c>
      <c r="D1002" s="1">
        <v>45273</v>
      </c>
      <c r="F1002" t="s">
        <v>311</v>
      </c>
      <c r="G1002" t="s">
        <v>2408</v>
      </c>
      <c r="H1002" t="s">
        <v>105</v>
      </c>
      <c r="I1002">
        <v>234</v>
      </c>
      <c r="J1002" t="s">
        <v>16</v>
      </c>
      <c r="K1002" t="s">
        <v>652</v>
      </c>
      <c r="L1002">
        <f>YEAR(licenziamenti[[#This Row],[date]])</f>
        <v>2023</v>
      </c>
    </row>
    <row r="1003" spans="1:12" hidden="1" x14ac:dyDescent="0.3">
      <c r="A1003" t="s">
        <v>2409</v>
      </c>
      <c r="B1003" t="s">
        <v>26</v>
      </c>
      <c r="C1003">
        <v>150</v>
      </c>
      <c r="D1003" s="1">
        <v>44762</v>
      </c>
      <c r="E1003">
        <v>9</v>
      </c>
      <c r="F1003" t="s">
        <v>78</v>
      </c>
      <c r="G1003" t="s">
        <v>158</v>
      </c>
      <c r="H1003" t="s">
        <v>28</v>
      </c>
      <c r="I1003">
        <v>58</v>
      </c>
      <c r="J1003" t="s">
        <v>29</v>
      </c>
      <c r="K1003" t="s">
        <v>17</v>
      </c>
      <c r="L1003">
        <f>YEAR(licenziamenti[[#This Row],[date]])</f>
        <v>2022</v>
      </c>
    </row>
    <row r="1004" spans="1:12" hidden="1" x14ac:dyDescent="0.3">
      <c r="A1004" t="s">
        <v>2410</v>
      </c>
      <c r="B1004" t="s">
        <v>2411</v>
      </c>
      <c r="D1004" s="1">
        <v>45063</v>
      </c>
      <c r="E1004">
        <v>4</v>
      </c>
      <c r="F1004" t="s">
        <v>311</v>
      </c>
      <c r="G1004" t="s">
        <v>2412</v>
      </c>
      <c r="H1004" t="s">
        <v>215</v>
      </c>
      <c r="I1004">
        <v>425</v>
      </c>
      <c r="J1004" t="s">
        <v>16</v>
      </c>
      <c r="K1004" t="s">
        <v>2413</v>
      </c>
      <c r="L1004">
        <f>YEAR(licenziamenti[[#This Row],[date]])</f>
        <v>2023</v>
      </c>
    </row>
    <row r="1005" spans="1:12" hidden="1" x14ac:dyDescent="0.3">
      <c r="A1005" t="s">
        <v>2414</v>
      </c>
      <c r="B1005" t="s">
        <v>157</v>
      </c>
      <c r="C1005">
        <v>2000</v>
      </c>
      <c r="D1005" s="1">
        <v>45759</v>
      </c>
      <c r="F1005" t="s">
        <v>221</v>
      </c>
      <c r="G1005" t="s">
        <v>2415</v>
      </c>
      <c r="H1005" t="s">
        <v>45</v>
      </c>
      <c r="I1005">
        <v>593</v>
      </c>
      <c r="J1005" t="s">
        <v>159</v>
      </c>
      <c r="K1005" t="s">
        <v>1564</v>
      </c>
      <c r="L1005">
        <f>YEAR(licenziamenti[[#This Row],[date]])</f>
        <v>2025</v>
      </c>
    </row>
    <row r="1006" spans="1:12" hidden="1" x14ac:dyDescent="0.3">
      <c r="A1006" t="s">
        <v>2414</v>
      </c>
      <c r="B1006" t="s">
        <v>157</v>
      </c>
      <c r="C1006">
        <v>600</v>
      </c>
      <c r="D1006" s="1">
        <v>44876</v>
      </c>
      <c r="E1006">
        <v>8</v>
      </c>
      <c r="F1006" t="s">
        <v>221</v>
      </c>
      <c r="G1006" t="s">
        <v>2416</v>
      </c>
      <c r="H1006" t="s">
        <v>45</v>
      </c>
      <c r="I1006">
        <v>593</v>
      </c>
      <c r="J1006" t="s">
        <v>159</v>
      </c>
      <c r="K1006" t="s">
        <v>1180</v>
      </c>
      <c r="L1006">
        <f>YEAR(licenziamenti[[#This Row],[date]])</f>
        <v>2022</v>
      </c>
    </row>
    <row r="1007" spans="1:12" hidden="1" x14ac:dyDescent="0.3">
      <c r="A1007" t="s">
        <v>2417</v>
      </c>
      <c r="B1007" t="s">
        <v>12</v>
      </c>
      <c r="D1007" s="1">
        <v>44753</v>
      </c>
      <c r="E1007">
        <v>5</v>
      </c>
      <c r="F1007" t="s">
        <v>13</v>
      </c>
      <c r="G1007" t="s">
        <v>2418</v>
      </c>
      <c r="H1007" t="s">
        <v>45</v>
      </c>
      <c r="I1007">
        <v>225</v>
      </c>
      <c r="J1007" t="s">
        <v>16</v>
      </c>
      <c r="K1007" t="s">
        <v>2419</v>
      </c>
      <c r="L1007">
        <f>YEAR(licenziamenti[[#This Row],[date]])</f>
        <v>2022</v>
      </c>
    </row>
    <row r="1008" spans="1:12" hidden="1" x14ac:dyDescent="0.3">
      <c r="A1008" t="s">
        <v>2417</v>
      </c>
      <c r="B1008" t="s">
        <v>12</v>
      </c>
      <c r="C1008">
        <v>100</v>
      </c>
      <c r="D1008" s="1">
        <v>43941</v>
      </c>
      <c r="E1008">
        <v>3</v>
      </c>
      <c r="F1008" t="s">
        <v>13</v>
      </c>
      <c r="G1008" t="s">
        <v>2420</v>
      </c>
      <c r="H1008" t="s">
        <v>35</v>
      </c>
      <c r="I1008">
        <v>100</v>
      </c>
      <c r="J1008" t="s">
        <v>16</v>
      </c>
      <c r="K1008" t="s">
        <v>1318</v>
      </c>
      <c r="L1008">
        <f>YEAR(licenziamenti[[#This Row],[date]])</f>
        <v>2020</v>
      </c>
    </row>
    <row r="1009" spans="1:12" hidden="1" x14ac:dyDescent="0.3">
      <c r="A1009" t="s">
        <v>2417</v>
      </c>
      <c r="B1009" t="s">
        <v>12</v>
      </c>
      <c r="C1009">
        <v>2000</v>
      </c>
      <c r="D1009" s="1">
        <v>45608</v>
      </c>
      <c r="E1009">
        <v>10</v>
      </c>
      <c r="F1009" t="s">
        <v>13</v>
      </c>
      <c r="G1009" t="s">
        <v>2421</v>
      </c>
      <c r="H1009" t="s">
        <v>15</v>
      </c>
      <c r="I1009">
        <v>325</v>
      </c>
      <c r="J1009" t="s">
        <v>16</v>
      </c>
      <c r="K1009" t="s">
        <v>1389</v>
      </c>
      <c r="L1009">
        <f>YEAR(licenziamenti[[#This Row],[date]])</f>
        <v>2024</v>
      </c>
    </row>
    <row r="1010" spans="1:12" hidden="1" x14ac:dyDescent="0.3">
      <c r="A1010" t="s">
        <v>2422</v>
      </c>
      <c r="B1010" t="s">
        <v>138</v>
      </c>
      <c r="C1010">
        <v>1350</v>
      </c>
      <c r="D1010" s="1">
        <v>45020</v>
      </c>
      <c r="F1010" t="s">
        <v>13</v>
      </c>
      <c r="G1010" t="s">
        <v>2423</v>
      </c>
      <c r="H1010" t="s">
        <v>105</v>
      </c>
      <c r="I1010">
        <v>96</v>
      </c>
      <c r="J1010" t="s">
        <v>16</v>
      </c>
      <c r="K1010" t="s">
        <v>1980</v>
      </c>
      <c r="L1010">
        <f>YEAR(licenziamenti[[#This Row],[date]])</f>
        <v>2023</v>
      </c>
    </row>
    <row r="1011" spans="1:12" hidden="1" x14ac:dyDescent="0.3">
      <c r="A1011" t="s">
        <v>2424</v>
      </c>
      <c r="B1011" t="s">
        <v>142</v>
      </c>
      <c r="D1011" s="1">
        <v>45273</v>
      </c>
      <c r="E1011">
        <v>15</v>
      </c>
      <c r="F1011" t="s">
        <v>221</v>
      </c>
      <c r="G1011" t="s">
        <v>2425</v>
      </c>
      <c r="H1011" t="s">
        <v>58</v>
      </c>
      <c r="I1011">
        <v>241</v>
      </c>
      <c r="J1011" t="s">
        <v>16</v>
      </c>
      <c r="K1011" t="s">
        <v>757</v>
      </c>
      <c r="L1011">
        <f>YEAR(licenziamenti[[#This Row],[date]])</f>
        <v>2023</v>
      </c>
    </row>
    <row r="1012" spans="1:12" hidden="1" x14ac:dyDescent="0.3">
      <c r="A1012" t="s">
        <v>2424</v>
      </c>
      <c r="B1012" t="s">
        <v>142</v>
      </c>
      <c r="C1012">
        <v>600</v>
      </c>
      <c r="D1012" s="1">
        <v>44784</v>
      </c>
      <c r="E1012">
        <v>8</v>
      </c>
      <c r="F1012" t="s">
        <v>221</v>
      </c>
      <c r="G1012" t="s">
        <v>2426</v>
      </c>
      <c r="H1012" t="s">
        <v>45</v>
      </c>
      <c r="I1012">
        <v>201</v>
      </c>
      <c r="J1012" t="s">
        <v>16</v>
      </c>
      <c r="K1012" t="s">
        <v>513</v>
      </c>
      <c r="L1012">
        <f>YEAR(licenziamenti[[#This Row],[date]])</f>
        <v>2022</v>
      </c>
    </row>
    <row r="1013" spans="1:12" hidden="1" x14ac:dyDescent="0.3">
      <c r="A1013" t="s">
        <v>2427</v>
      </c>
      <c r="B1013" t="s">
        <v>42</v>
      </c>
      <c r="C1013">
        <v>1050</v>
      </c>
      <c r="D1013" s="1">
        <v>45435</v>
      </c>
      <c r="E1013">
        <v>25</v>
      </c>
      <c r="F1013" t="s">
        <v>20</v>
      </c>
      <c r="G1013" t="s">
        <v>2428</v>
      </c>
      <c r="H1013" t="s">
        <v>1284</v>
      </c>
      <c r="I1013">
        <v>390</v>
      </c>
      <c r="J1013" t="s">
        <v>16</v>
      </c>
      <c r="K1013" t="s">
        <v>2429</v>
      </c>
      <c r="L1013">
        <f>YEAR(licenziamenti[[#This Row],[date]])</f>
        <v>2024</v>
      </c>
    </row>
    <row r="1014" spans="1:12" hidden="1" x14ac:dyDescent="0.3">
      <c r="A1014" t="s">
        <v>2430</v>
      </c>
      <c r="B1014" t="s">
        <v>142</v>
      </c>
      <c r="C1014">
        <v>260</v>
      </c>
      <c r="D1014" s="1">
        <v>44827</v>
      </c>
      <c r="E1014">
        <v>35</v>
      </c>
      <c r="F1014" t="s">
        <v>83</v>
      </c>
      <c r="G1014" t="s">
        <v>2431</v>
      </c>
      <c r="H1014" t="s">
        <v>35</v>
      </c>
      <c r="I1014">
        <v>166</v>
      </c>
      <c r="J1014" t="s">
        <v>16</v>
      </c>
      <c r="K1014" t="s">
        <v>2432</v>
      </c>
      <c r="L1014">
        <f>YEAR(licenziamenti[[#This Row],[date]])</f>
        <v>2022</v>
      </c>
    </row>
    <row r="1015" spans="1:12" hidden="1" x14ac:dyDescent="0.3">
      <c r="A1015" t="s">
        <v>2433</v>
      </c>
      <c r="B1015" t="s">
        <v>130</v>
      </c>
      <c r="C1015">
        <v>1500</v>
      </c>
      <c r="D1015" s="1">
        <v>44754</v>
      </c>
      <c r="F1015" t="s">
        <v>83</v>
      </c>
      <c r="G1015" t="s">
        <v>2434</v>
      </c>
      <c r="H1015" t="s">
        <v>28</v>
      </c>
      <c r="I1015">
        <v>63</v>
      </c>
      <c r="J1015" t="s">
        <v>133</v>
      </c>
      <c r="K1015" t="s">
        <v>226</v>
      </c>
      <c r="L1015">
        <f>YEAR(licenziamenti[[#This Row],[date]])</f>
        <v>2022</v>
      </c>
    </row>
    <row r="1016" spans="1:12" hidden="1" x14ac:dyDescent="0.3">
      <c r="A1016" t="s">
        <v>2435</v>
      </c>
      <c r="B1016" t="s">
        <v>12</v>
      </c>
      <c r="C1016">
        <v>1000</v>
      </c>
      <c r="D1016" s="1">
        <v>45405</v>
      </c>
      <c r="E1016">
        <v>2</v>
      </c>
      <c r="F1016" t="s">
        <v>13</v>
      </c>
      <c r="G1016" t="s">
        <v>2436</v>
      </c>
      <c r="H1016" t="s">
        <v>15</v>
      </c>
      <c r="I1016">
        <v>1400</v>
      </c>
      <c r="J1016" t="s">
        <v>16</v>
      </c>
      <c r="K1016" t="s">
        <v>2437</v>
      </c>
      <c r="L1016">
        <f>YEAR(licenziamenti[[#This Row],[date]])</f>
        <v>2024</v>
      </c>
    </row>
    <row r="1017" spans="1:12" hidden="1" x14ac:dyDescent="0.3">
      <c r="A1017" t="s">
        <v>2438</v>
      </c>
      <c r="B1017" t="s">
        <v>517</v>
      </c>
      <c r="C1017">
        <v>450</v>
      </c>
      <c r="D1017" s="1">
        <v>44722</v>
      </c>
      <c r="E1017">
        <v>15</v>
      </c>
      <c r="F1017" t="s">
        <v>131</v>
      </c>
      <c r="G1017" t="s">
        <v>2439</v>
      </c>
      <c r="H1017" t="s">
        <v>58</v>
      </c>
      <c r="I1017">
        <v>133</v>
      </c>
      <c r="J1017" t="s">
        <v>519</v>
      </c>
      <c r="K1017" t="s">
        <v>1645</v>
      </c>
      <c r="L1017">
        <f>YEAR(licenziamenti[[#This Row],[date]])</f>
        <v>2022</v>
      </c>
    </row>
    <row r="1018" spans="1:12" hidden="1" x14ac:dyDescent="0.3">
      <c r="A1018" t="s">
        <v>2440</v>
      </c>
      <c r="B1018" t="s">
        <v>1395</v>
      </c>
      <c r="C1018">
        <v>500</v>
      </c>
      <c r="D1018" s="1">
        <v>45119</v>
      </c>
      <c r="E1018">
        <v>13</v>
      </c>
      <c r="F1018" t="s">
        <v>221</v>
      </c>
      <c r="G1018" t="s">
        <v>2441</v>
      </c>
      <c r="H1018" t="s">
        <v>39</v>
      </c>
      <c r="I1018">
        <v>118</v>
      </c>
      <c r="J1018" t="s">
        <v>16</v>
      </c>
      <c r="K1018" t="s">
        <v>1108</v>
      </c>
      <c r="L1018">
        <f>YEAR(licenziamenti[[#This Row],[date]])</f>
        <v>2023</v>
      </c>
    </row>
    <row r="1019" spans="1:12" hidden="1" x14ac:dyDescent="0.3">
      <c r="A1019" t="s">
        <v>2442</v>
      </c>
      <c r="B1019" t="s">
        <v>2443</v>
      </c>
      <c r="C1019">
        <v>160</v>
      </c>
      <c r="D1019" s="1">
        <v>45559</v>
      </c>
      <c r="F1019" t="s">
        <v>221</v>
      </c>
      <c r="G1019" t="s">
        <v>2444</v>
      </c>
      <c r="H1019" t="s">
        <v>215</v>
      </c>
      <c r="I1019">
        <v>92</v>
      </c>
      <c r="J1019" t="s">
        <v>16</v>
      </c>
      <c r="K1019" t="s">
        <v>1960</v>
      </c>
      <c r="L1019">
        <f>YEAR(licenziamenti[[#This Row],[date]])</f>
        <v>2024</v>
      </c>
    </row>
    <row r="1020" spans="1:12" hidden="1" x14ac:dyDescent="0.3">
      <c r="A1020" t="s">
        <v>2445</v>
      </c>
      <c r="B1020" t="s">
        <v>138</v>
      </c>
      <c r="D1020" s="1">
        <v>44958</v>
      </c>
      <c r="E1020">
        <v>5</v>
      </c>
      <c r="F1020" t="s">
        <v>13</v>
      </c>
      <c r="G1020" t="s">
        <v>2446</v>
      </c>
      <c r="H1020" t="s">
        <v>39</v>
      </c>
      <c r="I1020">
        <v>76</v>
      </c>
      <c r="J1020" t="s">
        <v>16</v>
      </c>
      <c r="K1020" t="s">
        <v>1328</v>
      </c>
      <c r="L1020">
        <f>YEAR(licenziamenti[[#This Row],[date]])</f>
        <v>2023</v>
      </c>
    </row>
    <row r="1021" spans="1:12" hidden="1" x14ac:dyDescent="0.3">
      <c r="A1021" t="s">
        <v>2447</v>
      </c>
      <c r="B1021" t="s">
        <v>26</v>
      </c>
      <c r="D1021" s="1">
        <v>45245</v>
      </c>
      <c r="E1021">
        <v>6</v>
      </c>
      <c r="F1021" t="s">
        <v>131</v>
      </c>
      <c r="G1021" t="s">
        <v>2448</v>
      </c>
      <c r="H1021" t="s">
        <v>58</v>
      </c>
      <c r="I1021">
        <v>331</v>
      </c>
      <c r="J1021" t="s">
        <v>29</v>
      </c>
      <c r="K1021" t="s">
        <v>739</v>
      </c>
      <c r="L1021">
        <f>YEAR(licenziamenti[[#This Row],[date]])</f>
        <v>2023</v>
      </c>
    </row>
    <row r="1022" spans="1:12" hidden="1" x14ac:dyDescent="0.3">
      <c r="A1022" t="s">
        <v>2447</v>
      </c>
      <c r="B1022" t="s">
        <v>26</v>
      </c>
      <c r="C1022">
        <v>1400</v>
      </c>
      <c r="D1022" s="1">
        <v>45566</v>
      </c>
      <c r="F1022" t="s">
        <v>131</v>
      </c>
      <c r="G1022" t="s">
        <v>2449</v>
      </c>
      <c r="H1022" t="s">
        <v>58</v>
      </c>
      <c r="I1022">
        <v>331</v>
      </c>
      <c r="J1022" t="s">
        <v>29</v>
      </c>
      <c r="K1022" t="s">
        <v>2450</v>
      </c>
      <c r="L1022">
        <f>YEAR(licenziamenti[[#This Row],[date]])</f>
        <v>2024</v>
      </c>
    </row>
    <row r="1023" spans="1:12" hidden="1" x14ac:dyDescent="0.3">
      <c r="A1023" t="s">
        <v>2451</v>
      </c>
      <c r="B1023" t="s">
        <v>26</v>
      </c>
      <c r="C1023">
        <v>380</v>
      </c>
      <c r="D1023" s="1">
        <v>43942</v>
      </c>
      <c r="E1023">
        <v>9</v>
      </c>
      <c r="F1023" t="s">
        <v>131</v>
      </c>
      <c r="G1023" t="s">
        <v>2452</v>
      </c>
      <c r="H1023" t="s">
        <v>28</v>
      </c>
      <c r="I1023">
        <v>75</v>
      </c>
      <c r="J1023" t="s">
        <v>29</v>
      </c>
      <c r="K1023" t="s">
        <v>1774</v>
      </c>
      <c r="L1023">
        <f>YEAR(licenziamenti[[#This Row],[date]])</f>
        <v>2020</v>
      </c>
    </row>
    <row r="1024" spans="1:12" hidden="1" x14ac:dyDescent="0.3">
      <c r="A1024" t="s">
        <v>2447</v>
      </c>
      <c r="B1024" t="s">
        <v>26</v>
      </c>
      <c r="C1024">
        <v>800</v>
      </c>
      <c r="D1024" s="1">
        <v>45006</v>
      </c>
      <c r="E1024">
        <v>1</v>
      </c>
      <c r="F1024" t="s">
        <v>131</v>
      </c>
      <c r="G1024" t="s">
        <v>2453</v>
      </c>
      <c r="H1024" t="s">
        <v>58</v>
      </c>
      <c r="I1024">
        <v>331</v>
      </c>
      <c r="J1024" t="s">
        <v>29</v>
      </c>
      <c r="K1024" t="s">
        <v>2454</v>
      </c>
      <c r="L1024">
        <f>YEAR(licenziamenti[[#This Row],[date]])</f>
        <v>2023</v>
      </c>
    </row>
    <row r="1025" spans="1:12" hidden="1" x14ac:dyDescent="0.3">
      <c r="A1025" t="s">
        <v>2455</v>
      </c>
      <c r="B1025" t="s">
        <v>42</v>
      </c>
      <c r="C1025">
        <v>1000</v>
      </c>
      <c r="D1025" s="1">
        <v>45301</v>
      </c>
      <c r="E1025">
        <v>3</v>
      </c>
      <c r="F1025" t="s">
        <v>83</v>
      </c>
      <c r="G1025" t="s">
        <v>2456</v>
      </c>
      <c r="H1025" t="s">
        <v>105</v>
      </c>
      <c r="I1025">
        <v>280</v>
      </c>
      <c r="J1025" t="s">
        <v>16</v>
      </c>
      <c r="K1025" t="s">
        <v>626</v>
      </c>
      <c r="L1025">
        <f>YEAR(licenziamenti[[#This Row],[date]])</f>
        <v>2024</v>
      </c>
    </row>
    <row r="1026" spans="1:12" hidden="1" x14ac:dyDescent="0.3">
      <c r="A1026" t="s">
        <v>2455</v>
      </c>
      <c r="B1026" t="s">
        <v>185</v>
      </c>
      <c r="C1026">
        <v>400</v>
      </c>
      <c r="D1026" s="1">
        <v>44798</v>
      </c>
      <c r="F1026" t="s">
        <v>83</v>
      </c>
      <c r="G1026" t="s">
        <v>2457</v>
      </c>
      <c r="H1026" t="s">
        <v>105</v>
      </c>
      <c r="I1026">
        <v>280</v>
      </c>
      <c r="J1026" t="s">
        <v>16</v>
      </c>
      <c r="K1026" t="s">
        <v>513</v>
      </c>
      <c r="L1026">
        <f>YEAR(licenziamenti[[#This Row],[date]])</f>
        <v>2022</v>
      </c>
    </row>
    <row r="1027" spans="1:12" hidden="1" x14ac:dyDescent="0.3">
      <c r="A1027" t="s">
        <v>2458</v>
      </c>
      <c r="B1027" t="s">
        <v>42</v>
      </c>
      <c r="D1027" s="1">
        <v>44760</v>
      </c>
      <c r="E1027">
        <v>25</v>
      </c>
      <c r="F1027" t="s">
        <v>83</v>
      </c>
      <c r="G1027" t="s">
        <v>2459</v>
      </c>
      <c r="H1027" t="s">
        <v>105</v>
      </c>
      <c r="I1027">
        <v>107</v>
      </c>
      <c r="J1027" t="s">
        <v>16</v>
      </c>
      <c r="K1027" t="s">
        <v>2161</v>
      </c>
      <c r="L1027">
        <f>YEAR(licenziamenti[[#This Row],[date]])</f>
        <v>2022</v>
      </c>
    </row>
    <row r="1028" spans="1:12" hidden="1" x14ac:dyDescent="0.3">
      <c r="A1028" t="s">
        <v>2458</v>
      </c>
      <c r="B1028" t="s">
        <v>848</v>
      </c>
      <c r="C1028">
        <v>3290</v>
      </c>
      <c r="D1028" s="1">
        <v>44907</v>
      </c>
      <c r="F1028" t="s">
        <v>83</v>
      </c>
      <c r="G1028" t="s">
        <v>2460</v>
      </c>
      <c r="H1028" t="s">
        <v>105</v>
      </c>
      <c r="I1028">
        <v>107</v>
      </c>
      <c r="J1028" t="s">
        <v>16</v>
      </c>
      <c r="K1028" t="s">
        <v>2461</v>
      </c>
      <c r="L1028">
        <f>YEAR(licenziamenti[[#This Row],[date]])</f>
        <v>2022</v>
      </c>
    </row>
    <row r="1029" spans="1:12" hidden="1" x14ac:dyDescent="0.3">
      <c r="A1029" t="s">
        <v>2462</v>
      </c>
      <c r="B1029" t="s">
        <v>12</v>
      </c>
      <c r="C1029">
        <v>1140</v>
      </c>
      <c r="D1029" s="1">
        <v>45001</v>
      </c>
      <c r="E1029">
        <v>2</v>
      </c>
      <c r="F1029" t="s">
        <v>94</v>
      </c>
      <c r="G1029" t="s">
        <v>2463</v>
      </c>
      <c r="H1029" t="s">
        <v>39</v>
      </c>
      <c r="I1029">
        <v>484</v>
      </c>
      <c r="J1029" t="s">
        <v>16</v>
      </c>
      <c r="K1029" t="s">
        <v>1668</v>
      </c>
      <c r="L1029">
        <f>YEAR(licenziamenti[[#This Row],[date]])</f>
        <v>2023</v>
      </c>
    </row>
    <row r="1030" spans="1:12" hidden="1" x14ac:dyDescent="0.3">
      <c r="A1030" t="s">
        <v>2462</v>
      </c>
      <c r="B1030" t="s">
        <v>12</v>
      </c>
      <c r="C1030">
        <v>6600</v>
      </c>
      <c r="D1030" s="1">
        <v>45603</v>
      </c>
      <c r="E1030">
        <v>13</v>
      </c>
      <c r="F1030" t="s">
        <v>94</v>
      </c>
      <c r="G1030" t="s">
        <v>2464</v>
      </c>
      <c r="H1030" t="s">
        <v>39</v>
      </c>
      <c r="I1030">
        <v>484</v>
      </c>
      <c r="J1030" t="s">
        <v>16</v>
      </c>
      <c r="K1030" t="s">
        <v>2465</v>
      </c>
      <c r="L1030">
        <f>YEAR(licenziamenti[[#This Row],[date]])</f>
        <v>2024</v>
      </c>
    </row>
    <row r="1031" spans="1:12" hidden="1" x14ac:dyDescent="0.3">
      <c r="A1031" t="s">
        <v>2462</v>
      </c>
      <c r="B1031" t="s">
        <v>12</v>
      </c>
      <c r="C1031">
        <v>900</v>
      </c>
      <c r="D1031" s="1">
        <v>44910</v>
      </c>
      <c r="E1031">
        <v>2</v>
      </c>
      <c r="F1031" t="s">
        <v>94</v>
      </c>
      <c r="G1031" t="s">
        <v>2466</v>
      </c>
      <c r="H1031" t="s">
        <v>39</v>
      </c>
      <c r="I1031">
        <v>484</v>
      </c>
      <c r="J1031" t="s">
        <v>16</v>
      </c>
      <c r="K1031" t="s">
        <v>427</v>
      </c>
      <c r="L1031">
        <f>YEAR(licenziamenti[[#This Row],[date]])</f>
        <v>2022</v>
      </c>
    </row>
    <row r="1032" spans="1:12" hidden="1" x14ac:dyDescent="0.3">
      <c r="A1032" t="s">
        <v>2467</v>
      </c>
      <c r="B1032" t="s">
        <v>2468</v>
      </c>
      <c r="C1032">
        <v>2000</v>
      </c>
      <c r="D1032" s="1">
        <v>45293</v>
      </c>
      <c r="E1032">
        <v>10</v>
      </c>
      <c r="F1032" t="s">
        <v>213</v>
      </c>
      <c r="G1032" t="s">
        <v>2469</v>
      </c>
      <c r="H1032" t="s">
        <v>58</v>
      </c>
      <c r="I1032">
        <v>26</v>
      </c>
      <c r="J1032" t="s">
        <v>16</v>
      </c>
      <c r="K1032" t="s">
        <v>2470</v>
      </c>
      <c r="L1032">
        <f>YEAR(licenziamenti[[#This Row],[date]])</f>
        <v>2024</v>
      </c>
    </row>
    <row r="1033" spans="1:12" hidden="1" x14ac:dyDescent="0.3">
      <c r="A1033" t="s">
        <v>2467</v>
      </c>
      <c r="B1033" t="s">
        <v>2468</v>
      </c>
      <c r="C1033">
        <v>350</v>
      </c>
      <c r="D1033" s="1">
        <v>43931</v>
      </c>
      <c r="E1033">
        <v>16</v>
      </c>
      <c r="F1033" t="s">
        <v>213</v>
      </c>
      <c r="G1033" t="s">
        <v>2471</v>
      </c>
      <c r="H1033" t="s">
        <v>58</v>
      </c>
      <c r="I1033">
        <v>3</v>
      </c>
      <c r="J1033" t="s">
        <v>16</v>
      </c>
      <c r="K1033" t="s">
        <v>1935</v>
      </c>
      <c r="L1033">
        <f>YEAR(licenziamenti[[#This Row],[date]])</f>
        <v>2020</v>
      </c>
    </row>
    <row r="1034" spans="1:12" hidden="1" x14ac:dyDescent="0.3">
      <c r="A1034" t="s">
        <v>2472</v>
      </c>
      <c r="B1034" t="s">
        <v>150</v>
      </c>
      <c r="D1034" s="1">
        <v>45092</v>
      </c>
      <c r="E1034">
        <v>9</v>
      </c>
      <c r="F1034" t="s">
        <v>65</v>
      </c>
      <c r="G1034" t="s">
        <v>2473</v>
      </c>
      <c r="H1034" t="s">
        <v>22</v>
      </c>
      <c r="I1034">
        <v>17</v>
      </c>
      <c r="J1034" t="s">
        <v>133</v>
      </c>
      <c r="K1034" t="s">
        <v>877</v>
      </c>
      <c r="L1034">
        <f>YEAR(licenziamenti[[#This Row],[date]])</f>
        <v>2023</v>
      </c>
    </row>
    <row r="1035" spans="1:12" hidden="1" x14ac:dyDescent="0.3">
      <c r="A1035" t="s">
        <v>2472</v>
      </c>
      <c r="B1035" t="s">
        <v>150</v>
      </c>
      <c r="D1035" s="1">
        <v>45117</v>
      </c>
      <c r="E1035">
        <v>10</v>
      </c>
      <c r="F1035" t="s">
        <v>65</v>
      </c>
      <c r="G1035" t="s">
        <v>2474</v>
      </c>
      <c r="H1035" t="s">
        <v>22</v>
      </c>
      <c r="I1035">
        <v>17</v>
      </c>
      <c r="J1035" t="s">
        <v>133</v>
      </c>
      <c r="K1035" t="s">
        <v>2475</v>
      </c>
      <c r="L1035">
        <f>YEAR(licenziamenti[[#This Row],[date]])</f>
        <v>2023</v>
      </c>
    </row>
    <row r="1036" spans="1:12" hidden="1" x14ac:dyDescent="0.3">
      <c r="A1036" t="s">
        <v>2472</v>
      </c>
      <c r="B1036" t="s">
        <v>150</v>
      </c>
      <c r="C1036">
        <v>1300</v>
      </c>
      <c r="D1036" s="1">
        <v>44846</v>
      </c>
      <c r="E1036">
        <v>75</v>
      </c>
      <c r="F1036" t="s">
        <v>65</v>
      </c>
      <c r="G1036" t="s">
        <v>2476</v>
      </c>
      <c r="H1036" t="s">
        <v>22</v>
      </c>
      <c r="I1036">
        <v>17</v>
      </c>
      <c r="J1036" t="s">
        <v>133</v>
      </c>
      <c r="K1036" t="s">
        <v>2477</v>
      </c>
      <c r="L1036">
        <f>YEAR(licenziamenti[[#This Row],[date]])</f>
        <v>2022</v>
      </c>
    </row>
    <row r="1037" spans="1:12" hidden="1" x14ac:dyDescent="0.3">
      <c r="A1037" t="s">
        <v>2472</v>
      </c>
      <c r="B1037" t="s">
        <v>150</v>
      </c>
      <c r="C1037">
        <v>1450</v>
      </c>
      <c r="D1037" s="1">
        <v>44708</v>
      </c>
      <c r="E1037">
        <v>3</v>
      </c>
      <c r="F1037" t="s">
        <v>65</v>
      </c>
      <c r="G1037" t="s">
        <v>2478</v>
      </c>
      <c r="H1037" t="s">
        <v>22</v>
      </c>
      <c r="I1037">
        <v>17</v>
      </c>
      <c r="J1037" t="s">
        <v>133</v>
      </c>
      <c r="K1037" t="s">
        <v>2479</v>
      </c>
      <c r="L1037">
        <f>YEAR(licenziamenti[[#This Row],[date]])</f>
        <v>2022</v>
      </c>
    </row>
    <row r="1038" spans="1:12" hidden="1" x14ac:dyDescent="0.3">
      <c r="A1038" t="s">
        <v>2480</v>
      </c>
      <c r="B1038" t="s">
        <v>2481</v>
      </c>
      <c r="D1038" s="1">
        <v>44733</v>
      </c>
      <c r="E1038">
        <v>3</v>
      </c>
      <c r="F1038" t="s">
        <v>83</v>
      </c>
      <c r="G1038" t="s">
        <v>2482</v>
      </c>
      <c r="H1038" t="s">
        <v>35</v>
      </c>
      <c r="I1038">
        <v>202</v>
      </c>
      <c r="J1038" t="s">
        <v>2483</v>
      </c>
      <c r="K1038" t="s">
        <v>1156</v>
      </c>
      <c r="L1038">
        <f>YEAR(licenziamenti[[#This Row],[date]])</f>
        <v>2022</v>
      </c>
    </row>
    <row r="1039" spans="1:12" hidden="1" x14ac:dyDescent="0.3">
      <c r="A1039" t="s">
        <v>2484</v>
      </c>
      <c r="B1039" t="s">
        <v>702</v>
      </c>
      <c r="D1039" s="1">
        <v>44817</v>
      </c>
      <c r="E1039">
        <v>12</v>
      </c>
      <c r="F1039" t="s">
        <v>20</v>
      </c>
      <c r="G1039" t="s">
        <v>2485</v>
      </c>
      <c r="H1039" t="s">
        <v>58</v>
      </c>
      <c r="I1039">
        <v>197</v>
      </c>
      <c r="J1039" t="s">
        <v>16</v>
      </c>
      <c r="K1039" t="s">
        <v>817</v>
      </c>
      <c r="L1039">
        <f>YEAR(licenziamenti[[#This Row],[date]])</f>
        <v>2022</v>
      </c>
    </row>
    <row r="1040" spans="1:12" hidden="1" x14ac:dyDescent="0.3">
      <c r="A1040" t="s">
        <v>2484</v>
      </c>
      <c r="B1040" t="s">
        <v>702</v>
      </c>
      <c r="C1040">
        <v>500</v>
      </c>
      <c r="D1040" s="1">
        <v>45300</v>
      </c>
      <c r="E1040">
        <v>1</v>
      </c>
      <c r="F1040" t="s">
        <v>20</v>
      </c>
      <c r="G1040" t="s">
        <v>2486</v>
      </c>
      <c r="H1040" t="s">
        <v>58</v>
      </c>
      <c r="I1040">
        <v>197</v>
      </c>
      <c r="J1040" t="s">
        <v>16</v>
      </c>
      <c r="K1040" t="s">
        <v>2035</v>
      </c>
      <c r="L1040">
        <f>YEAR(licenziamenti[[#This Row],[date]])</f>
        <v>2024</v>
      </c>
    </row>
    <row r="1041" spans="1:12" hidden="1" x14ac:dyDescent="0.3">
      <c r="A1041" t="s">
        <v>2487</v>
      </c>
      <c r="B1041" t="s">
        <v>12</v>
      </c>
      <c r="C1041">
        <v>140</v>
      </c>
      <c r="D1041" s="1">
        <v>43984</v>
      </c>
      <c r="E1041">
        <v>15</v>
      </c>
      <c r="F1041" t="s">
        <v>131</v>
      </c>
      <c r="G1041" t="s">
        <v>2488</v>
      </c>
      <c r="H1041" t="s">
        <v>35</v>
      </c>
      <c r="I1041">
        <v>453</v>
      </c>
      <c r="J1041" t="s">
        <v>16</v>
      </c>
      <c r="K1041" t="s">
        <v>1691</v>
      </c>
      <c r="L1041">
        <f>YEAR(licenziamenti[[#This Row],[date]])</f>
        <v>2020</v>
      </c>
    </row>
    <row r="1042" spans="1:12" hidden="1" x14ac:dyDescent="0.3">
      <c r="A1042" t="s">
        <v>2487</v>
      </c>
      <c r="B1042" t="s">
        <v>12</v>
      </c>
      <c r="C1042">
        <v>1500</v>
      </c>
      <c r="D1042" s="1">
        <v>44859</v>
      </c>
      <c r="E1042">
        <v>42</v>
      </c>
      <c r="F1042" t="s">
        <v>131</v>
      </c>
      <c r="G1042" t="s">
        <v>2489</v>
      </c>
      <c r="H1042" t="s">
        <v>45</v>
      </c>
      <c r="I1042">
        <v>553</v>
      </c>
      <c r="J1042" t="s">
        <v>16</v>
      </c>
      <c r="K1042" t="s">
        <v>2490</v>
      </c>
      <c r="L1042">
        <f>YEAR(licenziamenti[[#This Row],[date]])</f>
        <v>2022</v>
      </c>
    </row>
    <row r="1043" spans="1:12" hidden="1" x14ac:dyDescent="0.3">
      <c r="A1043" t="s">
        <v>2491</v>
      </c>
      <c r="B1043" t="s">
        <v>12</v>
      </c>
      <c r="C1043">
        <v>850</v>
      </c>
      <c r="D1043" s="1">
        <v>44020</v>
      </c>
      <c r="F1043" t="s">
        <v>131</v>
      </c>
      <c r="G1043" t="s">
        <v>2492</v>
      </c>
      <c r="H1043" t="s">
        <v>39</v>
      </c>
      <c r="I1043">
        <v>746</v>
      </c>
      <c r="J1043" t="s">
        <v>16</v>
      </c>
      <c r="K1043" t="s">
        <v>2108</v>
      </c>
      <c r="L1043">
        <f>YEAR(licenziamenti[[#This Row],[date]])</f>
        <v>2020</v>
      </c>
    </row>
    <row r="1044" spans="1:12" hidden="1" x14ac:dyDescent="0.3">
      <c r="A1044" t="s">
        <v>2493</v>
      </c>
      <c r="B1044" t="s">
        <v>1278</v>
      </c>
      <c r="C1044">
        <v>650</v>
      </c>
      <c r="D1044" s="1">
        <v>43937</v>
      </c>
      <c r="E1044">
        <v>18</v>
      </c>
      <c r="F1044" t="s">
        <v>131</v>
      </c>
      <c r="G1044" t="s">
        <v>2494</v>
      </c>
      <c r="H1044" t="s">
        <v>28</v>
      </c>
      <c r="I1044">
        <v>42</v>
      </c>
      <c r="J1044" t="s">
        <v>1280</v>
      </c>
      <c r="K1044" t="s">
        <v>892</v>
      </c>
      <c r="L1044">
        <f>YEAR(licenziamenti[[#This Row],[date]])</f>
        <v>2020</v>
      </c>
    </row>
    <row r="1045" spans="1:12" hidden="1" x14ac:dyDescent="0.3">
      <c r="A1045" t="s">
        <v>2495</v>
      </c>
      <c r="B1045" t="s">
        <v>150</v>
      </c>
      <c r="C1045">
        <v>1800</v>
      </c>
      <c r="D1045" s="1">
        <v>44646</v>
      </c>
      <c r="F1045" t="s">
        <v>43</v>
      </c>
      <c r="G1045" t="s">
        <v>2496</v>
      </c>
      <c r="H1045" t="s">
        <v>45</v>
      </c>
      <c r="I1045">
        <v>228</v>
      </c>
      <c r="J1045" t="s">
        <v>133</v>
      </c>
      <c r="K1045" t="s">
        <v>2497</v>
      </c>
      <c r="L1045">
        <f>YEAR(licenziamenti[[#This Row],[date]])</f>
        <v>2022</v>
      </c>
    </row>
    <row r="1046" spans="1:12" hidden="1" x14ac:dyDescent="0.3">
      <c r="A1046" t="s">
        <v>2498</v>
      </c>
      <c r="B1046" t="s">
        <v>12</v>
      </c>
      <c r="D1046" s="1">
        <v>45095</v>
      </c>
      <c r="E1046">
        <v>10</v>
      </c>
      <c r="F1046" t="s">
        <v>13</v>
      </c>
      <c r="G1046" t="s">
        <v>2499</v>
      </c>
      <c r="H1046" t="s">
        <v>35</v>
      </c>
      <c r="I1046">
        <v>80</v>
      </c>
      <c r="J1046" t="s">
        <v>16</v>
      </c>
      <c r="K1046" t="s">
        <v>2500</v>
      </c>
      <c r="L1046">
        <f>YEAR(licenziamenti[[#This Row],[date]])</f>
        <v>2023</v>
      </c>
    </row>
    <row r="1047" spans="1:12" hidden="1" x14ac:dyDescent="0.3">
      <c r="A1047" t="s">
        <v>2501</v>
      </c>
      <c r="B1047" t="s">
        <v>142</v>
      </c>
      <c r="C1047">
        <v>170</v>
      </c>
      <c r="D1047" s="1">
        <v>44012</v>
      </c>
      <c r="E1047">
        <v>5</v>
      </c>
      <c r="F1047" t="s">
        <v>20</v>
      </c>
      <c r="G1047" t="s">
        <v>2502</v>
      </c>
      <c r="H1047" t="s">
        <v>35</v>
      </c>
      <c r="I1047">
        <v>101</v>
      </c>
      <c r="J1047" t="s">
        <v>16</v>
      </c>
      <c r="K1047" t="s">
        <v>2503</v>
      </c>
      <c r="L1047">
        <f>YEAR(licenziamenti[[#This Row],[date]])</f>
        <v>2020</v>
      </c>
    </row>
    <row r="1048" spans="1:12" hidden="1" x14ac:dyDescent="0.3">
      <c r="A1048" t="s">
        <v>2504</v>
      </c>
      <c r="B1048" t="s">
        <v>130</v>
      </c>
      <c r="C1048">
        <v>1800</v>
      </c>
      <c r="D1048" s="1">
        <v>45784</v>
      </c>
      <c r="F1048" t="s">
        <v>33</v>
      </c>
      <c r="G1048" t="s">
        <v>2505</v>
      </c>
      <c r="H1048" t="s">
        <v>58</v>
      </c>
      <c r="I1048">
        <v>75</v>
      </c>
      <c r="J1048" t="s">
        <v>133</v>
      </c>
      <c r="K1048" t="s">
        <v>2506</v>
      </c>
      <c r="L1048">
        <f>YEAR(licenziamenti[[#This Row],[date]])</f>
        <v>2025</v>
      </c>
    </row>
    <row r="1049" spans="1:12" hidden="1" x14ac:dyDescent="0.3">
      <c r="A1049" t="s">
        <v>2504</v>
      </c>
      <c r="B1049" t="s">
        <v>130</v>
      </c>
      <c r="C1049">
        <v>4000</v>
      </c>
      <c r="D1049" s="1">
        <v>45901</v>
      </c>
      <c r="F1049" t="s">
        <v>33</v>
      </c>
      <c r="G1049" t="s">
        <v>2507</v>
      </c>
      <c r="H1049" t="s">
        <v>58</v>
      </c>
      <c r="I1049">
        <v>75</v>
      </c>
      <c r="J1049" t="s">
        <v>133</v>
      </c>
      <c r="K1049" t="s">
        <v>2506</v>
      </c>
      <c r="L1049">
        <f>YEAR(licenziamenti[[#This Row],[date]])</f>
        <v>2025</v>
      </c>
    </row>
    <row r="1050" spans="1:12" hidden="1" x14ac:dyDescent="0.3">
      <c r="A1050" t="s">
        <v>2508</v>
      </c>
      <c r="B1050" t="s">
        <v>12</v>
      </c>
      <c r="D1050" s="1">
        <v>45170</v>
      </c>
      <c r="E1050">
        <v>10</v>
      </c>
      <c r="F1050" t="s">
        <v>311</v>
      </c>
      <c r="G1050" t="s">
        <v>2509</v>
      </c>
      <c r="H1050" t="s">
        <v>152</v>
      </c>
      <c r="I1050">
        <v>3</v>
      </c>
      <c r="J1050" t="s">
        <v>16</v>
      </c>
      <c r="K1050" t="s">
        <v>2510</v>
      </c>
      <c r="L1050">
        <f>YEAR(licenziamenti[[#This Row],[date]])</f>
        <v>2023</v>
      </c>
    </row>
    <row r="1051" spans="1:12" hidden="1" x14ac:dyDescent="0.3">
      <c r="A1051" t="s">
        <v>2511</v>
      </c>
      <c r="B1051" t="s">
        <v>12</v>
      </c>
      <c r="C1051">
        <v>300</v>
      </c>
      <c r="D1051" s="1">
        <v>44714</v>
      </c>
      <c r="E1051">
        <v>33</v>
      </c>
      <c r="F1051" t="s">
        <v>33</v>
      </c>
      <c r="G1051" t="s">
        <v>2512</v>
      </c>
      <c r="H1051" t="s">
        <v>28</v>
      </c>
      <c r="I1051">
        <v>76</v>
      </c>
      <c r="J1051" t="s">
        <v>16</v>
      </c>
      <c r="K1051" t="s">
        <v>241</v>
      </c>
      <c r="L1051">
        <f>YEAR(licenziamenti[[#This Row],[date]])</f>
        <v>2022</v>
      </c>
    </row>
    <row r="1052" spans="1:12" hidden="1" x14ac:dyDescent="0.3">
      <c r="A1052" t="s">
        <v>2513</v>
      </c>
      <c r="B1052" t="s">
        <v>32</v>
      </c>
      <c r="D1052" s="1">
        <v>44742</v>
      </c>
      <c r="E1052">
        <v>10</v>
      </c>
      <c r="F1052" t="s">
        <v>570</v>
      </c>
      <c r="G1052" t="s">
        <v>2514</v>
      </c>
      <c r="H1052" t="s">
        <v>152</v>
      </c>
      <c r="I1052">
        <v>5</v>
      </c>
      <c r="J1052" t="s">
        <v>16</v>
      </c>
      <c r="K1052" t="s">
        <v>406</v>
      </c>
      <c r="L1052">
        <f>YEAR(licenziamenti[[#This Row],[date]])</f>
        <v>2022</v>
      </c>
    </row>
    <row r="1053" spans="1:12" hidden="1" x14ac:dyDescent="0.3">
      <c r="A1053" t="s">
        <v>2515</v>
      </c>
      <c r="B1053" t="s">
        <v>12</v>
      </c>
      <c r="C1053">
        <v>1000</v>
      </c>
      <c r="D1053" s="1">
        <v>44866</v>
      </c>
      <c r="E1053">
        <v>33</v>
      </c>
      <c r="F1053" t="s">
        <v>392</v>
      </c>
      <c r="G1053" t="s">
        <v>2516</v>
      </c>
      <c r="H1053" t="s">
        <v>35</v>
      </c>
      <c r="I1053">
        <v>148</v>
      </c>
      <c r="J1053" t="s">
        <v>16</v>
      </c>
      <c r="K1053" t="s">
        <v>1074</v>
      </c>
      <c r="L1053">
        <f>YEAR(licenziamenti[[#This Row],[date]])</f>
        <v>2022</v>
      </c>
    </row>
    <row r="1054" spans="1:12" hidden="1" x14ac:dyDescent="0.3">
      <c r="A1054" t="s">
        <v>2515</v>
      </c>
      <c r="B1054" t="s">
        <v>12</v>
      </c>
      <c r="C1054">
        <v>700</v>
      </c>
      <c r="D1054" s="1">
        <v>45140</v>
      </c>
      <c r="F1054" t="s">
        <v>392</v>
      </c>
      <c r="G1054" t="s">
        <v>2517</v>
      </c>
      <c r="H1054" t="s">
        <v>35</v>
      </c>
      <c r="I1054">
        <v>148</v>
      </c>
      <c r="J1054" t="s">
        <v>16</v>
      </c>
      <c r="K1054" t="s">
        <v>153</v>
      </c>
      <c r="L1054">
        <f>YEAR(licenziamenti[[#This Row],[date]])</f>
        <v>2023</v>
      </c>
    </row>
    <row r="1055" spans="1:12" hidden="1" x14ac:dyDescent="0.3">
      <c r="A1055" t="s">
        <v>2518</v>
      </c>
      <c r="B1055" t="s">
        <v>42</v>
      </c>
      <c r="D1055" s="1">
        <v>44949</v>
      </c>
      <c r="E1055">
        <v>1</v>
      </c>
      <c r="F1055" t="s">
        <v>56</v>
      </c>
      <c r="G1055" t="s">
        <v>2519</v>
      </c>
      <c r="H1055" t="s">
        <v>58</v>
      </c>
      <c r="I1055">
        <v>423</v>
      </c>
      <c r="J1055" t="s">
        <v>16</v>
      </c>
      <c r="K1055" t="s">
        <v>986</v>
      </c>
      <c r="L1055">
        <f>YEAR(licenziamenti[[#This Row],[date]])</f>
        <v>2023</v>
      </c>
    </row>
    <row r="1056" spans="1:12" hidden="1" x14ac:dyDescent="0.3">
      <c r="A1056" t="s">
        <v>2518</v>
      </c>
      <c r="B1056" t="s">
        <v>42</v>
      </c>
      <c r="C1056">
        <v>1000</v>
      </c>
      <c r="D1056" s="1">
        <v>44714</v>
      </c>
      <c r="E1056">
        <v>1</v>
      </c>
      <c r="F1056" t="s">
        <v>56</v>
      </c>
      <c r="G1056" t="s">
        <v>2520</v>
      </c>
      <c r="H1056" t="s">
        <v>58</v>
      </c>
      <c r="I1056">
        <v>423</v>
      </c>
      <c r="J1056" t="s">
        <v>16</v>
      </c>
      <c r="K1056" t="s">
        <v>62</v>
      </c>
      <c r="L1056">
        <f>YEAR(licenziamenti[[#This Row],[date]])</f>
        <v>2022</v>
      </c>
    </row>
    <row r="1057" spans="1:12" hidden="1" x14ac:dyDescent="0.3">
      <c r="A1057" t="s">
        <v>2518</v>
      </c>
      <c r="B1057" t="s">
        <v>42</v>
      </c>
      <c r="C1057">
        <v>680</v>
      </c>
      <c r="D1057" s="1">
        <v>44760</v>
      </c>
      <c r="E1057">
        <v>7</v>
      </c>
      <c r="F1057" t="s">
        <v>56</v>
      </c>
      <c r="G1057" t="s">
        <v>2521</v>
      </c>
      <c r="H1057" t="s">
        <v>58</v>
      </c>
      <c r="I1057">
        <v>423</v>
      </c>
      <c r="J1057" t="s">
        <v>16</v>
      </c>
      <c r="K1057" t="s">
        <v>36</v>
      </c>
      <c r="L1057">
        <f>YEAR(licenziamenti[[#This Row],[date]])</f>
        <v>2022</v>
      </c>
    </row>
    <row r="1058" spans="1:12" hidden="1" x14ac:dyDescent="0.3">
      <c r="A1058" t="s">
        <v>2522</v>
      </c>
      <c r="B1058" t="s">
        <v>120</v>
      </c>
      <c r="D1058" s="1">
        <v>45782</v>
      </c>
      <c r="E1058">
        <v>25</v>
      </c>
      <c r="F1058" t="s">
        <v>73</v>
      </c>
      <c r="G1058" t="s">
        <v>2523</v>
      </c>
      <c r="H1058" t="s">
        <v>58</v>
      </c>
      <c r="I1058">
        <v>370</v>
      </c>
      <c r="J1058" t="s">
        <v>29</v>
      </c>
      <c r="K1058" t="s">
        <v>1839</v>
      </c>
      <c r="L1058">
        <f>YEAR(licenziamenti[[#This Row],[date]])</f>
        <v>2025</v>
      </c>
    </row>
    <row r="1059" spans="1:12" hidden="1" x14ac:dyDescent="0.3">
      <c r="A1059" t="s">
        <v>2524</v>
      </c>
      <c r="B1059" t="s">
        <v>12</v>
      </c>
      <c r="C1059">
        <v>230</v>
      </c>
      <c r="D1059" s="1">
        <v>44812</v>
      </c>
      <c r="F1059" t="s">
        <v>13</v>
      </c>
      <c r="G1059" t="s">
        <v>2525</v>
      </c>
      <c r="H1059" t="s">
        <v>35</v>
      </c>
      <c r="I1059">
        <v>120</v>
      </c>
      <c r="J1059" t="s">
        <v>16</v>
      </c>
      <c r="K1059" t="s">
        <v>817</v>
      </c>
      <c r="L1059">
        <f>YEAR(licenziamenti[[#This Row],[date]])</f>
        <v>2022</v>
      </c>
    </row>
    <row r="1060" spans="1:12" hidden="1" x14ac:dyDescent="0.3">
      <c r="A1060" t="s">
        <v>2526</v>
      </c>
      <c r="B1060" t="s">
        <v>957</v>
      </c>
      <c r="D1060" s="1">
        <v>46000</v>
      </c>
      <c r="E1060">
        <v>10</v>
      </c>
      <c r="F1060" t="s">
        <v>311</v>
      </c>
      <c r="G1060" t="s">
        <v>2527</v>
      </c>
      <c r="H1060" t="s">
        <v>152</v>
      </c>
      <c r="I1060">
        <v>3</v>
      </c>
      <c r="J1060" t="s">
        <v>133</v>
      </c>
      <c r="K1060" t="s">
        <v>2528</v>
      </c>
      <c r="L1060">
        <f>YEAR(licenziamenti[[#This Row],[date]])</f>
        <v>2025</v>
      </c>
    </row>
    <row r="1061" spans="1:12" hidden="1" x14ac:dyDescent="0.3">
      <c r="A1061" t="s">
        <v>2526</v>
      </c>
      <c r="B1061" t="s">
        <v>957</v>
      </c>
      <c r="C1061">
        <v>150</v>
      </c>
      <c r="D1061" s="1">
        <v>45782</v>
      </c>
      <c r="E1061">
        <v>2</v>
      </c>
      <c r="F1061" t="s">
        <v>311</v>
      </c>
      <c r="G1061" t="s">
        <v>2529</v>
      </c>
      <c r="H1061" t="s">
        <v>152</v>
      </c>
      <c r="I1061">
        <v>3</v>
      </c>
      <c r="J1061" t="s">
        <v>133</v>
      </c>
      <c r="K1061" t="s">
        <v>1839</v>
      </c>
      <c r="L1061">
        <f>YEAR(licenziamenti[[#This Row],[date]])</f>
        <v>2025</v>
      </c>
    </row>
    <row r="1062" spans="1:12" hidden="1" x14ac:dyDescent="0.3">
      <c r="A1062" t="s">
        <v>2530</v>
      </c>
      <c r="B1062" t="s">
        <v>12</v>
      </c>
      <c r="D1062" s="1">
        <v>44959</v>
      </c>
      <c r="E1062">
        <v>1</v>
      </c>
      <c r="F1062" t="s">
        <v>103</v>
      </c>
      <c r="G1062" t="s">
        <v>2531</v>
      </c>
      <c r="H1062" t="s">
        <v>39</v>
      </c>
      <c r="I1062">
        <v>948</v>
      </c>
      <c r="J1062" t="s">
        <v>16</v>
      </c>
      <c r="K1062" t="s">
        <v>532</v>
      </c>
      <c r="L1062">
        <f>YEAR(licenziamenti[[#This Row],[date]])</f>
        <v>2023</v>
      </c>
    </row>
    <row r="1063" spans="1:12" hidden="1" x14ac:dyDescent="0.3">
      <c r="A1063" t="s">
        <v>2530</v>
      </c>
      <c r="B1063" t="s">
        <v>12</v>
      </c>
      <c r="D1063" s="1">
        <v>45330</v>
      </c>
      <c r="E1063">
        <v>3</v>
      </c>
      <c r="F1063" t="s">
        <v>103</v>
      </c>
      <c r="G1063" t="s">
        <v>2532</v>
      </c>
      <c r="H1063" t="s">
        <v>39</v>
      </c>
      <c r="I1063">
        <v>948</v>
      </c>
      <c r="J1063" t="s">
        <v>16</v>
      </c>
      <c r="K1063" t="s">
        <v>2533</v>
      </c>
      <c r="L1063">
        <f>YEAR(licenziamenti[[#This Row],[date]])</f>
        <v>2024</v>
      </c>
    </row>
    <row r="1064" spans="1:12" hidden="1" x14ac:dyDescent="0.3">
      <c r="A1064" t="s">
        <v>2530</v>
      </c>
      <c r="B1064" t="s">
        <v>12</v>
      </c>
      <c r="C1064">
        <v>1000</v>
      </c>
      <c r="D1064" s="1">
        <v>43917</v>
      </c>
      <c r="E1064">
        <v>25</v>
      </c>
      <c r="F1064" t="s">
        <v>103</v>
      </c>
      <c r="G1064" t="s">
        <v>2534</v>
      </c>
      <c r="H1064" t="s">
        <v>45</v>
      </c>
      <c r="I1064">
        <v>403</v>
      </c>
      <c r="J1064" t="s">
        <v>16</v>
      </c>
      <c r="K1064" t="s">
        <v>689</v>
      </c>
      <c r="L1064">
        <f>YEAR(licenziamenti[[#This Row],[date]])</f>
        <v>2020</v>
      </c>
    </row>
    <row r="1065" spans="1:12" hidden="1" x14ac:dyDescent="0.3">
      <c r="A1065" t="s">
        <v>2535</v>
      </c>
      <c r="B1065" t="s">
        <v>2536</v>
      </c>
      <c r="D1065" s="1">
        <v>44706</v>
      </c>
      <c r="E1065">
        <v>14</v>
      </c>
      <c r="F1065" t="s">
        <v>83</v>
      </c>
      <c r="G1065" t="s">
        <v>2537</v>
      </c>
      <c r="H1065" t="s">
        <v>15</v>
      </c>
      <c r="I1065">
        <v>1800</v>
      </c>
      <c r="J1065" t="s">
        <v>2538</v>
      </c>
      <c r="K1065" t="s">
        <v>224</v>
      </c>
      <c r="L1065">
        <f>YEAR(licenziamenti[[#This Row],[date]])</f>
        <v>2022</v>
      </c>
    </row>
    <row r="1066" spans="1:12" hidden="1" x14ac:dyDescent="0.3">
      <c r="A1066" t="s">
        <v>2535</v>
      </c>
      <c r="B1066" t="s">
        <v>517</v>
      </c>
      <c r="C1066">
        <v>25000</v>
      </c>
      <c r="D1066" s="1">
        <v>45160</v>
      </c>
      <c r="E1066">
        <v>11</v>
      </c>
      <c r="F1066" t="s">
        <v>83</v>
      </c>
      <c r="G1066" t="s">
        <v>2539</v>
      </c>
      <c r="H1066" t="s">
        <v>15</v>
      </c>
      <c r="I1066">
        <v>1800</v>
      </c>
      <c r="J1066" t="s">
        <v>519</v>
      </c>
      <c r="K1066" t="s">
        <v>2540</v>
      </c>
      <c r="L1066">
        <f>YEAR(licenziamenti[[#This Row],[date]])</f>
        <v>2023</v>
      </c>
    </row>
    <row r="1067" spans="1:12" hidden="1" x14ac:dyDescent="0.3">
      <c r="A1067" t="s">
        <v>2535</v>
      </c>
      <c r="B1067" t="s">
        <v>517</v>
      </c>
      <c r="C1067">
        <v>33000</v>
      </c>
      <c r="D1067" s="1">
        <v>45411</v>
      </c>
      <c r="F1067" t="s">
        <v>83</v>
      </c>
      <c r="G1067" t="s">
        <v>2541</v>
      </c>
      <c r="H1067" t="s">
        <v>15</v>
      </c>
      <c r="I1067">
        <v>1800</v>
      </c>
      <c r="J1067" t="s">
        <v>519</v>
      </c>
      <c r="K1067" t="s">
        <v>2542</v>
      </c>
      <c r="L1067">
        <f>YEAR(licenziamenti[[#This Row],[date]])</f>
        <v>2024</v>
      </c>
    </row>
    <row r="1068" spans="1:12" hidden="1" x14ac:dyDescent="0.3">
      <c r="A1068" t="s">
        <v>2535</v>
      </c>
      <c r="B1068" t="s">
        <v>42</v>
      </c>
      <c r="C1068">
        <v>1000</v>
      </c>
      <c r="D1068" s="1">
        <v>44959</v>
      </c>
      <c r="F1068" t="s">
        <v>83</v>
      </c>
      <c r="G1068" t="s">
        <v>2543</v>
      </c>
      <c r="H1068" t="s">
        <v>15</v>
      </c>
      <c r="I1068">
        <v>1800</v>
      </c>
      <c r="J1068" t="s">
        <v>16</v>
      </c>
      <c r="K1068" t="s">
        <v>2544</v>
      </c>
      <c r="L1068">
        <f>YEAR(licenziamenti[[#This Row],[date]])</f>
        <v>2023</v>
      </c>
    </row>
    <row r="1069" spans="1:12" hidden="1" x14ac:dyDescent="0.3">
      <c r="A1069" t="s">
        <v>2545</v>
      </c>
      <c r="B1069" t="s">
        <v>55</v>
      </c>
      <c r="C1069">
        <v>110</v>
      </c>
      <c r="D1069" s="1">
        <v>43929</v>
      </c>
      <c r="E1069">
        <v>1</v>
      </c>
      <c r="F1069" t="s">
        <v>33</v>
      </c>
      <c r="G1069" t="s">
        <v>1681</v>
      </c>
      <c r="H1069" t="s">
        <v>28</v>
      </c>
      <c r="I1069">
        <v>16</v>
      </c>
      <c r="J1069" t="s">
        <v>59</v>
      </c>
      <c r="K1069" t="s">
        <v>1556</v>
      </c>
      <c r="L1069">
        <f>YEAR(licenziamenti[[#This Row],[date]])</f>
        <v>2020</v>
      </c>
    </row>
    <row r="1070" spans="1:12" hidden="1" x14ac:dyDescent="0.3">
      <c r="A1070" t="s">
        <v>2546</v>
      </c>
      <c r="B1070" t="s">
        <v>287</v>
      </c>
      <c r="C1070">
        <v>300</v>
      </c>
      <c r="D1070" s="1">
        <v>44712</v>
      </c>
      <c r="F1070" t="s">
        <v>103</v>
      </c>
      <c r="G1070" t="s">
        <v>2547</v>
      </c>
      <c r="H1070" t="s">
        <v>22</v>
      </c>
      <c r="I1070">
        <v>49</v>
      </c>
      <c r="J1070" t="s">
        <v>289</v>
      </c>
      <c r="K1070" t="s">
        <v>1758</v>
      </c>
      <c r="L1070">
        <f>YEAR(licenziamenti[[#This Row],[date]])</f>
        <v>2022</v>
      </c>
    </row>
    <row r="1071" spans="1:12" hidden="1" x14ac:dyDescent="0.3">
      <c r="A1071" t="s">
        <v>2548</v>
      </c>
      <c r="B1071" t="s">
        <v>157</v>
      </c>
      <c r="C1071">
        <v>900</v>
      </c>
      <c r="D1071" s="1">
        <v>44118</v>
      </c>
      <c r="E1071">
        <v>17</v>
      </c>
      <c r="F1071" t="s">
        <v>213</v>
      </c>
      <c r="G1071" t="s">
        <v>2549</v>
      </c>
      <c r="H1071" t="s">
        <v>15</v>
      </c>
      <c r="I1071">
        <v>656</v>
      </c>
      <c r="J1071" t="s">
        <v>159</v>
      </c>
      <c r="K1071" t="s">
        <v>2550</v>
      </c>
      <c r="L1071">
        <f>YEAR(licenziamenti[[#This Row],[date]])</f>
        <v>2020</v>
      </c>
    </row>
    <row r="1072" spans="1:12" hidden="1" x14ac:dyDescent="0.3">
      <c r="A1072" t="s">
        <v>2551</v>
      </c>
      <c r="B1072" t="s">
        <v>12</v>
      </c>
      <c r="C1072">
        <v>1000</v>
      </c>
      <c r="D1072" s="1">
        <v>45385</v>
      </c>
      <c r="E1072">
        <v>10</v>
      </c>
      <c r="F1072" t="s">
        <v>103</v>
      </c>
      <c r="G1072" t="s">
        <v>2552</v>
      </c>
      <c r="H1072" t="s">
        <v>15</v>
      </c>
      <c r="I1072">
        <v>247</v>
      </c>
      <c r="J1072" t="s">
        <v>16</v>
      </c>
      <c r="K1072" t="s">
        <v>2553</v>
      </c>
      <c r="L1072">
        <f>YEAR(licenziamenti[[#This Row],[date]])</f>
        <v>2024</v>
      </c>
    </row>
    <row r="1073" spans="1:12" hidden="1" x14ac:dyDescent="0.3">
      <c r="A1073" t="s">
        <v>2554</v>
      </c>
      <c r="B1073" t="s">
        <v>12</v>
      </c>
      <c r="C1073">
        <v>690</v>
      </c>
      <c r="D1073" s="1">
        <v>45580</v>
      </c>
      <c r="F1073" t="s">
        <v>109</v>
      </c>
      <c r="G1073" t="s">
        <v>2555</v>
      </c>
      <c r="H1073" t="s">
        <v>105</v>
      </c>
      <c r="I1073">
        <v>23</v>
      </c>
      <c r="J1073" t="s">
        <v>16</v>
      </c>
      <c r="K1073" t="s">
        <v>2556</v>
      </c>
      <c r="L1073">
        <f>YEAR(licenziamenti[[#This Row],[date]])</f>
        <v>2024</v>
      </c>
    </row>
    <row r="1074" spans="1:12" hidden="1" x14ac:dyDescent="0.3">
      <c r="A1074" t="s">
        <v>2557</v>
      </c>
      <c r="B1074" t="s">
        <v>138</v>
      </c>
      <c r="C1074">
        <v>4000</v>
      </c>
      <c r="D1074" s="1">
        <v>45463</v>
      </c>
      <c r="E1074">
        <v>35</v>
      </c>
      <c r="F1074" t="s">
        <v>13</v>
      </c>
      <c r="G1074" t="s">
        <v>2558</v>
      </c>
      <c r="H1074" t="s">
        <v>39</v>
      </c>
      <c r="I1074">
        <v>1600</v>
      </c>
      <c r="J1074" t="s">
        <v>16</v>
      </c>
      <c r="K1074" t="s">
        <v>2559</v>
      </c>
      <c r="L1074">
        <f>YEAR(licenziamenti[[#This Row],[date]])</f>
        <v>2024</v>
      </c>
    </row>
    <row r="1075" spans="1:12" hidden="1" x14ac:dyDescent="0.3">
      <c r="A1075" t="s">
        <v>2560</v>
      </c>
      <c r="B1075" t="s">
        <v>12</v>
      </c>
      <c r="D1075" s="1">
        <v>44966</v>
      </c>
      <c r="E1075">
        <v>1</v>
      </c>
      <c r="F1075" t="s">
        <v>233</v>
      </c>
      <c r="G1075" t="s">
        <v>2561</v>
      </c>
      <c r="H1075" t="s">
        <v>105</v>
      </c>
      <c r="I1075">
        <v>350</v>
      </c>
      <c r="J1075" t="s">
        <v>16</v>
      </c>
      <c r="K1075" t="s">
        <v>1859</v>
      </c>
      <c r="L1075">
        <f>YEAR(licenziamenti[[#This Row],[date]])</f>
        <v>2023</v>
      </c>
    </row>
    <row r="1076" spans="1:12" hidden="1" x14ac:dyDescent="0.3">
      <c r="A1076" t="s">
        <v>2562</v>
      </c>
      <c r="B1076" t="s">
        <v>12</v>
      </c>
      <c r="C1076">
        <v>1300</v>
      </c>
      <c r="D1076" s="1">
        <v>44966</v>
      </c>
      <c r="E1076">
        <v>7</v>
      </c>
      <c r="F1076" t="s">
        <v>233</v>
      </c>
      <c r="G1076" t="s">
        <v>2563</v>
      </c>
      <c r="H1076" t="s">
        <v>39</v>
      </c>
      <c r="I1076">
        <v>413</v>
      </c>
      <c r="J1076" t="s">
        <v>16</v>
      </c>
      <c r="K1076" t="s">
        <v>1859</v>
      </c>
      <c r="L1076">
        <f>YEAR(licenziamenti[[#This Row],[date]])</f>
        <v>2023</v>
      </c>
    </row>
    <row r="1077" spans="1:12" hidden="1" x14ac:dyDescent="0.3">
      <c r="A1077" t="s">
        <v>2564</v>
      </c>
      <c r="B1077" t="s">
        <v>2565</v>
      </c>
      <c r="C1077">
        <v>210</v>
      </c>
      <c r="D1077" s="1">
        <v>44950</v>
      </c>
      <c r="E1077">
        <v>28</v>
      </c>
      <c r="F1077" t="s">
        <v>233</v>
      </c>
      <c r="G1077" t="s">
        <v>2566</v>
      </c>
      <c r="H1077" t="s">
        <v>22</v>
      </c>
      <c r="I1077">
        <v>41</v>
      </c>
      <c r="J1077" t="s">
        <v>159</v>
      </c>
      <c r="K1077" t="s">
        <v>965</v>
      </c>
      <c r="L1077">
        <f>YEAR(licenziamenti[[#This Row],[date]])</f>
        <v>2023</v>
      </c>
    </row>
    <row r="1078" spans="1:12" hidden="1" x14ac:dyDescent="0.3">
      <c r="A1078" t="s">
        <v>2567</v>
      </c>
      <c r="B1078" t="s">
        <v>957</v>
      </c>
      <c r="C1078">
        <v>1600</v>
      </c>
      <c r="D1078" s="1">
        <v>45078</v>
      </c>
      <c r="F1078" t="s">
        <v>13</v>
      </c>
      <c r="G1078" t="s">
        <v>2568</v>
      </c>
      <c r="H1078" t="s">
        <v>28</v>
      </c>
      <c r="I1078">
        <v>9</v>
      </c>
      <c r="J1078" t="s">
        <v>133</v>
      </c>
      <c r="K1078" t="s">
        <v>2569</v>
      </c>
      <c r="L1078">
        <f>YEAR(licenziamenti[[#This Row],[date]])</f>
        <v>2023</v>
      </c>
    </row>
    <row r="1079" spans="1:12" hidden="1" x14ac:dyDescent="0.3">
      <c r="A1079" t="s">
        <v>2570</v>
      </c>
      <c r="B1079" t="s">
        <v>517</v>
      </c>
      <c r="D1079" s="1">
        <v>45050</v>
      </c>
      <c r="E1079">
        <v>14</v>
      </c>
      <c r="F1079" t="s">
        <v>109</v>
      </c>
      <c r="G1079" t="s">
        <v>2571</v>
      </c>
      <c r="H1079" t="s">
        <v>35</v>
      </c>
      <c r="I1079">
        <v>70</v>
      </c>
      <c r="J1079" t="s">
        <v>519</v>
      </c>
      <c r="K1079" t="s">
        <v>631</v>
      </c>
      <c r="L1079">
        <f>YEAR(licenziamenti[[#This Row],[date]])</f>
        <v>2023</v>
      </c>
    </row>
    <row r="1080" spans="1:12" hidden="1" x14ac:dyDescent="0.3">
      <c r="A1080" t="s">
        <v>2572</v>
      </c>
      <c r="B1080" t="s">
        <v>12</v>
      </c>
      <c r="C1080">
        <v>1400</v>
      </c>
      <c r="D1080" s="1">
        <v>45007</v>
      </c>
      <c r="E1080">
        <v>15</v>
      </c>
      <c r="F1080" t="s">
        <v>396</v>
      </c>
      <c r="G1080" t="s">
        <v>2573</v>
      </c>
      <c r="H1080" t="s">
        <v>105</v>
      </c>
      <c r="I1080">
        <v>204</v>
      </c>
      <c r="J1080" t="s">
        <v>16</v>
      </c>
      <c r="K1080" t="s">
        <v>2574</v>
      </c>
      <c r="L1080">
        <f>YEAR(licenziamenti[[#This Row],[date]])</f>
        <v>2023</v>
      </c>
    </row>
    <row r="1081" spans="1:12" hidden="1" x14ac:dyDescent="0.3">
      <c r="A1081" t="s">
        <v>2572</v>
      </c>
      <c r="B1081" t="s">
        <v>12</v>
      </c>
      <c r="C1081">
        <v>3000</v>
      </c>
      <c r="D1081" s="1">
        <v>43958</v>
      </c>
      <c r="E1081">
        <v>3</v>
      </c>
      <c r="F1081" t="s">
        <v>392</v>
      </c>
      <c r="G1081" t="s">
        <v>2575</v>
      </c>
      <c r="H1081" t="s">
        <v>105</v>
      </c>
      <c r="I1081">
        <v>204</v>
      </c>
      <c r="J1081" t="s">
        <v>16</v>
      </c>
      <c r="K1081" t="s">
        <v>1856</v>
      </c>
      <c r="L1081">
        <f>YEAR(licenziamenti[[#This Row],[date]])</f>
        <v>2020</v>
      </c>
    </row>
    <row r="1082" spans="1:12" hidden="1" x14ac:dyDescent="0.3">
      <c r="A1082" t="s">
        <v>2576</v>
      </c>
      <c r="B1082" t="s">
        <v>42</v>
      </c>
      <c r="C1082">
        <v>50</v>
      </c>
      <c r="D1082" s="1">
        <v>45054</v>
      </c>
      <c r="F1082" t="s">
        <v>131</v>
      </c>
      <c r="G1082" t="s">
        <v>1592</v>
      </c>
      <c r="H1082" t="s">
        <v>152</v>
      </c>
      <c r="I1082">
        <v>11</v>
      </c>
      <c r="J1082" t="s">
        <v>16</v>
      </c>
      <c r="K1082" t="s">
        <v>2577</v>
      </c>
      <c r="L1082">
        <f>YEAR(licenziamenti[[#This Row],[date]])</f>
        <v>2023</v>
      </c>
    </row>
    <row r="1083" spans="1:12" hidden="1" x14ac:dyDescent="0.3">
      <c r="A1083" t="s">
        <v>2578</v>
      </c>
      <c r="B1083" t="s">
        <v>1278</v>
      </c>
      <c r="C1083">
        <v>1980</v>
      </c>
      <c r="D1083" s="1">
        <v>44903</v>
      </c>
      <c r="E1083">
        <v>18</v>
      </c>
      <c r="F1083" t="s">
        <v>396</v>
      </c>
      <c r="G1083" t="s">
        <v>2579</v>
      </c>
      <c r="H1083" t="s">
        <v>45</v>
      </c>
      <c r="I1083">
        <v>82</v>
      </c>
      <c r="J1083" t="s">
        <v>1280</v>
      </c>
      <c r="K1083" t="s">
        <v>901</v>
      </c>
      <c r="L1083">
        <f>YEAR(licenziamenti[[#This Row],[date]])</f>
        <v>2022</v>
      </c>
    </row>
    <row r="1084" spans="1:12" hidden="1" x14ac:dyDescent="0.3">
      <c r="A1084" t="s">
        <v>2580</v>
      </c>
      <c r="B1084" t="s">
        <v>517</v>
      </c>
      <c r="C1084">
        <v>250</v>
      </c>
      <c r="D1084" s="1">
        <v>44952</v>
      </c>
      <c r="E1084">
        <v>10</v>
      </c>
      <c r="F1084" t="s">
        <v>213</v>
      </c>
      <c r="G1084" t="s">
        <v>2581</v>
      </c>
      <c r="H1084" t="s">
        <v>58</v>
      </c>
      <c r="I1084">
        <v>1</v>
      </c>
      <c r="J1084" t="s">
        <v>519</v>
      </c>
      <c r="K1084" t="s">
        <v>652</v>
      </c>
      <c r="L1084">
        <f>YEAR(licenziamenti[[#This Row],[date]])</f>
        <v>2023</v>
      </c>
    </row>
    <row r="1085" spans="1:12" hidden="1" x14ac:dyDescent="0.3">
      <c r="A1085" t="s">
        <v>2582</v>
      </c>
      <c r="B1085" t="s">
        <v>42</v>
      </c>
      <c r="C1085">
        <v>180</v>
      </c>
      <c r="D1085" s="1">
        <v>43972</v>
      </c>
      <c r="E1085">
        <v>36</v>
      </c>
      <c r="F1085" t="s">
        <v>233</v>
      </c>
      <c r="G1085" t="s">
        <v>2583</v>
      </c>
      <c r="H1085" t="s">
        <v>22</v>
      </c>
      <c r="I1085">
        <v>30</v>
      </c>
      <c r="J1085" t="s">
        <v>16</v>
      </c>
      <c r="K1085" t="s">
        <v>1755</v>
      </c>
      <c r="L1085">
        <f>YEAR(licenziamenti[[#This Row],[date]])</f>
        <v>2020</v>
      </c>
    </row>
    <row r="1086" spans="1:12" hidden="1" x14ac:dyDescent="0.3">
      <c r="A1086" t="s">
        <v>2584</v>
      </c>
      <c r="B1086" t="s">
        <v>42</v>
      </c>
      <c r="C1086">
        <v>350</v>
      </c>
      <c r="D1086" s="1">
        <v>45036</v>
      </c>
      <c r="E1086">
        <v>12</v>
      </c>
      <c r="F1086" t="s">
        <v>396</v>
      </c>
      <c r="G1086" t="s">
        <v>2585</v>
      </c>
      <c r="H1086" t="s">
        <v>45</v>
      </c>
      <c r="I1086">
        <v>192</v>
      </c>
      <c r="J1086" t="s">
        <v>16</v>
      </c>
      <c r="K1086" t="s">
        <v>2586</v>
      </c>
      <c r="L1086">
        <f>YEAR(licenziamenti[[#This Row],[date]])</f>
        <v>2023</v>
      </c>
    </row>
    <row r="1087" spans="1:12" hidden="1" x14ac:dyDescent="0.3">
      <c r="A1087" t="s">
        <v>2587</v>
      </c>
      <c r="B1087" t="s">
        <v>42</v>
      </c>
      <c r="C1087">
        <v>1500</v>
      </c>
      <c r="D1087" s="1">
        <v>44050</v>
      </c>
      <c r="E1087">
        <v>38</v>
      </c>
      <c r="F1087" t="s">
        <v>43</v>
      </c>
      <c r="G1087" t="s">
        <v>2588</v>
      </c>
      <c r="H1087" t="s">
        <v>45</v>
      </c>
      <c r="I1087">
        <v>186</v>
      </c>
      <c r="J1087" t="s">
        <v>16</v>
      </c>
      <c r="K1087" t="s">
        <v>2589</v>
      </c>
      <c r="L1087">
        <f>YEAR(licenziamenti[[#This Row],[date]])</f>
        <v>2020</v>
      </c>
    </row>
    <row r="1088" spans="1:12" hidden="1" x14ac:dyDescent="0.3">
      <c r="A1088" t="s">
        <v>2587</v>
      </c>
      <c r="B1088" t="s">
        <v>42</v>
      </c>
      <c r="C1088">
        <v>190</v>
      </c>
      <c r="D1088" s="1">
        <v>44775</v>
      </c>
      <c r="E1088">
        <v>8</v>
      </c>
      <c r="F1088" t="s">
        <v>43</v>
      </c>
      <c r="G1088" t="s">
        <v>2590</v>
      </c>
      <c r="H1088" t="s">
        <v>15</v>
      </c>
      <c r="I1088">
        <v>266</v>
      </c>
      <c r="J1088" t="s">
        <v>16</v>
      </c>
      <c r="K1088" t="s">
        <v>2591</v>
      </c>
      <c r="L1088">
        <f>YEAR(licenziamenti[[#This Row],[date]])</f>
        <v>2022</v>
      </c>
    </row>
    <row r="1089" spans="1:12" hidden="1" x14ac:dyDescent="0.3">
      <c r="A1089" t="s">
        <v>2587</v>
      </c>
      <c r="B1089" t="s">
        <v>42</v>
      </c>
      <c r="C1089">
        <v>800</v>
      </c>
      <c r="D1089" s="1">
        <v>44587</v>
      </c>
      <c r="E1089">
        <v>33</v>
      </c>
      <c r="F1089" t="s">
        <v>33</v>
      </c>
      <c r="G1089" t="s">
        <v>2592</v>
      </c>
      <c r="H1089" t="s">
        <v>15</v>
      </c>
      <c r="I1089">
        <v>266</v>
      </c>
      <c r="J1089" t="s">
        <v>16</v>
      </c>
      <c r="K1089" t="s">
        <v>2593</v>
      </c>
      <c r="L1089">
        <f>YEAR(licenziamenti[[#This Row],[date]])</f>
        <v>2022</v>
      </c>
    </row>
    <row r="1090" spans="1:12" hidden="1" x14ac:dyDescent="0.3">
      <c r="A1090" t="s">
        <v>2594</v>
      </c>
      <c r="B1090" t="s">
        <v>2249</v>
      </c>
      <c r="C1090">
        <v>1400</v>
      </c>
      <c r="D1090" s="1">
        <v>45008</v>
      </c>
      <c r="F1090" t="s">
        <v>83</v>
      </c>
      <c r="G1090" t="s">
        <v>2595</v>
      </c>
      <c r="H1090" t="s">
        <v>105</v>
      </c>
      <c r="I1090">
        <v>1200</v>
      </c>
      <c r="J1090" t="s">
        <v>1196</v>
      </c>
      <c r="K1090" t="s">
        <v>1719</v>
      </c>
      <c r="L1090">
        <f>YEAR(licenziamenti[[#This Row],[date]])</f>
        <v>2023</v>
      </c>
    </row>
    <row r="1091" spans="1:12" hidden="1" x14ac:dyDescent="0.3">
      <c r="A1091" t="s">
        <v>2594</v>
      </c>
      <c r="B1091" t="s">
        <v>2249</v>
      </c>
      <c r="C1091">
        <v>250</v>
      </c>
      <c r="D1091" s="1">
        <v>45394</v>
      </c>
      <c r="F1091" t="s">
        <v>83</v>
      </c>
      <c r="G1091" t="s">
        <v>2596</v>
      </c>
      <c r="H1091" t="s">
        <v>105</v>
      </c>
      <c r="I1091">
        <v>1200</v>
      </c>
      <c r="J1091" t="s">
        <v>1196</v>
      </c>
      <c r="K1091" t="s">
        <v>1657</v>
      </c>
      <c r="L1091">
        <f>YEAR(licenziamenti[[#This Row],[date]])</f>
        <v>2024</v>
      </c>
    </row>
    <row r="1092" spans="1:12" hidden="1" x14ac:dyDescent="0.3">
      <c r="A1092" t="s">
        <v>2594</v>
      </c>
      <c r="B1092" t="s">
        <v>2249</v>
      </c>
      <c r="C1092">
        <v>2500</v>
      </c>
      <c r="D1092" s="1">
        <v>44956</v>
      </c>
      <c r="E1092">
        <v>6</v>
      </c>
      <c r="F1092" t="s">
        <v>83</v>
      </c>
      <c r="G1092" t="s">
        <v>2597</v>
      </c>
      <c r="H1092" t="s">
        <v>105</v>
      </c>
      <c r="I1092">
        <v>1200</v>
      </c>
      <c r="J1092" t="s">
        <v>1196</v>
      </c>
      <c r="K1092" t="s">
        <v>2598</v>
      </c>
      <c r="L1092">
        <f>YEAR(licenziamenti[[#This Row],[date]])</f>
        <v>2023</v>
      </c>
    </row>
    <row r="1093" spans="1:12" hidden="1" x14ac:dyDescent="0.3">
      <c r="A1093" t="s">
        <v>2594</v>
      </c>
      <c r="B1093" t="s">
        <v>1194</v>
      </c>
      <c r="C1093">
        <v>220</v>
      </c>
      <c r="D1093" s="1">
        <v>45437</v>
      </c>
      <c r="F1093" t="s">
        <v>83</v>
      </c>
      <c r="G1093" t="s">
        <v>2599</v>
      </c>
      <c r="H1093" t="s">
        <v>105</v>
      </c>
      <c r="I1093">
        <v>1200</v>
      </c>
      <c r="J1093" t="s">
        <v>1196</v>
      </c>
      <c r="K1093" t="s">
        <v>2600</v>
      </c>
      <c r="L1093">
        <f>YEAR(licenziamenti[[#This Row],[date]])</f>
        <v>2024</v>
      </c>
    </row>
    <row r="1094" spans="1:12" hidden="1" x14ac:dyDescent="0.3">
      <c r="A1094" t="s">
        <v>2601</v>
      </c>
      <c r="B1094" t="s">
        <v>99</v>
      </c>
      <c r="C1094">
        <v>300</v>
      </c>
      <c r="D1094" s="1">
        <v>45275</v>
      </c>
      <c r="F1094" t="s">
        <v>454</v>
      </c>
      <c r="G1094" t="s">
        <v>2602</v>
      </c>
      <c r="H1094" t="s">
        <v>15</v>
      </c>
      <c r="I1094">
        <v>133</v>
      </c>
      <c r="J1094" t="s">
        <v>16</v>
      </c>
      <c r="K1094" t="s">
        <v>2603</v>
      </c>
      <c r="L1094">
        <f>YEAR(licenziamenti[[#This Row],[date]])</f>
        <v>2023</v>
      </c>
    </row>
    <row r="1095" spans="1:12" hidden="1" x14ac:dyDescent="0.3">
      <c r="A1095" t="s">
        <v>2604</v>
      </c>
      <c r="B1095" t="s">
        <v>1278</v>
      </c>
      <c r="C1095">
        <v>220</v>
      </c>
      <c r="D1095" s="1">
        <v>44075</v>
      </c>
      <c r="E1095">
        <v>11</v>
      </c>
      <c r="F1095" t="s">
        <v>131</v>
      </c>
      <c r="G1095" t="s">
        <v>2605</v>
      </c>
      <c r="H1095" t="s">
        <v>58</v>
      </c>
      <c r="I1095">
        <v>97</v>
      </c>
      <c r="J1095" t="s">
        <v>1280</v>
      </c>
      <c r="K1095" t="s">
        <v>675</v>
      </c>
      <c r="L1095">
        <f>YEAR(licenziamenti[[#This Row],[date]])</f>
        <v>2020</v>
      </c>
    </row>
    <row r="1096" spans="1:12" hidden="1" x14ac:dyDescent="0.3">
      <c r="A1096" t="s">
        <v>2606</v>
      </c>
      <c r="B1096" t="s">
        <v>26</v>
      </c>
      <c r="C1096">
        <v>550</v>
      </c>
      <c r="D1096" s="1">
        <v>44936</v>
      </c>
      <c r="E1096">
        <v>5</v>
      </c>
      <c r="F1096" t="s">
        <v>221</v>
      </c>
      <c r="G1096" t="s">
        <v>2607</v>
      </c>
      <c r="H1096" t="s">
        <v>35</v>
      </c>
      <c r="I1096">
        <v>178</v>
      </c>
      <c r="J1096" t="s">
        <v>29</v>
      </c>
      <c r="K1096" t="s">
        <v>334</v>
      </c>
      <c r="L1096">
        <f>YEAR(licenziamenti[[#This Row],[date]])</f>
        <v>2023</v>
      </c>
    </row>
    <row r="1097" spans="1:12" hidden="1" x14ac:dyDescent="0.3">
      <c r="A1097" t="s">
        <v>2608</v>
      </c>
      <c r="B1097" t="s">
        <v>517</v>
      </c>
      <c r="C1097">
        <v>1500</v>
      </c>
      <c r="D1097" s="1">
        <v>45089</v>
      </c>
      <c r="E1097">
        <v>17</v>
      </c>
      <c r="F1097" t="s">
        <v>131</v>
      </c>
      <c r="G1097" t="s">
        <v>2609</v>
      </c>
      <c r="H1097" t="s">
        <v>1284</v>
      </c>
      <c r="I1097">
        <v>529</v>
      </c>
      <c r="J1097" t="s">
        <v>519</v>
      </c>
      <c r="K1097" t="s">
        <v>2610</v>
      </c>
      <c r="L1097">
        <f>YEAR(licenziamenti[[#This Row],[date]])</f>
        <v>2023</v>
      </c>
    </row>
    <row r="1098" spans="1:12" hidden="1" x14ac:dyDescent="0.3">
      <c r="A1098" t="s">
        <v>2611</v>
      </c>
      <c r="B1098" t="s">
        <v>848</v>
      </c>
      <c r="C1098">
        <v>5300</v>
      </c>
      <c r="D1098" s="1">
        <v>44965</v>
      </c>
      <c r="E1098">
        <v>8</v>
      </c>
      <c r="F1098" t="s">
        <v>20</v>
      </c>
      <c r="G1098" t="s">
        <v>2612</v>
      </c>
      <c r="H1098" t="s">
        <v>39</v>
      </c>
      <c r="I1098">
        <v>800</v>
      </c>
      <c r="J1098" t="s">
        <v>16</v>
      </c>
      <c r="K1098" t="s">
        <v>202</v>
      </c>
      <c r="L1098">
        <f>YEAR(licenziamenti[[#This Row],[date]])</f>
        <v>2023</v>
      </c>
    </row>
    <row r="1099" spans="1:12" hidden="1" x14ac:dyDescent="0.3">
      <c r="A1099" t="s">
        <v>2613</v>
      </c>
      <c r="B1099" t="s">
        <v>142</v>
      </c>
      <c r="C1099">
        <v>8000</v>
      </c>
      <c r="D1099" s="1">
        <v>44782</v>
      </c>
      <c r="E1099">
        <v>2</v>
      </c>
      <c r="F1099" t="s">
        <v>13</v>
      </c>
      <c r="G1099" t="s">
        <v>2614</v>
      </c>
      <c r="H1099" t="s">
        <v>39</v>
      </c>
      <c r="I1099">
        <v>75</v>
      </c>
      <c r="J1099" t="s">
        <v>16</v>
      </c>
      <c r="K1099" t="s">
        <v>2615</v>
      </c>
      <c r="L1099">
        <f>YEAR(licenziamenti[[#This Row],[date]])</f>
        <v>2022</v>
      </c>
    </row>
    <row r="1100" spans="1:12" hidden="1" x14ac:dyDescent="0.3">
      <c r="A1100" t="s">
        <v>2616</v>
      </c>
      <c r="B1100" t="s">
        <v>255</v>
      </c>
      <c r="C1100">
        <v>4300</v>
      </c>
      <c r="D1100" s="1">
        <v>44005</v>
      </c>
      <c r="E1100">
        <v>9</v>
      </c>
      <c r="F1100" t="s">
        <v>103</v>
      </c>
      <c r="G1100" t="s">
        <v>2617</v>
      </c>
      <c r="H1100" t="s">
        <v>173</v>
      </c>
      <c r="I1100">
        <v>4800</v>
      </c>
      <c r="J1100" t="s">
        <v>257</v>
      </c>
      <c r="K1100" t="s">
        <v>578</v>
      </c>
      <c r="L1100">
        <f>YEAR(licenziamenti[[#This Row],[date]])</f>
        <v>2020</v>
      </c>
    </row>
    <row r="1101" spans="1:12" hidden="1" x14ac:dyDescent="0.3">
      <c r="A1101" t="s">
        <v>2618</v>
      </c>
      <c r="B1101" t="s">
        <v>810</v>
      </c>
      <c r="C1101">
        <v>200</v>
      </c>
      <c r="D1101" s="1">
        <v>44879</v>
      </c>
      <c r="F1101" t="s">
        <v>103</v>
      </c>
      <c r="G1101" t="s">
        <v>2619</v>
      </c>
      <c r="H1101" t="s">
        <v>58</v>
      </c>
      <c r="I1101">
        <v>12</v>
      </c>
      <c r="J1101" t="s">
        <v>294</v>
      </c>
      <c r="K1101" t="s">
        <v>1168</v>
      </c>
      <c r="L1101">
        <f>YEAR(licenziamenti[[#This Row],[date]])</f>
        <v>2022</v>
      </c>
    </row>
    <row r="1102" spans="1:12" hidden="1" x14ac:dyDescent="0.3">
      <c r="A1102" t="s">
        <v>2618</v>
      </c>
      <c r="B1102" t="s">
        <v>810</v>
      </c>
      <c r="C1102">
        <v>540</v>
      </c>
      <c r="D1102" s="1">
        <v>44957</v>
      </c>
      <c r="F1102" t="s">
        <v>103</v>
      </c>
      <c r="G1102" t="s">
        <v>2619</v>
      </c>
      <c r="H1102" t="s">
        <v>58</v>
      </c>
      <c r="I1102">
        <v>12</v>
      </c>
      <c r="J1102" t="s">
        <v>294</v>
      </c>
      <c r="K1102" t="s">
        <v>1168</v>
      </c>
      <c r="L1102">
        <f>YEAR(licenziamenti[[#This Row],[date]])</f>
        <v>2023</v>
      </c>
    </row>
    <row r="1103" spans="1:12" hidden="1" x14ac:dyDescent="0.3">
      <c r="A1103" t="s">
        <v>2620</v>
      </c>
      <c r="B1103" t="s">
        <v>168</v>
      </c>
      <c r="D1103" s="1">
        <v>44943</v>
      </c>
      <c r="E1103">
        <v>7000000000000001</v>
      </c>
      <c r="F1103" t="s">
        <v>103</v>
      </c>
      <c r="G1103" t="s">
        <v>2621</v>
      </c>
      <c r="H1103" t="s">
        <v>35</v>
      </c>
      <c r="I1103">
        <v>54</v>
      </c>
      <c r="J1103" t="s">
        <v>133</v>
      </c>
      <c r="K1103" t="s">
        <v>96</v>
      </c>
      <c r="L1103">
        <f>YEAR(licenziamenti[[#This Row],[date]])</f>
        <v>2023</v>
      </c>
    </row>
    <row r="1104" spans="1:12" hidden="1" x14ac:dyDescent="0.3">
      <c r="A1104" t="s">
        <v>2622</v>
      </c>
      <c r="B1104" t="s">
        <v>12</v>
      </c>
      <c r="C1104">
        <v>800</v>
      </c>
      <c r="D1104" s="1">
        <v>44965</v>
      </c>
      <c r="E1104">
        <v>7</v>
      </c>
      <c r="F1104" t="s">
        <v>78</v>
      </c>
      <c r="G1104" t="s">
        <v>2623</v>
      </c>
      <c r="H1104" t="s">
        <v>15</v>
      </c>
      <c r="I1104">
        <v>583</v>
      </c>
      <c r="J1104" t="s">
        <v>16</v>
      </c>
      <c r="K1104" t="s">
        <v>202</v>
      </c>
      <c r="L1104">
        <f>YEAR(licenziamenti[[#This Row],[date]])</f>
        <v>2023</v>
      </c>
    </row>
    <row r="1105" spans="1:12" hidden="1" x14ac:dyDescent="0.3">
      <c r="A1105" t="s">
        <v>2624</v>
      </c>
      <c r="B1105" t="s">
        <v>569</v>
      </c>
      <c r="C1105">
        <v>700</v>
      </c>
      <c r="D1105" s="1">
        <v>44658</v>
      </c>
      <c r="F1105" t="s">
        <v>83</v>
      </c>
      <c r="G1105" t="s">
        <v>2625</v>
      </c>
      <c r="H1105" t="s">
        <v>39</v>
      </c>
      <c r="I1105">
        <v>16</v>
      </c>
      <c r="J1105" t="s">
        <v>29</v>
      </c>
      <c r="K1105" t="s">
        <v>2615</v>
      </c>
      <c r="L1105">
        <f>YEAR(licenziamenti[[#This Row],[date]])</f>
        <v>2022</v>
      </c>
    </row>
    <row r="1106" spans="1:12" hidden="1" x14ac:dyDescent="0.3">
      <c r="A1106" t="s">
        <v>2626</v>
      </c>
      <c r="B1106" t="s">
        <v>26</v>
      </c>
      <c r="D1106" s="1">
        <v>44888</v>
      </c>
      <c r="E1106">
        <v>10</v>
      </c>
      <c r="F1106" t="s">
        <v>43</v>
      </c>
      <c r="G1106" t="s">
        <v>2627</v>
      </c>
      <c r="H1106" t="s">
        <v>152</v>
      </c>
      <c r="I1106">
        <v>6</v>
      </c>
      <c r="J1106" t="s">
        <v>29</v>
      </c>
      <c r="K1106" t="s">
        <v>547</v>
      </c>
      <c r="L1106">
        <f>YEAR(licenziamenti[[#This Row],[date]])</f>
        <v>2022</v>
      </c>
    </row>
    <row r="1107" spans="1:12" hidden="1" x14ac:dyDescent="0.3">
      <c r="A1107" t="s">
        <v>2628</v>
      </c>
      <c r="B1107" t="s">
        <v>32</v>
      </c>
      <c r="C1107">
        <v>1400</v>
      </c>
      <c r="D1107" s="1">
        <v>44804</v>
      </c>
      <c r="E1107">
        <v>16</v>
      </c>
      <c r="F1107" t="s">
        <v>13</v>
      </c>
      <c r="G1107" t="s">
        <v>2629</v>
      </c>
      <c r="H1107" t="s">
        <v>39</v>
      </c>
      <c r="I1107">
        <v>910</v>
      </c>
      <c r="J1107" t="s">
        <v>16</v>
      </c>
      <c r="K1107" t="s">
        <v>424</v>
      </c>
      <c r="L1107">
        <f>YEAR(licenziamenti[[#This Row],[date]])</f>
        <v>2022</v>
      </c>
    </row>
    <row r="1108" spans="1:12" hidden="1" x14ac:dyDescent="0.3">
      <c r="A1108" t="s">
        <v>2630</v>
      </c>
      <c r="B1108" t="s">
        <v>12</v>
      </c>
      <c r="C1108">
        <v>1000</v>
      </c>
      <c r="D1108" s="1">
        <v>45931</v>
      </c>
      <c r="F1108" t="s">
        <v>33</v>
      </c>
      <c r="G1108" t="s">
        <v>2631</v>
      </c>
      <c r="H1108" t="s">
        <v>39</v>
      </c>
      <c r="I1108">
        <v>26</v>
      </c>
      <c r="J1108" t="s">
        <v>16</v>
      </c>
      <c r="K1108" t="s">
        <v>2632</v>
      </c>
      <c r="L1108">
        <f>YEAR(licenziamenti[[#This Row],[date]])</f>
        <v>2025</v>
      </c>
    </row>
    <row r="1109" spans="1:12" hidden="1" x14ac:dyDescent="0.3">
      <c r="A1109" t="s">
        <v>2630</v>
      </c>
      <c r="B1109" t="s">
        <v>12</v>
      </c>
      <c r="C1109">
        <v>1000</v>
      </c>
      <c r="D1109" s="1">
        <v>45443</v>
      </c>
      <c r="F1109" t="s">
        <v>33</v>
      </c>
      <c r="G1109" t="s">
        <v>2633</v>
      </c>
      <c r="H1109" t="s">
        <v>39</v>
      </c>
      <c r="I1109">
        <v>26</v>
      </c>
      <c r="J1109" t="s">
        <v>16</v>
      </c>
      <c r="K1109" t="s">
        <v>2634</v>
      </c>
      <c r="L1109">
        <f>YEAR(licenziamenti[[#This Row],[date]])</f>
        <v>2024</v>
      </c>
    </row>
    <row r="1110" spans="1:12" hidden="1" x14ac:dyDescent="0.3">
      <c r="A1110" t="s">
        <v>2630</v>
      </c>
      <c r="B1110" t="s">
        <v>12</v>
      </c>
      <c r="C1110">
        <v>10000</v>
      </c>
      <c r="D1110" s="1">
        <v>45301</v>
      </c>
      <c r="F1110" t="s">
        <v>33</v>
      </c>
      <c r="G1110" t="s">
        <v>2635</v>
      </c>
      <c r="H1110" t="s">
        <v>39</v>
      </c>
      <c r="I1110">
        <v>26</v>
      </c>
      <c r="J1110" t="s">
        <v>16</v>
      </c>
      <c r="K1110" t="s">
        <v>1464</v>
      </c>
      <c r="L1110">
        <f>YEAR(licenziamenti[[#This Row],[date]])</f>
        <v>2024</v>
      </c>
    </row>
    <row r="1111" spans="1:12" hidden="1" x14ac:dyDescent="0.3">
      <c r="A1111" t="s">
        <v>2630</v>
      </c>
      <c r="B1111" t="s">
        <v>12</v>
      </c>
      <c r="C1111">
        <v>120000</v>
      </c>
      <c r="D1111" s="1">
        <v>44946</v>
      </c>
      <c r="E1111">
        <v>6</v>
      </c>
      <c r="F1111" t="s">
        <v>33</v>
      </c>
      <c r="G1111" t="s">
        <v>2636</v>
      </c>
      <c r="H1111" t="s">
        <v>39</v>
      </c>
      <c r="I1111">
        <v>26</v>
      </c>
      <c r="J1111" t="s">
        <v>16</v>
      </c>
      <c r="K1111" t="s">
        <v>354</v>
      </c>
      <c r="L1111">
        <f>YEAR(licenziamenti[[#This Row],[date]])</f>
        <v>2023</v>
      </c>
    </row>
    <row r="1112" spans="1:12" hidden="1" x14ac:dyDescent="0.3">
      <c r="A1112" t="s">
        <v>2630</v>
      </c>
      <c r="B1112" t="s">
        <v>12</v>
      </c>
      <c r="C1112">
        <v>2000</v>
      </c>
      <c r="D1112" s="1">
        <v>45413</v>
      </c>
      <c r="F1112" t="s">
        <v>33</v>
      </c>
      <c r="G1112" t="s">
        <v>2637</v>
      </c>
      <c r="H1112" t="s">
        <v>39</v>
      </c>
      <c r="I1112">
        <v>26</v>
      </c>
      <c r="J1112" t="s">
        <v>16</v>
      </c>
      <c r="K1112" t="s">
        <v>266</v>
      </c>
      <c r="L1112">
        <f>YEAR(licenziamenti[[#This Row],[date]])</f>
        <v>2024</v>
      </c>
    </row>
    <row r="1113" spans="1:12" hidden="1" x14ac:dyDescent="0.3">
      <c r="A1113" t="s">
        <v>2630</v>
      </c>
      <c r="B1113" t="s">
        <v>12</v>
      </c>
      <c r="C1113">
        <v>400</v>
      </c>
      <c r="D1113" s="1">
        <v>45217</v>
      </c>
      <c r="F1113" t="s">
        <v>33</v>
      </c>
      <c r="G1113" t="s">
        <v>2638</v>
      </c>
      <c r="H1113" t="s">
        <v>39</v>
      </c>
      <c r="I1113">
        <v>26</v>
      </c>
      <c r="J1113" t="s">
        <v>16</v>
      </c>
      <c r="K1113" t="s">
        <v>1643</v>
      </c>
      <c r="L1113">
        <f>YEAR(licenziamenti[[#This Row],[date]])</f>
        <v>2023</v>
      </c>
    </row>
    <row r="1114" spans="1:12" hidden="1" x14ac:dyDescent="0.3">
      <c r="A1114" t="s">
        <v>2630</v>
      </c>
      <c r="B1114" t="s">
        <v>12</v>
      </c>
      <c r="C1114">
        <v>500</v>
      </c>
      <c r="D1114" s="1">
        <v>45932</v>
      </c>
      <c r="F1114" t="s">
        <v>33</v>
      </c>
      <c r="G1114" t="s">
        <v>2639</v>
      </c>
      <c r="H1114" t="s">
        <v>39</v>
      </c>
      <c r="I1114">
        <v>26</v>
      </c>
      <c r="J1114" t="s">
        <v>16</v>
      </c>
      <c r="K1114" t="s">
        <v>2632</v>
      </c>
      <c r="L1114">
        <f>YEAR(licenziamenti[[#This Row],[date]])</f>
        <v>2025</v>
      </c>
    </row>
    <row r="1115" spans="1:12" hidden="1" x14ac:dyDescent="0.3">
      <c r="A1115" t="s">
        <v>2630</v>
      </c>
      <c r="B1115" t="s">
        <v>12</v>
      </c>
      <c r="C1115">
        <v>570</v>
      </c>
      <c r="D1115" s="1">
        <v>45422</v>
      </c>
      <c r="F1115" t="s">
        <v>33</v>
      </c>
      <c r="G1115" t="s">
        <v>2640</v>
      </c>
      <c r="H1115" t="s">
        <v>39</v>
      </c>
      <c r="I1115">
        <v>26</v>
      </c>
      <c r="J1115" t="s">
        <v>16</v>
      </c>
      <c r="K1115" t="s">
        <v>2641</v>
      </c>
      <c r="L1115">
        <f>YEAR(licenziamenti[[#This Row],[date]])</f>
        <v>2024</v>
      </c>
    </row>
    <row r="1116" spans="1:12" hidden="1" x14ac:dyDescent="0.3">
      <c r="A1116" t="s">
        <v>2630</v>
      </c>
      <c r="B1116" t="s">
        <v>12</v>
      </c>
      <c r="C1116">
        <v>750</v>
      </c>
      <c r="D1116" s="1">
        <v>45832</v>
      </c>
      <c r="F1116" t="s">
        <v>33</v>
      </c>
      <c r="G1116" t="s">
        <v>2642</v>
      </c>
      <c r="H1116" t="s">
        <v>39</v>
      </c>
      <c r="I1116">
        <v>26</v>
      </c>
      <c r="J1116" t="s">
        <v>16</v>
      </c>
      <c r="K1116" t="s">
        <v>1118</v>
      </c>
      <c r="L1116">
        <f>YEAR(licenziamenti[[#This Row],[date]])</f>
        <v>2025</v>
      </c>
    </row>
    <row r="1117" spans="1:12" hidden="1" x14ac:dyDescent="0.3">
      <c r="A1117" t="s">
        <v>2630</v>
      </c>
      <c r="B1117" t="s">
        <v>12</v>
      </c>
      <c r="C1117">
        <v>750</v>
      </c>
      <c r="D1117" s="1">
        <v>45182</v>
      </c>
      <c r="F1117" t="s">
        <v>33</v>
      </c>
      <c r="G1117" t="s">
        <v>2643</v>
      </c>
      <c r="H1117" t="s">
        <v>39</v>
      </c>
      <c r="I1117">
        <v>26</v>
      </c>
      <c r="J1117" t="s">
        <v>16</v>
      </c>
      <c r="K1117" t="s">
        <v>2644</v>
      </c>
      <c r="L1117">
        <f>YEAR(licenziamenti[[#This Row],[date]])</f>
        <v>2023</v>
      </c>
    </row>
    <row r="1118" spans="1:12" hidden="1" x14ac:dyDescent="0.3">
      <c r="A1118" t="s">
        <v>2645</v>
      </c>
      <c r="B1118" t="s">
        <v>32</v>
      </c>
      <c r="C1118">
        <v>390</v>
      </c>
      <c r="D1118" s="1">
        <v>45541</v>
      </c>
      <c r="E1118">
        <v>18</v>
      </c>
      <c r="F1118" t="s">
        <v>43</v>
      </c>
      <c r="G1118" t="s">
        <v>2646</v>
      </c>
      <c r="H1118" t="s">
        <v>58</v>
      </c>
      <c r="I1118">
        <v>75</v>
      </c>
      <c r="J1118" t="s">
        <v>16</v>
      </c>
      <c r="K1118" t="s">
        <v>1372</v>
      </c>
      <c r="L1118">
        <f>YEAR(licenziamenti[[#This Row],[date]])</f>
        <v>2024</v>
      </c>
    </row>
    <row r="1119" spans="1:12" hidden="1" x14ac:dyDescent="0.3">
      <c r="A1119" t="s">
        <v>2647</v>
      </c>
      <c r="B1119" t="s">
        <v>12</v>
      </c>
      <c r="D1119" s="1">
        <v>45377</v>
      </c>
      <c r="E1119">
        <v>4</v>
      </c>
      <c r="F1119" t="s">
        <v>33</v>
      </c>
      <c r="G1119" t="s">
        <v>2648</v>
      </c>
      <c r="H1119" t="s">
        <v>39</v>
      </c>
      <c r="I1119">
        <v>288</v>
      </c>
      <c r="J1119" t="s">
        <v>16</v>
      </c>
      <c r="K1119" t="s">
        <v>970</v>
      </c>
      <c r="L1119">
        <f>YEAR(licenziamenti[[#This Row],[date]])</f>
        <v>2024</v>
      </c>
    </row>
    <row r="1120" spans="1:12" hidden="1" x14ac:dyDescent="0.3">
      <c r="A1120" t="s">
        <v>2647</v>
      </c>
      <c r="B1120" t="s">
        <v>12</v>
      </c>
      <c r="C1120">
        <v>1390</v>
      </c>
      <c r="D1120" s="1">
        <v>45523</v>
      </c>
      <c r="E1120">
        <v>15</v>
      </c>
      <c r="F1120" t="s">
        <v>33</v>
      </c>
      <c r="G1120" t="s">
        <v>2649</v>
      </c>
      <c r="H1120" t="s">
        <v>39</v>
      </c>
      <c r="I1120">
        <v>288</v>
      </c>
      <c r="J1120" t="s">
        <v>16</v>
      </c>
      <c r="K1120" t="s">
        <v>2320</v>
      </c>
      <c r="L1120">
        <f>YEAR(licenziamenti[[#This Row],[date]])</f>
        <v>2024</v>
      </c>
    </row>
    <row r="1121" spans="1:12" hidden="1" x14ac:dyDescent="0.3">
      <c r="A1121" t="s">
        <v>2647</v>
      </c>
      <c r="B1121" t="s">
        <v>12</v>
      </c>
      <c r="C1121">
        <v>2000</v>
      </c>
      <c r="D1121" s="1">
        <v>43936</v>
      </c>
      <c r="E1121">
        <v>2</v>
      </c>
      <c r="F1121" t="s">
        <v>33</v>
      </c>
      <c r="G1121" t="s">
        <v>2650</v>
      </c>
      <c r="H1121" t="s">
        <v>39</v>
      </c>
      <c r="I1121">
        <v>288</v>
      </c>
      <c r="J1121" t="s">
        <v>16</v>
      </c>
      <c r="K1121" t="s">
        <v>1301</v>
      </c>
      <c r="L1121">
        <f>YEAR(licenziamenti[[#This Row],[date]])</f>
        <v>2020</v>
      </c>
    </row>
    <row r="1122" spans="1:12" hidden="1" x14ac:dyDescent="0.3">
      <c r="A1122" t="s">
        <v>2651</v>
      </c>
      <c r="B1122" t="s">
        <v>185</v>
      </c>
      <c r="D1122" s="1">
        <v>45428</v>
      </c>
      <c r="E1122">
        <v>6</v>
      </c>
      <c r="F1122" t="s">
        <v>83</v>
      </c>
      <c r="G1122" t="s">
        <v>2652</v>
      </c>
      <c r="H1122" t="s">
        <v>1189</v>
      </c>
      <c r="I1122">
        <v>3400</v>
      </c>
      <c r="J1122" t="s">
        <v>16</v>
      </c>
      <c r="K1122" t="s">
        <v>2653</v>
      </c>
      <c r="L1122">
        <f>YEAR(licenziamenti[[#This Row],[date]])</f>
        <v>2024</v>
      </c>
    </row>
    <row r="1123" spans="1:12" hidden="1" x14ac:dyDescent="0.3">
      <c r="A1123" t="s">
        <v>2651</v>
      </c>
      <c r="B1123" t="s">
        <v>185</v>
      </c>
      <c r="C1123">
        <v>1000</v>
      </c>
      <c r="D1123" s="1">
        <v>44587</v>
      </c>
      <c r="F1123" t="s">
        <v>83</v>
      </c>
      <c r="G1123" t="s">
        <v>2654</v>
      </c>
      <c r="H1123" t="s">
        <v>1189</v>
      </c>
      <c r="I1123">
        <v>3400</v>
      </c>
      <c r="J1123" t="s">
        <v>16</v>
      </c>
      <c r="K1123" t="s">
        <v>2655</v>
      </c>
      <c r="L1123">
        <f>YEAR(licenziamenti[[#This Row],[date]])</f>
        <v>2022</v>
      </c>
    </row>
    <row r="1124" spans="1:12" hidden="1" x14ac:dyDescent="0.3">
      <c r="A1124" t="s">
        <v>2651</v>
      </c>
      <c r="B1124" t="s">
        <v>185</v>
      </c>
      <c r="C1124">
        <v>1000</v>
      </c>
      <c r="D1124" s="1">
        <v>44994</v>
      </c>
      <c r="E1124">
        <v>2</v>
      </c>
      <c r="F1124" t="s">
        <v>83</v>
      </c>
      <c r="G1124" t="s">
        <v>2656</v>
      </c>
      <c r="H1124" t="s">
        <v>1189</v>
      </c>
      <c r="I1124">
        <v>3400</v>
      </c>
      <c r="J1124" t="s">
        <v>16</v>
      </c>
      <c r="K1124" t="s">
        <v>2657</v>
      </c>
      <c r="L1124">
        <f>YEAR(licenziamenti[[#This Row],[date]])</f>
        <v>2023</v>
      </c>
    </row>
    <row r="1125" spans="1:12" hidden="1" x14ac:dyDescent="0.3">
      <c r="A1125" t="s">
        <v>2651</v>
      </c>
      <c r="B1125" t="s">
        <v>185</v>
      </c>
      <c r="C1125">
        <v>15000</v>
      </c>
      <c r="D1125" s="1">
        <v>44754</v>
      </c>
      <c r="E1125">
        <v>1</v>
      </c>
      <c r="F1125" t="s">
        <v>83</v>
      </c>
      <c r="G1125" t="s">
        <v>2658</v>
      </c>
      <c r="H1125" t="s">
        <v>1189</v>
      </c>
      <c r="I1125">
        <v>3400</v>
      </c>
      <c r="J1125" t="s">
        <v>16</v>
      </c>
      <c r="K1125" t="s">
        <v>2419</v>
      </c>
      <c r="L1125">
        <f>YEAR(licenziamenti[[#This Row],[date]])</f>
        <v>2022</v>
      </c>
    </row>
    <row r="1126" spans="1:12" hidden="1" x14ac:dyDescent="0.3">
      <c r="A1126" t="s">
        <v>2651</v>
      </c>
      <c r="B1126" t="s">
        <v>185</v>
      </c>
      <c r="C1126">
        <v>2500</v>
      </c>
      <c r="D1126" s="1">
        <v>44853</v>
      </c>
      <c r="F1126" t="s">
        <v>83</v>
      </c>
      <c r="G1126" t="s">
        <v>2659</v>
      </c>
      <c r="H1126" t="s">
        <v>1189</v>
      </c>
      <c r="I1126">
        <v>3400</v>
      </c>
      <c r="J1126" t="s">
        <v>16</v>
      </c>
      <c r="K1126" t="s">
        <v>2351</v>
      </c>
      <c r="L1126">
        <f>YEAR(licenziamenti[[#This Row],[date]])</f>
        <v>2022</v>
      </c>
    </row>
    <row r="1127" spans="1:12" hidden="1" x14ac:dyDescent="0.3">
      <c r="A1127" t="s">
        <v>2651</v>
      </c>
      <c r="B1127" t="s">
        <v>185</v>
      </c>
      <c r="C1127">
        <v>4500</v>
      </c>
      <c r="D1127" s="1">
        <v>44649</v>
      </c>
      <c r="E1127">
        <v>3</v>
      </c>
      <c r="F1127" t="s">
        <v>83</v>
      </c>
      <c r="G1127" t="s">
        <v>2660</v>
      </c>
      <c r="H1127" t="s">
        <v>1189</v>
      </c>
      <c r="I1127">
        <v>3400</v>
      </c>
      <c r="J1127" t="s">
        <v>16</v>
      </c>
      <c r="K1127" t="s">
        <v>2661</v>
      </c>
      <c r="L1127">
        <f>YEAR(licenziamenti[[#This Row],[date]])</f>
        <v>2022</v>
      </c>
    </row>
    <row r="1128" spans="1:12" hidden="1" x14ac:dyDescent="0.3">
      <c r="A1128" t="s">
        <v>2662</v>
      </c>
      <c r="B1128" t="s">
        <v>157</v>
      </c>
      <c r="C1128">
        <v>3000</v>
      </c>
      <c r="D1128" s="1">
        <v>44705</v>
      </c>
      <c r="E1128">
        <v>5</v>
      </c>
      <c r="F1128" t="s">
        <v>83</v>
      </c>
      <c r="G1128" t="s">
        <v>2663</v>
      </c>
      <c r="H1128" t="s">
        <v>35</v>
      </c>
      <c r="I1128">
        <v>1300</v>
      </c>
      <c r="J1128" t="s">
        <v>159</v>
      </c>
      <c r="K1128" t="s">
        <v>2664</v>
      </c>
      <c r="L1128">
        <f>YEAR(licenziamenti[[#This Row],[date]])</f>
        <v>2022</v>
      </c>
    </row>
    <row r="1129" spans="1:12" hidden="1" x14ac:dyDescent="0.3">
      <c r="A1129" t="s">
        <v>2662</v>
      </c>
      <c r="B1129" t="s">
        <v>157</v>
      </c>
      <c r="C1129">
        <v>5400</v>
      </c>
      <c r="D1129" s="1">
        <v>44745</v>
      </c>
      <c r="F1129" t="s">
        <v>83</v>
      </c>
      <c r="G1129" t="s">
        <v>2665</v>
      </c>
      <c r="H1129" t="s">
        <v>35</v>
      </c>
      <c r="I1129">
        <v>1300</v>
      </c>
      <c r="J1129" t="s">
        <v>159</v>
      </c>
      <c r="K1129" t="s">
        <v>406</v>
      </c>
      <c r="L1129">
        <f>YEAR(licenziamenti[[#This Row],[date]])</f>
        <v>2022</v>
      </c>
    </row>
    <row r="1130" spans="1:12" hidden="1" x14ac:dyDescent="0.3">
      <c r="A1130" t="s">
        <v>2666</v>
      </c>
      <c r="B1130" t="s">
        <v>204</v>
      </c>
      <c r="C1130">
        <v>230</v>
      </c>
      <c r="D1130" s="1">
        <v>43916</v>
      </c>
      <c r="E1130">
        <v>2</v>
      </c>
      <c r="F1130" t="s">
        <v>43</v>
      </c>
      <c r="G1130" t="s">
        <v>2667</v>
      </c>
      <c r="H1130" t="s">
        <v>28</v>
      </c>
      <c r="I1130">
        <v>47</v>
      </c>
      <c r="J1130" t="s">
        <v>16</v>
      </c>
      <c r="K1130" t="s">
        <v>796</v>
      </c>
      <c r="L1130">
        <f>YEAR(licenziamenti[[#This Row],[date]])</f>
        <v>2020</v>
      </c>
    </row>
    <row r="1131" spans="1:12" hidden="1" x14ac:dyDescent="0.3">
      <c r="A1131" t="s">
        <v>2668</v>
      </c>
      <c r="B1131" t="s">
        <v>414</v>
      </c>
      <c r="C1131">
        <v>1000</v>
      </c>
      <c r="D1131" s="1">
        <v>45314</v>
      </c>
      <c r="F1131" t="s">
        <v>65</v>
      </c>
      <c r="G1131" t="s">
        <v>2669</v>
      </c>
      <c r="H1131" t="s">
        <v>45</v>
      </c>
      <c r="I1131">
        <v>686</v>
      </c>
      <c r="J1131" t="s">
        <v>416</v>
      </c>
      <c r="K1131" t="s">
        <v>2035</v>
      </c>
      <c r="L1131">
        <f>YEAR(licenziamenti[[#This Row],[date]])</f>
        <v>2024</v>
      </c>
    </row>
    <row r="1132" spans="1:12" hidden="1" x14ac:dyDescent="0.3">
      <c r="A1132" t="s">
        <v>2668</v>
      </c>
      <c r="B1132" t="s">
        <v>414</v>
      </c>
      <c r="C1132">
        <v>1000</v>
      </c>
      <c r="D1132" s="1">
        <v>44909</v>
      </c>
      <c r="F1132" t="s">
        <v>65</v>
      </c>
      <c r="G1132" t="s">
        <v>2670</v>
      </c>
      <c r="H1132" t="s">
        <v>45</v>
      </c>
      <c r="I1132">
        <v>686</v>
      </c>
      <c r="J1132" t="s">
        <v>416</v>
      </c>
      <c r="K1132" t="s">
        <v>427</v>
      </c>
      <c r="L1132">
        <f>YEAR(licenziamenti[[#This Row],[date]])</f>
        <v>2022</v>
      </c>
    </row>
    <row r="1133" spans="1:12" hidden="1" x14ac:dyDescent="0.3">
      <c r="A1133" t="s">
        <v>2668</v>
      </c>
      <c r="B1133" t="s">
        <v>414</v>
      </c>
      <c r="C1133">
        <v>2000</v>
      </c>
      <c r="D1133" s="1">
        <v>44812</v>
      </c>
      <c r="F1133" t="s">
        <v>65</v>
      </c>
      <c r="G1133" t="s">
        <v>2671</v>
      </c>
      <c r="H1133" t="s">
        <v>45</v>
      </c>
      <c r="I1133">
        <v>686</v>
      </c>
      <c r="J1133" t="s">
        <v>416</v>
      </c>
      <c r="K1133" t="s">
        <v>817</v>
      </c>
      <c r="L1133">
        <f>YEAR(licenziamenti[[#This Row],[date]])</f>
        <v>2022</v>
      </c>
    </row>
    <row r="1134" spans="1:12" hidden="1" x14ac:dyDescent="0.3">
      <c r="A1134" t="s">
        <v>2672</v>
      </c>
      <c r="B1134" t="s">
        <v>138</v>
      </c>
      <c r="C1134">
        <v>290</v>
      </c>
      <c r="D1134" s="1">
        <v>45314</v>
      </c>
      <c r="F1134" t="s">
        <v>311</v>
      </c>
      <c r="G1134" t="s">
        <v>2673</v>
      </c>
      <c r="H1134" t="s">
        <v>105</v>
      </c>
      <c r="I1134">
        <v>2</v>
      </c>
      <c r="J1134" t="s">
        <v>16</v>
      </c>
      <c r="K1134" t="s">
        <v>1134</v>
      </c>
      <c r="L1134">
        <f>YEAR(licenziamenti[[#This Row],[date]])</f>
        <v>2024</v>
      </c>
    </row>
    <row r="1135" spans="1:12" hidden="1" x14ac:dyDescent="0.3">
      <c r="A1135" t="s">
        <v>2674</v>
      </c>
      <c r="B1135" t="s">
        <v>255</v>
      </c>
      <c r="C1135">
        <v>13000</v>
      </c>
      <c r="D1135" s="1">
        <v>44875</v>
      </c>
      <c r="E1135">
        <v>12</v>
      </c>
      <c r="F1135" t="s">
        <v>103</v>
      </c>
      <c r="G1135" t="s">
        <v>2675</v>
      </c>
      <c r="H1135" t="s">
        <v>39</v>
      </c>
      <c r="I1135">
        <v>1300</v>
      </c>
      <c r="J1135" t="s">
        <v>257</v>
      </c>
      <c r="K1135" t="s">
        <v>650</v>
      </c>
      <c r="L1135">
        <f>YEAR(licenziamenti[[#This Row],[date]])</f>
        <v>2022</v>
      </c>
    </row>
    <row r="1136" spans="1:12" hidden="1" x14ac:dyDescent="0.3">
      <c r="A1136" t="s">
        <v>2674</v>
      </c>
      <c r="B1136" t="s">
        <v>255</v>
      </c>
      <c r="C1136">
        <v>6000</v>
      </c>
      <c r="D1136" s="1">
        <v>44995</v>
      </c>
      <c r="F1136" t="s">
        <v>103</v>
      </c>
      <c r="G1136" t="s">
        <v>2676</v>
      </c>
      <c r="H1136" t="s">
        <v>39</v>
      </c>
      <c r="I1136">
        <v>1300</v>
      </c>
      <c r="J1136" t="s">
        <v>257</v>
      </c>
      <c r="K1136" t="s">
        <v>2657</v>
      </c>
      <c r="L1136">
        <f>YEAR(licenziamenti[[#This Row],[date]])</f>
        <v>2023</v>
      </c>
    </row>
    <row r="1137" spans="1:12" hidden="1" x14ac:dyDescent="0.3">
      <c r="A1137" t="s">
        <v>2677</v>
      </c>
      <c r="B1137" t="s">
        <v>517</v>
      </c>
      <c r="D1137" s="1">
        <v>44926</v>
      </c>
      <c r="E1137">
        <v>14</v>
      </c>
      <c r="F1137" t="s">
        <v>83</v>
      </c>
      <c r="G1137" t="s">
        <v>2678</v>
      </c>
      <c r="H1137" t="s">
        <v>58</v>
      </c>
      <c r="I1137">
        <v>675</v>
      </c>
      <c r="J1137" t="s">
        <v>519</v>
      </c>
      <c r="K1137" t="s">
        <v>2281</v>
      </c>
      <c r="L1137">
        <f>YEAR(licenziamenti[[#This Row],[date]])</f>
        <v>2022</v>
      </c>
    </row>
    <row r="1138" spans="1:12" hidden="1" x14ac:dyDescent="0.3">
      <c r="A1138" t="s">
        <v>2679</v>
      </c>
      <c r="B1138" t="s">
        <v>2680</v>
      </c>
      <c r="D1138" s="1">
        <v>45575</v>
      </c>
      <c r="E1138">
        <v>10</v>
      </c>
      <c r="F1138" t="s">
        <v>43</v>
      </c>
      <c r="G1138" t="s">
        <v>2681</v>
      </c>
      <c r="H1138" t="s">
        <v>152</v>
      </c>
      <c r="I1138">
        <v>8</v>
      </c>
      <c r="J1138" t="s">
        <v>16</v>
      </c>
      <c r="K1138" t="s">
        <v>1177</v>
      </c>
      <c r="L1138">
        <f>YEAR(licenziamenti[[#This Row],[date]])</f>
        <v>2024</v>
      </c>
    </row>
    <row r="1139" spans="1:12" hidden="1" x14ac:dyDescent="0.3">
      <c r="A1139" t="s">
        <v>2682</v>
      </c>
      <c r="B1139" t="s">
        <v>1278</v>
      </c>
      <c r="C1139">
        <v>10000</v>
      </c>
      <c r="D1139" s="1">
        <v>45097</v>
      </c>
      <c r="E1139">
        <v>11</v>
      </c>
      <c r="F1139" t="s">
        <v>103</v>
      </c>
      <c r="G1139" t="s">
        <v>2683</v>
      </c>
      <c r="H1139" t="s">
        <v>39</v>
      </c>
      <c r="I1139">
        <v>16500</v>
      </c>
      <c r="J1139" t="s">
        <v>1280</v>
      </c>
      <c r="K1139" t="s">
        <v>727</v>
      </c>
      <c r="L1139">
        <f>YEAR(licenziamenti[[#This Row],[date]])</f>
        <v>2023</v>
      </c>
    </row>
    <row r="1140" spans="1:12" hidden="1" x14ac:dyDescent="0.3">
      <c r="A1140" t="s">
        <v>2682</v>
      </c>
      <c r="B1140" t="s">
        <v>1278</v>
      </c>
      <c r="C1140">
        <v>3600</v>
      </c>
      <c r="D1140" s="1">
        <v>43998</v>
      </c>
      <c r="E1140">
        <v>5</v>
      </c>
      <c r="F1140" t="s">
        <v>103</v>
      </c>
      <c r="G1140" t="s">
        <v>2684</v>
      </c>
      <c r="H1140" t="s">
        <v>2685</v>
      </c>
      <c r="I1140">
        <v>9900</v>
      </c>
      <c r="J1140" t="s">
        <v>1280</v>
      </c>
      <c r="K1140" t="s">
        <v>2686</v>
      </c>
      <c r="L1140">
        <f>YEAR(licenziamenti[[#This Row],[date]])</f>
        <v>2020</v>
      </c>
    </row>
    <row r="1141" spans="1:12" hidden="1" x14ac:dyDescent="0.3">
      <c r="A1141" t="s">
        <v>2687</v>
      </c>
      <c r="B1141" t="s">
        <v>12</v>
      </c>
      <c r="D1141" s="1">
        <v>45574</v>
      </c>
      <c r="E1141">
        <v>10</v>
      </c>
      <c r="F1141" t="s">
        <v>83</v>
      </c>
      <c r="G1141" t="s">
        <v>2688</v>
      </c>
      <c r="H1141" t="s">
        <v>58</v>
      </c>
      <c r="I1141">
        <v>94</v>
      </c>
      <c r="J1141" t="s">
        <v>16</v>
      </c>
      <c r="K1141" t="s">
        <v>1177</v>
      </c>
      <c r="L1141">
        <f>YEAR(licenziamenti[[#This Row],[date]])</f>
        <v>2024</v>
      </c>
    </row>
    <row r="1142" spans="1:12" hidden="1" x14ac:dyDescent="0.3">
      <c r="A1142" t="s">
        <v>2687</v>
      </c>
      <c r="B1142" t="s">
        <v>12</v>
      </c>
      <c r="C1142">
        <v>340</v>
      </c>
      <c r="D1142" s="1">
        <v>45180</v>
      </c>
      <c r="E1142">
        <v>4</v>
      </c>
      <c r="F1142" t="s">
        <v>83</v>
      </c>
      <c r="G1142" t="s">
        <v>2689</v>
      </c>
      <c r="H1142" t="s">
        <v>58</v>
      </c>
      <c r="I1142">
        <v>94</v>
      </c>
      <c r="J1142" t="s">
        <v>16</v>
      </c>
      <c r="K1142" t="s">
        <v>2644</v>
      </c>
      <c r="L1142">
        <f>YEAR(licenziamenti[[#This Row],[date]])</f>
        <v>2023</v>
      </c>
    </row>
    <row r="1143" spans="1:12" hidden="1" x14ac:dyDescent="0.3">
      <c r="A1143" t="s">
        <v>2690</v>
      </c>
      <c r="B1143" t="s">
        <v>2165</v>
      </c>
      <c r="C1143">
        <v>130</v>
      </c>
      <c r="D1143" s="1">
        <v>45303</v>
      </c>
      <c r="F1143" t="s">
        <v>311</v>
      </c>
      <c r="G1143" t="s">
        <v>2691</v>
      </c>
      <c r="H1143" t="s">
        <v>105</v>
      </c>
      <c r="I1143">
        <v>28</v>
      </c>
      <c r="J1143" t="s">
        <v>2167</v>
      </c>
      <c r="K1143" t="s">
        <v>601</v>
      </c>
      <c r="L1143">
        <f>YEAR(licenziamenti[[#This Row],[date]])</f>
        <v>2024</v>
      </c>
    </row>
    <row r="1144" spans="1:12" hidden="1" x14ac:dyDescent="0.3">
      <c r="A1144" t="s">
        <v>2692</v>
      </c>
      <c r="B1144" t="s">
        <v>12</v>
      </c>
      <c r="C1144">
        <v>2300</v>
      </c>
      <c r="D1144" s="1">
        <v>45329</v>
      </c>
      <c r="F1144" t="s">
        <v>33</v>
      </c>
      <c r="G1144" t="s">
        <v>2693</v>
      </c>
      <c r="H1144" t="s">
        <v>58</v>
      </c>
      <c r="I1144">
        <v>400</v>
      </c>
      <c r="J1144" t="s">
        <v>16</v>
      </c>
      <c r="K1144" t="s">
        <v>340</v>
      </c>
      <c r="L1144">
        <f>YEAR(licenziamenti[[#This Row],[date]])</f>
        <v>2024</v>
      </c>
    </row>
    <row r="1145" spans="1:12" hidden="1" x14ac:dyDescent="0.3">
      <c r="A1145" t="s">
        <v>2694</v>
      </c>
      <c r="B1145" t="s">
        <v>2695</v>
      </c>
      <c r="C1145">
        <v>750</v>
      </c>
      <c r="D1145" s="1">
        <v>44942</v>
      </c>
      <c r="F1145" t="s">
        <v>83</v>
      </c>
      <c r="G1145" t="s">
        <v>807</v>
      </c>
      <c r="H1145" t="s">
        <v>28</v>
      </c>
      <c r="I1145">
        <v>17</v>
      </c>
      <c r="J1145" t="s">
        <v>133</v>
      </c>
      <c r="K1145" t="s">
        <v>808</v>
      </c>
      <c r="L1145">
        <f>YEAR(licenziamenti[[#This Row],[date]])</f>
        <v>2023</v>
      </c>
    </row>
    <row r="1146" spans="1:12" hidden="1" x14ac:dyDescent="0.3">
      <c r="A1146" t="s">
        <v>2696</v>
      </c>
      <c r="B1146" t="s">
        <v>32</v>
      </c>
      <c r="C1146">
        <v>200</v>
      </c>
      <c r="D1146" s="1">
        <v>43913</v>
      </c>
      <c r="E1146">
        <v>4</v>
      </c>
      <c r="F1146" t="s">
        <v>109</v>
      </c>
      <c r="G1146" t="s">
        <v>143</v>
      </c>
      <c r="H1146" t="s">
        <v>58</v>
      </c>
      <c r="I1146">
        <v>7</v>
      </c>
      <c r="J1146" t="s">
        <v>16</v>
      </c>
      <c r="K1146" t="s">
        <v>183</v>
      </c>
      <c r="L1146">
        <f>YEAR(licenziamenti[[#This Row],[date]])</f>
        <v>2020</v>
      </c>
    </row>
    <row r="1147" spans="1:12" hidden="1" x14ac:dyDescent="0.3">
      <c r="A1147" t="s">
        <v>2697</v>
      </c>
      <c r="B1147" t="s">
        <v>2698</v>
      </c>
      <c r="C1147">
        <v>3500</v>
      </c>
      <c r="D1147" s="1">
        <v>44978</v>
      </c>
      <c r="E1147">
        <v>7</v>
      </c>
      <c r="F1147" t="s">
        <v>83</v>
      </c>
      <c r="G1147" t="s">
        <v>2699</v>
      </c>
      <c r="H1147" t="s">
        <v>35</v>
      </c>
      <c r="I1147">
        <v>214</v>
      </c>
      <c r="J1147" t="s">
        <v>2700</v>
      </c>
      <c r="K1147" t="s">
        <v>2301</v>
      </c>
      <c r="L1147">
        <f>YEAR(licenziamenti[[#This Row],[date]])</f>
        <v>2023</v>
      </c>
    </row>
    <row r="1148" spans="1:12" hidden="1" x14ac:dyDescent="0.3">
      <c r="A1148" t="s">
        <v>2701</v>
      </c>
      <c r="B1148" t="s">
        <v>42</v>
      </c>
      <c r="C1148">
        <v>1000</v>
      </c>
      <c r="D1148" s="1">
        <v>45043</v>
      </c>
      <c r="E1148">
        <v>12</v>
      </c>
      <c r="F1148" t="s">
        <v>392</v>
      </c>
      <c r="G1148" t="s">
        <v>2702</v>
      </c>
      <c r="H1148" t="s">
        <v>215</v>
      </c>
      <c r="I1148">
        <v>110</v>
      </c>
      <c r="J1148" t="s">
        <v>16</v>
      </c>
      <c r="K1148" t="s">
        <v>1402</v>
      </c>
      <c r="L1148">
        <f>YEAR(licenziamenti[[#This Row],[date]])</f>
        <v>2023</v>
      </c>
    </row>
    <row r="1149" spans="1:12" hidden="1" x14ac:dyDescent="0.3">
      <c r="A1149" t="s">
        <v>2701</v>
      </c>
      <c r="B1149" t="s">
        <v>42</v>
      </c>
      <c r="C1149">
        <v>1200</v>
      </c>
      <c r="D1149" s="1">
        <v>43938</v>
      </c>
      <c r="E1149">
        <v>28</v>
      </c>
      <c r="F1149" t="s">
        <v>392</v>
      </c>
      <c r="G1149" t="s">
        <v>2703</v>
      </c>
      <c r="H1149" t="s">
        <v>45</v>
      </c>
      <c r="I1149">
        <v>110</v>
      </c>
      <c r="J1149" t="s">
        <v>16</v>
      </c>
      <c r="K1149" t="s">
        <v>593</v>
      </c>
      <c r="L1149">
        <f>YEAR(licenziamenti[[#This Row],[date]])</f>
        <v>2020</v>
      </c>
    </row>
    <row r="1150" spans="1:12" hidden="1" x14ac:dyDescent="0.3">
      <c r="A1150" t="s">
        <v>2704</v>
      </c>
      <c r="B1150" t="s">
        <v>2705</v>
      </c>
      <c r="D1150" s="1">
        <v>45565</v>
      </c>
      <c r="E1150">
        <v>10</v>
      </c>
      <c r="F1150" t="s">
        <v>83</v>
      </c>
      <c r="G1150" t="s">
        <v>2706</v>
      </c>
      <c r="H1150" t="s">
        <v>152</v>
      </c>
      <c r="I1150">
        <v>1</v>
      </c>
      <c r="J1150" t="s">
        <v>133</v>
      </c>
      <c r="K1150" t="s">
        <v>1345</v>
      </c>
      <c r="L1150">
        <f>YEAR(licenziamenti[[#This Row],[date]])</f>
        <v>2024</v>
      </c>
    </row>
    <row r="1151" spans="1:12" hidden="1" x14ac:dyDescent="0.3">
      <c r="A1151" t="s">
        <v>2707</v>
      </c>
      <c r="B1151" t="s">
        <v>702</v>
      </c>
      <c r="C1151">
        <v>1040</v>
      </c>
      <c r="D1151" s="1">
        <v>44938</v>
      </c>
      <c r="E1151">
        <v>21</v>
      </c>
      <c r="F1151" t="s">
        <v>131</v>
      </c>
      <c r="G1151" t="s">
        <v>2708</v>
      </c>
      <c r="H1151" t="s">
        <v>45</v>
      </c>
      <c r="I1151">
        <v>556</v>
      </c>
      <c r="J1151" t="s">
        <v>16</v>
      </c>
      <c r="K1151" t="s">
        <v>921</v>
      </c>
      <c r="L1151">
        <f>YEAR(licenziamenti[[#This Row],[date]])</f>
        <v>2023</v>
      </c>
    </row>
    <row r="1152" spans="1:12" hidden="1" x14ac:dyDescent="0.3">
      <c r="A1152" t="s">
        <v>2709</v>
      </c>
      <c r="B1152" t="s">
        <v>1885</v>
      </c>
      <c r="C1152">
        <v>600</v>
      </c>
      <c r="D1152" s="1">
        <v>44895</v>
      </c>
      <c r="E1152">
        <v>13</v>
      </c>
      <c r="F1152" t="s">
        <v>20</v>
      </c>
      <c r="G1152" t="s">
        <v>2710</v>
      </c>
      <c r="H1152" t="s">
        <v>28</v>
      </c>
      <c r="I1152">
        <v>145</v>
      </c>
      <c r="J1152" t="s">
        <v>16</v>
      </c>
      <c r="K1152" t="s">
        <v>888</v>
      </c>
      <c r="L1152">
        <f>YEAR(licenziamenti[[#This Row],[date]])</f>
        <v>2022</v>
      </c>
    </row>
    <row r="1153" spans="1:12" hidden="1" x14ac:dyDescent="0.3">
      <c r="A1153" t="s">
        <v>2711</v>
      </c>
      <c r="B1153" t="s">
        <v>42</v>
      </c>
      <c r="D1153" s="1">
        <v>45443</v>
      </c>
      <c r="E1153">
        <v>1</v>
      </c>
      <c r="F1153" t="s">
        <v>83</v>
      </c>
      <c r="G1153" t="s">
        <v>2712</v>
      </c>
      <c r="H1153" t="s">
        <v>28</v>
      </c>
      <c r="I1153">
        <v>118</v>
      </c>
      <c r="J1153" t="s">
        <v>16</v>
      </c>
      <c r="K1153" t="s">
        <v>2713</v>
      </c>
      <c r="L1153">
        <f>YEAR(licenziamenti[[#This Row],[date]])</f>
        <v>2024</v>
      </c>
    </row>
    <row r="1154" spans="1:12" hidden="1" x14ac:dyDescent="0.3">
      <c r="A1154" t="s">
        <v>2711</v>
      </c>
      <c r="B1154" t="s">
        <v>42</v>
      </c>
      <c r="C1154">
        <v>200</v>
      </c>
      <c r="D1154" s="1">
        <v>45337</v>
      </c>
      <c r="E1154">
        <v>1</v>
      </c>
      <c r="F1154" t="s">
        <v>83</v>
      </c>
      <c r="G1154" t="s">
        <v>2714</v>
      </c>
      <c r="H1154" t="s">
        <v>28</v>
      </c>
      <c r="I1154">
        <v>118</v>
      </c>
      <c r="J1154" t="s">
        <v>16</v>
      </c>
      <c r="K1154" t="s">
        <v>2265</v>
      </c>
      <c r="L1154">
        <f>YEAR(licenziamenti[[#This Row],[date]])</f>
        <v>2024</v>
      </c>
    </row>
    <row r="1155" spans="1:12" hidden="1" x14ac:dyDescent="0.3">
      <c r="A1155" t="s">
        <v>2711</v>
      </c>
      <c r="B1155" t="s">
        <v>42</v>
      </c>
      <c r="C1155">
        <v>900</v>
      </c>
      <c r="D1155" s="1">
        <v>45352</v>
      </c>
      <c r="E1155">
        <v>6</v>
      </c>
      <c r="F1155" t="s">
        <v>83</v>
      </c>
      <c r="G1155" t="s">
        <v>2715</v>
      </c>
      <c r="H1155" t="s">
        <v>28</v>
      </c>
      <c r="I1155">
        <v>118</v>
      </c>
      <c r="J1155" t="s">
        <v>16</v>
      </c>
      <c r="K1155" t="s">
        <v>2716</v>
      </c>
      <c r="L1155">
        <f>YEAR(licenziamenti[[#This Row],[date]])</f>
        <v>2024</v>
      </c>
    </row>
    <row r="1156" spans="1:12" hidden="1" x14ac:dyDescent="0.3">
      <c r="A1156" t="s">
        <v>2717</v>
      </c>
      <c r="B1156" t="s">
        <v>1846</v>
      </c>
      <c r="C1156">
        <v>970</v>
      </c>
      <c r="D1156" s="1">
        <v>45792</v>
      </c>
      <c r="F1156" t="s">
        <v>13</v>
      </c>
      <c r="G1156" t="s">
        <v>2718</v>
      </c>
      <c r="H1156" t="s">
        <v>22</v>
      </c>
      <c r="I1156">
        <v>17</v>
      </c>
      <c r="J1156" t="s">
        <v>16</v>
      </c>
      <c r="K1156" t="s">
        <v>328</v>
      </c>
      <c r="L1156">
        <f>YEAR(licenziamenti[[#This Row],[date]])</f>
        <v>2025</v>
      </c>
    </row>
    <row r="1157" spans="1:12" hidden="1" x14ac:dyDescent="0.3">
      <c r="A1157" t="s">
        <v>2719</v>
      </c>
      <c r="B1157" t="s">
        <v>42</v>
      </c>
      <c r="C1157">
        <v>500</v>
      </c>
      <c r="D1157" s="1">
        <v>43928</v>
      </c>
      <c r="E1157">
        <v>7</v>
      </c>
      <c r="F1157" t="s">
        <v>125</v>
      </c>
      <c r="G1157" t="s">
        <v>2720</v>
      </c>
      <c r="H1157" t="s">
        <v>58</v>
      </c>
      <c r="I1157">
        <v>190</v>
      </c>
      <c r="J1157" t="s">
        <v>16</v>
      </c>
      <c r="K1157" t="s">
        <v>670</v>
      </c>
      <c r="L1157">
        <f>YEAR(licenziamenti[[#This Row],[date]])</f>
        <v>2020</v>
      </c>
    </row>
    <row r="1158" spans="1:12" hidden="1" x14ac:dyDescent="0.3">
      <c r="A1158" t="s">
        <v>2721</v>
      </c>
      <c r="B1158" t="s">
        <v>142</v>
      </c>
      <c r="C1158">
        <v>28000</v>
      </c>
      <c r="D1158" s="1">
        <v>43934</v>
      </c>
      <c r="E1158">
        <v>44</v>
      </c>
      <c r="F1158" t="s">
        <v>43</v>
      </c>
      <c r="G1158" t="s">
        <v>2722</v>
      </c>
      <c r="H1158" t="s">
        <v>39</v>
      </c>
      <c r="I1158">
        <v>1400</v>
      </c>
      <c r="J1158" t="s">
        <v>16</v>
      </c>
      <c r="K1158" t="s">
        <v>1488</v>
      </c>
      <c r="L1158">
        <f>YEAR(licenziamenti[[#This Row],[date]])</f>
        <v>2020</v>
      </c>
    </row>
    <row r="1159" spans="1:12" hidden="1" x14ac:dyDescent="0.3">
      <c r="A1159" t="s">
        <v>2721</v>
      </c>
      <c r="B1159" t="s">
        <v>142</v>
      </c>
      <c r="C1159">
        <v>5000</v>
      </c>
      <c r="D1159" s="1">
        <v>44956</v>
      </c>
      <c r="F1159" t="s">
        <v>43</v>
      </c>
      <c r="G1159" t="s">
        <v>2723</v>
      </c>
      <c r="H1159" t="s">
        <v>39</v>
      </c>
      <c r="I1159">
        <v>1400</v>
      </c>
      <c r="J1159" t="s">
        <v>16</v>
      </c>
      <c r="K1159" t="s">
        <v>526</v>
      </c>
      <c r="L1159">
        <f>YEAR(licenziamenti[[#This Row],[date]])</f>
        <v>2023</v>
      </c>
    </row>
    <row r="1160" spans="1:12" hidden="1" x14ac:dyDescent="0.3">
      <c r="A1160" t="s">
        <v>2721</v>
      </c>
      <c r="B1160" t="s">
        <v>142</v>
      </c>
      <c r="C1160">
        <v>5000</v>
      </c>
      <c r="D1160" s="1">
        <v>44781</v>
      </c>
      <c r="E1160">
        <v>15</v>
      </c>
      <c r="F1160" t="s">
        <v>43</v>
      </c>
      <c r="G1160" t="s">
        <v>2724</v>
      </c>
      <c r="H1160" t="s">
        <v>39</v>
      </c>
      <c r="I1160">
        <v>1400</v>
      </c>
      <c r="J1160" t="s">
        <v>16</v>
      </c>
      <c r="K1160" t="s">
        <v>2725</v>
      </c>
      <c r="L1160">
        <f>YEAR(licenziamenti[[#This Row],[date]])</f>
        <v>2022</v>
      </c>
    </row>
    <row r="1161" spans="1:12" hidden="1" x14ac:dyDescent="0.3">
      <c r="A1161" t="s">
        <v>2726</v>
      </c>
      <c r="B1161" t="s">
        <v>12</v>
      </c>
      <c r="D1161" s="1">
        <v>44639</v>
      </c>
      <c r="E1161">
        <v>17</v>
      </c>
      <c r="F1161" t="s">
        <v>43</v>
      </c>
      <c r="G1161" t="s">
        <v>2727</v>
      </c>
      <c r="H1161" t="s">
        <v>15</v>
      </c>
      <c r="I1161">
        <v>474</v>
      </c>
      <c r="J1161" t="s">
        <v>16</v>
      </c>
      <c r="K1161" t="s">
        <v>2661</v>
      </c>
      <c r="L1161">
        <f>YEAR(licenziamenti[[#This Row],[date]])</f>
        <v>2022</v>
      </c>
    </row>
    <row r="1162" spans="1:12" hidden="1" x14ac:dyDescent="0.3">
      <c r="A1162" t="s">
        <v>2728</v>
      </c>
      <c r="B1162" t="s">
        <v>157</v>
      </c>
      <c r="C1162">
        <v>400</v>
      </c>
      <c r="D1162" s="1">
        <v>44902</v>
      </c>
      <c r="E1162">
        <v>1</v>
      </c>
      <c r="F1162" t="s">
        <v>43</v>
      </c>
      <c r="G1162" t="s">
        <v>2729</v>
      </c>
      <c r="H1162" t="s">
        <v>58</v>
      </c>
      <c r="I1162">
        <v>2300</v>
      </c>
      <c r="J1162" t="s">
        <v>159</v>
      </c>
      <c r="K1162" t="s">
        <v>179</v>
      </c>
      <c r="L1162">
        <f>YEAR(licenziamenti[[#This Row],[date]])</f>
        <v>2022</v>
      </c>
    </row>
    <row r="1163" spans="1:12" hidden="1" x14ac:dyDescent="0.3">
      <c r="A1163" t="s">
        <v>2730</v>
      </c>
      <c r="B1163" t="s">
        <v>12</v>
      </c>
      <c r="C1163">
        <v>4000</v>
      </c>
      <c r="D1163" s="1">
        <v>45089</v>
      </c>
      <c r="E1163">
        <v>15</v>
      </c>
      <c r="F1163" t="s">
        <v>83</v>
      </c>
      <c r="G1163" t="s">
        <v>2731</v>
      </c>
      <c r="H1163" t="s">
        <v>105</v>
      </c>
      <c r="I1163">
        <v>284</v>
      </c>
      <c r="J1163" t="s">
        <v>16</v>
      </c>
      <c r="K1163" t="s">
        <v>2610</v>
      </c>
      <c r="L1163">
        <f>YEAR(licenziamenti[[#This Row],[date]])</f>
        <v>2023</v>
      </c>
    </row>
    <row r="1164" spans="1:12" hidden="1" x14ac:dyDescent="0.3">
      <c r="A1164" t="s">
        <v>2730</v>
      </c>
      <c r="B1164" t="s">
        <v>12</v>
      </c>
      <c r="C1164">
        <v>5000</v>
      </c>
      <c r="D1164" s="1">
        <v>45716</v>
      </c>
      <c r="E1164">
        <v>23</v>
      </c>
      <c r="F1164" t="s">
        <v>83</v>
      </c>
      <c r="G1164" t="s">
        <v>2732</v>
      </c>
      <c r="H1164" t="s">
        <v>105</v>
      </c>
      <c r="I1164">
        <v>284</v>
      </c>
      <c r="J1164" t="s">
        <v>16</v>
      </c>
      <c r="K1164" t="s">
        <v>2384</v>
      </c>
      <c r="L1164">
        <f>YEAR(licenziamenti[[#This Row],[date]])</f>
        <v>2025</v>
      </c>
    </row>
    <row r="1165" spans="1:12" hidden="1" x14ac:dyDescent="0.3">
      <c r="A1165" t="s">
        <v>2733</v>
      </c>
      <c r="B1165" t="s">
        <v>12</v>
      </c>
      <c r="C1165">
        <v>1300</v>
      </c>
      <c r="D1165" s="1">
        <v>44951</v>
      </c>
      <c r="E1165">
        <v>7</v>
      </c>
      <c r="F1165" t="s">
        <v>13</v>
      </c>
      <c r="G1165" t="s">
        <v>2734</v>
      </c>
      <c r="H1165" t="s">
        <v>39</v>
      </c>
      <c r="I1165">
        <v>550</v>
      </c>
      <c r="J1165" t="s">
        <v>16</v>
      </c>
      <c r="K1165" t="s">
        <v>1617</v>
      </c>
      <c r="L1165">
        <f>YEAR(licenziamenti[[#This Row],[date]])</f>
        <v>2023</v>
      </c>
    </row>
    <row r="1166" spans="1:12" hidden="1" x14ac:dyDescent="0.3">
      <c r="A1166" t="s">
        <v>2735</v>
      </c>
      <c r="B1166" t="s">
        <v>12</v>
      </c>
      <c r="C1166">
        <v>480</v>
      </c>
      <c r="D1166" s="1">
        <v>45019</v>
      </c>
      <c r="E1166">
        <v>11</v>
      </c>
      <c r="F1166" t="s">
        <v>131</v>
      </c>
      <c r="G1166" t="s">
        <v>2736</v>
      </c>
      <c r="H1166" t="s">
        <v>15</v>
      </c>
      <c r="I1166">
        <v>339</v>
      </c>
      <c r="J1166" t="s">
        <v>16</v>
      </c>
      <c r="K1166" t="s">
        <v>1944</v>
      </c>
      <c r="L1166">
        <f>YEAR(licenziamenti[[#This Row],[date]])</f>
        <v>2023</v>
      </c>
    </row>
    <row r="1167" spans="1:12" hidden="1" x14ac:dyDescent="0.3">
      <c r="A1167" t="s">
        <v>2737</v>
      </c>
      <c r="B1167" t="s">
        <v>12</v>
      </c>
      <c r="D1167" s="1">
        <v>44784</v>
      </c>
      <c r="E1167">
        <v>2</v>
      </c>
      <c r="F1167" t="s">
        <v>131</v>
      </c>
      <c r="G1167" t="s">
        <v>158</v>
      </c>
      <c r="H1167" t="s">
        <v>39</v>
      </c>
      <c r="I1167">
        <v>24</v>
      </c>
      <c r="J1167" t="s">
        <v>16</v>
      </c>
      <c r="K1167" t="s">
        <v>787</v>
      </c>
      <c r="L1167">
        <f>YEAR(licenziamenti[[#This Row],[date]])</f>
        <v>2022</v>
      </c>
    </row>
    <row r="1168" spans="1:12" hidden="1" x14ac:dyDescent="0.3">
      <c r="A1168" t="s">
        <v>2738</v>
      </c>
      <c r="B1168" t="s">
        <v>204</v>
      </c>
      <c r="C1168">
        <v>1720</v>
      </c>
      <c r="D1168" s="1">
        <v>45070</v>
      </c>
      <c r="E1168">
        <v>12</v>
      </c>
      <c r="F1168" t="s">
        <v>65</v>
      </c>
      <c r="G1168" t="s">
        <v>2739</v>
      </c>
      <c r="H1168" t="s">
        <v>173</v>
      </c>
      <c r="I1168">
        <v>643</v>
      </c>
      <c r="J1168" t="s">
        <v>16</v>
      </c>
      <c r="K1168" t="s">
        <v>231</v>
      </c>
      <c r="L1168">
        <f>YEAR(licenziamenti[[#This Row],[date]])</f>
        <v>2023</v>
      </c>
    </row>
    <row r="1169" spans="1:12" hidden="1" x14ac:dyDescent="0.3">
      <c r="A1169" t="s">
        <v>2738</v>
      </c>
      <c r="B1169" t="s">
        <v>204</v>
      </c>
      <c r="C1169">
        <v>3000</v>
      </c>
      <c r="D1169" s="1">
        <v>45434</v>
      </c>
      <c r="E1169">
        <v>25</v>
      </c>
      <c r="F1169" t="s">
        <v>65</v>
      </c>
      <c r="G1169" t="s">
        <v>2740</v>
      </c>
      <c r="H1169" t="s">
        <v>173</v>
      </c>
      <c r="I1169">
        <v>643</v>
      </c>
      <c r="J1169" t="s">
        <v>16</v>
      </c>
      <c r="K1169" t="s">
        <v>1716</v>
      </c>
      <c r="L1169">
        <f>YEAR(licenziamenti[[#This Row],[date]])</f>
        <v>2024</v>
      </c>
    </row>
    <row r="1170" spans="1:12" hidden="1" x14ac:dyDescent="0.3">
      <c r="A1170" t="s">
        <v>2741</v>
      </c>
      <c r="B1170" t="s">
        <v>32</v>
      </c>
      <c r="C1170">
        <v>900</v>
      </c>
      <c r="D1170" s="1">
        <v>43941</v>
      </c>
      <c r="E1170">
        <v>25</v>
      </c>
      <c r="F1170" t="s">
        <v>20</v>
      </c>
      <c r="G1170" t="s">
        <v>2742</v>
      </c>
      <c r="H1170" t="s">
        <v>45</v>
      </c>
      <c r="I1170">
        <v>58</v>
      </c>
      <c r="J1170" t="s">
        <v>16</v>
      </c>
      <c r="K1170" t="s">
        <v>163</v>
      </c>
      <c r="L1170">
        <f>YEAR(licenziamenti[[#This Row],[date]])</f>
        <v>2020</v>
      </c>
    </row>
    <row r="1171" spans="1:12" hidden="1" x14ac:dyDescent="0.3">
      <c r="A1171" t="s">
        <v>2743</v>
      </c>
      <c r="B1171" t="s">
        <v>12</v>
      </c>
      <c r="C1171">
        <v>1000</v>
      </c>
      <c r="D1171" s="1">
        <v>45904</v>
      </c>
      <c r="F1171" t="s">
        <v>311</v>
      </c>
      <c r="G1171" t="s">
        <v>2744</v>
      </c>
      <c r="H1171" t="s">
        <v>173</v>
      </c>
      <c r="I1171">
        <v>484</v>
      </c>
      <c r="J1171" t="s">
        <v>133</v>
      </c>
      <c r="K1171" t="s">
        <v>959</v>
      </c>
      <c r="L1171">
        <f>YEAR(licenziamenti[[#This Row],[date]])</f>
        <v>2025</v>
      </c>
    </row>
    <row r="1172" spans="1:12" hidden="1" x14ac:dyDescent="0.3">
      <c r="A1172" t="s">
        <v>2743</v>
      </c>
      <c r="B1172" t="s">
        <v>12</v>
      </c>
      <c r="C1172">
        <v>2000</v>
      </c>
      <c r="D1172" s="1">
        <v>45762</v>
      </c>
      <c r="F1172" t="s">
        <v>311</v>
      </c>
      <c r="G1172" t="s">
        <v>2745</v>
      </c>
      <c r="H1172" t="s">
        <v>173</v>
      </c>
      <c r="I1172">
        <v>484</v>
      </c>
      <c r="J1172" t="s">
        <v>133</v>
      </c>
      <c r="K1172" t="s">
        <v>1564</v>
      </c>
      <c r="L1172">
        <f>YEAR(licenziamenti[[#This Row],[date]])</f>
        <v>2025</v>
      </c>
    </row>
    <row r="1173" spans="1:12" hidden="1" x14ac:dyDescent="0.3">
      <c r="A1173" t="s">
        <v>2743</v>
      </c>
      <c r="B1173" t="s">
        <v>12</v>
      </c>
      <c r="C1173">
        <v>3000</v>
      </c>
      <c r="D1173" s="1">
        <v>45657</v>
      </c>
      <c r="F1173" t="s">
        <v>311</v>
      </c>
      <c r="G1173" t="s">
        <v>2745</v>
      </c>
      <c r="H1173" t="s">
        <v>173</v>
      </c>
      <c r="I1173">
        <v>484</v>
      </c>
      <c r="J1173" t="s">
        <v>133</v>
      </c>
      <c r="K1173" t="s">
        <v>1564</v>
      </c>
      <c r="L1173">
        <f>YEAR(licenziamenti[[#This Row],[date]])</f>
        <v>2024</v>
      </c>
    </row>
    <row r="1174" spans="1:12" hidden="1" x14ac:dyDescent="0.3">
      <c r="A1174" t="s">
        <v>2746</v>
      </c>
      <c r="B1174" t="s">
        <v>55</v>
      </c>
      <c r="C1174">
        <v>580</v>
      </c>
      <c r="D1174" s="1">
        <v>45140</v>
      </c>
      <c r="E1174">
        <v>8</v>
      </c>
      <c r="F1174" t="s">
        <v>396</v>
      </c>
      <c r="G1174" t="s">
        <v>2747</v>
      </c>
      <c r="H1174" t="s">
        <v>28</v>
      </c>
      <c r="I1174">
        <v>105</v>
      </c>
      <c r="J1174" t="s">
        <v>59</v>
      </c>
      <c r="K1174" t="s">
        <v>153</v>
      </c>
      <c r="L1174">
        <f>YEAR(licenziamenti[[#This Row],[date]])</f>
        <v>2023</v>
      </c>
    </row>
    <row r="1175" spans="1:12" hidden="1" x14ac:dyDescent="0.3">
      <c r="A1175" t="s">
        <v>2748</v>
      </c>
      <c r="B1175" t="s">
        <v>12</v>
      </c>
      <c r="C1175">
        <v>1260</v>
      </c>
      <c r="D1175" s="1">
        <v>44965</v>
      </c>
      <c r="E1175">
        <v>5</v>
      </c>
      <c r="F1175" t="s">
        <v>396</v>
      </c>
      <c r="G1175" t="s">
        <v>2749</v>
      </c>
      <c r="H1175" t="s">
        <v>15</v>
      </c>
      <c r="I1175">
        <v>746</v>
      </c>
      <c r="J1175" t="s">
        <v>16</v>
      </c>
      <c r="K1175" t="s">
        <v>202</v>
      </c>
      <c r="L1175">
        <f>YEAR(licenziamenti[[#This Row],[date]])</f>
        <v>2023</v>
      </c>
    </row>
    <row r="1176" spans="1:12" hidden="1" x14ac:dyDescent="0.3">
      <c r="A1176" t="s">
        <v>2750</v>
      </c>
      <c r="B1176" t="s">
        <v>55</v>
      </c>
      <c r="C1176">
        <v>4670</v>
      </c>
      <c r="D1176" s="1">
        <v>43924</v>
      </c>
      <c r="E1176">
        <v>33</v>
      </c>
      <c r="F1176" t="s">
        <v>1478</v>
      </c>
      <c r="G1176" t="s">
        <v>2751</v>
      </c>
      <c r="H1176" t="s">
        <v>45</v>
      </c>
      <c r="I1176">
        <v>300</v>
      </c>
      <c r="J1176" t="s">
        <v>59</v>
      </c>
      <c r="K1176" t="s">
        <v>377</v>
      </c>
      <c r="L1176">
        <f>YEAR(licenziamenti[[#This Row],[date]])</f>
        <v>2020</v>
      </c>
    </row>
    <row r="1177" spans="1:12" hidden="1" x14ac:dyDescent="0.3">
      <c r="A1177" t="s">
        <v>2752</v>
      </c>
      <c r="B1177" t="s">
        <v>12</v>
      </c>
      <c r="D1177" s="1">
        <v>44971</v>
      </c>
      <c r="E1177">
        <v>8</v>
      </c>
      <c r="F1177" t="s">
        <v>396</v>
      </c>
      <c r="G1177" t="s">
        <v>2753</v>
      </c>
      <c r="H1177" t="s">
        <v>28</v>
      </c>
      <c r="I1177">
        <v>11</v>
      </c>
      <c r="J1177" t="s">
        <v>16</v>
      </c>
      <c r="K1177" t="s">
        <v>1328</v>
      </c>
      <c r="L1177">
        <f>YEAR(licenziamenti[[#This Row],[date]])</f>
        <v>2023</v>
      </c>
    </row>
    <row r="1178" spans="1:12" hidden="1" x14ac:dyDescent="0.3">
      <c r="A1178" t="s">
        <v>2754</v>
      </c>
      <c r="B1178" t="s">
        <v>12</v>
      </c>
      <c r="D1178" s="1">
        <v>45140</v>
      </c>
      <c r="E1178">
        <v>12</v>
      </c>
      <c r="F1178" t="s">
        <v>146</v>
      </c>
      <c r="G1178" t="s">
        <v>2755</v>
      </c>
      <c r="H1178" t="s">
        <v>15</v>
      </c>
      <c r="I1178">
        <v>159</v>
      </c>
      <c r="J1178" t="s">
        <v>16</v>
      </c>
      <c r="K1178" t="s">
        <v>2756</v>
      </c>
      <c r="L1178">
        <f>YEAR(licenziamenti[[#This Row],[date]])</f>
        <v>2023</v>
      </c>
    </row>
    <row r="1179" spans="1:12" hidden="1" x14ac:dyDescent="0.3">
      <c r="A1179" t="s">
        <v>2757</v>
      </c>
      <c r="B1179" t="s">
        <v>12</v>
      </c>
      <c r="C1179">
        <v>530</v>
      </c>
      <c r="D1179" s="1">
        <v>45165</v>
      </c>
      <c r="F1179" t="s">
        <v>392</v>
      </c>
      <c r="G1179" t="s">
        <v>2758</v>
      </c>
      <c r="H1179" t="s">
        <v>45</v>
      </c>
      <c r="I1179">
        <v>103</v>
      </c>
      <c r="J1179" t="s">
        <v>16</v>
      </c>
      <c r="K1179" t="s">
        <v>1513</v>
      </c>
      <c r="L1179">
        <f>YEAR(licenziamenti[[#This Row],[date]])</f>
        <v>2023</v>
      </c>
    </row>
    <row r="1180" spans="1:12" hidden="1" x14ac:dyDescent="0.3">
      <c r="A1180" t="s">
        <v>2759</v>
      </c>
      <c r="B1180" t="s">
        <v>42</v>
      </c>
      <c r="D1180" s="1">
        <v>44666</v>
      </c>
      <c r="E1180">
        <v>10</v>
      </c>
      <c r="F1180" t="s">
        <v>13</v>
      </c>
      <c r="G1180" t="s">
        <v>2760</v>
      </c>
      <c r="H1180" t="s">
        <v>58</v>
      </c>
      <c r="I1180">
        <v>2</v>
      </c>
      <c r="J1180" t="s">
        <v>16</v>
      </c>
      <c r="K1180" t="s">
        <v>208</v>
      </c>
      <c r="L1180">
        <f>YEAR(licenziamenti[[#This Row],[date]])</f>
        <v>2022</v>
      </c>
    </row>
    <row r="1181" spans="1:12" hidden="1" x14ac:dyDescent="0.3">
      <c r="A1181" t="s">
        <v>2761</v>
      </c>
      <c r="B1181" t="s">
        <v>12</v>
      </c>
      <c r="C1181">
        <v>1000</v>
      </c>
      <c r="D1181" s="1">
        <v>45944</v>
      </c>
      <c r="E1181">
        <v>15</v>
      </c>
      <c r="F1181" t="s">
        <v>392</v>
      </c>
      <c r="G1181" t="s">
        <v>2762</v>
      </c>
      <c r="H1181" t="s">
        <v>173</v>
      </c>
      <c r="I1181">
        <v>434</v>
      </c>
      <c r="J1181" t="s">
        <v>16</v>
      </c>
      <c r="K1181" t="s">
        <v>832</v>
      </c>
      <c r="L1181">
        <f>YEAR(licenziamenti[[#This Row],[date]])</f>
        <v>2025</v>
      </c>
    </row>
    <row r="1182" spans="1:12" hidden="1" x14ac:dyDescent="0.3">
      <c r="A1182" t="s">
        <v>2763</v>
      </c>
      <c r="B1182" t="s">
        <v>150</v>
      </c>
      <c r="C1182">
        <v>1600</v>
      </c>
      <c r="D1182" s="1">
        <v>45058</v>
      </c>
      <c r="E1182">
        <v>35</v>
      </c>
      <c r="F1182" t="s">
        <v>131</v>
      </c>
      <c r="G1182" t="s">
        <v>2764</v>
      </c>
      <c r="H1182" t="s">
        <v>105</v>
      </c>
      <c r="I1182">
        <v>21</v>
      </c>
      <c r="J1182" t="s">
        <v>133</v>
      </c>
      <c r="K1182" t="s">
        <v>2188</v>
      </c>
      <c r="L1182">
        <f>YEAR(licenziamenti[[#This Row],[date]])</f>
        <v>2023</v>
      </c>
    </row>
    <row r="1183" spans="1:12" hidden="1" x14ac:dyDescent="0.3">
      <c r="A1183" t="s">
        <v>2765</v>
      </c>
      <c r="B1183" t="s">
        <v>32</v>
      </c>
      <c r="C1183">
        <v>1580</v>
      </c>
      <c r="D1183" s="1">
        <v>44895</v>
      </c>
      <c r="E1183">
        <v>34</v>
      </c>
      <c r="F1183" t="s">
        <v>131</v>
      </c>
      <c r="G1183" t="s">
        <v>158</v>
      </c>
      <c r="H1183" t="s">
        <v>45</v>
      </c>
      <c r="I1183">
        <v>191</v>
      </c>
      <c r="J1183" t="s">
        <v>16</v>
      </c>
      <c r="K1183" t="s">
        <v>24</v>
      </c>
      <c r="L1183">
        <f>YEAR(licenziamenti[[#This Row],[date]])</f>
        <v>2022</v>
      </c>
    </row>
    <row r="1184" spans="1:12" hidden="1" x14ac:dyDescent="0.3">
      <c r="A1184" t="s">
        <v>2766</v>
      </c>
      <c r="B1184" t="s">
        <v>55</v>
      </c>
      <c r="C1184">
        <v>580</v>
      </c>
      <c r="D1184" s="1">
        <v>44774</v>
      </c>
      <c r="E1184">
        <v>5</v>
      </c>
      <c r="F1184" t="s">
        <v>131</v>
      </c>
      <c r="G1184" t="s">
        <v>2767</v>
      </c>
      <c r="H1184" t="s">
        <v>35</v>
      </c>
      <c r="I1184">
        <v>58</v>
      </c>
      <c r="J1184" t="s">
        <v>59</v>
      </c>
      <c r="K1184" t="s">
        <v>2591</v>
      </c>
      <c r="L1184">
        <f>YEAR(licenziamenti[[#This Row],[date]])</f>
        <v>2022</v>
      </c>
    </row>
    <row r="1185" spans="1:12" hidden="1" x14ac:dyDescent="0.3">
      <c r="A1185" t="s">
        <v>2768</v>
      </c>
      <c r="B1185" t="s">
        <v>12</v>
      </c>
      <c r="D1185" s="1">
        <v>45084</v>
      </c>
      <c r="E1185">
        <v>8</v>
      </c>
      <c r="F1185" t="s">
        <v>251</v>
      </c>
      <c r="G1185" t="s">
        <v>2769</v>
      </c>
      <c r="H1185" t="s">
        <v>39</v>
      </c>
      <c r="I1185">
        <v>349</v>
      </c>
      <c r="J1185" t="s">
        <v>16</v>
      </c>
      <c r="K1185" t="s">
        <v>2770</v>
      </c>
      <c r="L1185">
        <f>YEAR(licenziamenti[[#This Row],[date]])</f>
        <v>2023</v>
      </c>
    </row>
    <row r="1186" spans="1:12" hidden="1" x14ac:dyDescent="0.3">
      <c r="A1186" t="s">
        <v>2768</v>
      </c>
      <c r="B1186" t="s">
        <v>12</v>
      </c>
      <c r="C1186">
        <v>690</v>
      </c>
      <c r="D1186" s="1">
        <v>44937</v>
      </c>
      <c r="F1186" t="s">
        <v>146</v>
      </c>
      <c r="G1186" t="s">
        <v>2771</v>
      </c>
      <c r="H1186" t="s">
        <v>39</v>
      </c>
      <c r="I1186">
        <v>349</v>
      </c>
      <c r="J1186" t="s">
        <v>16</v>
      </c>
      <c r="K1186" t="s">
        <v>921</v>
      </c>
      <c r="L1186">
        <f>YEAR(licenziamenti[[#This Row],[date]])</f>
        <v>2023</v>
      </c>
    </row>
    <row r="1187" spans="1:12" hidden="1" x14ac:dyDescent="0.3">
      <c r="A1187" t="s">
        <v>2772</v>
      </c>
      <c r="B1187" t="s">
        <v>12</v>
      </c>
      <c r="D1187" s="1">
        <v>44782</v>
      </c>
      <c r="E1187">
        <v>10</v>
      </c>
      <c r="F1187" t="s">
        <v>83</v>
      </c>
      <c r="G1187" t="s">
        <v>2773</v>
      </c>
      <c r="H1187" t="s">
        <v>152</v>
      </c>
      <c r="I1187">
        <v>7</v>
      </c>
      <c r="J1187" t="s">
        <v>16</v>
      </c>
      <c r="K1187" t="s">
        <v>122</v>
      </c>
      <c r="L1187">
        <f>YEAR(licenziamenti[[#This Row],[date]])</f>
        <v>2022</v>
      </c>
    </row>
    <row r="1188" spans="1:12" hidden="1" x14ac:dyDescent="0.3">
      <c r="A1188" t="s">
        <v>2774</v>
      </c>
      <c r="B1188" t="s">
        <v>204</v>
      </c>
      <c r="C1188">
        <v>50</v>
      </c>
      <c r="D1188" s="1">
        <v>44013</v>
      </c>
      <c r="F1188" t="s">
        <v>33</v>
      </c>
      <c r="G1188" t="s">
        <v>2775</v>
      </c>
      <c r="H1188" t="s">
        <v>35</v>
      </c>
      <c r="I1188">
        <v>58</v>
      </c>
      <c r="J1188" t="s">
        <v>16</v>
      </c>
      <c r="K1188" t="s">
        <v>2776</v>
      </c>
      <c r="L1188">
        <f>YEAR(licenziamenti[[#This Row],[date]])</f>
        <v>2020</v>
      </c>
    </row>
    <row r="1189" spans="1:12" hidden="1" x14ac:dyDescent="0.3">
      <c r="A1189" t="s">
        <v>2777</v>
      </c>
      <c r="B1189" t="s">
        <v>2778</v>
      </c>
      <c r="C1189">
        <v>5000</v>
      </c>
      <c r="D1189" s="1">
        <v>45904</v>
      </c>
      <c r="F1189" t="s">
        <v>33</v>
      </c>
      <c r="G1189" t="s">
        <v>2779</v>
      </c>
      <c r="H1189" t="s">
        <v>215</v>
      </c>
      <c r="I1189">
        <v>74</v>
      </c>
      <c r="J1189" t="s">
        <v>133</v>
      </c>
      <c r="K1189" t="s">
        <v>959</v>
      </c>
      <c r="L1189">
        <f>YEAR(licenziamenti[[#This Row],[date]])</f>
        <v>2025</v>
      </c>
    </row>
    <row r="1190" spans="1:12" hidden="1" x14ac:dyDescent="0.3">
      <c r="A1190" t="s">
        <v>2780</v>
      </c>
      <c r="B1190" t="s">
        <v>32</v>
      </c>
      <c r="D1190" s="1">
        <v>45616</v>
      </c>
      <c r="E1190">
        <v>13</v>
      </c>
      <c r="F1190" t="s">
        <v>13</v>
      </c>
      <c r="G1190" t="s">
        <v>2781</v>
      </c>
      <c r="H1190" t="s">
        <v>58</v>
      </c>
      <c r="I1190">
        <v>216</v>
      </c>
      <c r="J1190" t="s">
        <v>16</v>
      </c>
      <c r="K1190" t="s">
        <v>313</v>
      </c>
      <c r="L1190">
        <f>YEAR(licenziamenti[[#This Row],[date]])</f>
        <v>2024</v>
      </c>
    </row>
    <row r="1191" spans="1:12" hidden="1" x14ac:dyDescent="0.3">
      <c r="A1191" t="s">
        <v>2780</v>
      </c>
      <c r="B1191" t="s">
        <v>32</v>
      </c>
      <c r="C1191">
        <v>1810</v>
      </c>
      <c r="D1191" s="1">
        <v>45106</v>
      </c>
      <c r="E1191">
        <v>15</v>
      </c>
      <c r="F1191" t="s">
        <v>13</v>
      </c>
      <c r="G1191" t="s">
        <v>2782</v>
      </c>
      <c r="H1191" t="s">
        <v>58</v>
      </c>
      <c r="I1191">
        <v>216</v>
      </c>
      <c r="J1191" t="s">
        <v>16</v>
      </c>
      <c r="K1191" t="s">
        <v>535</v>
      </c>
      <c r="L1191">
        <f>YEAR(licenziamenti[[#This Row],[date]])</f>
        <v>2023</v>
      </c>
    </row>
    <row r="1192" spans="1:12" hidden="1" x14ac:dyDescent="0.3">
      <c r="A1192" t="s">
        <v>2780</v>
      </c>
      <c r="B1192" t="s">
        <v>32</v>
      </c>
      <c r="C1192">
        <v>500</v>
      </c>
      <c r="D1192" s="1">
        <v>44909</v>
      </c>
      <c r="E1192">
        <v>4</v>
      </c>
      <c r="F1192" t="s">
        <v>13</v>
      </c>
      <c r="G1192" t="s">
        <v>2783</v>
      </c>
      <c r="H1192" t="s">
        <v>58</v>
      </c>
      <c r="I1192">
        <v>215</v>
      </c>
      <c r="J1192" t="s">
        <v>16</v>
      </c>
      <c r="K1192" t="s">
        <v>427</v>
      </c>
      <c r="L1192">
        <f>YEAR(licenziamenti[[#This Row],[date]])</f>
        <v>2022</v>
      </c>
    </row>
    <row r="1193" spans="1:12" hidden="1" x14ac:dyDescent="0.3">
      <c r="A1193" t="s">
        <v>2784</v>
      </c>
      <c r="B1193" t="s">
        <v>1395</v>
      </c>
      <c r="C1193">
        <v>1490</v>
      </c>
      <c r="D1193" s="1">
        <v>44776</v>
      </c>
      <c r="F1193" t="s">
        <v>13</v>
      </c>
      <c r="G1193" t="s">
        <v>2785</v>
      </c>
      <c r="H1193" t="s">
        <v>35</v>
      </c>
      <c r="I1193">
        <v>244</v>
      </c>
      <c r="J1193" t="s">
        <v>16</v>
      </c>
      <c r="K1193" t="s">
        <v>40</v>
      </c>
      <c r="L1193">
        <f>YEAR(licenziamenti[[#This Row],[date]])</f>
        <v>2022</v>
      </c>
    </row>
    <row r="1194" spans="1:12" hidden="1" x14ac:dyDescent="0.3">
      <c r="A1194" t="s">
        <v>2786</v>
      </c>
      <c r="B1194" t="s">
        <v>1314</v>
      </c>
      <c r="C1194">
        <v>1500</v>
      </c>
      <c r="D1194" s="1">
        <v>44898</v>
      </c>
      <c r="F1194" t="s">
        <v>1478</v>
      </c>
      <c r="G1194" t="s">
        <v>2787</v>
      </c>
      <c r="H1194" t="s">
        <v>35</v>
      </c>
      <c r="I1194">
        <v>100</v>
      </c>
      <c r="J1194" t="s">
        <v>133</v>
      </c>
      <c r="K1194" t="s">
        <v>2788</v>
      </c>
      <c r="L1194">
        <f>YEAR(licenziamenti[[#This Row],[date]])</f>
        <v>2022</v>
      </c>
    </row>
    <row r="1195" spans="1:12" hidden="1" x14ac:dyDescent="0.3">
      <c r="A1195" t="s">
        <v>2786</v>
      </c>
      <c r="B1195" t="s">
        <v>150</v>
      </c>
      <c r="C1195">
        <v>1500</v>
      </c>
      <c r="D1195" s="1">
        <v>45409</v>
      </c>
      <c r="E1195">
        <v>27</v>
      </c>
      <c r="F1195" t="s">
        <v>13</v>
      </c>
      <c r="G1195" t="s">
        <v>2789</v>
      </c>
      <c r="H1195" t="s">
        <v>45</v>
      </c>
      <c r="I1195">
        <v>130</v>
      </c>
      <c r="J1195" t="s">
        <v>133</v>
      </c>
      <c r="K1195" t="s">
        <v>2542</v>
      </c>
      <c r="L1195">
        <f>YEAR(licenziamenti[[#This Row],[date]])</f>
        <v>2024</v>
      </c>
    </row>
    <row r="1196" spans="1:12" hidden="1" x14ac:dyDescent="0.3">
      <c r="A1196" t="s">
        <v>2790</v>
      </c>
      <c r="B1196" t="s">
        <v>72</v>
      </c>
      <c r="C1196">
        <v>180</v>
      </c>
      <c r="D1196" s="1">
        <v>44740</v>
      </c>
      <c r="E1196">
        <v>5</v>
      </c>
      <c r="F1196" t="s">
        <v>13</v>
      </c>
      <c r="G1196" t="s">
        <v>2791</v>
      </c>
      <c r="H1196" t="s">
        <v>28</v>
      </c>
      <c r="I1196">
        <v>20</v>
      </c>
      <c r="J1196" t="s">
        <v>75</v>
      </c>
      <c r="K1196" t="s">
        <v>1061</v>
      </c>
      <c r="L1196">
        <f>YEAR(licenziamenti[[#This Row],[date]])</f>
        <v>2022</v>
      </c>
    </row>
    <row r="1197" spans="1:12" hidden="1" x14ac:dyDescent="0.3">
      <c r="A1197" t="s">
        <v>2792</v>
      </c>
      <c r="B1197" t="s">
        <v>287</v>
      </c>
      <c r="C1197">
        <v>400</v>
      </c>
      <c r="D1197" s="1">
        <v>45557</v>
      </c>
      <c r="E1197">
        <v>3</v>
      </c>
      <c r="F1197" t="s">
        <v>13</v>
      </c>
      <c r="G1197" t="s">
        <v>2793</v>
      </c>
      <c r="H1197" t="s">
        <v>45</v>
      </c>
      <c r="I1197">
        <v>185</v>
      </c>
      <c r="J1197" t="s">
        <v>289</v>
      </c>
      <c r="K1197" t="s">
        <v>2794</v>
      </c>
      <c r="L1197">
        <f>YEAR(licenziamenti[[#This Row],[date]])</f>
        <v>2024</v>
      </c>
    </row>
    <row r="1198" spans="1:12" hidden="1" x14ac:dyDescent="0.3">
      <c r="A1198" t="s">
        <v>2792</v>
      </c>
      <c r="B1198" t="s">
        <v>287</v>
      </c>
      <c r="C1198">
        <v>700</v>
      </c>
      <c r="D1198" s="1">
        <v>45049</v>
      </c>
      <c r="E1198">
        <v>33</v>
      </c>
      <c r="F1198" t="s">
        <v>13</v>
      </c>
      <c r="G1198" t="s">
        <v>2795</v>
      </c>
      <c r="H1198" t="s">
        <v>45</v>
      </c>
      <c r="I1198">
        <v>185</v>
      </c>
      <c r="J1198" t="s">
        <v>289</v>
      </c>
      <c r="K1198" t="s">
        <v>850</v>
      </c>
      <c r="L1198">
        <f>YEAR(licenziamenti[[#This Row],[date]])</f>
        <v>2023</v>
      </c>
    </row>
    <row r="1199" spans="1:12" hidden="1" x14ac:dyDescent="0.3">
      <c r="A1199" t="s">
        <v>2796</v>
      </c>
      <c r="B1199" t="s">
        <v>124</v>
      </c>
      <c r="C1199">
        <v>120</v>
      </c>
      <c r="D1199" s="1">
        <v>44805</v>
      </c>
      <c r="F1199" t="s">
        <v>131</v>
      </c>
      <c r="G1199" t="s">
        <v>2797</v>
      </c>
      <c r="H1199" t="s">
        <v>28</v>
      </c>
      <c r="I1199">
        <v>67</v>
      </c>
      <c r="J1199" t="s">
        <v>127</v>
      </c>
      <c r="K1199" t="s">
        <v>424</v>
      </c>
      <c r="L1199">
        <f>YEAR(licenziamenti[[#This Row],[date]])</f>
        <v>2022</v>
      </c>
    </row>
    <row r="1200" spans="1:12" hidden="1" x14ac:dyDescent="0.3">
      <c r="A1200" t="s">
        <v>2798</v>
      </c>
      <c r="B1200" t="s">
        <v>12</v>
      </c>
      <c r="C1200">
        <v>2730</v>
      </c>
      <c r="D1200" s="1">
        <v>45733</v>
      </c>
      <c r="F1200" t="s">
        <v>83</v>
      </c>
      <c r="G1200" t="s">
        <v>2799</v>
      </c>
      <c r="H1200" t="s">
        <v>39</v>
      </c>
      <c r="I1200">
        <v>367</v>
      </c>
      <c r="J1200" t="s">
        <v>16</v>
      </c>
      <c r="K1200" t="s">
        <v>2800</v>
      </c>
      <c r="L1200">
        <f>YEAR(licenziamenti[[#This Row],[date]])</f>
        <v>2025</v>
      </c>
    </row>
    <row r="1201" spans="1:12" hidden="1" x14ac:dyDescent="0.3">
      <c r="A1201" t="s">
        <v>2798</v>
      </c>
      <c r="B1201" t="s">
        <v>12</v>
      </c>
      <c r="C1201">
        <v>6110</v>
      </c>
      <c r="D1201" s="1">
        <v>44844</v>
      </c>
      <c r="F1201" t="s">
        <v>83</v>
      </c>
      <c r="G1201" t="s">
        <v>2801</v>
      </c>
      <c r="H1201" t="s">
        <v>39</v>
      </c>
      <c r="I1201">
        <v>367</v>
      </c>
      <c r="J1201" t="s">
        <v>16</v>
      </c>
      <c r="K1201" t="s">
        <v>2802</v>
      </c>
      <c r="L1201">
        <f>YEAR(licenziamenti[[#This Row],[date]])</f>
        <v>2022</v>
      </c>
    </row>
    <row r="1202" spans="1:12" hidden="1" x14ac:dyDescent="0.3">
      <c r="A1202" t="s">
        <v>2803</v>
      </c>
      <c r="B1202" t="s">
        <v>528</v>
      </c>
      <c r="C1202">
        <v>160</v>
      </c>
      <c r="D1202" s="1">
        <v>43906</v>
      </c>
      <c r="E1202">
        <v>10</v>
      </c>
      <c r="F1202" t="s">
        <v>94</v>
      </c>
      <c r="G1202" t="s">
        <v>143</v>
      </c>
      <c r="H1202" t="s">
        <v>152</v>
      </c>
      <c r="I1202">
        <v>6</v>
      </c>
      <c r="J1202" t="s">
        <v>16</v>
      </c>
      <c r="K1202" t="s">
        <v>1276</v>
      </c>
      <c r="L1202">
        <f>YEAR(licenziamenti[[#This Row],[date]])</f>
        <v>2020</v>
      </c>
    </row>
    <row r="1203" spans="1:12" hidden="1" x14ac:dyDescent="0.3">
      <c r="A1203" t="s">
        <v>2804</v>
      </c>
      <c r="B1203" t="s">
        <v>1395</v>
      </c>
      <c r="D1203" s="1">
        <v>45299</v>
      </c>
      <c r="E1203">
        <v>10</v>
      </c>
      <c r="F1203" t="s">
        <v>419</v>
      </c>
      <c r="G1203" t="s">
        <v>2805</v>
      </c>
      <c r="H1203" t="s">
        <v>152</v>
      </c>
      <c r="I1203">
        <v>5</v>
      </c>
      <c r="J1203" t="s">
        <v>16</v>
      </c>
      <c r="K1203" t="s">
        <v>2806</v>
      </c>
      <c r="L1203">
        <f>YEAR(licenziamenti[[#This Row],[date]])</f>
        <v>2024</v>
      </c>
    </row>
    <row r="1204" spans="1:12" hidden="1" x14ac:dyDescent="0.3">
      <c r="A1204" t="s">
        <v>2807</v>
      </c>
      <c r="B1204" t="s">
        <v>90</v>
      </c>
      <c r="D1204" s="1">
        <v>45712</v>
      </c>
      <c r="E1204">
        <v>10</v>
      </c>
      <c r="F1204" t="s">
        <v>13</v>
      </c>
      <c r="G1204" t="s">
        <v>2808</v>
      </c>
      <c r="H1204" t="s">
        <v>22</v>
      </c>
      <c r="I1204">
        <v>28</v>
      </c>
      <c r="J1204" t="s">
        <v>16</v>
      </c>
      <c r="K1204" t="s">
        <v>2072</v>
      </c>
      <c r="L1204">
        <f>YEAR(licenziamenti[[#This Row],[date]])</f>
        <v>2025</v>
      </c>
    </row>
    <row r="1205" spans="1:12" hidden="1" x14ac:dyDescent="0.3">
      <c r="A1205" t="s">
        <v>2809</v>
      </c>
      <c r="B1205" t="s">
        <v>517</v>
      </c>
      <c r="C1205">
        <v>240</v>
      </c>
      <c r="D1205" s="1">
        <v>44757</v>
      </c>
      <c r="E1205">
        <v>2</v>
      </c>
      <c r="F1205" t="s">
        <v>43</v>
      </c>
      <c r="G1205" t="s">
        <v>2810</v>
      </c>
      <c r="H1205" t="s">
        <v>58</v>
      </c>
      <c r="I1205">
        <v>265</v>
      </c>
      <c r="J1205" t="s">
        <v>519</v>
      </c>
      <c r="K1205" t="s">
        <v>544</v>
      </c>
      <c r="L1205">
        <f>YEAR(licenziamenti[[#This Row],[date]])</f>
        <v>2022</v>
      </c>
    </row>
    <row r="1206" spans="1:12" hidden="1" x14ac:dyDescent="0.3">
      <c r="A1206" t="s">
        <v>2811</v>
      </c>
      <c r="B1206" t="s">
        <v>12</v>
      </c>
      <c r="C1206">
        <v>25000</v>
      </c>
      <c r="D1206" s="1">
        <v>45722</v>
      </c>
      <c r="E1206">
        <v>5</v>
      </c>
      <c r="F1206" t="s">
        <v>448</v>
      </c>
      <c r="G1206" t="s">
        <v>2812</v>
      </c>
      <c r="H1206" t="s">
        <v>39</v>
      </c>
      <c r="I1206">
        <v>1400</v>
      </c>
      <c r="J1206" t="s">
        <v>16</v>
      </c>
      <c r="K1206" t="s">
        <v>2813</v>
      </c>
      <c r="L1206">
        <f>YEAR(licenziamenti[[#This Row],[date]])</f>
        <v>2025</v>
      </c>
    </row>
    <row r="1207" spans="1:12" hidden="1" x14ac:dyDescent="0.3">
      <c r="A1207" t="s">
        <v>2811</v>
      </c>
      <c r="B1207" t="s">
        <v>12</v>
      </c>
      <c r="C1207">
        <v>520</v>
      </c>
      <c r="D1207" s="1">
        <v>45966</v>
      </c>
      <c r="F1207" t="s">
        <v>448</v>
      </c>
      <c r="G1207" t="s">
        <v>2814</v>
      </c>
      <c r="H1207" t="s">
        <v>39</v>
      </c>
      <c r="I1207">
        <v>1400</v>
      </c>
      <c r="J1207" t="s">
        <v>16</v>
      </c>
      <c r="K1207" t="s">
        <v>681</v>
      </c>
      <c r="L1207">
        <f>YEAR(licenziamenti[[#This Row],[date]])</f>
        <v>2025</v>
      </c>
    </row>
    <row r="1208" spans="1:12" hidden="1" x14ac:dyDescent="0.3">
      <c r="A1208" t="s">
        <v>2815</v>
      </c>
      <c r="B1208" t="s">
        <v>517</v>
      </c>
      <c r="D1208" s="1">
        <v>45029</v>
      </c>
      <c r="E1208">
        <v>10</v>
      </c>
      <c r="F1208" t="s">
        <v>213</v>
      </c>
      <c r="G1208" t="s">
        <v>2816</v>
      </c>
      <c r="H1208" t="s">
        <v>22</v>
      </c>
      <c r="I1208">
        <v>20</v>
      </c>
      <c r="J1208" t="s">
        <v>519</v>
      </c>
      <c r="K1208" t="s">
        <v>1944</v>
      </c>
      <c r="L1208">
        <f>YEAR(licenziamenti[[#This Row],[date]])</f>
        <v>2023</v>
      </c>
    </row>
    <row r="1209" spans="1:12" hidden="1" x14ac:dyDescent="0.3">
      <c r="A1209" t="s">
        <v>2817</v>
      </c>
      <c r="B1209" t="s">
        <v>157</v>
      </c>
      <c r="C1209">
        <v>900</v>
      </c>
      <c r="D1209" s="1">
        <v>45672</v>
      </c>
      <c r="F1209" t="s">
        <v>392</v>
      </c>
      <c r="G1209" t="s">
        <v>2818</v>
      </c>
      <c r="H1209" t="s">
        <v>28</v>
      </c>
      <c r="I1209">
        <v>62</v>
      </c>
      <c r="J1209" t="s">
        <v>159</v>
      </c>
      <c r="K1209" t="s">
        <v>994</v>
      </c>
      <c r="L1209">
        <f>YEAR(licenziamenti[[#This Row],[date]])</f>
        <v>2025</v>
      </c>
    </row>
    <row r="1210" spans="1:12" hidden="1" x14ac:dyDescent="0.3">
      <c r="A1210" t="s">
        <v>2819</v>
      </c>
      <c r="B1210" t="s">
        <v>287</v>
      </c>
      <c r="C1210">
        <v>700</v>
      </c>
      <c r="D1210" s="1">
        <v>43920</v>
      </c>
      <c r="E1210">
        <v>3</v>
      </c>
      <c r="F1210" t="s">
        <v>396</v>
      </c>
      <c r="G1210" t="s">
        <v>2820</v>
      </c>
      <c r="H1210" t="s">
        <v>22</v>
      </c>
      <c r="I1210">
        <v>45</v>
      </c>
      <c r="J1210" t="s">
        <v>289</v>
      </c>
      <c r="K1210" t="s">
        <v>1323</v>
      </c>
      <c r="L1210">
        <f>YEAR(licenziamenti[[#This Row],[date]])</f>
        <v>2020</v>
      </c>
    </row>
    <row r="1211" spans="1:12" hidden="1" x14ac:dyDescent="0.3">
      <c r="A1211" t="s">
        <v>2821</v>
      </c>
      <c r="B1211" t="s">
        <v>150</v>
      </c>
      <c r="C1211">
        <v>250</v>
      </c>
      <c r="D1211" s="1">
        <v>44874</v>
      </c>
      <c r="F1211" t="s">
        <v>131</v>
      </c>
      <c r="G1211" t="s">
        <v>2822</v>
      </c>
      <c r="H1211" t="s">
        <v>35</v>
      </c>
      <c r="I1211">
        <v>475</v>
      </c>
      <c r="J1211" t="s">
        <v>133</v>
      </c>
      <c r="K1211" t="s">
        <v>179</v>
      </c>
      <c r="L1211">
        <f>YEAR(licenziamenti[[#This Row],[date]])</f>
        <v>2022</v>
      </c>
    </row>
    <row r="1212" spans="1:12" hidden="1" x14ac:dyDescent="0.3">
      <c r="A1212" t="s">
        <v>2823</v>
      </c>
      <c r="B1212" t="s">
        <v>157</v>
      </c>
      <c r="C1212">
        <v>240</v>
      </c>
      <c r="D1212" s="1">
        <v>45110</v>
      </c>
      <c r="E1212">
        <v>1</v>
      </c>
      <c r="F1212" t="s">
        <v>125</v>
      </c>
      <c r="G1212" t="s">
        <v>2824</v>
      </c>
      <c r="H1212" t="s">
        <v>105</v>
      </c>
      <c r="I1212">
        <v>8</v>
      </c>
      <c r="J1212" t="s">
        <v>159</v>
      </c>
      <c r="K1212" t="s">
        <v>1652</v>
      </c>
      <c r="L1212">
        <f>YEAR(licenziamenti[[#This Row],[date]])</f>
        <v>2023</v>
      </c>
    </row>
    <row r="1213" spans="1:12" hidden="1" x14ac:dyDescent="0.3">
      <c r="A1213" t="s">
        <v>2823</v>
      </c>
      <c r="B1213" t="s">
        <v>157</v>
      </c>
      <c r="C1213">
        <v>510</v>
      </c>
      <c r="D1213" s="1">
        <v>43922</v>
      </c>
      <c r="E1213">
        <v>25</v>
      </c>
      <c r="F1213" t="s">
        <v>125</v>
      </c>
      <c r="G1213" t="s">
        <v>2825</v>
      </c>
      <c r="H1213" t="s">
        <v>22</v>
      </c>
      <c r="I1213">
        <v>9</v>
      </c>
      <c r="J1213" t="s">
        <v>159</v>
      </c>
      <c r="K1213" t="s">
        <v>46</v>
      </c>
      <c r="L1213">
        <f>YEAR(licenziamenti[[#This Row],[date]])</f>
        <v>2020</v>
      </c>
    </row>
    <row r="1214" spans="1:12" hidden="1" x14ac:dyDescent="0.3">
      <c r="A1214" t="s">
        <v>2826</v>
      </c>
      <c r="B1214" t="s">
        <v>99</v>
      </c>
      <c r="C1214">
        <v>1000</v>
      </c>
      <c r="D1214" s="1">
        <v>44959</v>
      </c>
      <c r="E1214">
        <v>1</v>
      </c>
      <c r="F1214" t="s">
        <v>78</v>
      </c>
      <c r="G1214" t="s">
        <v>2827</v>
      </c>
      <c r="H1214" t="s">
        <v>173</v>
      </c>
      <c r="I1214">
        <v>644</v>
      </c>
      <c r="J1214" t="s">
        <v>16</v>
      </c>
      <c r="K1214" t="s">
        <v>532</v>
      </c>
      <c r="L1214">
        <f>YEAR(licenziamenti[[#This Row],[date]])</f>
        <v>2023</v>
      </c>
    </row>
    <row r="1215" spans="1:12" hidden="1" x14ac:dyDescent="0.3">
      <c r="A1215" t="s">
        <v>2826</v>
      </c>
      <c r="B1215" t="s">
        <v>99</v>
      </c>
      <c r="C1215">
        <v>1400</v>
      </c>
      <c r="D1215" s="1">
        <v>45085</v>
      </c>
      <c r="E1215">
        <v>15</v>
      </c>
      <c r="F1215" t="s">
        <v>78</v>
      </c>
      <c r="G1215" t="s">
        <v>2828</v>
      </c>
      <c r="H1215" t="s">
        <v>173</v>
      </c>
      <c r="I1215">
        <v>644</v>
      </c>
      <c r="J1215" t="s">
        <v>16</v>
      </c>
      <c r="K1215" t="s">
        <v>53</v>
      </c>
      <c r="L1215">
        <f>YEAR(licenziamenti[[#This Row],[date]])</f>
        <v>2023</v>
      </c>
    </row>
    <row r="1216" spans="1:12" hidden="1" x14ac:dyDescent="0.3">
      <c r="A1216" t="s">
        <v>2829</v>
      </c>
      <c r="B1216" t="s">
        <v>957</v>
      </c>
      <c r="D1216" s="1">
        <v>45913</v>
      </c>
      <c r="E1216">
        <v>10</v>
      </c>
      <c r="F1216" t="s">
        <v>33</v>
      </c>
      <c r="G1216" t="s">
        <v>2830</v>
      </c>
      <c r="H1216" t="s">
        <v>58</v>
      </c>
      <c r="I1216">
        <v>261</v>
      </c>
      <c r="J1216" t="s">
        <v>133</v>
      </c>
      <c r="K1216" t="s">
        <v>2831</v>
      </c>
      <c r="L1216">
        <f>YEAR(licenziamenti[[#This Row],[date]])</f>
        <v>2025</v>
      </c>
    </row>
    <row r="1217" spans="1:12" hidden="1" x14ac:dyDescent="0.3">
      <c r="A1217" t="s">
        <v>2829</v>
      </c>
      <c r="B1217" t="s">
        <v>957</v>
      </c>
      <c r="C1217">
        <v>550</v>
      </c>
      <c r="D1217" s="1">
        <v>45148</v>
      </c>
      <c r="F1217" t="s">
        <v>33</v>
      </c>
      <c r="G1217" t="s">
        <v>2832</v>
      </c>
      <c r="H1217" t="s">
        <v>58</v>
      </c>
      <c r="I1217">
        <v>261</v>
      </c>
      <c r="J1217" t="s">
        <v>133</v>
      </c>
      <c r="K1217" t="s">
        <v>695</v>
      </c>
      <c r="L1217">
        <f>YEAR(licenziamenti[[#This Row],[date]])</f>
        <v>2023</v>
      </c>
    </row>
    <row r="1218" spans="1:12" hidden="1" x14ac:dyDescent="0.3">
      <c r="A1218" t="s">
        <v>2833</v>
      </c>
      <c r="B1218" t="s">
        <v>12</v>
      </c>
      <c r="C1218">
        <v>680</v>
      </c>
      <c r="D1218" s="1">
        <v>45807</v>
      </c>
      <c r="E1218">
        <v>4</v>
      </c>
      <c r="F1218" t="s">
        <v>13</v>
      </c>
      <c r="G1218" t="s">
        <v>2834</v>
      </c>
      <c r="H1218" t="s">
        <v>39</v>
      </c>
      <c r="I1218">
        <v>1200</v>
      </c>
      <c r="J1218" t="s">
        <v>16</v>
      </c>
      <c r="K1218" t="s">
        <v>247</v>
      </c>
      <c r="L1218">
        <f>YEAR(licenziamenti[[#This Row],[date]])</f>
        <v>2025</v>
      </c>
    </row>
    <row r="1219" spans="1:12" hidden="1" x14ac:dyDescent="0.3">
      <c r="A1219" t="s">
        <v>2835</v>
      </c>
      <c r="B1219" t="s">
        <v>12</v>
      </c>
      <c r="D1219" s="1">
        <v>45393</v>
      </c>
      <c r="E1219">
        <v>1</v>
      </c>
      <c r="F1219" t="s">
        <v>13</v>
      </c>
      <c r="G1219" t="s">
        <v>2836</v>
      </c>
      <c r="H1219" t="s">
        <v>15</v>
      </c>
      <c r="I1219">
        <v>826</v>
      </c>
      <c r="J1219" t="s">
        <v>16</v>
      </c>
      <c r="K1219" t="s">
        <v>1657</v>
      </c>
      <c r="L1219">
        <f>YEAR(licenziamenti[[#This Row],[date]])</f>
        <v>2024</v>
      </c>
    </row>
    <row r="1220" spans="1:12" hidden="1" x14ac:dyDescent="0.3">
      <c r="A1220" t="s">
        <v>2837</v>
      </c>
      <c r="B1220" t="s">
        <v>12</v>
      </c>
      <c r="D1220" s="1">
        <v>43941</v>
      </c>
      <c r="E1220">
        <v>6</v>
      </c>
      <c r="F1220" t="s">
        <v>213</v>
      </c>
      <c r="G1220" t="s">
        <v>2838</v>
      </c>
      <c r="H1220" t="s">
        <v>28</v>
      </c>
      <c r="I1220">
        <v>41</v>
      </c>
      <c r="J1220" t="s">
        <v>16</v>
      </c>
      <c r="K1220" t="s">
        <v>2839</v>
      </c>
      <c r="L1220">
        <f>YEAR(licenziamenti[[#This Row],[date]])</f>
        <v>2020</v>
      </c>
    </row>
    <row r="1221" spans="1:12" hidden="1" x14ac:dyDescent="0.3">
      <c r="A1221" t="s">
        <v>2840</v>
      </c>
      <c r="B1221" t="s">
        <v>12</v>
      </c>
      <c r="C1221">
        <v>1200</v>
      </c>
      <c r="D1221" s="1">
        <v>45225</v>
      </c>
      <c r="E1221">
        <v>2</v>
      </c>
      <c r="F1221" t="s">
        <v>131</v>
      </c>
      <c r="G1221" t="s">
        <v>2841</v>
      </c>
      <c r="H1221" t="s">
        <v>39</v>
      </c>
      <c r="I1221">
        <v>1300</v>
      </c>
      <c r="J1221" t="s">
        <v>16</v>
      </c>
      <c r="K1221" t="s">
        <v>2842</v>
      </c>
      <c r="L1221">
        <f>YEAR(licenziamenti[[#This Row],[date]])</f>
        <v>2023</v>
      </c>
    </row>
    <row r="1222" spans="1:12" hidden="1" x14ac:dyDescent="0.3">
      <c r="A1222" t="s">
        <v>2840</v>
      </c>
      <c r="B1222" t="s">
        <v>12</v>
      </c>
      <c r="C1222">
        <v>700</v>
      </c>
      <c r="D1222" s="1">
        <v>44804</v>
      </c>
      <c r="E1222">
        <v>1</v>
      </c>
      <c r="F1222" t="s">
        <v>131</v>
      </c>
      <c r="G1222" t="s">
        <v>2843</v>
      </c>
      <c r="H1222" t="s">
        <v>39</v>
      </c>
      <c r="I1222">
        <v>1300</v>
      </c>
      <c r="J1222" t="s">
        <v>16</v>
      </c>
      <c r="K1222" t="s">
        <v>2844</v>
      </c>
      <c r="L1222">
        <f>YEAR(licenziamenti[[#This Row],[date]])</f>
        <v>2022</v>
      </c>
    </row>
    <row r="1223" spans="1:12" hidden="1" x14ac:dyDescent="0.3">
      <c r="A1223" t="s">
        <v>2845</v>
      </c>
      <c r="B1223" t="s">
        <v>142</v>
      </c>
      <c r="C1223">
        <v>360</v>
      </c>
      <c r="D1223" s="1">
        <v>43963</v>
      </c>
      <c r="E1223">
        <v>17</v>
      </c>
      <c r="F1223" t="s">
        <v>392</v>
      </c>
      <c r="G1223" t="s">
        <v>2846</v>
      </c>
      <c r="H1223" t="s">
        <v>45</v>
      </c>
      <c r="I1223">
        <v>52</v>
      </c>
      <c r="J1223" t="s">
        <v>16</v>
      </c>
      <c r="K1223" t="s">
        <v>2847</v>
      </c>
      <c r="L1223">
        <f>YEAR(licenziamenti[[#This Row],[date]])</f>
        <v>2020</v>
      </c>
    </row>
    <row r="1224" spans="1:12" hidden="1" x14ac:dyDescent="0.3">
      <c r="A1224" t="s">
        <v>2848</v>
      </c>
      <c r="B1224" t="s">
        <v>42</v>
      </c>
      <c r="C1224">
        <v>240</v>
      </c>
      <c r="D1224" s="1">
        <v>45174</v>
      </c>
      <c r="E1224">
        <v>2</v>
      </c>
      <c r="F1224" t="s">
        <v>43</v>
      </c>
      <c r="G1224" t="s">
        <v>2849</v>
      </c>
      <c r="H1224" t="s">
        <v>152</v>
      </c>
      <c r="I1224">
        <v>40</v>
      </c>
      <c r="J1224" t="s">
        <v>16</v>
      </c>
      <c r="K1224" t="s">
        <v>564</v>
      </c>
      <c r="L1224">
        <f>YEAR(licenziamenti[[#This Row],[date]])</f>
        <v>2023</v>
      </c>
    </row>
    <row r="1225" spans="1:12" hidden="1" x14ac:dyDescent="0.3">
      <c r="A1225" t="s">
        <v>2850</v>
      </c>
      <c r="B1225" t="s">
        <v>142</v>
      </c>
      <c r="C1225">
        <v>800</v>
      </c>
      <c r="D1225" s="1">
        <v>44721</v>
      </c>
      <c r="E1225">
        <v>4</v>
      </c>
      <c r="F1225" t="s">
        <v>251</v>
      </c>
      <c r="G1225" t="s">
        <v>143</v>
      </c>
      <c r="H1225" t="s">
        <v>28</v>
      </c>
      <c r="I1225">
        <v>82</v>
      </c>
      <c r="J1225" t="s">
        <v>16</v>
      </c>
      <c r="K1225" t="s">
        <v>1837</v>
      </c>
      <c r="L1225">
        <f>YEAR(licenziamenti[[#This Row],[date]])</f>
        <v>2022</v>
      </c>
    </row>
    <row r="1226" spans="1:12" hidden="1" x14ac:dyDescent="0.3">
      <c r="A1226" t="s">
        <v>2851</v>
      </c>
      <c r="B1226" t="s">
        <v>204</v>
      </c>
      <c r="C1226">
        <v>180</v>
      </c>
      <c r="D1226" s="1">
        <v>44914</v>
      </c>
      <c r="E1226">
        <v>13</v>
      </c>
      <c r="F1226" t="s">
        <v>419</v>
      </c>
      <c r="G1226" t="s">
        <v>2852</v>
      </c>
      <c r="H1226" t="s">
        <v>105</v>
      </c>
      <c r="I1226">
        <v>4</v>
      </c>
      <c r="J1226" t="s">
        <v>16</v>
      </c>
      <c r="K1226" t="s">
        <v>354</v>
      </c>
      <c r="L1226">
        <f>YEAR(licenziamenti[[#This Row],[date]])</f>
        <v>2022</v>
      </c>
    </row>
    <row r="1227" spans="1:12" hidden="1" x14ac:dyDescent="0.3">
      <c r="A1227" t="s">
        <v>2853</v>
      </c>
      <c r="B1227" t="s">
        <v>157</v>
      </c>
      <c r="C1227">
        <v>400</v>
      </c>
      <c r="D1227" s="1">
        <v>45181</v>
      </c>
      <c r="E1227">
        <v>2</v>
      </c>
      <c r="F1227" t="s">
        <v>419</v>
      </c>
      <c r="G1227" t="s">
        <v>2854</v>
      </c>
      <c r="H1227" t="s">
        <v>58</v>
      </c>
      <c r="I1227">
        <v>71</v>
      </c>
      <c r="J1227" t="s">
        <v>159</v>
      </c>
      <c r="K1227" t="s">
        <v>2644</v>
      </c>
      <c r="L1227">
        <f>YEAR(licenziamenti[[#This Row],[date]])</f>
        <v>2023</v>
      </c>
    </row>
    <row r="1228" spans="1:12" hidden="1" x14ac:dyDescent="0.3">
      <c r="A1228" t="s">
        <v>2855</v>
      </c>
      <c r="B1228" t="s">
        <v>150</v>
      </c>
      <c r="C1228">
        <v>300</v>
      </c>
      <c r="D1228" s="1">
        <v>44991</v>
      </c>
      <c r="F1228" t="s">
        <v>43</v>
      </c>
      <c r="G1228" t="s">
        <v>2856</v>
      </c>
      <c r="H1228" t="s">
        <v>15</v>
      </c>
      <c r="I1228">
        <v>116</v>
      </c>
      <c r="J1228" t="s">
        <v>133</v>
      </c>
      <c r="K1228" t="s">
        <v>2857</v>
      </c>
      <c r="L1228">
        <f>YEAR(licenziamenti[[#This Row],[date]])</f>
        <v>2023</v>
      </c>
    </row>
    <row r="1229" spans="1:12" hidden="1" x14ac:dyDescent="0.3">
      <c r="A1229" t="s">
        <v>2858</v>
      </c>
      <c r="B1229" t="s">
        <v>12</v>
      </c>
      <c r="D1229" s="1">
        <v>44741</v>
      </c>
      <c r="E1229">
        <v>19</v>
      </c>
      <c r="F1229" t="s">
        <v>419</v>
      </c>
      <c r="G1229" t="s">
        <v>2859</v>
      </c>
      <c r="H1229" t="s">
        <v>45</v>
      </c>
      <c r="I1229">
        <v>743</v>
      </c>
      <c r="J1229" t="s">
        <v>16</v>
      </c>
      <c r="K1229" t="s">
        <v>654</v>
      </c>
      <c r="L1229">
        <f>YEAR(licenziamenti[[#This Row],[date]])</f>
        <v>2022</v>
      </c>
    </row>
    <row r="1230" spans="1:12" hidden="1" x14ac:dyDescent="0.3">
      <c r="A1230" t="s">
        <v>2860</v>
      </c>
      <c r="B1230" t="s">
        <v>528</v>
      </c>
      <c r="D1230" s="1">
        <v>44783</v>
      </c>
      <c r="E1230">
        <v>2</v>
      </c>
      <c r="F1230" t="s">
        <v>419</v>
      </c>
      <c r="G1230" t="s">
        <v>2861</v>
      </c>
      <c r="H1230" t="s">
        <v>28</v>
      </c>
      <c r="I1230">
        <v>160</v>
      </c>
      <c r="J1230" t="s">
        <v>16</v>
      </c>
      <c r="K1230" t="s">
        <v>122</v>
      </c>
      <c r="L1230">
        <f>YEAR(licenziamenti[[#This Row],[date]])</f>
        <v>2022</v>
      </c>
    </row>
    <row r="1231" spans="1:12" hidden="1" x14ac:dyDescent="0.3">
      <c r="A1231" t="s">
        <v>2860</v>
      </c>
      <c r="B1231" t="s">
        <v>528</v>
      </c>
      <c r="D1231" s="1">
        <v>44881</v>
      </c>
      <c r="E1231">
        <v>25</v>
      </c>
      <c r="F1231" t="s">
        <v>419</v>
      </c>
      <c r="G1231" t="s">
        <v>2862</v>
      </c>
      <c r="H1231" t="s">
        <v>58</v>
      </c>
      <c r="I1231">
        <v>501</v>
      </c>
      <c r="J1231" t="s">
        <v>16</v>
      </c>
      <c r="K1231" t="s">
        <v>843</v>
      </c>
      <c r="L1231">
        <f>YEAR(licenziamenti[[#This Row],[date]])</f>
        <v>2022</v>
      </c>
    </row>
    <row r="1232" spans="1:12" hidden="1" x14ac:dyDescent="0.3">
      <c r="A1232" t="s">
        <v>2863</v>
      </c>
      <c r="B1232" t="s">
        <v>181</v>
      </c>
      <c r="C1232">
        <v>1190</v>
      </c>
      <c r="D1232" s="1">
        <v>44606</v>
      </c>
      <c r="E1232">
        <v>29</v>
      </c>
      <c r="F1232" t="s">
        <v>419</v>
      </c>
      <c r="G1232" t="s">
        <v>2864</v>
      </c>
      <c r="H1232" t="s">
        <v>28</v>
      </c>
      <c r="I1232">
        <v>35</v>
      </c>
      <c r="J1232" t="s">
        <v>16</v>
      </c>
      <c r="K1232" t="s">
        <v>2865</v>
      </c>
      <c r="L1232">
        <f>YEAR(licenziamenti[[#This Row],[date]])</f>
        <v>2022</v>
      </c>
    </row>
    <row r="1233" spans="1:12" hidden="1" x14ac:dyDescent="0.3">
      <c r="A1233" t="s">
        <v>2863</v>
      </c>
      <c r="B1233" t="s">
        <v>181</v>
      </c>
      <c r="C1233">
        <v>400</v>
      </c>
      <c r="D1233" s="1">
        <v>44838</v>
      </c>
      <c r="E1233">
        <v>13</v>
      </c>
      <c r="F1233" t="s">
        <v>419</v>
      </c>
      <c r="G1233" t="s">
        <v>2866</v>
      </c>
      <c r="H1233" t="s">
        <v>28</v>
      </c>
      <c r="I1233">
        <v>35</v>
      </c>
      <c r="J1233" t="s">
        <v>16</v>
      </c>
      <c r="K1233" t="s">
        <v>2867</v>
      </c>
      <c r="L1233">
        <f>YEAR(licenziamenti[[#This Row],[date]])</f>
        <v>2022</v>
      </c>
    </row>
    <row r="1234" spans="1:12" hidden="1" x14ac:dyDescent="0.3">
      <c r="A1234" t="s">
        <v>2868</v>
      </c>
      <c r="B1234" t="s">
        <v>12</v>
      </c>
      <c r="D1234" s="1">
        <v>45104</v>
      </c>
      <c r="E1234">
        <v>15</v>
      </c>
      <c r="F1234" t="s">
        <v>13</v>
      </c>
      <c r="G1234" t="s">
        <v>2869</v>
      </c>
      <c r="H1234" t="s">
        <v>58</v>
      </c>
      <c r="I1234">
        <v>625</v>
      </c>
      <c r="J1234" t="s">
        <v>16</v>
      </c>
      <c r="K1234" t="s">
        <v>2870</v>
      </c>
      <c r="L1234">
        <f>YEAR(licenziamenti[[#This Row],[date]])</f>
        <v>2023</v>
      </c>
    </row>
    <row r="1235" spans="1:12" hidden="1" x14ac:dyDescent="0.3">
      <c r="A1235" t="s">
        <v>2871</v>
      </c>
      <c r="B1235" t="s">
        <v>1278</v>
      </c>
      <c r="C1235">
        <v>2500</v>
      </c>
      <c r="D1235" s="1">
        <v>43917</v>
      </c>
      <c r="E1235">
        <v>10</v>
      </c>
      <c r="F1235" t="s">
        <v>33</v>
      </c>
      <c r="G1235" t="s">
        <v>2872</v>
      </c>
      <c r="H1235" t="s">
        <v>58</v>
      </c>
      <c r="I1235">
        <v>95</v>
      </c>
      <c r="J1235" t="s">
        <v>1280</v>
      </c>
      <c r="K1235" t="s">
        <v>2088</v>
      </c>
      <c r="L1235">
        <f>YEAR(licenziamenti[[#This Row],[date]])</f>
        <v>2020</v>
      </c>
    </row>
    <row r="1236" spans="1:12" hidden="1" x14ac:dyDescent="0.3">
      <c r="A1236" t="s">
        <v>2873</v>
      </c>
      <c r="B1236" t="s">
        <v>12</v>
      </c>
      <c r="D1236" s="1">
        <v>45186</v>
      </c>
      <c r="E1236">
        <v>10</v>
      </c>
      <c r="F1236" t="s">
        <v>83</v>
      </c>
      <c r="G1236" t="s">
        <v>2874</v>
      </c>
      <c r="H1236" t="s">
        <v>152</v>
      </c>
      <c r="I1236">
        <v>7</v>
      </c>
      <c r="J1236" t="s">
        <v>16</v>
      </c>
      <c r="K1236" t="s">
        <v>85</v>
      </c>
      <c r="L1236">
        <f>YEAR(licenziamenti[[#This Row],[date]])</f>
        <v>2023</v>
      </c>
    </row>
    <row r="1237" spans="1:12" hidden="1" x14ac:dyDescent="0.3">
      <c r="A1237" t="s">
        <v>2875</v>
      </c>
      <c r="B1237" t="s">
        <v>120</v>
      </c>
      <c r="D1237" s="1">
        <v>45957</v>
      </c>
      <c r="E1237">
        <v>2</v>
      </c>
      <c r="F1237" t="s">
        <v>20</v>
      </c>
      <c r="G1237" t="s">
        <v>2876</v>
      </c>
      <c r="H1237" t="s">
        <v>35</v>
      </c>
      <c r="I1237">
        <v>300</v>
      </c>
      <c r="J1237" t="s">
        <v>29</v>
      </c>
      <c r="K1237" t="s">
        <v>332</v>
      </c>
      <c r="L1237">
        <f>YEAR(licenziamenti[[#This Row],[date]])</f>
        <v>2025</v>
      </c>
    </row>
    <row r="1238" spans="1:12" hidden="1" x14ac:dyDescent="0.3">
      <c r="A1238" t="s">
        <v>2875</v>
      </c>
      <c r="B1238" t="s">
        <v>120</v>
      </c>
      <c r="C1238">
        <v>4000</v>
      </c>
      <c r="D1238" s="1">
        <v>44782</v>
      </c>
      <c r="E1238">
        <v>3</v>
      </c>
      <c r="F1238" t="s">
        <v>20</v>
      </c>
      <c r="G1238" t="s">
        <v>2877</v>
      </c>
      <c r="H1238" t="s">
        <v>35</v>
      </c>
      <c r="I1238">
        <v>300</v>
      </c>
      <c r="J1238" t="s">
        <v>29</v>
      </c>
      <c r="K1238" t="s">
        <v>768</v>
      </c>
      <c r="L1238">
        <f>YEAR(licenziamenti[[#This Row],[date]])</f>
        <v>2022</v>
      </c>
    </row>
    <row r="1239" spans="1:12" hidden="1" x14ac:dyDescent="0.3">
      <c r="A1239" t="s">
        <v>2875</v>
      </c>
      <c r="B1239" t="s">
        <v>120</v>
      </c>
      <c r="C1239">
        <v>500</v>
      </c>
      <c r="D1239" s="1">
        <v>44866</v>
      </c>
      <c r="E1239">
        <v>5</v>
      </c>
      <c r="F1239" t="s">
        <v>20</v>
      </c>
      <c r="G1239" t="s">
        <v>158</v>
      </c>
      <c r="H1239" t="s">
        <v>35</v>
      </c>
      <c r="I1239">
        <v>300</v>
      </c>
      <c r="J1239" t="s">
        <v>29</v>
      </c>
      <c r="K1239" t="s">
        <v>1074</v>
      </c>
      <c r="L1239">
        <f>YEAR(licenziamenti[[#This Row],[date]])</f>
        <v>2022</v>
      </c>
    </row>
    <row r="1240" spans="1:12" hidden="1" x14ac:dyDescent="0.3">
      <c r="A1240" t="s">
        <v>2875</v>
      </c>
      <c r="B1240" t="s">
        <v>120</v>
      </c>
      <c r="C1240">
        <v>700</v>
      </c>
      <c r="D1240" s="1">
        <v>44944</v>
      </c>
      <c r="E1240">
        <v>7</v>
      </c>
      <c r="F1240" t="s">
        <v>20</v>
      </c>
      <c r="G1240" t="s">
        <v>2878</v>
      </c>
      <c r="H1240" t="s">
        <v>35</v>
      </c>
      <c r="I1240">
        <v>300</v>
      </c>
      <c r="J1240" t="s">
        <v>29</v>
      </c>
      <c r="K1240" t="s">
        <v>96</v>
      </c>
      <c r="L1240">
        <f>YEAR(licenziamenti[[#This Row],[date]])</f>
        <v>2023</v>
      </c>
    </row>
    <row r="1241" spans="1:12" hidden="1" x14ac:dyDescent="0.3">
      <c r="A1241" t="s">
        <v>2879</v>
      </c>
      <c r="B1241" t="s">
        <v>517</v>
      </c>
      <c r="D1241" s="1">
        <v>44881</v>
      </c>
      <c r="E1241">
        <v>17</v>
      </c>
      <c r="F1241" t="s">
        <v>311</v>
      </c>
      <c r="G1241" t="s">
        <v>2880</v>
      </c>
      <c r="H1241" t="s">
        <v>45</v>
      </c>
      <c r="I1241">
        <v>1000</v>
      </c>
      <c r="J1241" t="s">
        <v>519</v>
      </c>
      <c r="K1241" t="s">
        <v>1247</v>
      </c>
      <c r="L1241">
        <f>YEAR(licenziamenti[[#This Row],[date]])</f>
        <v>2022</v>
      </c>
    </row>
    <row r="1242" spans="1:12" hidden="1" x14ac:dyDescent="0.3">
      <c r="A1242" t="s">
        <v>2879</v>
      </c>
      <c r="B1242" t="s">
        <v>517</v>
      </c>
      <c r="C1242">
        <v>1380</v>
      </c>
      <c r="D1242" s="1">
        <v>44602</v>
      </c>
      <c r="E1242">
        <v>12</v>
      </c>
      <c r="F1242" t="s">
        <v>311</v>
      </c>
      <c r="G1242" t="s">
        <v>2881</v>
      </c>
      <c r="H1242" t="s">
        <v>45</v>
      </c>
      <c r="I1242">
        <v>1000</v>
      </c>
      <c r="J1242" t="s">
        <v>519</v>
      </c>
      <c r="K1242" t="s">
        <v>2865</v>
      </c>
      <c r="L1242">
        <f>YEAR(licenziamenti[[#This Row],[date]])</f>
        <v>2022</v>
      </c>
    </row>
    <row r="1243" spans="1:12" hidden="1" x14ac:dyDescent="0.3">
      <c r="A1243" t="s">
        <v>2879</v>
      </c>
      <c r="B1243" t="s">
        <v>517</v>
      </c>
      <c r="C1243">
        <v>2420</v>
      </c>
      <c r="D1243" s="1">
        <v>44753</v>
      </c>
      <c r="E1243">
        <v>29</v>
      </c>
      <c r="F1243" t="s">
        <v>311</v>
      </c>
      <c r="G1243" t="s">
        <v>2882</v>
      </c>
      <c r="H1243" t="s">
        <v>45</v>
      </c>
      <c r="I1243">
        <v>1000</v>
      </c>
      <c r="J1243" t="s">
        <v>519</v>
      </c>
      <c r="K1243" t="s">
        <v>2883</v>
      </c>
      <c r="L1243">
        <f>YEAR(licenziamenti[[#This Row],[date]])</f>
        <v>2022</v>
      </c>
    </row>
    <row r="1244" spans="1:12" hidden="1" x14ac:dyDescent="0.3">
      <c r="A1244" t="s">
        <v>2884</v>
      </c>
      <c r="B1244" t="s">
        <v>1043</v>
      </c>
      <c r="C1244">
        <v>2500</v>
      </c>
      <c r="D1244" s="1">
        <v>45203</v>
      </c>
      <c r="E1244">
        <v>3</v>
      </c>
      <c r="F1244" t="s">
        <v>213</v>
      </c>
      <c r="G1244" t="s">
        <v>2885</v>
      </c>
      <c r="H1244" t="s">
        <v>58</v>
      </c>
      <c r="I1244">
        <v>730</v>
      </c>
      <c r="J1244" t="s">
        <v>29</v>
      </c>
      <c r="K1244" t="s">
        <v>1351</v>
      </c>
      <c r="L1244">
        <f>YEAR(licenziamenti[[#This Row],[date]])</f>
        <v>2023</v>
      </c>
    </row>
    <row r="1245" spans="1:12" hidden="1" x14ac:dyDescent="0.3">
      <c r="A1245" t="s">
        <v>2886</v>
      </c>
      <c r="B1245" t="s">
        <v>32</v>
      </c>
      <c r="C1245">
        <v>80</v>
      </c>
      <c r="D1245" s="1">
        <v>43903</v>
      </c>
      <c r="E1245">
        <v>1</v>
      </c>
      <c r="F1245" t="s">
        <v>103</v>
      </c>
      <c r="G1245" t="s">
        <v>2887</v>
      </c>
      <c r="H1245" t="s">
        <v>58</v>
      </c>
      <c r="I1245">
        <v>45</v>
      </c>
      <c r="J1245" t="s">
        <v>16</v>
      </c>
      <c r="K1245" t="s">
        <v>1141</v>
      </c>
      <c r="L1245">
        <f>YEAR(licenziamenti[[#This Row],[date]])</f>
        <v>2020</v>
      </c>
    </row>
    <row r="1246" spans="1:12" hidden="1" x14ac:dyDescent="0.3">
      <c r="A1246" t="s">
        <v>2888</v>
      </c>
      <c r="B1246" t="s">
        <v>157</v>
      </c>
      <c r="C1246">
        <v>150</v>
      </c>
      <c r="D1246" s="1">
        <v>43945</v>
      </c>
      <c r="E1246">
        <v>25</v>
      </c>
      <c r="F1246" t="s">
        <v>213</v>
      </c>
      <c r="G1246" t="s">
        <v>2889</v>
      </c>
      <c r="H1246" t="s">
        <v>28</v>
      </c>
      <c r="I1246">
        <v>30</v>
      </c>
      <c r="J1246" t="s">
        <v>159</v>
      </c>
      <c r="K1246" t="s">
        <v>637</v>
      </c>
      <c r="L1246">
        <f>YEAR(licenziamenti[[#This Row],[date]])</f>
        <v>2020</v>
      </c>
    </row>
    <row r="1247" spans="1:12" hidden="1" x14ac:dyDescent="0.3">
      <c r="A1247" t="s">
        <v>2890</v>
      </c>
      <c r="B1247" t="s">
        <v>2891</v>
      </c>
      <c r="C1247">
        <v>2270</v>
      </c>
      <c r="D1247" s="1">
        <v>44854</v>
      </c>
      <c r="E1247">
        <v>12</v>
      </c>
      <c r="F1247" t="s">
        <v>20</v>
      </c>
      <c r="G1247" t="s">
        <v>2892</v>
      </c>
      <c r="H1247" t="s">
        <v>35</v>
      </c>
      <c r="I1247">
        <v>127</v>
      </c>
      <c r="J1247" t="s">
        <v>59</v>
      </c>
      <c r="K1247" t="s">
        <v>2893</v>
      </c>
      <c r="L1247">
        <f>YEAR(licenziamenti[[#This Row],[date]])</f>
        <v>2022</v>
      </c>
    </row>
    <row r="1248" spans="1:12" hidden="1" x14ac:dyDescent="0.3">
      <c r="A1248" t="s">
        <v>2894</v>
      </c>
      <c r="B1248" t="s">
        <v>12</v>
      </c>
      <c r="C1248">
        <v>1550</v>
      </c>
      <c r="D1248" s="1">
        <v>43942</v>
      </c>
      <c r="E1248">
        <v>1</v>
      </c>
      <c r="F1248" t="s">
        <v>33</v>
      </c>
      <c r="G1248" t="s">
        <v>2895</v>
      </c>
      <c r="H1248" t="s">
        <v>15</v>
      </c>
      <c r="I1248">
        <v>613</v>
      </c>
      <c r="J1248" t="s">
        <v>16</v>
      </c>
      <c r="K1248" t="s">
        <v>1318</v>
      </c>
      <c r="L1248">
        <f>YEAR(licenziamenti[[#This Row],[date]])</f>
        <v>2020</v>
      </c>
    </row>
    <row r="1249" spans="1:12" hidden="1" x14ac:dyDescent="0.3">
      <c r="A1249" t="s">
        <v>2894</v>
      </c>
      <c r="B1249" t="s">
        <v>12</v>
      </c>
      <c r="C1249">
        <v>950</v>
      </c>
      <c r="D1249" s="1">
        <v>44902</v>
      </c>
      <c r="E1249">
        <v>8</v>
      </c>
      <c r="F1249" t="s">
        <v>33</v>
      </c>
      <c r="G1249" t="s">
        <v>2896</v>
      </c>
      <c r="H1249" t="s">
        <v>15</v>
      </c>
      <c r="I1249">
        <v>613</v>
      </c>
      <c r="J1249" t="s">
        <v>16</v>
      </c>
      <c r="K1249" t="s">
        <v>2897</v>
      </c>
      <c r="L1249">
        <f>YEAR(licenziamenti[[#This Row],[date]])</f>
        <v>2022</v>
      </c>
    </row>
    <row r="1250" spans="1:12" hidden="1" x14ac:dyDescent="0.3">
      <c r="A1250" t="s">
        <v>2898</v>
      </c>
      <c r="B1250" t="s">
        <v>287</v>
      </c>
      <c r="C1250">
        <v>1000</v>
      </c>
      <c r="D1250" s="1">
        <v>44976</v>
      </c>
      <c r="F1250" t="s">
        <v>448</v>
      </c>
      <c r="G1250" t="s">
        <v>2899</v>
      </c>
      <c r="H1250" t="s">
        <v>39</v>
      </c>
      <c r="I1250">
        <v>4200</v>
      </c>
      <c r="J1250" t="s">
        <v>289</v>
      </c>
      <c r="K1250" t="s">
        <v>1412</v>
      </c>
      <c r="L1250">
        <f>YEAR(licenziamenti[[#This Row],[date]])</f>
        <v>2023</v>
      </c>
    </row>
    <row r="1251" spans="1:12" hidden="1" x14ac:dyDescent="0.3">
      <c r="A1251" t="s">
        <v>2900</v>
      </c>
      <c r="B1251" t="s">
        <v>26</v>
      </c>
      <c r="C1251">
        <v>450</v>
      </c>
      <c r="D1251" s="1">
        <v>44228</v>
      </c>
      <c r="E1251">
        <v>10</v>
      </c>
      <c r="F1251" t="s">
        <v>43</v>
      </c>
      <c r="G1251" t="s">
        <v>2901</v>
      </c>
      <c r="H1251" t="s">
        <v>28</v>
      </c>
      <c r="I1251">
        <v>61</v>
      </c>
      <c r="J1251" t="s">
        <v>29</v>
      </c>
      <c r="K1251" t="s">
        <v>2902</v>
      </c>
      <c r="L1251">
        <f>YEAR(licenziamenti[[#This Row],[date]])</f>
        <v>2021</v>
      </c>
    </row>
    <row r="1252" spans="1:12" hidden="1" x14ac:dyDescent="0.3">
      <c r="A1252" t="s">
        <v>2903</v>
      </c>
      <c r="B1252" t="s">
        <v>12</v>
      </c>
      <c r="D1252" s="1">
        <v>44085</v>
      </c>
      <c r="E1252">
        <v>10</v>
      </c>
      <c r="F1252" t="s">
        <v>419</v>
      </c>
      <c r="G1252" t="s">
        <v>2904</v>
      </c>
      <c r="H1252" t="s">
        <v>22</v>
      </c>
      <c r="I1252">
        <v>13</v>
      </c>
      <c r="J1252" t="s">
        <v>16</v>
      </c>
      <c r="K1252" t="s">
        <v>898</v>
      </c>
      <c r="L1252">
        <f>YEAR(licenziamenti[[#This Row],[date]])</f>
        <v>2020</v>
      </c>
    </row>
    <row r="1253" spans="1:12" hidden="1" x14ac:dyDescent="0.3">
      <c r="A1253" t="s">
        <v>2905</v>
      </c>
      <c r="B1253" t="s">
        <v>12</v>
      </c>
      <c r="C1253">
        <v>1150</v>
      </c>
      <c r="D1253" s="1">
        <v>44945</v>
      </c>
      <c r="E1253">
        <v>3.5000000000000004E+16</v>
      </c>
      <c r="F1253" t="s">
        <v>311</v>
      </c>
      <c r="G1253" t="s">
        <v>2906</v>
      </c>
      <c r="H1253" t="s">
        <v>28</v>
      </c>
      <c r="I1253">
        <v>153</v>
      </c>
      <c r="J1253" t="s">
        <v>16</v>
      </c>
      <c r="K1253" t="s">
        <v>354</v>
      </c>
      <c r="L1253">
        <f>YEAR(licenziamenti[[#This Row],[date]])</f>
        <v>2023</v>
      </c>
    </row>
    <row r="1254" spans="1:12" hidden="1" x14ac:dyDescent="0.3">
      <c r="A1254" t="s">
        <v>2905</v>
      </c>
      <c r="B1254" t="s">
        <v>12</v>
      </c>
      <c r="C1254">
        <v>450</v>
      </c>
      <c r="D1254" s="1">
        <v>44754</v>
      </c>
      <c r="E1254">
        <v>12</v>
      </c>
      <c r="F1254" t="s">
        <v>20</v>
      </c>
      <c r="G1254" t="s">
        <v>2907</v>
      </c>
      <c r="H1254" t="s">
        <v>28</v>
      </c>
      <c r="I1254">
        <v>153</v>
      </c>
      <c r="J1254" t="s">
        <v>16</v>
      </c>
      <c r="K1254" t="s">
        <v>226</v>
      </c>
      <c r="L1254">
        <f>YEAR(licenziamenti[[#This Row],[date]])</f>
        <v>2022</v>
      </c>
    </row>
    <row r="1255" spans="1:12" hidden="1" x14ac:dyDescent="0.3">
      <c r="A1255" t="s">
        <v>2905</v>
      </c>
      <c r="B1255" t="s">
        <v>12</v>
      </c>
      <c r="C1255">
        <v>500</v>
      </c>
      <c r="D1255" s="1">
        <v>45229</v>
      </c>
      <c r="F1255" t="s">
        <v>311</v>
      </c>
      <c r="G1255" t="s">
        <v>2908</v>
      </c>
      <c r="H1255" t="s">
        <v>28</v>
      </c>
      <c r="I1255">
        <v>153</v>
      </c>
      <c r="J1255" t="s">
        <v>16</v>
      </c>
      <c r="K1255" t="s">
        <v>2253</v>
      </c>
      <c r="L1255">
        <f>YEAR(licenziamenti[[#This Row],[date]])</f>
        <v>2023</v>
      </c>
    </row>
    <row r="1256" spans="1:12" hidden="1" x14ac:dyDescent="0.3">
      <c r="A1256" t="s">
        <v>2909</v>
      </c>
      <c r="B1256" t="s">
        <v>138</v>
      </c>
      <c r="C1256">
        <v>5000</v>
      </c>
      <c r="D1256" s="1">
        <v>44957</v>
      </c>
      <c r="E1256">
        <v>7</v>
      </c>
      <c r="F1256" t="s">
        <v>20</v>
      </c>
      <c r="G1256" t="s">
        <v>2910</v>
      </c>
      <c r="H1256" t="s">
        <v>39</v>
      </c>
      <c r="I1256">
        <v>100</v>
      </c>
      <c r="J1256" t="s">
        <v>16</v>
      </c>
      <c r="K1256" t="s">
        <v>526</v>
      </c>
      <c r="L1256">
        <f>YEAR(licenziamenti[[#This Row],[date]])</f>
        <v>2023</v>
      </c>
    </row>
    <row r="1257" spans="1:12" hidden="1" x14ac:dyDescent="0.3">
      <c r="A1257" t="s">
        <v>2911</v>
      </c>
      <c r="B1257" t="s">
        <v>42</v>
      </c>
      <c r="C1257">
        <v>470</v>
      </c>
      <c r="D1257" s="1">
        <v>44264</v>
      </c>
      <c r="F1257" t="s">
        <v>125</v>
      </c>
      <c r="G1257" t="s">
        <v>2912</v>
      </c>
      <c r="H1257" t="s">
        <v>105</v>
      </c>
      <c r="I1257">
        <v>37</v>
      </c>
      <c r="J1257" t="s">
        <v>16</v>
      </c>
      <c r="K1257" t="s">
        <v>2913</v>
      </c>
      <c r="L1257">
        <f>YEAR(licenziamenti[[#This Row],[date]])</f>
        <v>2021</v>
      </c>
    </row>
    <row r="1258" spans="1:12" hidden="1" x14ac:dyDescent="0.3">
      <c r="A1258" t="s">
        <v>2914</v>
      </c>
      <c r="B1258" t="s">
        <v>42</v>
      </c>
      <c r="C1258">
        <v>100</v>
      </c>
      <c r="D1258" s="1">
        <v>45693</v>
      </c>
      <c r="E1258">
        <v>4</v>
      </c>
      <c r="F1258" t="s">
        <v>1099</v>
      </c>
      <c r="G1258" t="s">
        <v>2915</v>
      </c>
      <c r="H1258" t="s">
        <v>45</v>
      </c>
      <c r="I1258">
        <v>395</v>
      </c>
      <c r="J1258" t="s">
        <v>16</v>
      </c>
      <c r="K1258" t="s">
        <v>2916</v>
      </c>
      <c r="L1258">
        <f>YEAR(licenziamenti[[#This Row],[date]])</f>
        <v>2025</v>
      </c>
    </row>
    <row r="1259" spans="1:12" hidden="1" x14ac:dyDescent="0.3">
      <c r="A1259" t="s">
        <v>2917</v>
      </c>
      <c r="B1259" t="s">
        <v>2918</v>
      </c>
      <c r="C1259">
        <v>2000</v>
      </c>
      <c r="D1259" s="1">
        <v>45015</v>
      </c>
      <c r="F1259" t="s">
        <v>125</v>
      </c>
      <c r="G1259" t="s">
        <v>2919</v>
      </c>
      <c r="H1259" t="s">
        <v>105</v>
      </c>
      <c r="I1259">
        <v>683</v>
      </c>
      <c r="J1259" t="s">
        <v>828</v>
      </c>
      <c r="K1259" t="s">
        <v>417</v>
      </c>
      <c r="L1259">
        <f>YEAR(licenziamenti[[#This Row],[date]])</f>
        <v>2023</v>
      </c>
    </row>
    <row r="1260" spans="1:12" hidden="1" x14ac:dyDescent="0.3">
      <c r="A1260" t="s">
        <v>2920</v>
      </c>
      <c r="B1260" t="s">
        <v>517</v>
      </c>
      <c r="C1260">
        <v>450</v>
      </c>
      <c r="D1260" s="1">
        <v>45168</v>
      </c>
      <c r="E1260">
        <v>1</v>
      </c>
      <c r="F1260" t="s">
        <v>13</v>
      </c>
      <c r="G1260" t="s">
        <v>2921</v>
      </c>
      <c r="H1260" t="s">
        <v>58</v>
      </c>
      <c r="I1260">
        <v>217</v>
      </c>
      <c r="J1260" t="s">
        <v>519</v>
      </c>
      <c r="K1260" t="s">
        <v>2922</v>
      </c>
      <c r="L1260">
        <f>YEAR(licenziamenti[[#This Row],[date]])</f>
        <v>2023</v>
      </c>
    </row>
    <row r="1261" spans="1:12" hidden="1" x14ac:dyDescent="0.3">
      <c r="A1261" t="s">
        <v>2923</v>
      </c>
      <c r="B1261" t="s">
        <v>12</v>
      </c>
      <c r="C1261">
        <v>100</v>
      </c>
      <c r="D1261" s="1">
        <v>45300</v>
      </c>
      <c r="E1261">
        <v>4</v>
      </c>
      <c r="F1261" t="s">
        <v>448</v>
      </c>
      <c r="G1261" t="s">
        <v>2924</v>
      </c>
      <c r="H1261" t="s">
        <v>35</v>
      </c>
      <c r="I1261">
        <v>230</v>
      </c>
      <c r="J1261" t="s">
        <v>16</v>
      </c>
      <c r="K1261" t="s">
        <v>735</v>
      </c>
      <c r="L1261">
        <f>YEAR(licenziamenti[[#This Row],[date]])</f>
        <v>2024</v>
      </c>
    </row>
    <row r="1262" spans="1:12" hidden="1" x14ac:dyDescent="0.3">
      <c r="A1262" t="s">
        <v>2925</v>
      </c>
      <c r="B1262" t="s">
        <v>12</v>
      </c>
      <c r="C1262">
        <v>100</v>
      </c>
      <c r="D1262" s="1">
        <v>44666</v>
      </c>
      <c r="F1262" t="s">
        <v>125</v>
      </c>
      <c r="G1262" t="s">
        <v>2926</v>
      </c>
      <c r="H1262" t="s">
        <v>105</v>
      </c>
      <c r="I1262">
        <v>4</v>
      </c>
      <c r="J1262" t="s">
        <v>16</v>
      </c>
      <c r="K1262" t="s">
        <v>1567</v>
      </c>
      <c r="L1262">
        <f>YEAR(licenziamenti[[#This Row],[date]])</f>
        <v>2022</v>
      </c>
    </row>
    <row r="1263" spans="1:12" hidden="1" x14ac:dyDescent="0.3">
      <c r="A1263" t="s">
        <v>2927</v>
      </c>
      <c r="B1263" t="s">
        <v>12</v>
      </c>
      <c r="C1263">
        <v>360</v>
      </c>
      <c r="D1263" s="1">
        <v>45496</v>
      </c>
      <c r="E1263">
        <v>10</v>
      </c>
      <c r="F1263" t="s">
        <v>125</v>
      </c>
      <c r="G1263" t="s">
        <v>2928</v>
      </c>
      <c r="H1263" t="s">
        <v>105</v>
      </c>
      <c r="I1263">
        <v>4</v>
      </c>
      <c r="J1263" t="s">
        <v>16</v>
      </c>
      <c r="K1263" t="s">
        <v>2929</v>
      </c>
      <c r="L1263">
        <f>YEAR(licenziamenti[[#This Row],[date]])</f>
        <v>2024</v>
      </c>
    </row>
    <row r="1264" spans="1:12" hidden="1" x14ac:dyDescent="0.3">
      <c r="A1264" t="s">
        <v>2930</v>
      </c>
      <c r="B1264" t="s">
        <v>12</v>
      </c>
      <c r="C1264">
        <v>260</v>
      </c>
      <c r="D1264" s="1">
        <v>43923</v>
      </c>
      <c r="F1264" t="s">
        <v>396</v>
      </c>
      <c r="G1264" t="s">
        <v>2931</v>
      </c>
      <c r="H1264" t="s">
        <v>28</v>
      </c>
      <c r="I1264">
        <v>40</v>
      </c>
      <c r="J1264" t="s">
        <v>16</v>
      </c>
      <c r="K1264" t="s">
        <v>1141</v>
      </c>
      <c r="L1264">
        <f>YEAR(licenziamenti[[#This Row],[date]])</f>
        <v>2020</v>
      </c>
    </row>
    <row r="1265" spans="1:12" hidden="1" x14ac:dyDescent="0.3">
      <c r="A1265" t="s">
        <v>2932</v>
      </c>
      <c r="B1265" t="s">
        <v>2481</v>
      </c>
      <c r="C1265">
        <v>300</v>
      </c>
      <c r="D1265" s="1">
        <v>44726</v>
      </c>
      <c r="F1265" t="s">
        <v>396</v>
      </c>
      <c r="G1265" t="s">
        <v>2933</v>
      </c>
      <c r="H1265" t="s">
        <v>152</v>
      </c>
      <c r="I1265">
        <v>6</v>
      </c>
      <c r="J1265" t="s">
        <v>2483</v>
      </c>
      <c r="K1265" t="s">
        <v>2091</v>
      </c>
      <c r="L1265">
        <f>YEAR(licenziamenti[[#This Row],[date]])</f>
        <v>2022</v>
      </c>
    </row>
    <row r="1266" spans="1:12" hidden="1" x14ac:dyDescent="0.3">
      <c r="A1266" t="s">
        <v>2934</v>
      </c>
      <c r="B1266" t="s">
        <v>2918</v>
      </c>
      <c r="C1266">
        <v>2750</v>
      </c>
      <c r="D1266" s="1">
        <v>44932</v>
      </c>
      <c r="E1266">
        <v>2</v>
      </c>
      <c r="F1266" t="s">
        <v>56</v>
      </c>
      <c r="G1266" t="s">
        <v>2935</v>
      </c>
      <c r="H1266" t="s">
        <v>58</v>
      </c>
      <c r="I1266">
        <v>2</v>
      </c>
      <c r="J1266" t="s">
        <v>828</v>
      </c>
      <c r="K1266" t="s">
        <v>561</v>
      </c>
      <c r="L1266">
        <f>YEAR(licenziamenti[[#This Row],[date]])</f>
        <v>2023</v>
      </c>
    </row>
    <row r="1267" spans="1:12" hidden="1" x14ac:dyDescent="0.3">
      <c r="A1267" t="s">
        <v>2934</v>
      </c>
      <c r="B1267" t="s">
        <v>2918</v>
      </c>
      <c r="C1267">
        <v>3000</v>
      </c>
      <c r="D1267" s="1">
        <v>44740</v>
      </c>
      <c r="E1267">
        <v>3</v>
      </c>
      <c r="F1267" t="s">
        <v>56</v>
      </c>
      <c r="G1267" t="s">
        <v>2936</v>
      </c>
      <c r="H1267" t="s">
        <v>58</v>
      </c>
      <c r="I1267">
        <v>2</v>
      </c>
      <c r="J1267" t="s">
        <v>828</v>
      </c>
      <c r="K1267" t="s">
        <v>1061</v>
      </c>
      <c r="L1267">
        <f>YEAR(licenziamenti[[#This Row],[date]])</f>
        <v>2022</v>
      </c>
    </row>
    <row r="1268" spans="1:12" hidden="1" x14ac:dyDescent="0.3">
      <c r="A1268" t="s">
        <v>2937</v>
      </c>
      <c r="B1268" t="s">
        <v>2938</v>
      </c>
      <c r="D1268" s="1">
        <v>45005</v>
      </c>
      <c r="E1268">
        <v>1</v>
      </c>
      <c r="F1268" t="s">
        <v>33</v>
      </c>
      <c r="G1268" t="s">
        <v>2939</v>
      </c>
      <c r="H1268" t="s">
        <v>35</v>
      </c>
      <c r="I1268">
        <v>57</v>
      </c>
      <c r="J1268" t="s">
        <v>480</v>
      </c>
      <c r="K1268" t="s">
        <v>2454</v>
      </c>
      <c r="L1268">
        <f>YEAR(licenziamenti[[#This Row],[date]])</f>
        <v>2023</v>
      </c>
    </row>
    <row r="1269" spans="1:12" hidden="1" x14ac:dyDescent="0.3">
      <c r="A1269" t="s">
        <v>2940</v>
      </c>
      <c r="B1269" t="s">
        <v>138</v>
      </c>
      <c r="D1269" s="1">
        <v>44760</v>
      </c>
      <c r="E1269">
        <v>3.5000000000000004E+16</v>
      </c>
      <c r="F1269" t="s">
        <v>1478</v>
      </c>
      <c r="G1269" t="s">
        <v>2941</v>
      </c>
      <c r="H1269" t="s">
        <v>45</v>
      </c>
      <c r="I1269">
        <v>269</v>
      </c>
      <c r="J1269" t="s">
        <v>16</v>
      </c>
      <c r="K1269" t="s">
        <v>949</v>
      </c>
      <c r="L1269">
        <f>YEAR(licenziamenti[[#This Row],[date]])</f>
        <v>2022</v>
      </c>
    </row>
    <row r="1270" spans="1:12" hidden="1" x14ac:dyDescent="0.3">
      <c r="A1270" t="s">
        <v>2940</v>
      </c>
      <c r="B1270" t="s">
        <v>138</v>
      </c>
      <c r="C1270">
        <v>300</v>
      </c>
      <c r="D1270" s="1">
        <v>44945</v>
      </c>
      <c r="F1270" t="s">
        <v>1478</v>
      </c>
      <c r="G1270" t="s">
        <v>2942</v>
      </c>
      <c r="H1270" t="s">
        <v>45</v>
      </c>
      <c r="I1270">
        <v>269</v>
      </c>
      <c r="J1270" t="s">
        <v>16</v>
      </c>
      <c r="K1270" t="s">
        <v>709</v>
      </c>
      <c r="L1270">
        <f>YEAR(licenziamenti[[#This Row],[date]])</f>
        <v>2023</v>
      </c>
    </row>
    <row r="1271" spans="1:12" hidden="1" x14ac:dyDescent="0.3">
      <c r="A1271" t="s">
        <v>2943</v>
      </c>
      <c r="B1271" t="s">
        <v>255</v>
      </c>
      <c r="D1271" s="1">
        <v>45160</v>
      </c>
      <c r="E1271">
        <v>3</v>
      </c>
      <c r="F1271" t="s">
        <v>43</v>
      </c>
      <c r="G1271" t="s">
        <v>2944</v>
      </c>
      <c r="H1271" t="s">
        <v>22</v>
      </c>
      <c r="I1271">
        <v>33</v>
      </c>
      <c r="J1271" t="s">
        <v>257</v>
      </c>
      <c r="K1271" t="s">
        <v>1245</v>
      </c>
      <c r="L1271">
        <f>YEAR(licenziamenti[[#This Row],[date]])</f>
        <v>2023</v>
      </c>
    </row>
    <row r="1272" spans="1:12" hidden="1" x14ac:dyDescent="0.3">
      <c r="A1272" t="s">
        <v>2945</v>
      </c>
      <c r="B1272" t="s">
        <v>32</v>
      </c>
      <c r="D1272" s="1">
        <v>45281</v>
      </c>
      <c r="E1272">
        <v>10</v>
      </c>
      <c r="F1272" t="s">
        <v>103</v>
      </c>
      <c r="G1272" t="s">
        <v>2946</v>
      </c>
      <c r="H1272" t="s">
        <v>58</v>
      </c>
      <c r="I1272">
        <v>368</v>
      </c>
      <c r="J1272" t="s">
        <v>16</v>
      </c>
      <c r="K1272" t="s">
        <v>652</v>
      </c>
      <c r="L1272">
        <f>YEAR(licenziamenti[[#This Row],[date]])</f>
        <v>2023</v>
      </c>
    </row>
    <row r="1273" spans="1:12" hidden="1" x14ac:dyDescent="0.3">
      <c r="A1273" t="s">
        <v>2947</v>
      </c>
      <c r="B1273" t="s">
        <v>42</v>
      </c>
      <c r="C1273">
        <v>1000</v>
      </c>
      <c r="D1273" s="1">
        <v>44623</v>
      </c>
      <c r="E1273">
        <v>25</v>
      </c>
      <c r="F1273" t="s">
        <v>109</v>
      </c>
      <c r="G1273" t="s">
        <v>2948</v>
      </c>
      <c r="H1273" t="s">
        <v>15</v>
      </c>
      <c r="I1273">
        <v>289</v>
      </c>
      <c r="J1273" t="s">
        <v>16</v>
      </c>
      <c r="K1273" t="s">
        <v>2949</v>
      </c>
      <c r="L1273">
        <f>YEAR(licenziamenti[[#This Row],[date]])</f>
        <v>2022</v>
      </c>
    </row>
    <row r="1274" spans="1:12" hidden="1" x14ac:dyDescent="0.3">
      <c r="A1274" t="s">
        <v>2950</v>
      </c>
      <c r="B1274" t="s">
        <v>204</v>
      </c>
      <c r="C1274">
        <v>700</v>
      </c>
      <c r="D1274" s="1">
        <v>45710</v>
      </c>
      <c r="E1274">
        <v>8</v>
      </c>
      <c r="F1274" t="s">
        <v>43</v>
      </c>
      <c r="G1274" t="s">
        <v>2951</v>
      </c>
      <c r="H1274" t="s">
        <v>39</v>
      </c>
      <c r="I1274">
        <v>93</v>
      </c>
      <c r="J1274" t="s">
        <v>16</v>
      </c>
      <c r="K1274" t="s">
        <v>2952</v>
      </c>
      <c r="L1274">
        <f>YEAR(licenziamenti[[#This Row],[date]])</f>
        <v>2025</v>
      </c>
    </row>
    <row r="1275" spans="1:12" hidden="1" x14ac:dyDescent="0.3">
      <c r="A1275" t="s">
        <v>2950</v>
      </c>
      <c r="B1275" t="s">
        <v>204</v>
      </c>
      <c r="C1275">
        <v>870</v>
      </c>
      <c r="D1275" s="1">
        <v>43928</v>
      </c>
      <c r="E1275">
        <v>15</v>
      </c>
      <c r="F1275" t="s">
        <v>43</v>
      </c>
      <c r="G1275" t="s">
        <v>2953</v>
      </c>
      <c r="H1275" t="s">
        <v>45</v>
      </c>
      <c r="I1275">
        <v>85</v>
      </c>
      <c r="J1275" t="s">
        <v>16</v>
      </c>
      <c r="K1275" t="s">
        <v>1556</v>
      </c>
      <c r="L1275">
        <f>YEAR(licenziamenti[[#This Row],[date]])</f>
        <v>2020</v>
      </c>
    </row>
    <row r="1276" spans="1:12" hidden="1" x14ac:dyDescent="0.3">
      <c r="A1276" t="s">
        <v>2954</v>
      </c>
      <c r="B1276" t="s">
        <v>2955</v>
      </c>
      <c r="C1276">
        <v>230</v>
      </c>
      <c r="D1276" s="1">
        <v>45014</v>
      </c>
      <c r="E1276">
        <v>28</v>
      </c>
      <c r="F1276" t="s">
        <v>13</v>
      </c>
      <c r="G1276" t="s">
        <v>2956</v>
      </c>
      <c r="H1276" t="s">
        <v>39</v>
      </c>
      <c r="I1276">
        <v>59</v>
      </c>
      <c r="J1276" t="s">
        <v>16</v>
      </c>
      <c r="K1276" t="s">
        <v>2857</v>
      </c>
      <c r="L1276">
        <f>YEAR(licenziamenti[[#This Row],[date]])</f>
        <v>2023</v>
      </c>
    </row>
    <row r="1277" spans="1:12" hidden="1" x14ac:dyDescent="0.3">
      <c r="A1277" t="s">
        <v>2957</v>
      </c>
      <c r="B1277" t="s">
        <v>2958</v>
      </c>
      <c r="C1277">
        <v>690</v>
      </c>
      <c r="D1277" s="1">
        <v>45513</v>
      </c>
      <c r="F1277" t="s">
        <v>392</v>
      </c>
      <c r="G1277" t="s">
        <v>2959</v>
      </c>
      <c r="H1277" t="s">
        <v>105</v>
      </c>
      <c r="I1277">
        <v>93</v>
      </c>
      <c r="J1277" t="s">
        <v>16</v>
      </c>
      <c r="K1277" t="s">
        <v>1823</v>
      </c>
      <c r="L1277">
        <f>YEAR(licenziamenti[[#This Row],[date]])</f>
        <v>2024</v>
      </c>
    </row>
    <row r="1278" spans="1:12" hidden="1" x14ac:dyDescent="0.3">
      <c r="A1278" t="s">
        <v>2960</v>
      </c>
      <c r="B1278" t="s">
        <v>528</v>
      </c>
      <c r="C1278">
        <v>1140</v>
      </c>
      <c r="D1278" s="1">
        <v>45666</v>
      </c>
      <c r="F1278" t="s">
        <v>1056</v>
      </c>
      <c r="G1278" t="s">
        <v>2961</v>
      </c>
      <c r="H1278" t="s">
        <v>28</v>
      </c>
      <c r="I1278">
        <v>451</v>
      </c>
      <c r="J1278" t="s">
        <v>16</v>
      </c>
      <c r="K1278" t="s">
        <v>2962</v>
      </c>
      <c r="L1278">
        <f>YEAR(licenziamenti[[#This Row],[date]])</f>
        <v>2025</v>
      </c>
    </row>
    <row r="1279" spans="1:12" hidden="1" x14ac:dyDescent="0.3">
      <c r="A1279" t="s">
        <v>2963</v>
      </c>
      <c r="B1279" t="s">
        <v>64</v>
      </c>
      <c r="C1279">
        <v>1300</v>
      </c>
      <c r="D1279" s="1">
        <v>44719</v>
      </c>
      <c r="F1279" t="s">
        <v>146</v>
      </c>
      <c r="G1279" t="s">
        <v>2964</v>
      </c>
      <c r="H1279" t="s">
        <v>58</v>
      </c>
      <c r="I1279">
        <v>275</v>
      </c>
      <c r="J1279" t="s">
        <v>16</v>
      </c>
      <c r="K1279" t="s">
        <v>2965</v>
      </c>
      <c r="L1279">
        <f>YEAR(licenziamenti[[#This Row],[date]])</f>
        <v>2022</v>
      </c>
    </row>
    <row r="1280" spans="1:12" hidden="1" x14ac:dyDescent="0.3">
      <c r="A1280" t="s">
        <v>2966</v>
      </c>
      <c r="B1280" t="s">
        <v>287</v>
      </c>
      <c r="C1280">
        <v>200</v>
      </c>
      <c r="D1280" s="1">
        <v>45383</v>
      </c>
      <c r="E1280">
        <v>44</v>
      </c>
      <c r="F1280" t="s">
        <v>146</v>
      </c>
      <c r="G1280" t="s">
        <v>2967</v>
      </c>
      <c r="H1280" t="s">
        <v>22</v>
      </c>
      <c r="I1280">
        <v>52</v>
      </c>
      <c r="J1280" t="s">
        <v>289</v>
      </c>
      <c r="K1280" t="s">
        <v>1172</v>
      </c>
      <c r="L1280">
        <f>YEAR(licenziamenti[[#This Row],[date]])</f>
        <v>2024</v>
      </c>
    </row>
    <row r="1281" spans="1:12" hidden="1" x14ac:dyDescent="0.3">
      <c r="A1281" t="s">
        <v>2968</v>
      </c>
      <c r="B1281" t="s">
        <v>99</v>
      </c>
      <c r="C1281">
        <v>400</v>
      </c>
      <c r="D1281" s="1">
        <v>44685</v>
      </c>
      <c r="F1281" t="s">
        <v>43</v>
      </c>
      <c r="G1281" t="s">
        <v>2969</v>
      </c>
      <c r="H1281" t="s">
        <v>22</v>
      </c>
      <c r="I1281">
        <v>7</v>
      </c>
      <c r="J1281" t="s">
        <v>16</v>
      </c>
      <c r="K1281" t="s">
        <v>644</v>
      </c>
      <c r="L1281">
        <f>YEAR(licenziamenti[[#This Row],[date]])</f>
        <v>2022</v>
      </c>
    </row>
    <row r="1282" spans="1:12" hidden="1" x14ac:dyDescent="0.3">
      <c r="A1282" t="s">
        <v>2970</v>
      </c>
      <c r="B1282" t="s">
        <v>2971</v>
      </c>
      <c r="C1282">
        <v>3000</v>
      </c>
      <c r="D1282" s="1">
        <v>44879</v>
      </c>
      <c r="E1282">
        <v>2</v>
      </c>
      <c r="F1282" t="s">
        <v>1478</v>
      </c>
      <c r="G1282" t="s">
        <v>2972</v>
      </c>
      <c r="H1282" t="s">
        <v>215</v>
      </c>
      <c r="I1282">
        <v>200</v>
      </c>
      <c r="J1282" t="s">
        <v>16</v>
      </c>
      <c r="K1282" t="s">
        <v>1247</v>
      </c>
      <c r="L1282">
        <f>YEAR(licenziamenti[[#This Row],[date]])</f>
        <v>2022</v>
      </c>
    </row>
    <row r="1283" spans="1:12" hidden="1" x14ac:dyDescent="0.3">
      <c r="A1283" t="s">
        <v>2973</v>
      </c>
      <c r="B1283" t="s">
        <v>1292</v>
      </c>
      <c r="C1283">
        <v>500</v>
      </c>
      <c r="D1283" s="1">
        <v>43925</v>
      </c>
      <c r="E1283">
        <v>12</v>
      </c>
      <c r="F1283" t="s">
        <v>33</v>
      </c>
      <c r="G1283" t="s">
        <v>2974</v>
      </c>
      <c r="H1283" t="s">
        <v>58</v>
      </c>
      <c r="I1283">
        <v>348</v>
      </c>
      <c r="J1283" t="s">
        <v>1294</v>
      </c>
      <c r="K1283" t="s">
        <v>1024</v>
      </c>
      <c r="L1283">
        <f>YEAR(licenziamenti[[#This Row],[date]])</f>
        <v>2020</v>
      </c>
    </row>
    <row r="1284" spans="1:12" hidden="1" x14ac:dyDescent="0.3">
      <c r="A1284" t="s">
        <v>2975</v>
      </c>
      <c r="B1284" t="s">
        <v>55</v>
      </c>
      <c r="C1284">
        <v>3550</v>
      </c>
      <c r="D1284" s="1">
        <v>44986</v>
      </c>
      <c r="E1284">
        <v>6</v>
      </c>
      <c r="F1284" t="s">
        <v>83</v>
      </c>
      <c r="G1284" t="s">
        <v>2976</v>
      </c>
      <c r="H1284" t="s">
        <v>2977</v>
      </c>
      <c r="I1284">
        <v>2100</v>
      </c>
      <c r="J1284" t="s">
        <v>59</v>
      </c>
      <c r="K1284" t="s">
        <v>2076</v>
      </c>
      <c r="L1284">
        <f>YEAR(licenziamenti[[#This Row],[date]])</f>
        <v>2023</v>
      </c>
    </row>
    <row r="1285" spans="1:12" hidden="1" x14ac:dyDescent="0.3">
      <c r="A1285" t="s">
        <v>2978</v>
      </c>
      <c r="B1285" t="s">
        <v>12</v>
      </c>
      <c r="D1285" s="1">
        <v>44753</v>
      </c>
      <c r="E1285">
        <v>5</v>
      </c>
      <c r="F1285" t="s">
        <v>56</v>
      </c>
      <c r="G1285" t="s">
        <v>2979</v>
      </c>
      <c r="H1285" t="s">
        <v>22</v>
      </c>
      <c r="I1285">
        <v>9</v>
      </c>
      <c r="J1285" t="s">
        <v>16</v>
      </c>
      <c r="K1285" t="s">
        <v>226</v>
      </c>
      <c r="L1285">
        <f>YEAR(licenziamenti[[#This Row],[date]])</f>
        <v>2022</v>
      </c>
    </row>
    <row r="1286" spans="1:12" hidden="1" x14ac:dyDescent="0.3">
      <c r="A1286" t="s">
        <v>2980</v>
      </c>
      <c r="B1286" t="s">
        <v>72</v>
      </c>
      <c r="D1286" s="1">
        <v>44942</v>
      </c>
      <c r="E1286">
        <v>1</v>
      </c>
      <c r="F1286" t="s">
        <v>131</v>
      </c>
      <c r="G1286" t="s">
        <v>2981</v>
      </c>
      <c r="H1286" t="s">
        <v>35</v>
      </c>
      <c r="I1286">
        <v>74</v>
      </c>
      <c r="J1286" t="s">
        <v>75</v>
      </c>
      <c r="K1286" t="s">
        <v>2982</v>
      </c>
      <c r="L1286">
        <f>YEAR(licenziamenti[[#This Row],[date]])</f>
        <v>2023</v>
      </c>
    </row>
    <row r="1287" spans="1:12" hidden="1" x14ac:dyDescent="0.3">
      <c r="A1287" t="s">
        <v>2983</v>
      </c>
      <c r="B1287" t="s">
        <v>12</v>
      </c>
      <c r="C1287">
        <v>100</v>
      </c>
      <c r="D1287" s="1">
        <v>43943</v>
      </c>
      <c r="E1287">
        <v>14</v>
      </c>
      <c r="F1287" t="s">
        <v>103</v>
      </c>
      <c r="G1287" t="s">
        <v>2984</v>
      </c>
      <c r="H1287" t="s">
        <v>22</v>
      </c>
      <c r="I1287">
        <v>52</v>
      </c>
      <c r="J1287" t="s">
        <v>16</v>
      </c>
      <c r="K1287" t="s">
        <v>1774</v>
      </c>
      <c r="L1287">
        <f>YEAR(licenziamenti[[#This Row],[date]])</f>
        <v>2020</v>
      </c>
    </row>
    <row r="1288" spans="1:12" hidden="1" x14ac:dyDescent="0.3">
      <c r="A1288" t="s">
        <v>2985</v>
      </c>
      <c r="B1288" t="s">
        <v>1500</v>
      </c>
      <c r="C1288">
        <v>1110</v>
      </c>
      <c r="D1288" s="1">
        <v>45323</v>
      </c>
      <c r="F1288" t="s">
        <v>13</v>
      </c>
      <c r="G1288" t="s">
        <v>2986</v>
      </c>
      <c r="H1288" t="s">
        <v>39</v>
      </c>
      <c r="I1288">
        <v>28</v>
      </c>
      <c r="J1288" t="s">
        <v>16</v>
      </c>
      <c r="K1288" t="s">
        <v>1204</v>
      </c>
      <c r="L1288">
        <f>YEAR(licenziamenti[[#This Row],[date]])</f>
        <v>2024</v>
      </c>
    </row>
    <row r="1289" spans="1:12" hidden="1" x14ac:dyDescent="0.3">
      <c r="A1289" t="s">
        <v>2985</v>
      </c>
      <c r="B1289" t="s">
        <v>1500</v>
      </c>
      <c r="C1289">
        <v>1510</v>
      </c>
      <c r="D1289" s="1">
        <v>45155</v>
      </c>
      <c r="F1289" t="s">
        <v>13</v>
      </c>
      <c r="G1289" t="s">
        <v>2987</v>
      </c>
      <c r="H1289" t="s">
        <v>39</v>
      </c>
      <c r="I1289">
        <v>28</v>
      </c>
      <c r="J1289" t="s">
        <v>16</v>
      </c>
      <c r="K1289" t="s">
        <v>2988</v>
      </c>
      <c r="L1289">
        <f>YEAR(licenziamenti[[#This Row],[date]])</f>
        <v>2023</v>
      </c>
    </row>
    <row r="1290" spans="1:12" hidden="1" x14ac:dyDescent="0.3">
      <c r="A1290" t="s">
        <v>2985</v>
      </c>
      <c r="B1290" t="s">
        <v>1500</v>
      </c>
      <c r="C1290">
        <v>5000</v>
      </c>
      <c r="D1290" s="1">
        <v>44879</v>
      </c>
      <c r="E1290">
        <v>5</v>
      </c>
      <c r="F1290" t="s">
        <v>13</v>
      </c>
      <c r="G1290" t="s">
        <v>2989</v>
      </c>
      <c r="H1290" t="s">
        <v>39</v>
      </c>
      <c r="I1290">
        <v>28</v>
      </c>
      <c r="J1290" t="s">
        <v>16</v>
      </c>
      <c r="K1290" t="s">
        <v>1247</v>
      </c>
      <c r="L1290">
        <f>YEAR(licenziamenti[[#This Row],[date]])</f>
        <v>2022</v>
      </c>
    </row>
    <row r="1291" spans="1:12" hidden="1" x14ac:dyDescent="0.3">
      <c r="A1291" t="s">
        <v>2990</v>
      </c>
      <c r="B1291" t="s">
        <v>2991</v>
      </c>
      <c r="C1291">
        <v>380</v>
      </c>
      <c r="D1291" s="1">
        <v>44803</v>
      </c>
      <c r="E1291">
        <v>1</v>
      </c>
      <c r="F1291" t="s">
        <v>146</v>
      </c>
      <c r="G1291" t="s">
        <v>2992</v>
      </c>
      <c r="H1291" t="s">
        <v>35</v>
      </c>
      <c r="I1291">
        <v>123</v>
      </c>
      <c r="J1291" t="s">
        <v>519</v>
      </c>
      <c r="K1291" t="s">
        <v>424</v>
      </c>
      <c r="L1291">
        <f>YEAR(licenziamenti[[#This Row],[date]])</f>
        <v>2022</v>
      </c>
    </row>
    <row r="1292" spans="1:12" hidden="1" x14ac:dyDescent="0.3">
      <c r="A1292" t="s">
        <v>2993</v>
      </c>
      <c r="B1292" t="s">
        <v>72</v>
      </c>
      <c r="D1292" s="1">
        <v>44979</v>
      </c>
      <c r="E1292">
        <v>11</v>
      </c>
      <c r="F1292" t="s">
        <v>56</v>
      </c>
      <c r="G1292" t="s">
        <v>2994</v>
      </c>
      <c r="H1292" t="s">
        <v>35</v>
      </c>
      <c r="I1292">
        <v>279</v>
      </c>
      <c r="J1292" t="s">
        <v>75</v>
      </c>
      <c r="K1292" t="s">
        <v>1703</v>
      </c>
      <c r="L1292">
        <f>YEAR(licenziamenti[[#This Row],[date]])</f>
        <v>2023</v>
      </c>
    </row>
    <row r="1293" spans="1:12" hidden="1" x14ac:dyDescent="0.3">
      <c r="A1293" t="s">
        <v>2993</v>
      </c>
      <c r="B1293" t="s">
        <v>72</v>
      </c>
      <c r="C1293">
        <v>200</v>
      </c>
      <c r="D1293" s="1">
        <v>44768</v>
      </c>
      <c r="E1293">
        <v>6</v>
      </c>
      <c r="F1293" t="s">
        <v>56</v>
      </c>
      <c r="G1293" t="s">
        <v>2995</v>
      </c>
      <c r="H1293" t="s">
        <v>35</v>
      </c>
      <c r="I1293">
        <v>279</v>
      </c>
      <c r="J1293" t="s">
        <v>75</v>
      </c>
      <c r="K1293" t="s">
        <v>2161</v>
      </c>
      <c r="L1293">
        <f>YEAR(licenziamenti[[#This Row],[date]])</f>
        <v>2022</v>
      </c>
    </row>
    <row r="1294" spans="1:12" hidden="1" x14ac:dyDescent="0.3">
      <c r="A1294" t="s">
        <v>2996</v>
      </c>
      <c r="B1294" t="s">
        <v>32</v>
      </c>
      <c r="D1294" s="1">
        <v>44798</v>
      </c>
      <c r="E1294">
        <v>1</v>
      </c>
      <c r="F1294" t="s">
        <v>20</v>
      </c>
      <c r="G1294" t="s">
        <v>2997</v>
      </c>
      <c r="H1294" t="s">
        <v>215</v>
      </c>
      <c r="I1294">
        <v>361</v>
      </c>
      <c r="J1294" t="s">
        <v>16</v>
      </c>
      <c r="K1294" t="s">
        <v>2998</v>
      </c>
      <c r="L1294">
        <f>YEAR(licenziamenti[[#This Row],[date]])</f>
        <v>2022</v>
      </c>
    </row>
    <row r="1295" spans="1:12" hidden="1" x14ac:dyDescent="0.3">
      <c r="A1295" t="s">
        <v>2996</v>
      </c>
      <c r="B1295" t="s">
        <v>32</v>
      </c>
      <c r="C1295">
        <v>400</v>
      </c>
      <c r="D1295" s="1">
        <v>45327</v>
      </c>
      <c r="E1295">
        <v>3</v>
      </c>
      <c r="F1295" t="s">
        <v>78</v>
      </c>
      <c r="G1295" t="s">
        <v>2999</v>
      </c>
      <c r="H1295" t="s">
        <v>215</v>
      </c>
      <c r="I1295">
        <v>361</v>
      </c>
      <c r="J1295" t="s">
        <v>16</v>
      </c>
      <c r="K1295" t="s">
        <v>557</v>
      </c>
      <c r="L1295">
        <f>YEAR(licenziamenti[[#This Row],[date]])</f>
        <v>2024</v>
      </c>
    </row>
    <row r="1296" spans="1:12" hidden="1" x14ac:dyDescent="0.3">
      <c r="A1296" t="s">
        <v>3000</v>
      </c>
      <c r="B1296" t="s">
        <v>517</v>
      </c>
      <c r="C1296">
        <v>300</v>
      </c>
      <c r="D1296" s="1">
        <v>44713</v>
      </c>
      <c r="E1296">
        <v>3.5000000000000004E+16</v>
      </c>
      <c r="F1296" t="s">
        <v>213</v>
      </c>
      <c r="G1296" t="s">
        <v>3001</v>
      </c>
      <c r="H1296" t="s">
        <v>28</v>
      </c>
      <c r="I1296">
        <v>32</v>
      </c>
      <c r="J1296" t="s">
        <v>519</v>
      </c>
      <c r="K1296" t="s">
        <v>1645</v>
      </c>
      <c r="L1296">
        <f>YEAR(licenziamenti[[#This Row],[date]])</f>
        <v>2022</v>
      </c>
    </row>
    <row r="1297" spans="1:12" hidden="1" x14ac:dyDescent="0.3">
      <c r="A1297" t="s">
        <v>3002</v>
      </c>
      <c r="B1297" t="s">
        <v>12</v>
      </c>
      <c r="C1297">
        <v>500</v>
      </c>
      <c r="D1297" s="1">
        <v>44771</v>
      </c>
      <c r="F1297" t="s">
        <v>83</v>
      </c>
      <c r="G1297" t="s">
        <v>3003</v>
      </c>
      <c r="H1297" t="s">
        <v>45</v>
      </c>
      <c r="I1297">
        <v>229</v>
      </c>
      <c r="J1297" t="s">
        <v>16</v>
      </c>
      <c r="K1297" t="s">
        <v>67</v>
      </c>
      <c r="L1297">
        <f>YEAR(licenziamenti[[#This Row],[date]])</f>
        <v>2022</v>
      </c>
    </row>
    <row r="1298" spans="1:12" hidden="1" x14ac:dyDescent="0.3">
      <c r="A1298" t="s">
        <v>3004</v>
      </c>
      <c r="B1298" t="s">
        <v>99</v>
      </c>
      <c r="C1298">
        <v>500</v>
      </c>
      <c r="D1298" s="1">
        <v>45335</v>
      </c>
      <c r="E1298">
        <v>1</v>
      </c>
      <c r="F1298" t="s">
        <v>311</v>
      </c>
      <c r="G1298" t="s">
        <v>3005</v>
      </c>
      <c r="H1298" t="s">
        <v>39</v>
      </c>
      <c r="I1298">
        <v>137</v>
      </c>
      <c r="J1298" t="s">
        <v>16</v>
      </c>
      <c r="K1298" t="s">
        <v>3006</v>
      </c>
      <c r="L1298">
        <f>YEAR(licenziamenti[[#This Row],[date]])</f>
        <v>2024</v>
      </c>
    </row>
    <row r="1299" spans="1:12" hidden="1" x14ac:dyDescent="0.3">
      <c r="A1299" t="s">
        <v>3007</v>
      </c>
      <c r="B1299" t="s">
        <v>12</v>
      </c>
      <c r="C1299">
        <v>500</v>
      </c>
      <c r="D1299" s="1">
        <v>44840</v>
      </c>
      <c r="E1299">
        <v>6</v>
      </c>
      <c r="F1299" t="s">
        <v>83</v>
      </c>
      <c r="G1299" t="s">
        <v>3008</v>
      </c>
      <c r="H1299" t="s">
        <v>1189</v>
      </c>
      <c r="I1299">
        <v>1900</v>
      </c>
      <c r="J1299" t="s">
        <v>16</v>
      </c>
      <c r="K1299" t="s">
        <v>144</v>
      </c>
      <c r="L1299">
        <f>YEAR(licenziamenti[[#This Row],[date]])</f>
        <v>2022</v>
      </c>
    </row>
    <row r="1300" spans="1:12" hidden="1" x14ac:dyDescent="0.3">
      <c r="A1300" t="s">
        <v>3009</v>
      </c>
      <c r="B1300" t="s">
        <v>12</v>
      </c>
      <c r="C1300">
        <v>1400</v>
      </c>
      <c r="D1300" s="1">
        <v>44956</v>
      </c>
      <c r="E1300">
        <v>2</v>
      </c>
      <c r="F1300" t="s">
        <v>83</v>
      </c>
      <c r="G1300" t="s">
        <v>3010</v>
      </c>
      <c r="H1300" t="s">
        <v>1189</v>
      </c>
      <c r="I1300">
        <v>1900</v>
      </c>
      <c r="J1300" t="s">
        <v>16</v>
      </c>
      <c r="K1300" t="s">
        <v>526</v>
      </c>
      <c r="L1300">
        <f>YEAR(licenziamenti[[#This Row],[date]])</f>
        <v>2023</v>
      </c>
    </row>
    <row r="1301" spans="1:12" hidden="1" x14ac:dyDescent="0.3">
      <c r="A1301" t="s">
        <v>3011</v>
      </c>
      <c r="B1301" t="s">
        <v>517</v>
      </c>
      <c r="D1301" s="1">
        <v>44911</v>
      </c>
      <c r="E1301">
        <v>1</v>
      </c>
      <c r="F1301" t="s">
        <v>311</v>
      </c>
      <c r="G1301" t="s">
        <v>3012</v>
      </c>
      <c r="H1301" t="s">
        <v>58</v>
      </c>
      <c r="I1301">
        <v>704</v>
      </c>
      <c r="J1301" t="s">
        <v>519</v>
      </c>
      <c r="K1301" t="s">
        <v>3013</v>
      </c>
      <c r="L1301">
        <f>YEAR(licenziamenti[[#This Row],[date]])</f>
        <v>2022</v>
      </c>
    </row>
    <row r="1302" spans="1:12" hidden="1" x14ac:dyDescent="0.3">
      <c r="A1302" t="s">
        <v>3014</v>
      </c>
      <c r="B1302" t="s">
        <v>1541</v>
      </c>
      <c r="D1302" s="1">
        <v>45992</v>
      </c>
      <c r="E1302">
        <v>10</v>
      </c>
      <c r="F1302" t="s">
        <v>13</v>
      </c>
      <c r="G1302" t="s">
        <v>3015</v>
      </c>
      <c r="H1302" t="s">
        <v>28</v>
      </c>
      <c r="I1302">
        <v>50</v>
      </c>
      <c r="J1302" t="s">
        <v>16</v>
      </c>
      <c r="K1302" t="s">
        <v>492</v>
      </c>
      <c r="L1302">
        <f>YEAR(licenziamenti[[#This Row],[date]])</f>
        <v>2025</v>
      </c>
    </row>
    <row r="1303" spans="1:12" hidden="1" x14ac:dyDescent="0.3">
      <c r="A1303" t="s">
        <v>3016</v>
      </c>
      <c r="B1303" t="s">
        <v>12</v>
      </c>
      <c r="C1303">
        <v>90</v>
      </c>
      <c r="D1303" s="1">
        <v>43922</v>
      </c>
      <c r="E1303">
        <v>4</v>
      </c>
      <c r="F1303" t="s">
        <v>13</v>
      </c>
      <c r="G1303" t="s">
        <v>376</v>
      </c>
      <c r="H1303" t="s">
        <v>22</v>
      </c>
      <c r="I1303">
        <v>15</v>
      </c>
      <c r="J1303" t="s">
        <v>16</v>
      </c>
      <c r="K1303" t="s">
        <v>670</v>
      </c>
      <c r="L1303">
        <f>YEAR(licenziamenti[[#This Row],[date]])</f>
        <v>2020</v>
      </c>
    </row>
    <row r="1304" spans="1:12" hidden="1" x14ac:dyDescent="0.3">
      <c r="A1304" t="s">
        <v>3017</v>
      </c>
      <c r="B1304" t="s">
        <v>287</v>
      </c>
      <c r="C1304">
        <v>180</v>
      </c>
      <c r="D1304" s="1">
        <v>45600</v>
      </c>
      <c r="E1304">
        <v>11</v>
      </c>
      <c r="F1304" t="s">
        <v>233</v>
      </c>
      <c r="G1304" t="s">
        <v>3018</v>
      </c>
      <c r="H1304" t="s">
        <v>105</v>
      </c>
      <c r="I1304">
        <v>35</v>
      </c>
      <c r="J1304" t="s">
        <v>289</v>
      </c>
      <c r="K1304" t="s">
        <v>3019</v>
      </c>
      <c r="L1304">
        <f>YEAR(licenziamenti[[#This Row],[date]])</f>
        <v>2024</v>
      </c>
    </row>
    <row r="1305" spans="1:12" hidden="1" x14ac:dyDescent="0.3">
      <c r="A1305" t="s">
        <v>3017</v>
      </c>
      <c r="B1305" t="s">
        <v>287</v>
      </c>
      <c r="C1305">
        <v>400</v>
      </c>
      <c r="D1305" s="1">
        <v>45265</v>
      </c>
      <c r="E1305">
        <v>2</v>
      </c>
      <c r="F1305" t="s">
        <v>233</v>
      </c>
      <c r="G1305" t="s">
        <v>3020</v>
      </c>
      <c r="H1305" t="s">
        <v>28</v>
      </c>
      <c r="I1305">
        <v>35</v>
      </c>
      <c r="J1305" t="s">
        <v>289</v>
      </c>
      <c r="K1305" t="s">
        <v>3021</v>
      </c>
      <c r="L1305">
        <f>YEAR(licenziamenti[[#This Row],[date]])</f>
        <v>2023</v>
      </c>
    </row>
    <row r="1306" spans="1:12" hidden="1" x14ac:dyDescent="0.3">
      <c r="A1306" t="s">
        <v>3022</v>
      </c>
      <c r="B1306" t="s">
        <v>150</v>
      </c>
      <c r="D1306" s="1">
        <v>45139</v>
      </c>
      <c r="E1306">
        <v>2</v>
      </c>
      <c r="F1306" t="s">
        <v>43</v>
      </c>
      <c r="G1306" t="s">
        <v>3023</v>
      </c>
      <c r="H1306" t="s">
        <v>28</v>
      </c>
      <c r="I1306">
        <v>17</v>
      </c>
      <c r="J1306" t="s">
        <v>133</v>
      </c>
      <c r="K1306" t="s">
        <v>2756</v>
      </c>
      <c r="L1306">
        <f>YEAR(licenziamenti[[#This Row],[date]])</f>
        <v>2023</v>
      </c>
    </row>
    <row r="1307" spans="1:12" hidden="1" x14ac:dyDescent="0.3">
      <c r="A1307" t="s">
        <v>3024</v>
      </c>
      <c r="B1307" t="s">
        <v>72</v>
      </c>
      <c r="C1307">
        <v>400</v>
      </c>
      <c r="D1307" s="1">
        <v>44768</v>
      </c>
      <c r="E1307">
        <v>17</v>
      </c>
      <c r="F1307" t="s">
        <v>131</v>
      </c>
      <c r="G1307" t="s">
        <v>3025</v>
      </c>
      <c r="H1307" t="s">
        <v>28</v>
      </c>
      <c r="I1307">
        <v>41</v>
      </c>
      <c r="J1307" t="s">
        <v>75</v>
      </c>
      <c r="K1307" t="s">
        <v>17</v>
      </c>
      <c r="L1307">
        <f>YEAR(licenziamenti[[#This Row],[date]])</f>
        <v>2022</v>
      </c>
    </row>
    <row r="1308" spans="1:12" hidden="1" x14ac:dyDescent="0.3">
      <c r="A1308" t="s">
        <v>3026</v>
      </c>
      <c r="B1308" t="s">
        <v>528</v>
      </c>
      <c r="C1308">
        <v>10000</v>
      </c>
      <c r="D1308" s="1">
        <v>45425</v>
      </c>
      <c r="E1308">
        <v>8</v>
      </c>
      <c r="F1308" t="s">
        <v>396</v>
      </c>
      <c r="G1308" t="s">
        <v>3027</v>
      </c>
      <c r="H1308" t="s">
        <v>105</v>
      </c>
      <c r="I1308">
        <v>5</v>
      </c>
      <c r="J1308" t="s">
        <v>16</v>
      </c>
      <c r="K1308" t="s">
        <v>3028</v>
      </c>
      <c r="L1308">
        <f>YEAR(licenziamenti[[#This Row],[date]])</f>
        <v>2024</v>
      </c>
    </row>
    <row r="1309" spans="1:12" hidden="1" x14ac:dyDescent="0.3">
      <c r="A1309" t="s">
        <v>3026</v>
      </c>
      <c r="B1309" t="s">
        <v>528</v>
      </c>
      <c r="C1309">
        <v>22000</v>
      </c>
      <c r="D1309" s="1">
        <v>45007</v>
      </c>
      <c r="E1309">
        <v>15</v>
      </c>
      <c r="F1309" t="s">
        <v>396</v>
      </c>
      <c r="G1309" t="s">
        <v>3029</v>
      </c>
      <c r="H1309" t="s">
        <v>105</v>
      </c>
      <c r="I1309">
        <v>5</v>
      </c>
      <c r="J1309" t="s">
        <v>16</v>
      </c>
      <c r="K1309" t="s">
        <v>2574</v>
      </c>
      <c r="L1309">
        <f>YEAR(licenziamenti[[#This Row],[date]])</f>
        <v>2023</v>
      </c>
    </row>
    <row r="1310" spans="1:12" hidden="1" x14ac:dyDescent="0.3">
      <c r="A1310" t="s">
        <v>3030</v>
      </c>
      <c r="B1310" t="s">
        <v>528</v>
      </c>
      <c r="C1310">
        <v>13000</v>
      </c>
      <c r="D1310" s="1">
        <v>45848</v>
      </c>
      <c r="F1310" t="s">
        <v>396</v>
      </c>
      <c r="G1310" t="s">
        <v>3031</v>
      </c>
      <c r="H1310" t="s">
        <v>105</v>
      </c>
      <c r="I1310">
        <v>5</v>
      </c>
      <c r="J1310" t="s">
        <v>16</v>
      </c>
      <c r="K1310" t="s">
        <v>3032</v>
      </c>
      <c r="L1310">
        <f>YEAR(licenziamenti[[#This Row],[date]])</f>
        <v>2025</v>
      </c>
    </row>
    <row r="1311" spans="1:12" hidden="1" x14ac:dyDescent="0.3">
      <c r="A1311" t="s">
        <v>3033</v>
      </c>
      <c r="B1311" t="s">
        <v>138</v>
      </c>
      <c r="C1311">
        <v>800</v>
      </c>
      <c r="D1311" s="1">
        <v>44236</v>
      </c>
      <c r="F1311" t="s">
        <v>311</v>
      </c>
      <c r="G1311" t="s">
        <v>3034</v>
      </c>
      <c r="H1311" t="s">
        <v>173</v>
      </c>
      <c r="I1311">
        <v>1200</v>
      </c>
      <c r="J1311" t="s">
        <v>16</v>
      </c>
      <c r="K1311" t="s">
        <v>3035</v>
      </c>
      <c r="L1311">
        <f>YEAR(licenziamenti[[#This Row],[date]])</f>
        <v>2021</v>
      </c>
    </row>
    <row r="1312" spans="1:12" hidden="1" x14ac:dyDescent="0.3">
      <c r="A1312" t="s">
        <v>3036</v>
      </c>
      <c r="B1312" t="s">
        <v>12</v>
      </c>
      <c r="D1312" s="1">
        <v>45139</v>
      </c>
      <c r="E1312">
        <v>1</v>
      </c>
      <c r="F1312" t="s">
        <v>103</v>
      </c>
      <c r="G1312" t="s">
        <v>3037</v>
      </c>
      <c r="H1312" t="s">
        <v>58</v>
      </c>
      <c r="I1312">
        <v>387</v>
      </c>
      <c r="J1312" t="s">
        <v>16</v>
      </c>
      <c r="K1312" t="s">
        <v>503</v>
      </c>
      <c r="L1312">
        <f>YEAR(licenziamenti[[#This Row],[date]])</f>
        <v>2023</v>
      </c>
    </row>
    <row r="1313" spans="1:12" hidden="1" x14ac:dyDescent="0.3">
      <c r="A1313" t="s">
        <v>3038</v>
      </c>
      <c r="B1313" t="s">
        <v>42</v>
      </c>
      <c r="C1313">
        <v>900</v>
      </c>
      <c r="D1313" s="1">
        <v>43923</v>
      </c>
      <c r="E1313">
        <v>2</v>
      </c>
      <c r="F1313" t="s">
        <v>419</v>
      </c>
      <c r="G1313" t="s">
        <v>3039</v>
      </c>
      <c r="H1313" t="s">
        <v>45</v>
      </c>
      <c r="I1313">
        <v>222</v>
      </c>
      <c r="J1313" t="s">
        <v>16</v>
      </c>
      <c r="K1313" t="s">
        <v>1141</v>
      </c>
      <c r="L1313">
        <f>YEAR(licenziamenti[[#This Row],[date]])</f>
        <v>2020</v>
      </c>
    </row>
    <row r="1314" spans="1:12" hidden="1" x14ac:dyDescent="0.3">
      <c r="A1314" t="s">
        <v>3040</v>
      </c>
      <c r="B1314" t="s">
        <v>157</v>
      </c>
      <c r="C1314">
        <v>500</v>
      </c>
      <c r="D1314" s="1">
        <v>44818</v>
      </c>
      <c r="E1314">
        <v>5</v>
      </c>
      <c r="F1314" t="s">
        <v>311</v>
      </c>
      <c r="G1314" t="s">
        <v>3041</v>
      </c>
      <c r="H1314" t="s">
        <v>45</v>
      </c>
      <c r="I1314">
        <v>604</v>
      </c>
      <c r="J1314" t="s">
        <v>159</v>
      </c>
      <c r="K1314" t="s">
        <v>128</v>
      </c>
      <c r="L1314">
        <f>YEAR(licenziamenti[[#This Row],[date]])</f>
        <v>2022</v>
      </c>
    </row>
    <row r="1315" spans="1:12" hidden="1" x14ac:dyDescent="0.3">
      <c r="A1315" t="s">
        <v>3040</v>
      </c>
      <c r="B1315" t="s">
        <v>157</v>
      </c>
      <c r="C1315">
        <v>5000</v>
      </c>
      <c r="D1315" s="1">
        <v>44893</v>
      </c>
      <c r="E1315">
        <v>5</v>
      </c>
      <c r="F1315" t="s">
        <v>311</v>
      </c>
      <c r="G1315" t="s">
        <v>3042</v>
      </c>
      <c r="H1315" t="s">
        <v>45</v>
      </c>
      <c r="I1315">
        <v>604</v>
      </c>
      <c r="J1315" t="s">
        <v>159</v>
      </c>
      <c r="K1315" t="s">
        <v>1231</v>
      </c>
      <c r="L1315">
        <f>YEAR(licenziamenti[[#This Row],[date]])</f>
        <v>2022</v>
      </c>
    </row>
    <row r="1316" spans="1:12" hidden="1" x14ac:dyDescent="0.3">
      <c r="A1316" t="s">
        <v>3043</v>
      </c>
      <c r="B1316" t="s">
        <v>505</v>
      </c>
      <c r="C1316">
        <v>14000</v>
      </c>
      <c r="D1316" s="1">
        <v>45509</v>
      </c>
      <c r="F1316" t="s">
        <v>454</v>
      </c>
      <c r="G1316" t="s">
        <v>3044</v>
      </c>
      <c r="H1316" t="s">
        <v>39</v>
      </c>
      <c r="I1316">
        <v>1500</v>
      </c>
      <c r="J1316" t="s">
        <v>159</v>
      </c>
      <c r="K1316" t="s">
        <v>3045</v>
      </c>
      <c r="L1316">
        <f>YEAR(licenziamenti[[#This Row],[date]])</f>
        <v>2024</v>
      </c>
    </row>
    <row r="1317" spans="1:12" hidden="1" x14ac:dyDescent="0.3">
      <c r="A1317" t="s">
        <v>3046</v>
      </c>
      <c r="B1317" t="s">
        <v>12</v>
      </c>
      <c r="C1317">
        <v>650</v>
      </c>
      <c r="D1317" s="1">
        <v>44875</v>
      </c>
      <c r="E1317">
        <v>27</v>
      </c>
      <c r="F1317" t="s">
        <v>109</v>
      </c>
      <c r="G1317" t="s">
        <v>158</v>
      </c>
      <c r="H1317" t="s">
        <v>45</v>
      </c>
      <c r="I1317">
        <v>119</v>
      </c>
      <c r="J1317" t="s">
        <v>16</v>
      </c>
      <c r="K1317" t="s">
        <v>2208</v>
      </c>
      <c r="L1317">
        <f>YEAR(licenziamenti[[#This Row],[date]])</f>
        <v>2022</v>
      </c>
    </row>
    <row r="1318" spans="1:12" hidden="1" x14ac:dyDescent="0.3">
      <c r="A1318" t="s">
        <v>3047</v>
      </c>
      <c r="B1318" t="s">
        <v>517</v>
      </c>
      <c r="C1318">
        <v>200</v>
      </c>
      <c r="D1318" s="1">
        <v>44853</v>
      </c>
      <c r="E1318">
        <v>12</v>
      </c>
      <c r="F1318" t="s">
        <v>146</v>
      </c>
      <c r="G1318" t="s">
        <v>3048</v>
      </c>
      <c r="H1318" t="s">
        <v>28</v>
      </c>
      <c r="I1318">
        <v>88</v>
      </c>
      <c r="J1318" t="s">
        <v>519</v>
      </c>
      <c r="K1318" t="s">
        <v>1569</v>
      </c>
      <c r="L1318">
        <f>YEAR(licenziamenti[[#This Row],[date]])</f>
        <v>2022</v>
      </c>
    </row>
    <row r="1319" spans="1:12" hidden="1" x14ac:dyDescent="0.3">
      <c r="A1319" t="s">
        <v>3049</v>
      </c>
      <c r="B1319" t="s">
        <v>150</v>
      </c>
      <c r="C1319">
        <v>1250</v>
      </c>
      <c r="D1319" s="1">
        <v>45302</v>
      </c>
      <c r="E1319">
        <v>5</v>
      </c>
      <c r="F1319" t="s">
        <v>20</v>
      </c>
      <c r="G1319" t="s">
        <v>3050</v>
      </c>
      <c r="H1319" t="s">
        <v>58</v>
      </c>
      <c r="I1319">
        <v>320</v>
      </c>
      <c r="J1319" t="s">
        <v>133</v>
      </c>
      <c r="K1319" t="s">
        <v>601</v>
      </c>
      <c r="L1319">
        <f>YEAR(licenziamenti[[#This Row],[date]])</f>
        <v>2024</v>
      </c>
    </row>
    <row r="1320" spans="1:12" hidden="1" x14ac:dyDescent="0.3">
      <c r="A1320" t="s">
        <v>3049</v>
      </c>
      <c r="B1320" t="s">
        <v>150</v>
      </c>
      <c r="C1320">
        <v>500</v>
      </c>
      <c r="D1320" s="1">
        <v>44949</v>
      </c>
      <c r="F1320" t="s">
        <v>20</v>
      </c>
      <c r="G1320" t="s">
        <v>3051</v>
      </c>
      <c r="H1320" t="s">
        <v>58</v>
      </c>
      <c r="I1320">
        <v>320</v>
      </c>
      <c r="J1320" t="s">
        <v>133</v>
      </c>
      <c r="K1320" t="s">
        <v>986</v>
      </c>
      <c r="L1320">
        <f>YEAR(licenziamenti[[#This Row],[date]])</f>
        <v>2023</v>
      </c>
    </row>
    <row r="1321" spans="1:12" hidden="1" x14ac:dyDescent="0.3">
      <c r="A1321" t="s">
        <v>3052</v>
      </c>
      <c r="B1321" t="s">
        <v>12</v>
      </c>
      <c r="C1321">
        <v>2450</v>
      </c>
      <c r="D1321" s="1">
        <v>44950</v>
      </c>
      <c r="E1321">
        <v>15</v>
      </c>
      <c r="F1321" t="s">
        <v>13</v>
      </c>
      <c r="G1321" t="s">
        <v>3053</v>
      </c>
      <c r="H1321" t="s">
        <v>15</v>
      </c>
      <c r="I1321">
        <v>379</v>
      </c>
      <c r="J1321" t="s">
        <v>16</v>
      </c>
      <c r="K1321" t="s">
        <v>1537</v>
      </c>
      <c r="L1321">
        <f>YEAR(licenziamenti[[#This Row],[date]])</f>
        <v>2023</v>
      </c>
    </row>
    <row r="1322" spans="1:12" hidden="1" x14ac:dyDescent="0.3">
      <c r="A1322" t="s">
        <v>3052</v>
      </c>
      <c r="B1322" t="s">
        <v>12</v>
      </c>
      <c r="C1322">
        <v>900</v>
      </c>
      <c r="D1322" s="1">
        <v>44805</v>
      </c>
      <c r="E1322">
        <v>8</v>
      </c>
      <c r="F1322" t="s">
        <v>13</v>
      </c>
      <c r="G1322" t="s">
        <v>3054</v>
      </c>
      <c r="H1322" t="s">
        <v>15</v>
      </c>
      <c r="I1322">
        <v>379</v>
      </c>
      <c r="J1322" t="s">
        <v>16</v>
      </c>
      <c r="K1322" t="s">
        <v>424</v>
      </c>
      <c r="L1322">
        <f>YEAR(licenziamenti[[#This Row],[date]])</f>
        <v>2022</v>
      </c>
    </row>
    <row r="1323" spans="1:12" hidden="1" x14ac:dyDescent="0.3">
      <c r="A1323" t="s">
        <v>3055</v>
      </c>
      <c r="B1323" t="s">
        <v>42</v>
      </c>
      <c r="C1323">
        <v>400</v>
      </c>
      <c r="D1323" s="1">
        <v>44949</v>
      </c>
      <c r="E1323">
        <v>1</v>
      </c>
      <c r="F1323" t="s">
        <v>20</v>
      </c>
      <c r="G1323" t="s">
        <v>3056</v>
      </c>
      <c r="H1323" t="s">
        <v>39</v>
      </c>
      <c r="I1323">
        <v>295</v>
      </c>
      <c r="J1323" t="s">
        <v>16</v>
      </c>
      <c r="K1323" t="s">
        <v>1537</v>
      </c>
      <c r="L1323">
        <f>YEAR(licenziamenti[[#This Row],[date]])</f>
        <v>2023</v>
      </c>
    </row>
    <row r="1324" spans="1:12" hidden="1" x14ac:dyDescent="0.3">
      <c r="A1324" t="s">
        <v>3057</v>
      </c>
      <c r="B1324" t="s">
        <v>287</v>
      </c>
      <c r="C1324">
        <v>400</v>
      </c>
      <c r="D1324" s="1">
        <v>45692</v>
      </c>
      <c r="E1324">
        <v>9</v>
      </c>
      <c r="F1324" t="s">
        <v>103</v>
      </c>
      <c r="G1324" t="s">
        <v>3058</v>
      </c>
      <c r="H1324" t="s">
        <v>39</v>
      </c>
      <c r="I1324">
        <v>547</v>
      </c>
      <c r="J1324" t="s">
        <v>289</v>
      </c>
      <c r="K1324" t="s">
        <v>611</v>
      </c>
      <c r="L1324">
        <f>YEAR(licenziamenti[[#This Row],[date]])</f>
        <v>2025</v>
      </c>
    </row>
    <row r="1325" spans="1:12" hidden="1" x14ac:dyDescent="0.3">
      <c r="A1325" t="s">
        <v>3057</v>
      </c>
      <c r="B1325" t="s">
        <v>287</v>
      </c>
      <c r="C1325">
        <v>600</v>
      </c>
      <c r="D1325" s="1">
        <v>45322</v>
      </c>
      <c r="E1325">
        <v>13</v>
      </c>
      <c r="F1325" t="s">
        <v>103</v>
      </c>
      <c r="G1325" t="s">
        <v>3059</v>
      </c>
      <c r="H1325" t="s">
        <v>39</v>
      </c>
      <c r="I1325">
        <v>547</v>
      </c>
      <c r="J1325" t="s">
        <v>289</v>
      </c>
      <c r="K1325" t="s">
        <v>1444</v>
      </c>
      <c r="L1325">
        <f>YEAR(licenziamenti[[#This Row],[date]])</f>
        <v>2024</v>
      </c>
    </row>
    <row r="1326" spans="1:12" hidden="1" x14ac:dyDescent="0.3">
      <c r="A1326" t="s">
        <v>3060</v>
      </c>
      <c r="B1326" t="s">
        <v>12</v>
      </c>
      <c r="D1326" s="1">
        <v>45359</v>
      </c>
      <c r="E1326">
        <v>4</v>
      </c>
      <c r="F1326" t="s">
        <v>131</v>
      </c>
      <c r="G1326" t="s">
        <v>3061</v>
      </c>
      <c r="H1326" t="s">
        <v>28</v>
      </c>
      <c r="I1326">
        <v>39</v>
      </c>
      <c r="J1326" t="s">
        <v>16</v>
      </c>
      <c r="K1326" t="s">
        <v>3062</v>
      </c>
      <c r="L1326">
        <f>YEAR(licenziamenti[[#This Row],[date]])</f>
        <v>2024</v>
      </c>
    </row>
    <row r="1327" spans="1:12" hidden="1" x14ac:dyDescent="0.3">
      <c r="A1327" t="s">
        <v>3063</v>
      </c>
      <c r="B1327" t="s">
        <v>642</v>
      </c>
      <c r="C1327">
        <v>430</v>
      </c>
      <c r="D1327" s="1">
        <v>44903</v>
      </c>
      <c r="F1327" t="s">
        <v>13</v>
      </c>
      <c r="G1327" t="s">
        <v>3064</v>
      </c>
      <c r="H1327" t="s">
        <v>15</v>
      </c>
      <c r="I1327">
        <v>459</v>
      </c>
      <c r="J1327" t="s">
        <v>16</v>
      </c>
      <c r="K1327" t="s">
        <v>901</v>
      </c>
      <c r="L1327">
        <f>YEAR(licenziamenti[[#This Row],[date]])</f>
        <v>2022</v>
      </c>
    </row>
    <row r="1328" spans="1:12" hidden="1" x14ac:dyDescent="0.3">
      <c r="A1328" t="s">
        <v>3065</v>
      </c>
      <c r="B1328" t="s">
        <v>3066</v>
      </c>
      <c r="C1328">
        <v>1000</v>
      </c>
      <c r="D1328" s="1">
        <v>45279</v>
      </c>
      <c r="E1328">
        <v>2</v>
      </c>
      <c r="F1328" t="s">
        <v>13</v>
      </c>
      <c r="G1328" t="s">
        <v>3067</v>
      </c>
      <c r="H1328" t="s">
        <v>58</v>
      </c>
      <c r="I1328">
        <v>733</v>
      </c>
      <c r="J1328" t="s">
        <v>289</v>
      </c>
      <c r="K1328" t="s">
        <v>3068</v>
      </c>
      <c r="L1328">
        <f>YEAR(licenziamenti[[#This Row],[date]])</f>
        <v>2023</v>
      </c>
    </row>
    <row r="1329" spans="1:12" hidden="1" x14ac:dyDescent="0.3">
      <c r="A1329" t="s">
        <v>3069</v>
      </c>
      <c r="B1329" t="s">
        <v>204</v>
      </c>
      <c r="C1329">
        <v>1090</v>
      </c>
      <c r="D1329" s="1">
        <v>44944</v>
      </c>
      <c r="E1329">
        <v>12</v>
      </c>
      <c r="F1329" t="s">
        <v>213</v>
      </c>
      <c r="G1329" t="s">
        <v>3070</v>
      </c>
      <c r="H1329" t="s">
        <v>39</v>
      </c>
      <c r="I1329">
        <v>179</v>
      </c>
      <c r="J1329" t="s">
        <v>16</v>
      </c>
      <c r="K1329" t="s">
        <v>354</v>
      </c>
      <c r="L1329">
        <f>YEAR(licenziamenti[[#This Row],[date]])</f>
        <v>2023</v>
      </c>
    </row>
    <row r="1330" spans="1:12" hidden="1" x14ac:dyDescent="0.3">
      <c r="A1330" t="s">
        <v>3069</v>
      </c>
      <c r="B1330" t="s">
        <v>204</v>
      </c>
      <c r="C1330">
        <v>1300</v>
      </c>
      <c r="D1330" s="1">
        <v>43906</v>
      </c>
      <c r="E1330">
        <v>22</v>
      </c>
      <c r="F1330" t="s">
        <v>213</v>
      </c>
      <c r="G1330" t="s">
        <v>3071</v>
      </c>
      <c r="H1330" t="s">
        <v>35</v>
      </c>
      <c r="I1330">
        <v>79</v>
      </c>
      <c r="J1330" t="s">
        <v>16</v>
      </c>
      <c r="K1330" t="s">
        <v>1323</v>
      </c>
      <c r="L1330">
        <f>YEAR(licenziamenti[[#This Row],[date]])</f>
        <v>2020</v>
      </c>
    </row>
    <row r="1331" spans="1:12" hidden="1" x14ac:dyDescent="0.3">
      <c r="A1331" t="s">
        <v>3069</v>
      </c>
      <c r="B1331" t="s">
        <v>204</v>
      </c>
      <c r="C1331">
        <v>500</v>
      </c>
      <c r="D1331" s="1">
        <v>45126</v>
      </c>
      <c r="E1331">
        <v>6</v>
      </c>
      <c r="F1331" t="s">
        <v>213</v>
      </c>
      <c r="G1331" t="s">
        <v>3072</v>
      </c>
      <c r="H1331" t="s">
        <v>39</v>
      </c>
      <c r="I1331">
        <v>179</v>
      </c>
      <c r="J1331" t="s">
        <v>16</v>
      </c>
      <c r="K1331" t="s">
        <v>3073</v>
      </c>
      <c r="L1331">
        <f>YEAR(licenziamenti[[#This Row],[date]])</f>
        <v>2023</v>
      </c>
    </row>
    <row r="1332" spans="1:12" hidden="1" x14ac:dyDescent="0.3">
      <c r="A1332" t="s">
        <v>3074</v>
      </c>
      <c r="B1332" t="s">
        <v>12</v>
      </c>
      <c r="C1332">
        <v>18770</v>
      </c>
      <c r="D1332" s="1">
        <v>44217</v>
      </c>
      <c r="F1332" t="s">
        <v>83</v>
      </c>
      <c r="G1332" t="s">
        <v>3075</v>
      </c>
      <c r="H1332" t="s">
        <v>58</v>
      </c>
      <c r="I1332">
        <v>2400</v>
      </c>
      <c r="J1332" t="s">
        <v>16</v>
      </c>
      <c r="K1332" t="s">
        <v>3076</v>
      </c>
      <c r="L1332">
        <f>YEAR(licenziamenti[[#This Row],[date]])</f>
        <v>2021</v>
      </c>
    </row>
    <row r="1333" spans="1:12" hidden="1" x14ac:dyDescent="0.3">
      <c r="A1333" t="s">
        <v>3074</v>
      </c>
      <c r="B1333" t="s">
        <v>12</v>
      </c>
      <c r="C1333">
        <v>2500</v>
      </c>
      <c r="D1333" s="1">
        <v>45335</v>
      </c>
      <c r="E1333">
        <v>7</v>
      </c>
      <c r="F1333" t="s">
        <v>83</v>
      </c>
      <c r="G1333" t="s">
        <v>3077</v>
      </c>
      <c r="H1333" t="s">
        <v>39</v>
      </c>
      <c r="I1333">
        <v>2900</v>
      </c>
      <c r="J1333" t="s">
        <v>16</v>
      </c>
      <c r="K1333" t="s">
        <v>3078</v>
      </c>
      <c r="L1333">
        <f>YEAR(licenziamenti[[#This Row],[date]])</f>
        <v>2024</v>
      </c>
    </row>
    <row r="1334" spans="1:12" hidden="1" x14ac:dyDescent="0.3">
      <c r="A1334" t="s">
        <v>3079</v>
      </c>
      <c r="B1334" t="s">
        <v>12</v>
      </c>
      <c r="C1334">
        <v>600</v>
      </c>
      <c r="D1334" s="1">
        <v>45301</v>
      </c>
      <c r="F1334" t="s">
        <v>33</v>
      </c>
      <c r="G1334" t="s">
        <v>3080</v>
      </c>
      <c r="H1334" t="s">
        <v>105</v>
      </c>
      <c r="I1334">
        <v>57</v>
      </c>
      <c r="J1334" t="s">
        <v>16</v>
      </c>
      <c r="K1334" t="s">
        <v>601</v>
      </c>
      <c r="L1334">
        <f>YEAR(licenziamenti[[#This Row],[date]])</f>
        <v>2024</v>
      </c>
    </row>
    <row r="1335" spans="1:12" hidden="1" x14ac:dyDescent="0.3">
      <c r="A1335" t="s">
        <v>3081</v>
      </c>
      <c r="B1335" t="s">
        <v>150</v>
      </c>
      <c r="C1335">
        <v>60</v>
      </c>
      <c r="D1335" s="1">
        <v>43923</v>
      </c>
      <c r="E1335">
        <v>6</v>
      </c>
      <c r="F1335" t="s">
        <v>131</v>
      </c>
      <c r="G1335" t="s">
        <v>3082</v>
      </c>
      <c r="H1335" t="s">
        <v>58</v>
      </c>
      <c r="I1335">
        <v>8</v>
      </c>
      <c r="J1335" t="s">
        <v>133</v>
      </c>
      <c r="K1335" t="s">
        <v>1556</v>
      </c>
      <c r="L1335">
        <f>YEAR(licenziamenti[[#This Row],[date]])</f>
        <v>2020</v>
      </c>
    </row>
    <row r="1336" spans="1:12" hidden="1" x14ac:dyDescent="0.3">
      <c r="A1336" t="s">
        <v>3083</v>
      </c>
      <c r="B1336" t="s">
        <v>181</v>
      </c>
      <c r="C1336">
        <v>1500</v>
      </c>
      <c r="D1336" s="1">
        <v>43978</v>
      </c>
      <c r="E1336">
        <v>12</v>
      </c>
      <c r="F1336" t="s">
        <v>65</v>
      </c>
      <c r="G1336" t="s">
        <v>3084</v>
      </c>
      <c r="H1336" t="s">
        <v>105</v>
      </c>
      <c r="I1336">
        <v>89</v>
      </c>
      <c r="J1336" t="s">
        <v>16</v>
      </c>
      <c r="K1336" t="s">
        <v>955</v>
      </c>
      <c r="L1336">
        <f>YEAR(licenziamenti[[#This Row],[date]])</f>
        <v>2020</v>
      </c>
    </row>
    <row r="1337" spans="1:12" hidden="1" x14ac:dyDescent="0.3">
      <c r="A1337" t="s">
        <v>3085</v>
      </c>
      <c r="B1337" t="s">
        <v>42</v>
      </c>
      <c r="C1337">
        <v>1200</v>
      </c>
      <c r="D1337" s="1">
        <v>44902</v>
      </c>
      <c r="E1337">
        <v>13</v>
      </c>
      <c r="F1337" t="s">
        <v>20</v>
      </c>
      <c r="G1337" t="s">
        <v>3086</v>
      </c>
      <c r="H1337" t="s">
        <v>105</v>
      </c>
      <c r="I1337">
        <v>116</v>
      </c>
      <c r="J1337" t="s">
        <v>16</v>
      </c>
      <c r="K1337" t="s">
        <v>237</v>
      </c>
      <c r="L1337">
        <f>YEAR(licenziamenti[[#This Row],[date]])</f>
        <v>2022</v>
      </c>
    </row>
    <row r="1338" spans="1:12" hidden="1" x14ac:dyDescent="0.3">
      <c r="A1338" t="s">
        <v>3085</v>
      </c>
      <c r="B1338" t="s">
        <v>42</v>
      </c>
      <c r="C1338">
        <v>700</v>
      </c>
      <c r="D1338" s="1">
        <v>43965</v>
      </c>
      <c r="E1338">
        <v>1</v>
      </c>
      <c r="F1338" t="s">
        <v>20</v>
      </c>
      <c r="G1338" t="s">
        <v>3087</v>
      </c>
      <c r="H1338" t="s">
        <v>105</v>
      </c>
      <c r="I1338">
        <v>116</v>
      </c>
      <c r="J1338" t="s">
        <v>16</v>
      </c>
      <c r="K1338" t="s">
        <v>1103</v>
      </c>
      <c r="L1338">
        <f>YEAR(licenziamenti[[#This Row],[date]])</f>
        <v>2020</v>
      </c>
    </row>
    <row r="1339" spans="1:12" hidden="1" x14ac:dyDescent="0.3">
      <c r="A1339" t="s">
        <v>3088</v>
      </c>
      <c r="B1339" t="s">
        <v>26</v>
      </c>
      <c r="C1339">
        <v>260</v>
      </c>
      <c r="D1339" s="1">
        <v>43991</v>
      </c>
      <c r="F1339" t="s">
        <v>94</v>
      </c>
      <c r="G1339" t="s">
        <v>3089</v>
      </c>
      <c r="H1339" t="s">
        <v>58</v>
      </c>
      <c r="I1339">
        <v>40</v>
      </c>
      <c r="J1339" t="s">
        <v>29</v>
      </c>
      <c r="K1339" t="s">
        <v>1002</v>
      </c>
      <c r="L1339">
        <f>YEAR(licenziamenti[[#This Row],[date]])</f>
        <v>2020</v>
      </c>
    </row>
    <row r="1340" spans="1:12" hidden="1" x14ac:dyDescent="0.3">
      <c r="A1340" t="s">
        <v>3090</v>
      </c>
      <c r="B1340" t="s">
        <v>1885</v>
      </c>
      <c r="C1340">
        <v>220000</v>
      </c>
      <c r="D1340" s="1">
        <v>45770</v>
      </c>
      <c r="E1340">
        <v>2</v>
      </c>
      <c r="F1340" t="s">
        <v>448</v>
      </c>
      <c r="G1340" t="s">
        <v>3091</v>
      </c>
      <c r="H1340" t="s">
        <v>39</v>
      </c>
      <c r="I1340">
        <v>12</v>
      </c>
      <c r="J1340" t="s">
        <v>16</v>
      </c>
      <c r="K1340" t="s">
        <v>3092</v>
      </c>
      <c r="L1340">
        <f>YEAR(licenziamenti[[#This Row],[date]])</f>
        <v>2025</v>
      </c>
    </row>
    <row r="1341" spans="1:12" hidden="1" x14ac:dyDescent="0.3">
      <c r="A1341" t="s">
        <v>3090</v>
      </c>
      <c r="B1341" t="s">
        <v>1885</v>
      </c>
      <c r="C1341">
        <v>3110</v>
      </c>
      <c r="D1341" s="1">
        <v>45281</v>
      </c>
      <c r="F1341" t="s">
        <v>448</v>
      </c>
      <c r="G1341" t="s">
        <v>3093</v>
      </c>
      <c r="H1341" t="s">
        <v>39</v>
      </c>
      <c r="I1341">
        <v>12</v>
      </c>
      <c r="J1341" t="s">
        <v>16</v>
      </c>
      <c r="K1341" t="s">
        <v>1380</v>
      </c>
      <c r="L1341">
        <f>YEAR(licenziamenti[[#This Row],[date]])</f>
        <v>2023</v>
      </c>
    </row>
    <row r="1342" spans="1:12" hidden="1" x14ac:dyDescent="0.3">
      <c r="A1342" t="s">
        <v>3090</v>
      </c>
      <c r="B1342" t="s">
        <v>1885</v>
      </c>
      <c r="C1342">
        <v>50000</v>
      </c>
      <c r="D1342" s="1">
        <v>45849</v>
      </c>
      <c r="F1342" t="s">
        <v>448</v>
      </c>
      <c r="G1342" t="s">
        <v>3094</v>
      </c>
      <c r="H1342" t="s">
        <v>39</v>
      </c>
      <c r="I1342">
        <v>12</v>
      </c>
      <c r="J1342" t="s">
        <v>16</v>
      </c>
      <c r="K1342" t="s">
        <v>3095</v>
      </c>
      <c r="L1342">
        <f>YEAR(licenziamenti[[#This Row],[date]])</f>
        <v>2025</v>
      </c>
    </row>
    <row r="1343" spans="1:12" hidden="1" x14ac:dyDescent="0.3">
      <c r="A1343" t="s">
        <v>3090</v>
      </c>
      <c r="B1343" t="s">
        <v>1885</v>
      </c>
      <c r="C1343">
        <v>580</v>
      </c>
      <c r="D1343" s="1">
        <v>45692</v>
      </c>
      <c r="F1343" t="s">
        <v>448</v>
      </c>
      <c r="G1343" t="s">
        <v>3096</v>
      </c>
      <c r="H1343" t="s">
        <v>39</v>
      </c>
      <c r="I1343">
        <v>12</v>
      </c>
      <c r="J1343" t="s">
        <v>16</v>
      </c>
      <c r="K1343" t="s">
        <v>3097</v>
      </c>
      <c r="L1343">
        <f>YEAR(licenziamenti[[#This Row],[date]])</f>
        <v>2025</v>
      </c>
    </row>
    <row r="1344" spans="1:12" hidden="1" x14ac:dyDescent="0.3">
      <c r="A1344" t="s">
        <v>3090</v>
      </c>
      <c r="B1344" t="s">
        <v>12</v>
      </c>
      <c r="C1344">
        <v>1400</v>
      </c>
      <c r="D1344" s="1">
        <v>45155</v>
      </c>
      <c r="F1344" t="s">
        <v>448</v>
      </c>
      <c r="G1344" t="s">
        <v>3098</v>
      </c>
      <c r="H1344" t="s">
        <v>39</v>
      </c>
      <c r="I1344">
        <v>12</v>
      </c>
      <c r="J1344" t="s">
        <v>16</v>
      </c>
      <c r="K1344" t="s">
        <v>2988</v>
      </c>
      <c r="L1344">
        <f>YEAR(licenziamenti[[#This Row],[date]])</f>
        <v>2023</v>
      </c>
    </row>
    <row r="1345" spans="1:12" hidden="1" x14ac:dyDescent="0.3">
      <c r="A1345" t="s">
        <v>3090</v>
      </c>
      <c r="B1345" t="s">
        <v>12</v>
      </c>
      <c r="C1345">
        <v>150000</v>
      </c>
      <c r="D1345" s="1">
        <v>45505</v>
      </c>
      <c r="E1345">
        <v>15</v>
      </c>
      <c r="F1345" t="s">
        <v>448</v>
      </c>
      <c r="G1345" t="s">
        <v>3099</v>
      </c>
      <c r="H1345" t="s">
        <v>39</v>
      </c>
      <c r="I1345">
        <v>12</v>
      </c>
      <c r="J1345" t="s">
        <v>16</v>
      </c>
      <c r="K1345" t="s">
        <v>1127</v>
      </c>
      <c r="L1345">
        <f>YEAR(licenziamenti[[#This Row],[date]])</f>
        <v>2024</v>
      </c>
    </row>
    <row r="1346" spans="1:12" hidden="1" x14ac:dyDescent="0.3">
      <c r="A1346" t="s">
        <v>3090</v>
      </c>
      <c r="B1346" t="s">
        <v>12</v>
      </c>
      <c r="C1346">
        <v>2010</v>
      </c>
      <c r="D1346" s="1">
        <v>44901</v>
      </c>
      <c r="F1346" t="s">
        <v>448</v>
      </c>
      <c r="G1346" t="s">
        <v>3100</v>
      </c>
      <c r="H1346" t="s">
        <v>39</v>
      </c>
      <c r="I1346">
        <v>12</v>
      </c>
      <c r="J1346" t="s">
        <v>16</v>
      </c>
      <c r="K1346" t="s">
        <v>829</v>
      </c>
      <c r="L1346">
        <f>YEAR(licenziamenti[[#This Row],[date]])</f>
        <v>2022</v>
      </c>
    </row>
    <row r="1347" spans="1:12" hidden="1" x14ac:dyDescent="0.3">
      <c r="A1347" t="s">
        <v>3090</v>
      </c>
      <c r="B1347" t="s">
        <v>12</v>
      </c>
      <c r="C1347">
        <v>3430</v>
      </c>
      <c r="D1347" s="1">
        <v>44956</v>
      </c>
      <c r="F1347" t="s">
        <v>448</v>
      </c>
      <c r="G1347" t="s">
        <v>3101</v>
      </c>
      <c r="H1347" t="s">
        <v>39</v>
      </c>
      <c r="I1347">
        <v>12</v>
      </c>
      <c r="J1347" t="s">
        <v>16</v>
      </c>
      <c r="K1347" t="s">
        <v>526</v>
      </c>
      <c r="L1347">
        <f>YEAR(licenziamenti[[#This Row],[date]])</f>
        <v>2023</v>
      </c>
    </row>
    <row r="1348" spans="1:12" hidden="1" x14ac:dyDescent="0.3">
      <c r="A1348" t="s">
        <v>3090</v>
      </c>
      <c r="B1348" t="s">
        <v>12</v>
      </c>
      <c r="C1348">
        <v>620</v>
      </c>
      <c r="D1348" s="1">
        <v>45391</v>
      </c>
      <c r="F1348" t="s">
        <v>448</v>
      </c>
      <c r="G1348" t="s">
        <v>3102</v>
      </c>
      <c r="H1348" t="s">
        <v>39</v>
      </c>
      <c r="I1348">
        <v>12</v>
      </c>
      <c r="J1348" t="s">
        <v>16</v>
      </c>
      <c r="K1348" t="s">
        <v>1657</v>
      </c>
      <c r="L1348">
        <f>YEAR(licenziamenti[[#This Row],[date]])</f>
        <v>2024</v>
      </c>
    </row>
    <row r="1349" spans="1:12" hidden="1" x14ac:dyDescent="0.3">
      <c r="A1349" t="s">
        <v>3103</v>
      </c>
      <c r="B1349" t="s">
        <v>12</v>
      </c>
      <c r="C1349">
        <v>1240</v>
      </c>
      <c r="D1349" s="1">
        <v>44879</v>
      </c>
      <c r="E1349">
        <v>13</v>
      </c>
      <c r="F1349" t="s">
        <v>94</v>
      </c>
      <c r="G1349" t="s">
        <v>3104</v>
      </c>
      <c r="H1349" t="s">
        <v>45</v>
      </c>
      <c r="I1349">
        <v>240</v>
      </c>
      <c r="J1349" t="s">
        <v>16</v>
      </c>
      <c r="K1349" t="s">
        <v>3105</v>
      </c>
      <c r="L1349">
        <f>YEAR(licenziamenti[[#This Row],[date]])</f>
        <v>2022</v>
      </c>
    </row>
    <row r="1350" spans="1:12" hidden="1" x14ac:dyDescent="0.3">
      <c r="A1350" t="s">
        <v>3103</v>
      </c>
      <c r="B1350" t="s">
        <v>12</v>
      </c>
      <c r="C1350">
        <v>390</v>
      </c>
      <c r="D1350" s="1">
        <v>43971</v>
      </c>
      <c r="E1350">
        <v>6</v>
      </c>
      <c r="F1350" t="s">
        <v>94</v>
      </c>
      <c r="G1350" t="s">
        <v>3106</v>
      </c>
      <c r="H1350" t="s">
        <v>45</v>
      </c>
      <c r="I1350">
        <v>240</v>
      </c>
      <c r="J1350" t="s">
        <v>16</v>
      </c>
      <c r="K1350" t="s">
        <v>3107</v>
      </c>
      <c r="L1350">
        <f>YEAR(licenziamenti[[#This Row],[date]])</f>
        <v>2020</v>
      </c>
    </row>
    <row r="1351" spans="1:12" hidden="1" x14ac:dyDescent="0.3">
      <c r="A1351" t="s">
        <v>3103</v>
      </c>
      <c r="B1351" t="s">
        <v>12</v>
      </c>
      <c r="C1351">
        <v>490</v>
      </c>
      <c r="D1351" s="1">
        <v>44811</v>
      </c>
      <c r="E1351">
        <v>5</v>
      </c>
      <c r="F1351" t="s">
        <v>94</v>
      </c>
      <c r="G1351" t="s">
        <v>3108</v>
      </c>
      <c r="H1351" t="s">
        <v>45</v>
      </c>
      <c r="I1351">
        <v>240</v>
      </c>
      <c r="J1351" t="s">
        <v>16</v>
      </c>
      <c r="K1351" t="s">
        <v>1039</v>
      </c>
      <c r="L1351">
        <f>YEAR(licenziamenti[[#This Row],[date]])</f>
        <v>2022</v>
      </c>
    </row>
    <row r="1352" spans="1:12" hidden="1" x14ac:dyDescent="0.3">
      <c r="A1352" t="s">
        <v>3109</v>
      </c>
      <c r="B1352" t="s">
        <v>3110</v>
      </c>
      <c r="C1352">
        <v>570</v>
      </c>
      <c r="D1352" s="1">
        <v>44762</v>
      </c>
      <c r="E1352">
        <v>16</v>
      </c>
      <c r="F1352" t="s">
        <v>78</v>
      </c>
      <c r="G1352" t="s">
        <v>3111</v>
      </c>
      <c r="H1352" t="s">
        <v>35</v>
      </c>
      <c r="I1352">
        <v>125</v>
      </c>
      <c r="J1352" t="s">
        <v>29</v>
      </c>
      <c r="K1352" t="s">
        <v>101</v>
      </c>
      <c r="L1352">
        <f>YEAR(licenziamenti[[#This Row],[date]])</f>
        <v>2022</v>
      </c>
    </row>
    <row r="1353" spans="1:12" hidden="1" x14ac:dyDescent="0.3">
      <c r="A1353" t="s">
        <v>3112</v>
      </c>
      <c r="B1353" t="s">
        <v>12</v>
      </c>
      <c r="C1353">
        <v>18000</v>
      </c>
      <c r="D1353" s="1">
        <v>45483</v>
      </c>
      <c r="E1353">
        <v>1</v>
      </c>
      <c r="F1353" t="s">
        <v>131</v>
      </c>
      <c r="G1353" t="s">
        <v>3113</v>
      </c>
      <c r="H1353" t="s">
        <v>39</v>
      </c>
      <c r="I1353">
        <v>18</v>
      </c>
      <c r="J1353" t="s">
        <v>16</v>
      </c>
      <c r="K1353" t="s">
        <v>3114</v>
      </c>
      <c r="L1353">
        <f>YEAR(licenziamenti[[#This Row],[date]])</f>
        <v>2024</v>
      </c>
    </row>
    <row r="1354" spans="1:12" hidden="1" x14ac:dyDescent="0.3">
      <c r="A1354" t="s">
        <v>3112</v>
      </c>
      <c r="B1354" t="s">
        <v>12</v>
      </c>
      <c r="C1354">
        <v>7150</v>
      </c>
      <c r="D1354" s="1">
        <v>44004</v>
      </c>
      <c r="E1354">
        <v>7</v>
      </c>
      <c r="F1354" t="s">
        <v>131</v>
      </c>
      <c r="G1354" t="s">
        <v>3115</v>
      </c>
      <c r="H1354" t="s">
        <v>39</v>
      </c>
      <c r="I1354">
        <v>18</v>
      </c>
      <c r="J1354" t="s">
        <v>16</v>
      </c>
      <c r="K1354" t="s">
        <v>3116</v>
      </c>
      <c r="L1354">
        <f>YEAR(licenziamenti[[#This Row],[date]])</f>
        <v>2020</v>
      </c>
    </row>
    <row r="1355" spans="1:12" hidden="1" x14ac:dyDescent="0.3">
      <c r="A1355" t="s">
        <v>3117</v>
      </c>
      <c r="B1355" t="s">
        <v>3118</v>
      </c>
      <c r="C1355">
        <v>160</v>
      </c>
      <c r="D1355" s="1">
        <v>45519</v>
      </c>
      <c r="E1355">
        <v>2</v>
      </c>
      <c r="F1355" t="s">
        <v>454</v>
      </c>
      <c r="G1355" t="s">
        <v>3119</v>
      </c>
      <c r="H1355" t="s">
        <v>58</v>
      </c>
      <c r="I1355">
        <v>23</v>
      </c>
      <c r="J1355" t="s">
        <v>289</v>
      </c>
      <c r="K1355" t="s">
        <v>3120</v>
      </c>
      <c r="L1355">
        <f>YEAR(licenziamenti[[#This Row],[date]])</f>
        <v>2024</v>
      </c>
    </row>
    <row r="1356" spans="1:12" hidden="1" x14ac:dyDescent="0.3">
      <c r="A1356" t="s">
        <v>3121</v>
      </c>
      <c r="B1356" t="s">
        <v>32</v>
      </c>
      <c r="C1356">
        <v>800</v>
      </c>
      <c r="D1356" s="1">
        <v>45205</v>
      </c>
      <c r="E1356">
        <v>5</v>
      </c>
      <c r="F1356" t="s">
        <v>131</v>
      </c>
      <c r="G1356" t="s">
        <v>3122</v>
      </c>
      <c r="H1356" t="s">
        <v>215</v>
      </c>
      <c r="I1356">
        <v>54</v>
      </c>
      <c r="J1356" t="s">
        <v>16</v>
      </c>
      <c r="K1356" t="s">
        <v>882</v>
      </c>
      <c r="L1356">
        <f>YEAR(licenziamenti[[#This Row],[date]])</f>
        <v>2023</v>
      </c>
    </row>
    <row r="1357" spans="1:12" hidden="1" x14ac:dyDescent="0.3">
      <c r="A1357" t="s">
        <v>3123</v>
      </c>
      <c r="B1357" t="s">
        <v>42</v>
      </c>
      <c r="D1357" s="1">
        <v>44763</v>
      </c>
      <c r="E1357">
        <v>5</v>
      </c>
      <c r="F1357" t="s">
        <v>233</v>
      </c>
      <c r="G1357" t="s">
        <v>3124</v>
      </c>
      <c r="H1357" t="s">
        <v>173</v>
      </c>
      <c r="I1357">
        <v>356</v>
      </c>
      <c r="J1357" t="s">
        <v>16</v>
      </c>
      <c r="K1357" t="s">
        <v>497</v>
      </c>
      <c r="L1357">
        <f>YEAR(licenziamenti[[#This Row],[date]])</f>
        <v>2022</v>
      </c>
    </row>
    <row r="1358" spans="1:12" hidden="1" x14ac:dyDescent="0.3">
      <c r="A1358" t="s">
        <v>3123</v>
      </c>
      <c r="B1358" t="s">
        <v>42</v>
      </c>
      <c r="D1358" s="1">
        <v>45295</v>
      </c>
      <c r="E1358">
        <v>10</v>
      </c>
      <c r="F1358" t="s">
        <v>233</v>
      </c>
      <c r="G1358" t="s">
        <v>3125</v>
      </c>
      <c r="H1358" t="s">
        <v>173</v>
      </c>
      <c r="I1358">
        <v>356</v>
      </c>
      <c r="J1358" t="s">
        <v>16</v>
      </c>
      <c r="K1358" t="s">
        <v>3126</v>
      </c>
      <c r="L1358">
        <f>YEAR(licenziamenti[[#This Row],[date]])</f>
        <v>2024</v>
      </c>
    </row>
    <row r="1359" spans="1:12" hidden="1" x14ac:dyDescent="0.3">
      <c r="A1359" t="s">
        <v>3123</v>
      </c>
      <c r="B1359" t="s">
        <v>42</v>
      </c>
      <c r="C1359">
        <v>220</v>
      </c>
      <c r="D1359" s="1">
        <v>44474</v>
      </c>
      <c r="F1359" t="s">
        <v>233</v>
      </c>
      <c r="G1359" t="s">
        <v>158</v>
      </c>
      <c r="H1359" t="s">
        <v>58</v>
      </c>
      <c r="I1359">
        <v>356</v>
      </c>
      <c r="J1359" t="s">
        <v>16</v>
      </c>
      <c r="K1359" t="s">
        <v>2391</v>
      </c>
      <c r="L1359">
        <f>YEAR(licenziamenti[[#This Row],[date]])</f>
        <v>2021</v>
      </c>
    </row>
    <row r="1360" spans="1:12" hidden="1" x14ac:dyDescent="0.3">
      <c r="A1360" t="s">
        <v>3127</v>
      </c>
      <c r="B1360" t="s">
        <v>12</v>
      </c>
      <c r="C1360">
        <v>10000</v>
      </c>
      <c r="D1360" s="1">
        <v>44761</v>
      </c>
      <c r="F1360" t="s">
        <v>13</v>
      </c>
      <c r="G1360" t="s">
        <v>3128</v>
      </c>
      <c r="H1360" t="s">
        <v>39</v>
      </c>
      <c r="I1360">
        <v>2000</v>
      </c>
      <c r="J1360" t="s">
        <v>16</v>
      </c>
      <c r="K1360" t="s">
        <v>3129</v>
      </c>
      <c r="L1360">
        <f>YEAR(licenziamenti[[#This Row],[date]])</f>
        <v>2022</v>
      </c>
    </row>
    <row r="1361" spans="1:12" hidden="1" x14ac:dyDescent="0.3">
      <c r="A1361" t="s">
        <v>3127</v>
      </c>
      <c r="B1361" t="s">
        <v>12</v>
      </c>
      <c r="C1361">
        <v>2350</v>
      </c>
      <c r="D1361" s="1">
        <v>45273</v>
      </c>
      <c r="E1361">
        <v>15</v>
      </c>
      <c r="F1361" t="s">
        <v>13</v>
      </c>
      <c r="G1361" t="s">
        <v>3130</v>
      </c>
      <c r="H1361" t="s">
        <v>39</v>
      </c>
      <c r="I1361">
        <v>2500</v>
      </c>
      <c r="J1361" t="s">
        <v>16</v>
      </c>
      <c r="K1361" t="s">
        <v>3131</v>
      </c>
      <c r="L1361">
        <f>YEAR(licenziamenti[[#This Row],[date]])</f>
        <v>2023</v>
      </c>
    </row>
    <row r="1362" spans="1:12" hidden="1" x14ac:dyDescent="0.3">
      <c r="A1362" t="s">
        <v>3132</v>
      </c>
      <c r="B1362" t="s">
        <v>3133</v>
      </c>
      <c r="C1362">
        <v>700</v>
      </c>
      <c r="D1362" s="1">
        <v>44755</v>
      </c>
      <c r="E1362">
        <v>18</v>
      </c>
      <c r="F1362" t="s">
        <v>43</v>
      </c>
      <c r="G1362" t="s">
        <v>3134</v>
      </c>
      <c r="H1362" t="s">
        <v>58</v>
      </c>
      <c r="I1362">
        <v>23</v>
      </c>
      <c r="J1362" t="s">
        <v>59</v>
      </c>
      <c r="K1362" t="s">
        <v>949</v>
      </c>
      <c r="L1362">
        <f>YEAR(licenziamenti[[#This Row],[date]])</f>
        <v>2022</v>
      </c>
    </row>
    <row r="1363" spans="1:12" hidden="1" x14ac:dyDescent="0.3">
      <c r="A1363" t="s">
        <v>3135</v>
      </c>
      <c r="B1363" t="s">
        <v>3136</v>
      </c>
      <c r="C1363">
        <v>500</v>
      </c>
      <c r="D1363" s="1">
        <v>44720</v>
      </c>
      <c r="E1363">
        <v>2</v>
      </c>
      <c r="F1363" t="s">
        <v>43</v>
      </c>
      <c r="G1363" t="s">
        <v>3137</v>
      </c>
      <c r="H1363" t="s">
        <v>58</v>
      </c>
      <c r="I1363">
        <v>26</v>
      </c>
      <c r="J1363" t="s">
        <v>1294</v>
      </c>
      <c r="K1363" t="s">
        <v>654</v>
      </c>
      <c r="L1363">
        <f>YEAR(licenziamenti[[#This Row],[date]])</f>
        <v>2022</v>
      </c>
    </row>
    <row r="1364" spans="1:12" hidden="1" x14ac:dyDescent="0.3">
      <c r="A1364" t="s">
        <v>3138</v>
      </c>
      <c r="B1364" t="s">
        <v>42</v>
      </c>
      <c r="C1364">
        <v>90</v>
      </c>
      <c r="D1364" s="1">
        <v>43920</v>
      </c>
      <c r="E1364">
        <v>5</v>
      </c>
      <c r="F1364" t="s">
        <v>83</v>
      </c>
      <c r="G1364" t="s">
        <v>3139</v>
      </c>
      <c r="H1364" t="s">
        <v>152</v>
      </c>
      <c r="I1364">
        <v>15</v>
      </c>
      <c r="J1364" t="s">
        <v>16</v>
      </c>
      <c r="K1364" t="s">
        <v>183</v>
      </c>
      <c r="L1364">
        <f>YEAR(licenziamenti[[#This Row],[date]])</f>
        <v>2020</v>
      </c>
    </row>
    <row r="1365" spans="1:12" hidden="1" x14ac:dyDescent="0.3">
      <c r="A1365" t="s">
        <v>3140</v>
      </c>
      <c r="B1365" t="s">
        <v>12</v>
      </c>
      <c r="D1365" s="1">
        <v>45100</v>
      </c>
      <c r="E1365">
        <v>10</v>
      </c>
      <c r="F1365" t="s">
        <v>33</v>
      </c>
      <c r="G1365" t="s">
        <v>3141</v>
      </c>
      <c r="H1365" t="s">
        <v>35</v>
      </c>
      <c r="I1365">
        <v>197</v>
      </c>
      <c r="J1365" t="s">
        <v>16</v>
      </c>
      <c r="K1365" t="s">
        <v>3142</v>
      </c>
      <c r="L1365">
        <f>YEAR(licenziamenti[[#This Row],[date]])</f>
        <v>2023</v>
      </c>
    </row>
    <row r="1366" spans="1:12" hidden="1" x14ac:dyDescent="0.3">
      <c r="A1366" t="s">
        <v>3140</v>
      </c>
      <c r="B1366" t="s">
        <v>12</v>
      </c>
      <c r="C1366">
        <v>250</v>
      </c>
      <c r="D1366" s="1">
        <v>44714</v>
      </c>
      <c r="E1366">
        <v>25</v>
      </c>
      <c r="F1366" t="s">
        <v>33</v>
      </c>
      <c r="G1366" t="s">
        <v>3143</v>
      </c>
      <c r="H1366" t="s">
        <v>35</v>
      </c>
      <c r="I1366">
        <v>197</v>
      </c>
      <c r="J1366" t="s">
        <v>16</v>
      </c>
      <c r="K1366" t="s">
        <v>62</v>
      </c>
      <c r="L1366">
        <f>YEAR(licenziamenti[[#This Row],[date]])</f>
        <v>2022</v>
      </c>
    </row>
    <row r="1367" spans="1:12" hidden="1" x14ac:dyDescent="0.3">
      <c r="A1367" t="s">
        <v>3144</v>
      </c>
      <c r="B1367" t="s">
        <v>138</v>
      </c>
      <c r="C1367">
        <v>1050</v>
      </c>
      <c r="D1367" s="1">
        <v>45602</v>
      </c>
      <c r="E1367">
        <v>16</v>
      </c>
      <c r="F1367" t="s">
        <v>33</v>
      </c>
      <c r="G1367" t="s">
        <v>3145</v>
      </c>
      <c r="H1367" t="s">
        <v>39</v>
      </c>
      <c r="I1367">
        <v>30</v>
      </c>
      <c r="J1367" t="s">
        <v>16</v>
      </c>
      <c r="K1367" t="s">
        <v>2465</v>
      </c>
      <c r="L1367">
        <f>YEAR(licenziamenti[[#This Row],[date]])</f>
        <v>2024</v>
      </c>
    </row>
    <row r="1368" spans="1:12" hidden="1" x14ac:dyDescent="0.3">
      <c r="A1368" t="s">
        <v>3144</v>
      </c>
      <c r="B1368" t="s">
        <v>138</v>
      </c>
      <c r="C1368">
        <v>1400</v>
      </c>
      <c r="D1368" s="1">
        <v>44778</v>
      </c>
      <c r="E1368">
        <v>1</v>
      </c>
      <c r="F1368" t="s">
        <v>33</v>
      </c>
      <c r="G1368" t="s">
        <v>3146</v>
      </c>
      <c r="H1368" t="s">
        <v>105</v>
      </c>
      <c r="I1368">
        <v>30</v>
      </c>
      <c r="J1368" t="s">
        <v>16</v>
      </c>
      <c r="K1368" t="s">
        <v>1921</v>
      </c>
      <c r="L1368">
        <f>YEAR(licenziamenti[[#This Row],[date]])</f>
        <v>2022</v>
      </c>
    </row>
    <row r="1369" spans="1:12" hidden="1" x14ac:dyDescent="0.3">
      <c r="A1369" t="s">
        <v>3144</v>
      </c>
      <c r="B1369" t="s">
        <v>138</v>
      </c>
      <c r="C1369">
        <v>3500</v>
      </c>
      <c r="D1369" s="1">
        <v>45320</v>
      </c>
      <c r="E1369">
        <v>31</v>
      </c>
      <c r="F1369" t="s">
        <v>33</v>
      </c>
      <c r="G1369" t="s">
        <v>3147</v>
      </c>
      <c r="H1369" t="s">
        <v>39</v>
      </c>
      <c r="I1369">
        <v>30</v>
      </c>
      <c r="J1369" t="s">
        <v>16</v>
      </c>
      <c r="K1369" t="s">
        <v>3148</v>
      </c>
      <c r="L1369">
        <f>YEAR(licenziamenti[[#This Row],[date]])</f>
        <v>2024</v>
      </c>
    </row>
    <row r="1370" spans="1:12" hidden="1" x14ac:dyDescent="0.3">
      <c r="A1370" t="s">
        <v>3144</v>
      </c>
      <c r="B1370" t="s">
        <v>138</v>
      </c>
      <c r="C1370">
        <v>850</v>
      </c>
      <c r="D1370" s="1">
        <v>44970</v>
      </c>
      <c r="E1370">
        <v>7</v>
      </c>
      <c r="F1370" t="s">
        <v>33</v>
      </c>
      <c r="G1370" t="s">
        <v>3149</v>
      </c>
      <c r="H1370" t="s">
        <v>105</v>
      </c>
      <c r="I1370">
        <v>30</v>
      </c>
      <c r="J1370" t="s">
        <v>16</v>
      </c>
      <c r="K1370" t="s">
        <v>1328</v>
      </c>
      <c r="L1370">
        <f>YEAR(licenziamenti[[#This Row],[date]])</f>
        <v>2023</v>
      </c>
    </row>
    <row r="1371" spans="1:12" hidden="1" x14ac:dyDescent="0.3">
      <c r="A1371" t="s">
        <v>3150</v>
      </c>
      <c r="B1371" t="s">
        <v>12</v>
      </c>
      <c r="C1371">
        <v>500</v>
      </c>
      <c r="D1371" s="1">
        <v>44867</v>
      </c>
      <c r="E1371">
        <v>5</v>
      </c>
      <c r="F1371" t="s">
        <v>83</v>
      </c>
      <c r="G1371" t="s">
        <v>3151</v>
      </c>
      <c r="H1371" t="s">
        <v>35</v>
      </c>
      <c r="I1371">
        <v>103</v>
      </c>
      <c r="J1371" t="s">
        <v>16</v>
      </c>
      <c r="K1371" t="s">
        <v>1366</v>
      </c>
      <c r="L1371">
        <f>YEAR(licenziamenti[[#This Row],[date]])</f>
        <v>2022</v>
      </c>
    </row>
    <row r="1372" spans="1:12" hidden="1" x14ac:dyDescent="0.3">
      <c r="A1372" t="s">
        <v>3152</v>
      </c>
      <c r="B1372" t="s">
        <v>64</v>
      </c>
      <c r="D1372" s="1">
        <v>45201</v>
      </c>
      <c r="E1372">
        <v>10</v>
      </c>
      <c r="F1372" t="s">
        <v>146</v>
      </c>
      <c r="G1372" t="s">
        <v>3153</v>
      </c>
      <c r="H1372" t="s">
        <v>39</v>
      </c>
      <c r="I1372">
        <v>428</v>
      </c>
      <c r="J1372" t="s">
        <v>16</v>
      </c>
      <c r="K1372" t="s">
        <v>1351</v>
      </c>
      <c r="L1372">
        <f>YEAR(licenziamenti[[#This Row],[date]])</f>
        <v>2023</v>
      </c>
    </row>
    <row r="1373" spans="1:12" hidden="1" x14ac:dyDescent="0.3">
      <c r="A1373" t="s">
        <v>3152</v>
      </c>
      <c r="B1373" t="s">
        <v>64</v>
      </c>
      <c r="C1373">
        <v>550</v>
      </c>
      <c r="D1373" s="1">
        <v>44734</v>
      </c>
      <c r="E1373">
        <v>17</v>
      </c>
      <c r="F1373" t="s">
        <v>146</v>
      </c>
      <c r="G1373" t="s">
        <v>3154</v>
      </c>
      <c r="H1373" t="s">
        <v>39</v>
      </c>
      <c r="I1373">
        <v>410</v>
      </c>
      <c r="J1373" t="s">
        <v>16</v>
      </c>
      <c r="K1373" t="s">
        <v>615</v>
      </c>
      <c r="L1373">
        <f>YEAR(licenziamenti[[#This Row],[date]])</f>
        <v>2022</v>
      </c>
    </row>
    <row r="1374" spans="1:12" hidden="1" x14ac:dyDescent="0.3">
      <c r="A1374" t="s">
        <v>3152</v>
      </c>
      <c r="B1374" t="s">
        <v>64</v>
      </c>
      <c r="C1374">
        <v>900</v>
      </c>
      <c r="D1374" s="1">
        <v>44734</v>
      </c>
      <c r="E1374">
        <v>3.5000000000000004E+16</v>
      </c>
      <c r="F1374" t="s">
        <v>146</v>
      </c>
      <c r="G1374" t="s">
        <v>3155</v>
      </c>
      <c r="H1374" t="s">
        <v>39</v>
      </c>
      <c r="I1374">
        <v>410</v>
      </c>
      <c r="J1374" t="s">
        <v>16</v>
      </c>
      <c r="K1374" t="s">
        <v>1485</v>
      </c>
      <c r="L1374">
        <f>YEAR(licenziamenti[[#This Row],[date]])</f>
        <v>2022</v>
      </c>
    </row>
    <row r="1375" spans="1:12" hidden="1" x14ac:dyDescent="0.3">
      <c r="A1375" t="s">
        <v>3156</v>
      </c>
      <c r="B1375" t="s">
        <v>138</v>
      </c>
      <c r="D1375" s="1">
        <v>45175</v>
      </c>
      <c r="E1375">
        <v>2</v>
      </c>
      <c r="F1375" t="s">
        <v>13</v>
      </c>
      <c r="G1375" t="s">
        <v>3157</v>
      </c>
      <c r="H1375" t="s">
        <v>39</v>
      </c>
      <c r="I1375">
        <v>31</v>
      </c>
      <c r="J1375" t="s">
        <v>16</v>
      </c>
      <c r="K1375" t="s">
        <v>1908</v>
      </c>
      <c r="L1375">
        <f>YEAR(licenziamenti[[#This Row],[date]])</f>
        <v>2023</v>
      </c>
    </row>
    <row r="1376" spans="1:12" hidden="1" x14ac:dyDescent="0.3">
      <c r="A1376" t="s">
        <v>3158</v>
      </c>
      <c r="B1376" t="s">
        <v>32</v>
      </c>
      <c r="C1376">
        <v>2000</v>
      </c>
      <c r="D1376" s="1">
        <v>44777</v>
      </c>
      <c r="E1376">
        <v>17</v>
      </c>
      <c r="F1376" t="s">
        <v>33</v>
      </c>
      <c r="G1376" t="s">
        <v>3159</v>
      </c>
      <c r="H1376" t="s">
        <v>58</v>
      </c>
      <c r="I1376">
        <v>652</v>
      </c>
      <c r="J1376" t="s">
        <v>16</v>
      </c>
      <c r="K1376" t="s">
        <v>40</v>
      </c>
      <c r="L1376">
        <f>YEAR(licenziamenti[[#This Row],[date]])</f>
        <v>2022</v>
      </c>
    </row>
    <row r="1377" spans="1:12" hidden="1" x14ac:dyDescent="0.3">
      <c r="A1377" t="s">
        <v>3158</v>
      </c>
      <c r="B1377" t="s">
        <v>32</v>
      </c>
      <c r="C1377">
        <v>850</v>
      </c>
      <c r="D1377" s="1">
        <v>45509</v>
      </c>
      <c r="E1377">
        <v>1</v>
      </c>
      <c r="F1377" t="s">
        <v>33</v>
      </c>
      <c r="G1377" t="s">
        <v>3160</v>
      </c>
      <c r="H1377" t="s">
        <v>58</v>
      </c>
      <c r="I1377">
        <v>652</v>
      </c>
      <c r="J1377" t="s">
        <v>16</v>
      </c>
      <c r="K1377" t="s">
        <v>3045</v>
      </c>
      <c r="L1377">
        <f>YEAR(licenziamenti[[#This Row],[date]])</f>
        <v>2024</v>
      </c>
    </row>
    <row r="1378" spans="1:12" hidden="1" x14ac:dyDescent="0.3">
      <c r="A1378" t="s">
        <v>3161</v>
      </c>
      <c r="B1378" t="s">
        <v>117</v>
      </c>
      <c r="C1378">
        <v>120</v>
      </c>
      <c r="D1378" s="1">
        <v>43915</v>
      </c>
      <c r="E1378">
        <v>5</v>
      </c>
      <c r="F1378" t="s">
        <v>233</v>
      </c>
      <c r="G1378" t="s">
        <v>3162</v>
      </c>
      <c r="H1378" t="s">
        <v>58</v>
      </c>
      <c r="I1378">
        <v>233</v>
      </c>
      <c r="J1378" t="s">
        <v>16</v>
      </c>
      <c r="K1378" t="s">
        <v>796</v>
      </c>
      <c r="L1378">
        <f>YEAR(licenziamenti[[#This Row],[date]])</f>
        <v>2020</v>
      </c>
    </row>
    <row r="1379" spans="1:12" hidden="1" x14ac:dyDescent="0.3">
      <c r="A1379" t="s">
        <v>3163</v>
      </c>
      <c r="B1379" t="s">
        <v>1541</v>
      </c>
      <c r="D1379" s="1">
        <v>45316</v>
      </c>
      <c r="E1379">
        <v>6</v>
      </c>
      <c r="F1379" t="s">
        <v>311</v>
      </c>
      <c r="G1379" t="s">
        <v>3164</v>
      </c>
      <c r="H1379" t="s">
        <v>39</v>
      </c>
      <c r="I1379">
        <v>332</v>
      </c>
      <c r="J1379" t="s">
        <v>16</v>
      </c>
      <c r="K1379" t="s">
        <v>621</v>
      </c>
      <c r="L1379">
        <f>YEAR(licenziamenti[[#This Row],[date]])</f>
        <v>2024</v>
      </c>
    </row>
    <row r="1380" spans="1:12" hidden="1" x14ac:dyDescent="0.3">
      <c r="A1380" t="s">
        <v>3163</v>
      </c>
      <c r="B1380" t="s">
        <v>1541</v>
      </c>
      <c r="C1380">
        <v>1660</v>
      </c>
      <c r="D1380" s="1">
        <v>45853</v>
      </c>
      <c r="E1380">
        <v>6</v>
      </c>
      <c r="F1380" t="s">
        <v>311</v>
      </c>
      <c r="G1380" t="s">
        <v>3165</v>
      </c>
      <c r="H1380" t="s">
        <v>39</v>
      </c>
      <c r="I1380">
        <v>332</v>
      </c>
      <c r="J1380" t="s">
        <v>16</v>
      </c>
      <c r="K1380" t="s">
        <v>3166</v>
      </c>
      <c r="L1380">
        <f>YEAR(licenziamenti[[#This Row],[date]])</f>
        <v>2025</v>
      </c>
    </row>
    <row r="1381" spans="1:12" hidden="1" x14ac:dyDescent="0.3">
      <c r="A1381" t="s">
        <v>3167</v>
      </c>
      <c r="B1381" t="s">
        <v>385</v>
      </c>
      <c r="D1381" s="1">
        <v>45247</v>
      </c>
      <c r="E1381">
        <v>10</v>
      </c>
      <c r="F1381" t="s">
        <v>43</v>
      </c>
      <c r="G1381" t="s">
        <v>3168</v>
      </c>
      <c r="H1381" t="s">
        <v>22</v>
      </c>
      <c r="I1381">
        <v>40</v>
      </c>
      <c r="J1381" t="s">
        <v>16</v>
      </c>
      <c r="K1381" t="s">
        <v>295</v>
      </c>
      <c r="L1381">
        <f>YEAR(licenziamenti[[#This Row],[date]])</f>
        <v>2023</v>
      </c>
    </row>
    <row r="1382" spans="1:12" hidden="1" x14ac:dyDescent="0.3">
      <c r="A1382" t="s">
        <v>3169</v>
      </c>
      <c r="B1382" t="s">
        <v>255</v>
      </c>
      <c r="C1382">
        <v>2000</v>
      </c>
      <c r="D1382" s="1">
        <v>44909</v>
      </c>
      <c r="E1382">
        <v>3</v>
      </c>
      <c r="F1382" t="s">
        <v>43</v>
      </c>
      <c r="G1382" t="s">
        <v>3170</v>
      </c>
      <c r="H1382" t="s">
        <v>39</v>
      </c>
      <c r="I1382">
        <v>5100</v>
      </c>
      <c r="J1382" t="s">
        <v>257</v>
      </c>
      <c r="K1382" t="s">
        <v>427</v>
      </c>
      <c r="L1382">
        <f>YEAR(licenziamenti[[#This Row],[date]])</f>
        <v>2022</v>
      </c>
    </row>
    <row r="1383" spans="1:12" hidden="1" x14ac:dyDescent="0.3">
      <c r="A1383" t="s">
        <v>3171</v>
      </c>
      <c r="B1383" t="s">
        <v>138</v>
      </c>
      <c r="D1383" s="1">
        <v>44939</v>
      </c>
      <c r="E1383">
        <v>9</v>
      </c>
      <c r="F1383" t="s">
        <v>233</v>
      </c>
      <c r="G1383" t="s">
        <v>3172</v>
      </c>
      <c r="H1383" t="s">
        <v>35</v>
      </c>
      <c r="I1383">
        <v>114</v>
      </c>
      <c r="J1383" t="s">
        <v>16</v>
      </c>
      <c r="K1383" t="s">
        <v>270</v>
      </c>
      <c r="L1383">
        <f>YEAR(licenziamenti[[#This Row],[date]])</f>
        <v>2023</v>
      </c>
    </row>
    <row r="1384" spans="1:12" hidden="1" x14ac:dyDescent="0.3">
      <c r="A1384" t="s">
        <v>3173</v>
      </c>
      <c r="B1384" t="s">
        <v>42</v>
      </c>
      <c r="D1384" s="1">
        <v>44721</v>
      </c>
      <c r="E1384">
        <v>8</v>
      </c>
      <c r="F1384" t="s">
        <v>125</v>
      </c>
      <c r="G1384" t="s">
        <v>3174</v>
      </c>
      <c r="H1384" t="s">
        <v>35</v>
      </c>
      <c r="I1384">
        <v>22</v>
      </c>
      <c r="J1384" t="s">
        <v>16</v>
      </c>
      <c r="K1384" t="s">
        <v>1645</v>
      </c>
      <c r="L1384">
        <f>YEAR(licenziamenti[[#This Row],[date]])</f>
        <v>2022</v>
      </c>
    </row>
    <row r="1385" spans="1:12" hidden="1" x14ac:dyDescent="0.3">
      <c r="A1385" t="s">
        <v>3173</v>
      </c>
      <c r="B1385" t="s">
        <v>42</v>
      </c>
      <c r="C1385">
        <v>220</v>
      </c>
      <c r="D1385" s="1">
        <v>45586</v>
      </c>
      <c r="F1385" t="s">
        <v>125</v>
      </c>
      <c r="G1385" t="s">
        <v>3175</v>
      </c>
      <c r="H1385" t="s">
        <v>35</v>
      </c>
      <c r="I1385">
        <v>22</v>
      </c>
      <c r="J1385" t="s">
        <v>699</v>
      </c>
      <c r="K1385" t="s">
        <v>3176</v>
      </c>
      <c r="L1385">
        <f>YEAR(licenziamenti[[#This Row],[date]])</f>
        <v>2024</v>
      </c>
    </row>
    <row r="1386" spans="1:12" hidden="1" x14ac:dyDescent="0.3">
      <c r="A1386" t="s">
        <v>3173</v>
      </c>
      <c r="B1386" t="s">
        <v>697</v>
      </c>
      <c r="C1386">
        <v>130</v>
      </c>
      <c r="D1386" s="1">
        <v>45071</v>
      </c>
      <c r="F1386" t="s">
        <v>125</v>
      </c>
      <c r="G1386" t="s">
        <v>3177</v>
      </c>
      <c r="H1386" t="s">
        <v>35</v>
      </c>
      <c r="I1386">
        <v>22</v>
      </c>
      <c r="J1386" t="s">
        <v>699</v>
      </c>
      <c r="K1386" t="s">
        <v>3178</v>
      </c>
      <c r="L1386">
        <f>YEAR(licenziamenti[[#This Row],[date]])</f>
        <v>2023</v>
      </c>
    </row>
    <row r="1387" spans="1:12" hidden="1" x14ac:dyDescent="0.3">
      <c r="A1387" t="s">
        <v>3173</v>
      </c>
      <c r="B1387" t="s">
        <v>697</v>
      </c>
      <c r="C1387">
        <v>2080</v>
      </c>
      <c r="D1387" s="1">
        <v>44972</v>
      </c>
      <c r="F1387" t="s">
        <v>125</v>
      </c>
      <c r="G1387" t="s">
        <v>3179</v>
      </c>
      <c r="H1387" t="s">
        <v>35</v>
      </c>
      <c r="I1387">
        <v>22</v>
      </c>
      <c r="J1387" t="s">
        <v>699</v>
      </c>
      <c r="K1387" t="s">
        <v>790</v>
      </c>
      <c r="L1387">
        <f>YEAR(licenziamenti[[#This Row],[date]])</f>
        <v>2023</v>
      </c>
    </row>
    <row r="1388" spans="1:12" hidden="1" x14ac:dyDescent="0.3">
      <c r="A1388" t="s">
        <v>3173</v>
      </c>
      <c r="B1388" t="s">
        <v>697</v>
      </c>
      <c r="C1388">
        <v>300</v>
      </c>
      <c r="D1388" s="1">
        <v>45314</v>
      </c>
      <c r="F1388" t="s">
        <v>125</v>
      </c>
      <c r="G1388" t="s">
        <v>3180</v>
      </c>
      <c r="H1388" t="s">
        <v>35</v>
      </c>
      <c r="I1388">
        <v>22</v>
      </c>
      <c r="J1388" t="s">
        <v>699</v>
      </c>
      <c r="K1388" t="s">
        <v>3176</v>
      </c>
      <c r="L1388">
        <f>YEAR(licenziamenti[[#This Row],[date]])</f>
        <v>2024</v>
      </c>
    </row>
    <row r="1389" spans="1:12" hidden="1" x14ac:dyDescent="0.3">
      <c r="A1389" t="s">
        <v>3181</v>
      </c>
      <c r="B1389" t="s">
        <v>99</v>
      </c>
      <c r="D1389" s="1">
        <v>44727</v>
      </c>
      <c r="E1389">
        <v>10</v>
      </c>
      <c r="F1389" t="s">
        <v>419</v>
      </c>
      <c r="G1389" t="s">
        <v>3182</v>
      </c>
      <c r="H1389" t="s">
        <v>28</v>
      </c>
      <c r="I1389">
        <v>44</v>
      </c>
      <c r="J1389" t="s">
        <v>16</v>
      </c>
      <c r="K1389" t="s">
        <v>3183</v>
      </c>
      <c r="L1389">
        <f>YEAR(licenziamenti[[#This Row],[date]])</f>
        <v>2022</v>
      </c>
    </row>
    <row r="1390" spans="1:12" hidden="1" x14ac:dyDescent="0.3">
      <c r="A1390" t="s">
        <v>3181</v>
      </c>
      <c r="B1390" t="s">
        <v>99</v>
      </c>
      <c r="C1390">
        <v>200</v>
      </c>
      <c r="D1390" s="1">
        <v>43948</v>
      </c>
      <c r="E1390">
        <v>2</v>
      </c>
      <c r="F1390" t="s">
        <v>419</v>
      </c>
      <c r="G1390" t="s">
        <v>3184</v>
      </c>
      <c r="H1390" t="s">
        <v>22</v>
      </c>
      <c r="I1390">
        <v>24</v>
      </c>
      <c r="J1390" t="s">
        <v>16</v>
      </c>
      <c r="K1390" t="s">
        <v>433</v>
      </c>
      <c r="L1390">
        <f>YEAR(licenziamenti[[#This Row],[date]])</f>
        <v>2020</v>
      </c>
    </row>
    <row r="1391" spans="1:12" hidden="1" x14ac:dyDescent="0.3">
      <c r="A1391" t="s">
        <v>3185</v>
      </c>
      <c r="B1391" t="s">
        <v>42</v>
      </c>
      <c r="C1391">
        <v>350</v>
      </c>
      <c r="D1391" s="1">
        <v>43924</v>
      </c>
      <c r="E1391">
        <v>4</v>
      </c>
      <c r="F1391" t="s">
        <v>131</v>
      </c>
      <c r="G1391" t="s">
        <v>3186</v>
      </c>
      <c r="H1391" t="s">
        <v>28</v>
      </c>
      <c r="I1391">
        <v>40</v>
      </c>
      <c r="J1391" t="s">
        <v>16</v>
      </c>
      <c r="K1391" t="s">
        <v>401</v>
      </c>
      <c r="L1391">
        <f>YEAR(licenziamenti[[#This Row],[date]])</f>
        <v>2020</v>
      </c>
    </row>
    <row r="1392" spans="1:12" hidden="1" x14ac:dyDescent="0.3">
      <c r="A1392" t="s">
        <v>3187</v>
      </c>
      <c r="B1392" t="s">
        <v>1448</v>
      </c>
      <c r="C1392">
        <v>500</v>
      </c>
      <c r="D1392" s="1">
        <v>44880</v>
      </c>
      <c r="E1392">
        <v>16</v>
      </c>
      <c r="F1392" t="s">
        <v>311</v>
      </c>
      <c r="G1392" t="s">
        <v>3188</v>
      </c>
      <c r="H1392" t="s">
        <v>58</v>
      </c>
      <c r="I1392">
        <v>28</v>
      </c>
      <c r="J1392" t="s">
        <v>159</v>
      </c>
      <c r="K1392" t="s">
        <v>1247</v>
      </c>
      <c r="L1392">
        <f>YEAR(licenziamenti[[#This Row],[date]])</f>
        <v>2022</v>
      </c>
    </row>
    <row r="1393" spans="1:12" hidden="1" x14ac:dyDescent="0.3">
      <c r="A1393" t="s">
        <v>3189</v>
      </c>
      <c r="B1393" t="s">
        <v>142</v>
      </c>
      <c r="C1393">
        <v>60</v>
      </c>
      <c r="D1393" s="1">
        <v>43945</v>
      </c>
      <c r="E1393">
        <v>21</v>
      </c>
      <c r="F1393" t="s">
        <v>33</v>
      </c>
      <c r="G1393" t="s">
        <v>3190</v>
      </c>
      <c r="H1393" t="s">
        <v>58</v>
      </c>
      <c r="I1393">
        <v>12</v>
      </c>
      <c r="J1393" t="s">
        <v>16</v>
      </c>
      <c r="K1393" t="s">
        <v>3191</v>
      </c>
      <c r="L1393">
        <f>YEAR(licenziamenti[[#This Row],[date]])</f>
        <v>2020</v>
      </c>
    </row>
    <row r="1394" spans="1:12" hidden="1" x14ac:dyDescent="0.3">
      <c r="A1394" t="s">
        <v>3192</v>
      </c>
      <c r="B1394" t="s">
        <v>138</v>
      </c>
      <c r="C1394">
        <v>390</v>
      </c>
      <c r="D1394" s="1">
        <v>43923</v>
      </c>
      <c r="E1394">
        <v>2</v>
      </c>
      <c r="F1394" t="s">
        <v>392</v>
      </c>
      <c r="G1394" t="s">
        <v>143</v>
      </c>
      <c r="H1394" t="s">
        <v>215</v>
      </c>
      <c r="I1394">
        <v>118</v>
      </c>
      <c r="J1394" t="s">
        <v>16</v>
      </c>
      <c r="K1394" t="s">
        <v>1480</v>
      </c>
      <c r="L1394">
        <f>YEAR(licenziamenti[[#This Row],[date]])</f>
        <v>2020</v>
      </c>
    </row>
    <row r="1395" spans="1:12" hidden="1" x14ac:dyDescent="0.3">
      <c r="A1395" t="s">
        <v>3193</v>
      </c>
      <c r="B1395" t="s">
        <v>150</v>
      </c>
      <c r="C1395">
        <v>1000</v>
      </c>
      <c r="D1395" s="1">
        <v>45250</v>
      </c>
      <c r="F1395" t="s">
        <v>131</v>
      </c>
      <c r="G1395" t="s">
        <v>3194</v>
      </c>
      <c r="H1395" t="s">
        <v>22</v>
      </c>
      <c r="I1395">
        <v>19</v>
      </c>
      <c r="J1395" t="s">
        <v>133</v>
      </c>
      <c r="K1395" t="s">
        <v>3195</v>
      </c>
      <c r="L1395">
        <f>YEAR(licenziamenti[[#This Row],[date]])</f>
        <v>2023</v>
      </c>
    </row>
    <row r="1396" spans="1:12" hidden="1" x14ac:dyDescent="0.3">
      <c r="A1396" t="s">
        <v>3196</v>
      </c>
      <c r="B1396" t="s">
        <v>42</v>
      </c>
      <c r="C1396">
        <v>500</v>
      </c>
      <c r="D1396" s="1">
        <v>44728</v>
      </c>
      <c r="E1396">
        <v>5</v>
      </c>
      <c r="F1396" t="s">
        <v>83</v>
      </c>
      <c r="G1396" t="s">
        <v>3197</v>
      </c>
      <c r="H1396" t="s">
        <v>28</v>
      </c>
      <c r="I1396">
        <v>430</v>
      </c>
      <c r="J1396" t="s">
        <v>16</v>
      </c>
      <c r="K1396" t="s">
        <v>1470</v>
      </c>
      <c r="L1396">
        <f>YEAR(licenziamenti[[#This Row],[date]])</f>
        <v>2022</v>
      </c>
    </row>
    <row r="1397" spans="1:12" hidden="1" x14ac:dyDescent="0.3">
      <c r="A1397" t="s">
        <v>3198</v>
      </c>
      <c r="B1397" t="s">
        <v>42</v>
      </c>
      <c r="D1397" s="1">
        <v>45431</v>
      </c>
      <c r="E1397">
        <v>10</v>
      </c>
      <c r="F1397" t="s">
        <v>396</v>
      </c>
      <c r="G1397" t="s">
        <v>3199</v>
      </c>
      <c r="H1397" t="s">
        <v>28</v>
      </c>
      <c r="I1397">
        <v>38</v>
      </c>
      <c r="J1397" t="s">
        <v>16</v>
      </c>
      <c r="K1397" t="s">
        <v>1716</v>
      </c>
      <c r="L1397">
        <f>YEAR(licenziamenti[[#This Row],[date]])</f>
        <v>2024</v>
      </c>
    </row>
    <row r="1398" spans="1:12" hidden="1" x14ac:dyDescent="0.3">
      <c r="A1398" t="s">
        <v>3198</v>
      </c>
      <c r="B1398" t="s">
        <v>42</v>
      </c>
      <c r="D1398" s="1">
        <v>45102</v>
      </c>
      <c r="E1398">
        <v>10</v>
      </c>
      <c r="F1398" t="s">
        <v>392</v>
      </c>
      <c r="G1398" t="s">
        <v>3200</v>
      </c>
      <c r="H1398" t="s">
        <v>28</v>
      </c>
      <c r="I1398">
        <v>38</v>
      </c>
      <c r="J1398" t="s">
        <v>16</v>
      </c>
      <c r="K1398" t="s">
        <v>1641</v>
      </c>
      <c r="L1398">
        <f>YEAR(licenziamenti[[#This Row],[date]])</f>
        <v>2023</v>
      </c>
    </row>
    <row r="1399" spans="1:12" hidden="1" x14ac:dyDescent="0.3">
      <c r="A1399" t="s">
        <v>3201</v>
      </c>
      <c r="B1399" t="s">
        <v>138</v>
      </c>
      <c r="D1399" s="1">
        <v>44979</v>
      </c>
      <c r="E1399">
        <v>57</v>
      </c>
      <c r="F1399" t="s">
        <v>13</v>
      </c>
      <c r="G1399" t="s">
        <v>3202</v>
      </c>
      <c r="H1399" t="s">
        <v>105</v>
      </c>
      <c r="I1399">
        <v>194</v>
      </c>
      <c r="J1399" t="s">
        <v>16</v>
      </c>
      <c r="K1399" t="s">
        <v>3203</v>
      </c>
      <c r="L1399">
        <f>YEAR(licenziamenti[[#This Row],[date]])</f>
        <v>2023</v>
      </c>
    </row>
    <row r="1400" spans="1:12" hidden="1" x14ac:dyDescent="0.3">
      <c r="A1400" t="s">
        <v>3204</v>
      </c>
      <c r="B1400" t="s">
        <v>142</v>
      </c>
      <c r="D1400" s="1">
        <v>45330</v>
      </c>
      <c r="E1400">
        <v>10</v>
      </c>
      <c r="F1400" t="s">
        <v>213</v>
      </c>
      <c r="G1400" t="s">
        <v>3205</v>
      </c>
      <c r="H1400" t="s">
        <v>28</v>
      </c>
      <c r="I1400">
        <v>31</v>
      </c>
      <c r="J1400" t="s">
        <v>16</v>
      </c>
      <c r="K1400" t="s">
        <v>914</v>
      </c>
      <c r="L1400">
        <f>YEAR(licenziamenti[[#This Row],[date]])</f>
        <v>2024</v>
      </c>
    </row>
    <row r="1401" spans="1:12" hidden="1" x14ac:dyDescent="0.3">
      <c r="A1401" t="s">
        <v>3206</v>
      </c>
      <c r="B1401" t="s">
        <v>810</v>
      </c>
      <c r="C1401">
        <v>9000</v>
      </c>
      <c r="D1401" s="1">
        <v>44886</v>
      </c>
      <c r="E1401">
        <v>2</v>
      </c>
      <c r="F1401" t="s">
        <v>43</v>
      </c>
      <c r="G1401" t="s">
        <v>3207</v>
      </c>
      <c r="H1401" t="s">
        <v>39</v>
      </c>
      <c r="I1401">
        <v>1200</v>
      </c>
      <c r="J1401" t="s">
        <v>294</v>
      </c>
      <c r="K1401" t="s">
        <v>2897</v>
      </c>
      <c r="L1401">
        <f>YEAR(licenziamenti[[#This Row],[date]])</f>
        <v>2022</v>
      </c>
    </row>
    <row r="1402" spans="1:12" hidden="1" x14ac:dyDescent="0.3">
      <c r="A1402" t="s">
        <v>3208</v>
      </c>
      <c r="B1402" t="s">
        <v>12</v>
      </c>
      <c r="C1402">
        <v>1000</v>
      </c>
      <c r="D1402" s="1">
        <v>44937</v>
      </c>
      <c r="E1402">
        <v>6</v>
      </c>
      <c r="F1402" t="s">
        <v>146</v>
      </c>
      <c r="G1402" t="s">
        <v>3209</v>
      </c>
      <c r="H1402" t="s">
        <v>215</v>
      </c>
      <c r="I1402">
        <v>205</v>
      </c>
      <c r="J1402" t="s">
        <v>16</v>
      </c>
      <c r="K1402" t="s">
        <v>921</v>
      </c>
      <c r="L1402">
        <f>YEAR(licenziamenti[[#This Row],[date]])</f>
        <v>2023</v>
      </c>
    </row>
    <row r="1403" spans="1:12" hidden="1" x14ac:dyDescent="0.3">
      <c r="A1403" t="s">
        <v>3210</v>
      </c>
      <c r="B1403" t="s">
        <v>42</v>
      </c>
      <c r="C1403">
        <v>5000</v>
      </c>
      <c r="D1403" s="1">
        <v>43958</v>
      </c>
      <c r="E1403">
        <v>10</v>
      </c>
      <c r="F1403" t="s">
        <v>103</v>
      </c>
      <c r="G1403" t="s">
        <v>3211</v>
      </c>
      <c r="H1403" t="s">
        <v>105</v>
      </c>
      <c r="I1403">
        <v>11</v>
      </c>
      <c r="J1403" t="s">
        <v>16</v>
      </c>
      <c r="K1403" t="s">
        <v>3212</v>
      </c>
      <c r="L1403">
        <f>YEAR(licenziamenti[[#This Row],[date]])</f>
        <v>2020</v>
      </c>
    </row>
    <row r="1404" spans="1:12" hidden="1" x14ac:dyDescent="0.3">
      <c r="A1404" t="s">
        <v>3213</v>
      </c>
      <c r="B1404" t="s">
        <v>642</v>
      </c>
      <c r="C1404">
        <v>1000</v>
      </c>
      <c r="D1404" s="1">
        <v>44944</v>
      </c>
      <c r="E1404">
        <v>12</v>
      </c>
      <c r="F1404" t="s">
        <v>146</v>
      </c>
      <c r="G1404" t="s">
        <v>3214</v>
      </c>
      <c r="H1404" t="s">
        <v>173</v>
      </c>
      <c r="I1404">
        <v>416</v>
      </c>
      <c r="J1404" t="s">
        <v>16</v>
      </c>
      <c r="K1404" t="s">
        <v>96</v>
      </c>
      <c r="L1404">
        <f>YEAR(licenziamenti[[#This Row],[date]])</f>
        <v>2023</v>
      </c>
    </row>
    <row r="1405" spans="1:12" hidden="1" x14ac:dyDescent="0.3">
      <c r="A1405" t="s">
        <v>3215</v>
      </c>
      <c r="B1405" t="s">
        <v>957</v>
      </c>
      <c r="C1405">
        <v>3500</v>
      </c>
      <c r="D1405" s="1">
        <v>45987</v>
      </c>
      <c r="F1405" t="s">
        <v>33</v>
      </c>
      <c r="G1405" t="s">
        <v>3216</v>
      </c>
      <c r="H1405" t="s">
        <v>152</v>
      </c>
      <c r="I1405">
        <v>3</v>
      </c>
      <c r="J1405" t="s">
        <v>133</v>
      </c>
      <c r="K1405" t="s">
        <v>806</v>
      </c>
      <c r="L1405">
        <f>YEAR(licenziamenti[[#This Row],[date]])</f>
        <v>2025</v>
      </c>
    </row>
    <row r="1406" spans="1:12" hidden="1" x14ac:dyDescent="0.3">
      <c r="A1406" t="s">
        <v>3217</v>
      </c>
      <c r="B1406" t="s">
        <v>3218</v>
      </c>
      <c r="C1406">
        <v>720</v>
      </c>
      <c r="D1406" s="1">
        <v>44882</v>
      </c>
      <c r="E1406">
        <v>33</v>
      </c>
      <c r="F1406" t="s">
        <v>131</v>
      </c>
      <c r="G1406" t="s">
        <v>3219</v>
      </c>
      <c r="H1406" t="s">
        <v>58</v>
      </c>
      <c r="I1406">
        <v>281</v>
      </c>
      <c r="J1406" t="s">
        <v>127</v>
      </c>
      <c r="K1406" t="s">
        <v>843</v>
      </c>
      <c r="L1406">
        <f>YEAR(licenziamenti[[#This Row],[date]])</f>
        <v>2022</v>
      </c>
    </row>
    <row r="1407" spans="1:12" hidden="1" x14ac:dyDescent="0.3">
      <c r="A1407" t="s">
        <v>3220</v>
      </c>
      <c r="B1407" t="s">
        <v>12</v>
      </c>
      <c r="C1407">
        <v>4400</v>
      </c>
      <c r="D1407" s="1">
        <v>45205</v>
      </c>
      <c r="E1407">
        <v>4</v>
      </c>
      <c r="F1407" t="s">
        <v>448</v>
      </c>
      <c r="G1407" t="s">
        <v>3221</v>
      </c>
      <c r="H1407" t="s">
        <v>39</v>
      </c>
      <c r="I1407">
        <v>39</v>
      </c>
      <c r="J1407" t="s">
        <v>16</v>
      </c>
      <c r="K1407" t="s">
        <v>2806</v>
      </c>
      <c r="L1407">
        <f>YEAR(licenziamenti[[#This Row],[date]])</f>
        <v>2023</v>
      </c>
    </row>
    <row r="1408" spans="1:12" hidden="1" x14ac:dyDescent="0.3">
      <c r="A1408" t="s">
        <v>3222</v>
      </c>
      <c r="B1408" t="s">
        <v>12</v>
      </c>
      <c r="D1408" s="1">
        <v>44810</v>
      </c>
      <c r="E1408">
        <v>14</v>
      </c>
      <c r="F1408" t="s">
        <v>419</v>
      </c>
      <c r="G1408" t="s">
        <v>3223</v>
      </c>
      <c r="H1408" t="s">
        <v>35</v>
      </c>
      <c r="I1408">
        <v>108</v>
      </c>
      <c r="J1408" t="s">
        <v>16</v>
      </c>
      <c r="K1408" t="s">
        <v>3224</v>
      </c>
      <c r="L1408">
        <f>YEAR(licenziamenti[[#This Row],[date]])</f>
        <v>2022</v>
      </c>
    </row>
    <row r="1409" spans="1:12" hidden="1" x14ac:dyDescent="0.3">
      <c r="A1409" t="s">
        <v>3225</v>
      </c>
      <c r="B1409" t="s">
        <v>1986</v>
      </c>
      <c r="C1409">
        <v>80</v>
      </c>
      <c r="D1409" s="1">
        <v>45090</v>
      </c>
      <c r="F1409" t="s">
        <v>146</v>
      </c>
      <c r="G1409" t="s">
        <v>3226</v>
      </c>
      <c r="H1409" t="s">
        <v>35</v>
      </c>
      <c r="I1409">
        <v>119</v>
      </c>
      <c r="J1409" t="s">
        <v>16</v>
      </c>
      <c r="K1409" t="s">
        <v>1393</v>
      </c>
      <c r="L1409">
        <f>YEAR(licenziamenti[[#This Row],[date]])</f>
        <v>2023</v>
      </c>
    </row>
    <row r="1410" spans="1:12" hidden="1" x14ac:dyDescent="0.3">
      <c r="A1410" t="s">
        <v>3227</v>
      </c>
      <c r="B1410" t="s">
        <v>1354</v>
      </c>
      <c r="C1410">
        <v>3000</v>
      </c>
      <c r="D1410" s="1">
        <v>45603</v>
      </c>
      <c r="E1410">
        <v>2</v>
      </c>
      <c r="F1410" t="s">
        <v>83</v>
      </c>
      <c r="G1410" t="s">
        <v>3228</v>
      </c>
      <c r="H1410" t="s">
        <v>105</v>
      </c>
      <c r="I1410">
        <v>129</v>
      </c>
      <c r="J1410" t="s">
        <v>1356</v>
      </c>
      <c r="K1410" t="s">
        <v>261</v>
      </c>
      <c r="L1410">
        <f>YEAR(licenziamenti[[#This Row],[date]])</f>
        <v>2024</v>
      </c>
    </row>
    <row r="1411" spans="1:12" hidden="1" x14ac:dyDescent="0.3">
      <c r="A1411" t="s">
        <v>3227</v>
      </c>
      <c r="B1411" t="s">
        <v>1354</v>
      </c>
      <c r="C1411">
        <v>4500</v>
      </c>
      <c r="D1411" s="1">
        <v>45925</v>
      </c>
      <c r="E1411">
        <v>5</v>
      </c>
      <c r="F1411" t="s">
        <v>83</v>
      </c>
      <c r="G1411" t="s">
        <v>3229</v>
      </c>
      <c r="H1411" t="s">
        <v>105</v>
      </c>
      <c r="I1411">
        <v>129</v>
      </c>
      <c r="J1411" t="s">
        <v>1356</v>
      </c>
      <c r="K1411" t="s">
        <v>3230</v>
      </c>
      <c r="L1411">
        <f>YEAR(licenziamenti[[#This Row],[date]])</f>
        <v>2025</v>
      </c>
    </row>
    <row r="1412" spans="1:12" hidden="1" x14ac:dyDescent="0.3">
      <c r="A1412" t="s">
        <v>3231</v>
      </c>
      <c r="B1412" t="s">
        <v>1354</v>
      </c>
      <c r="C1412">
        <v>3900</v>
      </c>
      <c r="D1412" s="1">
        <v>44762</v>
      </c>
      <c r="F1412" t="s">
        <v>83</v>
      </c>
      <c r="G1412" t="s">
        <v>3232</v>
      </c>
      <c r="H1412" t="s">
        <v>39</v>
      </c>
      <c r="I1412">
        <v>2800</v>
      </c>
      <c r="J1412" t="s">
        <v>1356</v>
      </c>
      <c r="K1412" t="s">
        <v>949</v>
      </c>
      <c r="L1412">
        <f>YEAR(licenziamenti[[#This Row],[date]])</f>
        <v>2022</v>
      </c>
    </row>
    <row r="1413" spans="1:12" hidden="1" x14ac:dyDescent="0.3">
      <c r="A1413" t="s">
        <v>3233</v>
      </c>
      <c r="B1413" t="s">
        <v>42</v>
      </c>
      <c r="C1413">
        <v>2000</v>
      </c>
      <c r="D1413" s="1">
        <v>45698</v>
      </c>
      <c r="F1413" t="s">
        <v>396</v>
      </c>
      <c r="G1413" t="s">
        <v>3234</v>
      </c>
      <c r="H1413" t="s">
        <v>58</v>
      </c>
      <c r="I1413">
        <v>160</v>
      </c>
      <c r="J1413" t="s">
        <v>16</v>
      </c>
      <c r="K1413" t="s">
        <v>3235</v>
      </c>
      <c r="L1413">
        <f>YEAR(licenziamenti[[#This Row],[date]])</f>
        <v>2025</v>
      </c>
    </row>
    <row r="1414" spans="1:12" hidden="1" x14ac:dyDescent="0.3">
      <c r="A1414" t="s">
        <v>3236</v>
      </c>
      <c r="B1414" t="s">
        <v>12</v>
      </c>
      <c r="C1414">
        <v>4000</v>
      </c>
      <c r="D1414" s="1">
        <v>44875</v>
      </c>
      <c r="E1414">
        <v>3</v>
      </c>
      <c r="F1414" t="s">
        <v>33</v>
      </c>
      <c r="G1414" t="s">
        <v>3237</v>
      </c>
      <c r="H1414" t="s">
        <v>58</v>
      </c>
      <c r="I1414">
        <v>1500</v>
      </c>
      <c r="J1414" t="s">
        <v>16</v>
      </c>
      <c r="K1414" t="s">
        <v>1569</v>
      </c>
      <c r="L1414">
        <f>YEAR(licenziamenti[[#This Row],[date]])</f>
        <v>2022</v>
      </c>
    </row>
    <row r="1415" spans="1:12" hidden="1" x14ac:dyDescent="0.3">
      <c r="A1415" t="s">
        <v>3236</v>
      </c>
      <c r="B1415" t="s">
        <v>12</v>
      </c>
      <c r="C1415">
        <v>9000</v>
      </c>
      <c r="D1415" s="1">
        <v>43956</v>
      </c>
      <c r="E1415">
        <v>3</v>
      </c>
      <c r="F1415" t="s">
        <v>33</v>
      </c>
      <c r="G1415" t="s">
        <v>3238</v>
      </c>
      <c r="H1415" t="s">
        <v>58</v>
      </c>
      <c r="I1415">
        <v>1500</v>
      </c>
      <c r="J1415" t="s">
        <v>16</v>
      </c>
      <c r="K1415" t="s">
        <v>394</v>
      </c>
      <c r="L1415">
        <f>YEAR(licenziamenti[[#This Row],[date]])</f>
        <v>2020</v>
      </c>
    </row>
    <row r="1416" spans="1:12" hidden="1" x14ac:dyDescent="0.3">
      <c r="A1416" t="s">
        <v>3239</v>
      </c>
      <c r="B1416" t="s">
        <v>12</v>
      </c>
      <c r="D1416" s="1">
        <v>45071</v>
      </c>
      <c r="E1416">
        <v>12</v>
      </c>
      <c r="F1416" t="s">
        <v>33</v>
      </c>
      <c r="G1416" t="s">
        <v>3240</v>
      </c>
      <c r="H1416" t="s">
        <v>105</v>
      </c>
      <c r="I1416">
        <v>244</v>
      </c>
      <c r="J1416" t="s">
        <v>16</v>
      </c>
      <c r="K1416" t="s">
        <v>231</v>
      </c>
      <c r="L1416">
        <f>YEAR(licenziamenti[[#This Row],[date]])</f>
        <v>2023</v>
      </c>
    </row>
    <row r="1417" spans="1:12" hidden="1" x14ac:dyDescent="0.3">
      <c r="A1417" t="s">
        <v>3239</v>
      </c>
      <c r="B1417" t="s">
        <v>12</v>
      </c>
      <c r="C1417">
        <v>350</v>
      </c>
      <c r="D1417" s="1">
        <v>44874</v>
      </c>
      <c r="E1417">
        <v>7</v>
      </c>
      <c r="F1417" t="s">
        <v>33</v>
      </c>
      <c r="G1417" t="s">
        <v>3241</v>
      </c>
      <c r="H1417" t="s">
        <v>105</v>
      </c>
      <c r="I1417">
        <v>244</v>
      </c>
      <c r="J1417" t="s">
        <v>16</v>
      </c>
      <c r="K1417" t="s">
        <v>551</v>
      </c>
      <c r="L1417">
        <f>YEAR(licenziamenti[[#This Row],[date]])</f>
        <v>2022</v>
      </c>
    </row>
    <row r="1418" spans="1:12" hidden="1" x14ac:dyDescent="0.3">
      <c r="A1418" t="s">
        <v>3242</v>
      </c>
      <c r="B1418" t="s">
        <v>42</v>
      </c>
      <c r="D1418" s="1">
        <v>45525</v>
      </c>
      <c r="E1418">
        <v>10</v>
      </c>
      <c r="F1418" t="s">
        <v>43</v>
      </c>
      <c r="G1418" t="s">
        <v>3243</v>
      </c>
      <c r="H1418" t="s">
        <v>28</v>
      </c>
      <c r="I1418">
        <v>43</v>
      </c>
      <c r="J1418" t="s">
        <v>16</v>
      </c>
      <c r="K1418" t="s">
        <v>3244</v>
      </c>
      <c r="L1418">
        <f>YEAR(licenziamenti[[#This Row],[date]])</f>
        <v>2024</v>
      </c>
    </row>
    <row r="1419" spans="1:12" hidden="1" x14ac:dyDescent="0.3">
      <c r="A1419" t="s">
        <v>3245</v>
      </c>
      <c r="B1419" t="s">
        <v>1541</v>
      </c>
      <c r="C1419">
        <v>150</v>
      </c>
      <c r="D1419" s="1">
        <v>44999</v>
      </c>
      <c r="E1419">
        <v>3</v>
      </c>
      <c r="F1419" t="s">
        <v>131</v>
      </c>
      <c r="G1419" t="s">
        <v>3246</v>
      </c>
      <c r="H1419" t="s">
        <v>22</v>
      </c>
      <c r="I1419">
        <v>16</v>
      </c>
      <c r="J1419" t="s">
        <v>16</v>
      </c>
      <c r="K1419" t="s">
        <v>660</v>
      </c>
      <c r="L1419">
        <f>YEAR(licenziamenti[[#This Row],[date]])</f>
        <v>2023</v>
      </c>
    </row>
    <row r="1420" spans="1:12" hidden="1" x14ac:dyDescent="0.3">
      <c r="A1420" t="s">
        <v>3247</v>
      </c>
      <c r="B1420" t="s">
        <v>42</v>
      </c>
      <c r="D1420" s="1">
        <v>44782</v>
      </c>
      <c r="E1420">
        <v>1</v>
      </c>
      <c r="F1420" t="s">
        <v>125</v>
      </c>
      <c r="G1420" t="s">
        <v>3248</v>
      </c>
      <c r="H1420" t="s">
        <v>39</v>
      </c>
      <c r="I1420">
        <v>166</v>
      </c>
      <c r="J1420" t="s">
        <v>16</v>
      </c>
      <c r="K1420" t="s">
        <v>768</v>
      </c>
      <c r="L1420">
        <f>YEAR(licenziamenti[[#This Row],[date]])</f>
        <v>2022</v>
      </c>
    </row>
    <row r="1421" spans="1:12" hidden="1" x14ac:dyDescent="0.3">
      <c r="A1421" t="s">
        <v>3247</v>
      </c>
      <c r="B1421" t="s">
        <v>42</v>
      </c>
      <c r="C1421">
        <v>700</v>
      </c>
      <c r="D1421" s="1">
        <v>45876</v>
      </c>
      <c r="E1421">
        <v>1</v>
      </c>
      <c r="F1421" t="s">
        <v>125</v>
      </c>
      <c r="G1421" t="s">
        <v>3249</v>
      </c>
      <c r="H1421" t="s">
        <v>39</v>
      </c>
      <c r="I1421">
        <v>166</v>
      </c>
      <c r="J1421" t="s">
        <v>16</v>
      </c>
      <c r="K1421" t="s">
        <v>3250</v>
      </c>
      <c r="L1421">
        <f>YEAR(licenziamenti[[#This Row],[date]])</f>
        <v>2025</v>
      </c>
    </row>
    <row r="1422" spans="1:12" hidden="1" x14ac:dyDescent="0.3">
      <c r="A1422" t="s">
        <v>3247</v>
      </c>
      <c r="B1422" t="s">
        <v>42</v>
      </c>
      <c r="C1422">
        <v>750</v>
      </c>
      <c r="D1422" s="1">
        <v>44930</v>
      </c>
      <c r="E1422">
        <v>11</v>
      </c>
      <c r="F1422" t="s">
        <v>125</v>
      </c>
      <c r="G1422" t="s">
        <v>3251</v>
      </c>
      <c r="H1422" t="s">
        <v>39</v>
      </c>
      <c r="I1422">
        <v>166</v>
      </c>
      <c r="J1422" t="s">
        <v>16</v>
      </c>
      <c r="K1422" t="s">
        <v>561</v>
      </c>
      <c r="L1422">
        <f>YEAR(licenziamenti[[#This Row],[date]])</f>
        <v>2023</v>
      </c>
    </row>
    <row r="1423" spans="1:12" hidden="1" x14ac:dyDescent="0.3">
      <c r="A1423" t="s">
        <v>3252</v>
      </c>
      <c r="B1423" t="s">
        <v>1500</v>
      </c>
      <c r="D1423" s="1">
        <v>44882</v>
      </c>
      <c r="E1423">
        <v>17</v>
      </c>
      <c r="F1423" t="s">
        <v>311</v>
      </c>
      <c r="G1423" t="s">
        <v>158</v>
      </c>
      <c r="H1423" t="s">
        <v>35</v>
      </c>
      <c r="I1423">
        <v>188</v>
      </c>
      <c r="J1423" t="s">
        <v>16</v>
      </c>
      <c r="K1423" t="s">
        <v>843</v>
      </c>
      <c r="L1423">
        <f>YEAR(licenziamenti[[#This Row],[date]])</f>
        <v>2022</v>
      </c>
    </row>
    <row r="1424" spans="1:12" hidden="1" x14ac:dyDescent="0.3">
      <c r="A1424" t="s">
        <v>3253</v>
      </c>
      <c r="B1424" t="s">
        <v>3254</v>
      </c>
      <c r="D1424" s="1">
        <v>44714</v>
      </c>
      <c r="E1424">
        <v>10</v>
      </c>
      <c r="F1424" t="s">
        <v>33</v>
      </c>
      <c r="G1424" t="s">
        <v>3255</v>
      </c>
      <c r="H1424" t="s">
        <v>28</v>
      </c>
      <c r="I1424">
        <v>17</v>
      </c>
      <c r="J1424" t="s">
        <v>1294</v>
      </c>
      <c r="K1424" t="s">
        <v>285</v>
      </c>
      <c r="L1424">
        <f>YEAR(licenziamenti[[#This Row],[date]])</f>
        <v>2022</v>
      </c>
    </row>
    <row r="1425" spans="1:12" hidden="1" x14ac:dyDescent="0.3">
      <c r="A1425" t="s">
        <v>3256</v>
      </c>
      <c r="B1425" t="s">
        <v>517</v>
      </c>
      <c r="C1425">
        <v>1800</v>
      </c>
      <c r="D1425" s="1">
        <v>45135</v>
      </c>
      <c r="F1425" t="s">
        <v>146</v>
      </c>
      <c r="G1425" t="s">
        <v>3257</v>
      </c>
      <c r="H1425" t="s">
        <v>39</v>
      </c>
      <c r="I1425">
        <v>188</v>
      </c>
      <c r="J1425" t="s">
        <v>519</v>
      </c>
      <c r="K1425" t="s">
        <v>553</v>
      </c>
      <c r="L1425">
        <f>YEAR(licenziamenti[[#This Row],[date]])</f>
        <v>2023</v>
      </c>
    </row>
    <row r="1426" spans="1:12" hidden="1" x14ac:dyDescent="0.3">
      <c r="A1426" t="s">
        <v>3258</v>
      </c>
      <c r="B1426" t="s">
        <v>517</v>
      </c>
      <c r="C1426">
        <v>2000</v>
      </c>
      <c r="D1426" s="1">
        <v>45137</v>
      </c>
      <c r="E1426">
        <v>3</v>
      </c>
      <c r="F1426" t="s">
        <v>146</v>
      </c>
      <c r="G1426" t="s">
        <v>3259</v>
      </c>
      <c r="H1426" t="s">
        <v>39</v>
      </c>
      <c r="I1426">
        <v>188</v>
      </c>
      <c r="J1426" t="s">
        <v>519</v>
      </c>
      <c r="K1426" t="s">
        <v>1815</v>
      </c>
      <c r="L1426">
        <f>YEAR(licenziamenti[[#This Row],[date]])</f>
        <v>2023</v>
      </c>
    </row>
    <row r="1427" spans="1:12" hidden="1" x14ac:dyDescent="0.3">
      <c r="A1427" t="s">
        <v>3260</v>
      </c>
      <c r="B1427" t="s">
        <v>517</v>
      </c>
      <c r="D1427" s="1">
        <v>45097</v>
      </c>
      <c r="E1427">
        <v>10</v>
      </c>
      <c r="F1427" t="s">
        <v>83</v>
      </c>
      <c r="G1427" t="s">
        <v>3261</v>
      </c>
      <c r="H1427" t="s">
        <v>58</v>
      </c>
      <c r="I1427">
        <v>13</v>
      </c>
      <c r="J1427" t="s">
        <v>519</v>
      </c>
      <c r="K1427" t="s">
        <v>3262</v>
      </c>
      <c r="L1427">
        <f>YEAR(licenziamenti[[#This Row],[date]])</f>
        <v>2023</v>
      </c>
    </row>
    <row r="1428" spans="1:12" hidden="1" x14ac:dyDescent="0.3">
      <c r="A1428" t="s">
        <v>3263</v>
      </c>
      <c r="B1428" t="s">
        <v>99</v>
      </c>
      <c r="C1428">
        <v>470</v>
      </c>
      <c r="D1428" s="1">
        <v>44946</v>
      </c>
      <c r="F1428" t="s">
        <v>396</v>
      </c>
      <c r="G1428" t="s">
        <v>3264</v>
      </c>
      <c r="H1428" t="s">
        <v>58</v>
      </c>
      <c r="I1428">
        <v>169</v>
      </c>
      <c r="J1428" t="s">
        <v>16</v>
      </c>
      <c r="K1428" t="s">
        <v>709</v>
      </c>
      <c r="L1428">
        <f>YEAR(licenziamenti[[#This Row],[date]])</f>
        <v>2023</v>
      </c>
    </row>
    <row r="1429" spans="1:12" hidden="1" x14ac:dyDescent="0.3">
      <c r="A1429" t="s">
        <v>3263</v>
      </c>
      <c r="B1429" t="s">
        <v>99</v>
      </c>
      <c r="C1429">
        <v>470</v>
      </c>
      <c r="D1429" s="1">
        <v>45105</v>
      </c>
      <c r="F1429" t="s">
        <v>396</v>
      </c>
      <c r="G1429" t="s">
        <v>3265</v>
      </c>
      <c r="H1429" t="s">
        <v>58</v>
      </c>
      <c r="I1429">
        <v>169</v>
      </c>
      <c r="J1429" t="s">
        <v>16</v>
      </c>
      <c r="K1429" t="s">
        <v>535</v>
      </c>
      <c r="L1429">
        <f>YEAR(licenziamenti[[#This Row],[date]])</f>
        <v>2023</v>
      </c>
    </row>
    <row r="1430" spans="1:12" hidden="1" x14ac:dyDescent="0.3">
      <c r="A1430" t="s">
        <v>3266</v>
      </c>
      <c r="B1430" t="s">
        <v>12</v>
      </c>
      <c r="D1430" s="1">
        <v>44816</v>
      </c>
      <c r="E1430">
        <v>23</v>
      </c>
      <c r="F1430" t="s">
        <v>311</v>
      </c>
      <c r="G1430" t="s">
        <v>3267</v>
      </c>
      <c r="H1430" t="s">
        <v>28</v>
      </c>
      <c r="I1430">
        <v>91</v>
      </c>
      <c r="J1430" t="s">
        <v>16</v>
      </c>
      <c r="K1430" t="s">
        <v>128</v>
      </c>
      <c r="L1430">
        <f>YEAR(licenziamenti[[#This Row],[date]])</f>
        <v>2022</v>
      </c>
    </row>
    <row r="1431" spans="1:12" hidden="1" x14ac:dyDescent="0.3">
      <c r="A1431" t="s">
        <v>3268</v>
      </c>
      <c r="B1431" t="s">
        <v>517</v>
      </c>
      <c r="D1431" s="1">
        <v>45428</v>
      </c>
      <c r="E1431">
        <v>10</v>
      </c>
      <c r="F1431" t="s">
        <v>103</v>
      </c>
      <c r="G1431" t="s">
        <v>3269</v>
      </c>
      <c r="H1431" t="s">
        <v>105</v>
      </c>
      <c r="I1431">
        <v>39</v>
      </c>
      <c r="J1431" t="s">
        <v>519</v>
      </c>
      <c r="K1431" t="s">
        <v>2713</v>
      </c>
      <c r="L1431">
        <f>YEAR(licenziamenti[[#This Row],[date]])</f>
        <v>2024</v>
      </c>
    </row>
    <row r="1432" spans="1:12" hidden="1" x14ac:dyDescent="0.3">
      <c r="A1432" t="s">
        <v>3270</v>
      </c>
      <c r="B1432" t="s">
        <v>287</v>
      </c>
      <c r="C1432">
        <v>200</v>
      </c>
      <c r="D1432" s="1">
        <v>45050</v>
      </c>
      <c r="E1432">
        <v>28</v>
      </c>
      <c r="F1432" t="s">
        <v>43</v>
      </c>
      <c r="G1432" t="s">
        <v>3271</v>
      </c>
      <c r="H1432" t="s">
        <v>22</v>
      </c>
      <c r="I1432">
        <v>34</v>
      </c>
      <c r="J1432" t="s">
        <v>289</v>
      </c>
      <c r="K1432" t="s">
        <v>631</v>
      </c>
      <c r="L1432">
        <f>YEAR(licenziamenti[[#This Row],[date]])</f>
        <v>2023</v>
      </c>
    </row>
    <row r="1433" spans="1:12" hidden="1" x14ac:dyDescent="0.3">
      <c r="A1433" t="s">
        <v>3272</v>
      </c>
      <c r="B1433" t="s">
        <v>517</v>
      </c>
      <c r="D1433" s="1">
        <v>45093</v>
      </c>
      <c r="E1433">
        <v>10</v>
      </c>
      <c r="F1433" t="s">
        <v>103</v>
      </c>
      <c r="G1433" t="s">
        <v>3273</v>
      </c>
      <c r="H1433" t="s">
        <v>152</v>
      </c>
      <c r="I1433">
        <v>4</v>
      </c>
      <c r="J1433" t="s">
        <v>519</v>
      </c>
      <c r="K1433" t="s">
        <v>3274</v>
      </c>
      <c r="L1433">
        <f>YEAR(licenziamenti[[#This Row],[date]])</f>
        <v>2023</v>
      </c>
    </row>
    <row r="1434" spans="1:12" hidden="1" x14ac:dyDescent="0.3">
      <c r="A1434" t="s">
        <v>3275</v>
      </c>
      <c r="B1434" t="s">
        <v>99</v>
      </c>
      <c r="D1434" s="1">
        <v>45279</v>
      </c>
      <c r="E1434">
        <v>10</v>
      </c>
      <c r="F1434" t="s">
        <v>43</v>
      </c>
      <c r="G1434" t="s">
        <v>3276</v>
      </c>
      <c r="H1434" t="s">
        <v>39</v>
      </c>
      <c r="I1434">
        <v>52</v>
      </c>
      <c r="J1434" t="s">
        <v>16</v>
      </c>
      <c r="K1434" t="s">
        <v>652</v>
      </c>
      <c r="L1434">
        <f>YEAR(licenziamenti[[#This Row],[date]])</f>
        <v>2023</v>
      </c>
    </row>
    <row r="1435" spans="1:12" hidden="1" x14ac:dyDescent="0.3">
      <c r="A1435" t="s">
        <v>3277</v>
      </c>
      <c r="B1435" t="s">
        <v>12</v>
      </c>
      <c r="C1435">
        <v>2400</v>
      </c>
      <c r="D1435" s="1">
        <v>43923</v>
      </c>
      <c r="E1435">
        <v>3</v>
      </c>
      <c r="F1435" t="s">
        <v>1056</v>
      </c>
      <c r="G1435" t="s">
        <v>3278</v>
      </c>
      <c r="H1435" t="s">
        <v>45</v>
      </c>
      <c r="I1435">
        <v>1200</v>
      </c>
      <c r="J1435" t="s">
        <v>16</v>
      </c>
      <c r="K1435" t="s">
        <v>494</v>
      </c>
      <c r="L1435">
        <f>YEAR(licenziamenti[[#This Row],[date]])</f>
        <v>2020</v>
      </c>
    </row>
    <row r="1436" spans="1:12" hidden="1" x14ac:dyDescent="0.3">
      <c r="A1436" t="s">
        <v>3277</v>
      </c>
      <c r="B1436" t="s">
        <v>12</v>
      </c>
      <c r="C1436">
        <v>24340</v>
      </c>
      <c r="D1436" s="1">
        <v>44348</v>
      </c>
      <c r="E1436">
        <v>10</v>
      </c>
      <c r="F1436" t="s">
        <v>1056</v>
      </c>
      <c r="G1436" t="s">
        <v>3279</v>
      </c>
      <c r="H1436" t="s">
        <v>58</v>
      </c>
      <c r="I1436">
        <v>1600</v>
      </c>
      <c r="J1436" t="s">
        <v>16</v>
      </c>
      <c r="K1436" t="s">
        <v>3280</v>
      </c>
      <c r="L1436">
        <f>YEAR(licenziamenti[[#This Row],[date]])</f>
        <v>2021</v>
      </c>
    </row>
    <row r="1437" spans="1:12" hidden="1" x14ac:dyDescent="0.3">
      <c r="A1437" t="s">
        <v>3277</v>
      </c>
      <c r="B1437" t="s">
        <v>12</v>
      </c>
      <c r="C1437">
        <v>4000</v>
      </c>
      <c r="D1437" s="1">
        <v>44011</v>
      </c>
      <c r="E1437">
        <v>7</v>
      </c>
      <c r="F1437" t="s">
        <v>1056</v>
      </c>
      <c r="G1437" t="s">
        <v>3281</v>
      </c>
      <c r="H1437" t="s">
        <v>15</v>
      </c>
      <c r="I1437">
        <v>1300</v>
      </c>
      <c r="J1437" t="s">
        <v>16</v>
      </c>
      <c r="K1437" t="s">
        <v>1002</v>
      </c>
      <c r="L1437">
        <f>YEAR(licenziamenti[[#This Row],[date]])</f>
        <v>2020</v>
      </c>
    </row>
    <row r="1438" spans="1:12" hidden="1" x14ac:dyDescent="0.3">
      <c r="A1438" t="s">
        <v>3282</v>
      </c>
      <c r="B1438" t="s">
        <v>55</v>
      </c>
      <c r="C1438">
        <v>1500</v>
      </c>
      <c r="D1438" s="1">
        <v>44720</v>
      </c>
      <c r="F1438" t="s">
        <v>103</v>
      </c>
      <c r="G1438" t="s">
        <v>3283</v>
      </c>
      <c r="H1438" t="s">
        <v>15</v>
      </c>
      <c r="I1438">
        <v>1600</v>
      </c>
      <c r="J1438" t="s">
        <v>59</v>
      </c>
      <c r="K1438" t="s">
        <v>1837</v>
      </c>
      <c r="L1438">
        <f>YEAR(licenziamenti[[#This Row],[date]])</f>
        <v>2022</v>
      </c>
    </row>
    <row r="1439" spans="1:12" hidden="1" x14ac:dyDescent="0.3">
      <c r="A1439" t="s">
        <v>3284</v>
      </c>
      <c r="B1439" t="s">
        <v>3285</v>
      </c>
      <c r="C1439">
        <v>1600</v>
      </c>
      <c r="D1439" s="1">
        <v>43950</v>
      </c>
      <c r="E1439">
        <v>8</v>
      </c>
      <c r="F1439" t="s">
        <v>213</v>
      </c>
      <c r="G1439" t="s">
        <v>3286</v>
      </c>
      <c r="H1439" t="s">
        <v>105</v>
      </c>
      <c r="I1439">
        <v>229</v>
      </c>
      <c r="J1439" t="s">
        <v>16</v>
      </c>
      <c r="K1439" t="s">
        <v>853</v>
      </c>
      <c r="L1439">
        <f>YEAR(licenziamenti[[#This Row],[date]])</f>
        <v>2020</v>
      </c>
    </row>
    <row r="1440" spans="1:12" hidden="1" x14ac:dyDescent="0.3">
      <c r="A1440" t="s">
        <v>3284</v>
      </c>
      <c r="B1440" t="s">
        <v>3285</v>
      </c>
      <c r="C1440">
        <v>800</v>
      </c>
      <c r="D1440" s="1">
        <v>45215</v>
      </c>
      <c r="F1440" t="s">
        <v>213</v>
      </c>
      <c r="G1440" t="s">
        <v>3287</v>
      </c>
      <c r="H1440" t="s">
        <v>105</v>
      </c>
      <c r="I1440">
        <v>229</v>
      </c>
      <c r="J1440" t="s">
        <v>16</v>
      </c>
      <c r="K1440" t="s">
        <v>1472</v>
      </c>
      <c r="L1440">
        <f>YEAR(licenziamenti[[#This Row],[date]])</f>
        <v>2023</v>
      </c>
    </row>
    <row r="1441" spans="1:12" hidden="1" x14ac:dyDescent="0.3">
      <c r="A1441" t="s">
        <v>3288</v>
      </c>
      <c r="B1441" t="s">
        <v>528</v>
      </c>
      <c r="D1441" s="1">
        <v>43921</v>
      </c>
      <c r="E1441">
        <v>3.5000000000000004E+16</v>
      </c>
      <c r="F1441" t="s">
        <v>396</v>
      </c>
      <c r="G1441" t="s">
        <v>3289</v>
      </c>
      <c r="H1441" t="s">
        <v>22</v>
      </c>
      <c r="I1441">
        <v>8</v>
      </c>
      <c r="J1441" t="s">
        <v>16</v>
      </c>
      <c r="K1441" t="s">
        <v>183</v>
      </c>
      <c r="L1441">
        <f>YEAR(licenziamenti[[#This Row],[date]])</f>
        <v>2020</v>
      </c>
    </row>
    <row r="1442" spans="1:12" hidden="1" x14ac:dyDescent="0.3">
      <c r="A1442" t="s">
        <v>3290</v>
      </c>
      <c r="B1442" t="s">
        <v>12</v>
      </c>
      <c r="C1442">
        <v>3490</v>
      </c>
      <c r="D1442" s="1">
        <v>43921</v>
      </c>
      <c r="E1442">
        <v>18</v>
      </c>
      <c r="F1442" t="s">
        <v>221</v>
      </c>
      <c r="G1442" t="s">
        <v>3291</v>
      </c>
      <c r="H1442" t="s">
        <v>45</v>
      </c>
      <c r="I1442">
        <v>227</v>
      </c>
      <c r="J1442" t="s">
        <v>16</v>
      </c>
      <c r="K1442" t="s">
        <v>183</v>
      </c>
      <c r="L1442">
        <f>YEAR(licenziamenti[[#This Row],[date]])</f>
        <v>2020</v>
      </c>
    </row>
    <row r="1443" spans="1:12" hidden="1" x14ac:dyDescent="0.3">
      <c r="A1443" t="s">
        <v>3292</v>
      </c>
      <c r="B1443" t="s">
        <v>130</v>
      </c>
      <c r="D1443" s="1">
        <v>45527</v>
      </c>
      <c r="E1443">
        <v>10</v>
      </c>
      <c r="F1443" t="s">
        <v>13</v>
      </c>
      <c r="G1443" t="s">
        <v>3293</v>
      </c>
      <c r="H1443" t="s">
        <v>22</v>
      </c>
      <c r="I1443">
        <v>14</v>
      </c>
      <c r="J1443" t="s">
        <v>133</v>
      </c>
      <c r="K1443" t="s">
        <v>450</v>
      </c>
      <c r="L1443">
        <f>YEAR(licenziamenti[[#This Row],[date]])</f>
        <v>2024</v>
      </c>
    </row>
    <row r="1444" spans="1:12" hidden="1" x14ac:dyDescent="0.3">
      <c r="A1444" t="s">
        <v>3292</v>
      </c>
      <c r="B1444" t="s">
        <v>130</v>
      </c>
      <c r="C1444">
        <v>500</v>
      </c>
      <c r="D1444" s="1">
        <v>45168</v>
      </c>
      <c r="E1444">
        <v>2</v>
      </c>
      <c r="F1444" t="s">
        <v>13</v>
      </c>
      <c r="G1444" t="s">
        <v>3294</v>
      </c>
      <c r="H1444" t="s">
        <v>22</v>
      </c>
      <c r="I1444">
        <v>14</v>
      </c>
      <c r="J1444" t="s">
        <v>133</v>
      </c>
      <c r="K1444" t="s">
        <v>840</v>
      </c>
      <c r="L1444">
        <f>YEAR(licenziamenti[[#This Row],[date]])</f>
        <v>2023</v>
      </c>
    </row>
    <row r="1445" spans="1:12" hidden="1" x14ac:dyDescent="0.3">
      <c r="A1445" t="s">
        <v>3292</v>
      </c>
      <c r="B1445" t="s">
        <v>130</v>
      </c>
      <c r="C1445">
        <v>500</v>
      </c>
      <c r="D1445" s="1">
        <v>45167</v>
      </c>
      <c r="E1445">
        <v>2</v>
      </c>
      <c r="F1445" t="s">
        <v>13</v>
      </c>
      <c r="G1445" t="s">
        <v>3295</v>
      </c>
      <c r="H1445" t="s">
        <v>58</v>
      </c>
      <c r="I1445">
        <v>14</v>
      </c>
      <c r="J1445" t="s">
        <v>133</v>
      </c>
      <c r="K1445" t="s">
        <v>3296</v>
      </c>
      <c r="L1445">
        <f>YEAR(licenziamenti[[#This Row],[date]])</f>
        <v>2023</v>
      </c>
    </row>
    <row r="1446" spans="1:12" hidden="1" x14ac:dyDescent="0.3">
      <c r="A1446" t="s">
        <v>3297</v>
      </c>
      <c r="B1446" t="s">
        <v>55</v>
      </c>
      <c r="C1446">
        <v>180</v>
      </c>
      <c r="D1446" s="1">
        <v>43929</v>
      </c>
      <c r="E1446">
        <v>16</v>
      </c>
      <c r="F1446" t="s">
        <v>392</v>
      </c>
      <c r="G1446" t="s">
        <v>1681</v>
      </c>
      <c r="H1446" t="s">
        <v>58</v>
      </c>
      <c r="I1446">
        <v>23</v>
      </c>
      <c r="J1446" t="s">
        <v>59</v>
      </c>
      <c r="K1446" t="s">
        <v>1556</v>
      </c>
      <c r="L1446">
        <f>YEAR(licenziamenti[[#This Row],[date]])</f>
        <v>2020</v>
      </c>
    </row>
    <row r="1447" spans="1:12" hidden="1" x14ac:dyDescent="0.3">
      <c r="A1447" t="s">
        <v>3298</v>
      </c>
      <c r="B1447" t="s">
        <v>3299</v>
      </c>
      <c r="D1447" s="1">
        <v>45351</v>
      </c>
      <c r="E1447">
        <v>14</v>
      </c>
      <c r="F1447" t="s">
        <v>131</v>
      </c>
      <c r="G1447" t="s">
        <v>3300</v>
      </c>
      <c r="H1447" t="s">
        <v>22</v>
      </c>
      <c r="I1447">
        <v>79</v>
      </c>
      <c r="J1447" t="s">
        <v>3301</v>
      </c>
      <c r="K1447" t="s">
        <v>3302</v>
      </c>
      <c r="L1447">
        <f>YEAR(licenziamenti[[#This Row],[date]])</f>
        <v>2024</v>
      </c>
    </row>
    <row r="1448" spans="1:12" hidden="1" x14ac:dyDescent="0.3">
      <c r="A1448" t="s">
        <v>3303</v>
      </c>
      <c r="B1448" t="s">
        <v>150</v>
      </c>
      <c r="C1448">
        <v>420</v>
      </c>
      <c r="D1448" s="1">
        <v>45170</v>
      </c>
      <c r="F1448" t="s">
        <v>131</v>
      </c>
      <c r="G1448" t="s">
        <v>3304</v>
      </c>
      <c r="H1448" t="s">
        <v>35</v>
      </c>
      <c r="I1448">
        <v>187</v>
      </c>
      <c r="J1448" t="s">
        <v>133</v>
      </c>
      <c r="K1448" t="s">
        <v>2510</v>
      </c>
      <c r="L1448">
        <f>YEAR(licenziamenti[[#This Row],[date]])</f>
        <v>2023</v>
      </c>
    </row>
    <row r="1449" spans="1:12" hidden="1" x14ac:dyDescent="0.3">
      <c r="A1449" t="s">
        <v>3305</v>
      </c>
      <c r="B1449" t="s">
        <v>528</v>
      </c>
      <c r="D1449" s="1">
        <v>45120</v>
      </c>
      <c r="E1449">
        <v>5</v>
      </c>
      <c r="F1449" t="s">
        <v>78</v>
      </c>
      <c r="G1449" t="s">
        <v>158</v>
      </c>
      <c r="H1449" t="s">
        <v>215</v>
      </c>
      <c r="I1449">
        <v>138</v>
      </c>
      <c r="J1449" t="s">
        <v>16</v>
      </c>
      <c r="K1449" t="s">
        <v>2233</v>
      </c>
      <c r="L1449">
        <f>YEAR(licenziamenti[[#This Row],[date]])</f>
        <v>2023</v>
      </c>
    </row>
    <row r="1450" spans="1:12" hidden="1" x14ac:dyDescent="0.3">
      <c r="A1450" t="s">
        <v>3305</v>
      </c>
      <c r="B1450" t="s">
        <v>528</v>
      </c>
      <c r="C1450">
        <v>1160</v>
      </c>
      <c r="D1450" s="1">
        <v>45828</v>
      </c>
      <c r="F1450" t="s">
        <v>78</v>
      </c>
      <c r="G1450" t="s">
        <v>3306</v>
      </c>
      <c r="H1450" t="s">
        <v>215</v>
      </c>
      <c r="I1450">
        <v>138</v>
      </c>
      <c r="J1450" t="s">
        <v>16</v>
      </c>
      <c r="K1450" t="s">
        <v>3307</v>
      </c>
      <c r="L1450">
        <f>YEAR(licenziamenti[[#This Row],[date]])</f>
        <v>2025</v>
      </c>
    </row>
    <row r="1451" spans="1:12" hidden="1" x14ac:dyDescent="0.3">
      <c r="A1451" t="s">
        <v>3305</v>
      </c>
      <c r="B1451" t="s">
        <v>528</v>
      </c>
      <c r="C1451">
        <v>1200</v>
      </c>
      <c r="D1451" s="1">
        <v>44855</v>
      </c>
      <c r="E1451">
        <v>1</v>
      </c>
      <c r="F1451" t="s">
        <v>78</v>
      </c>
      <c r="G1451" t="s">
        <v>3308</v>
      </c>
      <c r="H1451" t="s">
        <v>215</v>
      </c>
      <c r="I1451">
        <v>138</v>
      </c>
      <c r="J1451" t="s">
        <v>16</v>
      </c>
      <c r="K1451" t="s">
        <v>2893</v>
      </c>
      <c r="L1451">
        <f>YEAR(licenziamenti[[#This Row],[date]])</f>
        <v>2022</v>
      </c>
    </row>
    <row r="1452" spans="1:12" hidden="1" x14ac:dyDescent="0.3">
      <c r="A1452" t="s">
        <v>3309</v>
      </c>
      <c r="B1452" t="s">
        <v>12</v>
      </c>
      <c r="C1452">
        <v>390</v>
      </c>
      <c r="D1452" s="1">
        <v>44756</v>
      </c>
      <c r="E1452">
        <v>7</v>
      </c>
      <c r="F1452" t="s">
        <v>419</v>
      </c>
      <c r="G1452" t="s">
        <v>3310</v>
      </c>
      <c r="H1452" t="s">
        <v>15</v>
      </c>
      <c r="I1452">
        <v>240</v>
      </c>
      <c r="J1452" t="s">
        <v>16</v>
      </c>
      <c r="K1452" t="s">
        <v>101</v>
      </c>
      <c r="L1452">
        <f>YEAR(licenziamenti[[#This Row],[date]])</f>
        <v>2022</v>
      </c>
    </row>
    <row r="1453" spans="1:12" hidden="1" x14ac:dyDescent="0.3">
      <c r="A1453" t="s">
        <v>3311</v>
      </c>
      <c r="B1453" t="s">
        <v>42</v>
      </c>
      <c r="C1453">
        <v>250</v>
      </c>
      <c r="D1453" s="1">
        <v>43964</v>
      </c>
      <c r="E1453">
        <v>18</v>
      </c>
      <c r="F1453" t="s">
        <v>131</v>
      </c>
      <c r="G1453" t="s">
        <v>3312</v>
      </c>
      <c r="H1453" t="s">
        <v>58</v>
      </c>
      <c r="I1453">
        <v>10</v>
      </c>
      <c r="J1453" t="s">
        <v>16</v>
      </c>
      <c r="K1453" t="s">
        <v>2847</v>
      </c>
      <c r="L1453">
        <f>YEAR(licenziamenti[[#This Row],[date]])</f>
        <v>2020</v>
      </c>
    </row>
    <row r="1454" spans="1:12" hidden="1" x14ac:dyDescent="0.3">
      <c r="A1454" t="s">
        <v>3313</v>
      </c>
      <c r="B1454" t="s">
        <v>3314</v>
      </c>
      <c r="D1454" s="1">
        <v>45420</v>
      </c>
      <c r="E1454">
        <v>6</v>
      </c>
      <c r="F1454" t="s">
        <v>311</v>
      </c>
      <c r="G1454" t="s">
        <v>3315</v>
      </c>
      <c r="H1454" t="s">
        <v>39</v>
      </c>
      <c r="I1454">
        <v>79</v>
      </c>
      <c r="J1454" t="s">
        <v>29</v>
      </c>
      <c r="K1454" t="s">
        <v>1716</v>
      </c>
      <c r="L1454">
        <f>YEAR(licenziamenti[[#This Row],[date]])</f>
        <v>2024</v>
      </c>
    </row>
    <row r="1455" spans="1:12" hidden="1" x14ac:dyDescent="0.3">
      <c r="A1455" t="s">
        <v>3316</v>
      </c>
      <c r="B1455" t="s">
        <v>72</v>
      </c>
      <c r="C1455">
        <v>80</v>
      </c>
      <c r="D1455" s="1">
        <v>44977</v>
      </c>
      <c r="E1455">
        <v>28</v>
      </c>
      <c r="F1455" t="s">
        <v>311</v>
      </c>
      <c r="G1455" t="s">
        <v>3317</v>
      </c>
      <c r="H1455" t="s">
        <v>152</v>
      </c>
      <c r="I1455">
        <v>10</v>
      </c>
      <c r="J1455" t="s">
        <v>75</v>
      </c>
      <c r="K1455" t="s">
        <v>1412</v>
      </c>
      <c r="L1455">
        <f>YEAR(licenziamenti[[#This Row],[date]])</f>
        <v>2023</v>
      </c>
    </row>
    <row r="1456" spans="1:12" hidden="1" x14ac:dyDescent="0.3">
      <c r="A1456" t="s">
        <v>3318</v>
      </c>
      <c r="B1456" t="s">
        <v>124</v>
      </c>
      <c r="C1456">
        <v>2000</v>
      </c>
      <c r="D1456" s="1">
        <v>45852</v>
      </c>
      <c r="F1456" t="s">
        <v>33</v>
      </c>
      <c r="G1456" t="s">
        <v>3319</v>
      </c>
      <c r="H1456" t="s">
        <v>105</v>
      </c>
      <c r="I1456">
        <v>84</v>
      </c>
      <c r="J1456" t="s">
        <v>127</v>
      </c>
      <c r="K1456" t="s">
        <v>3095</v>
      </c>
      <c r="L1456">
        <f>YEAR(licenziamenti[[#This Row],[date]])</f>
        <v>2025</v>
      </c>
    </row>
    <row r="1457" spans="1:12" hidden="1" x14ac:dyDescent="0.3">
      <c r="A1457" t="s">
        <v>3320</v>
      </c>
      <c r="B1457" t="s">
        <v>483</v>
      </c>
      <c r="C1457">
        <v>450</v>
      </c>
      <c r="D1457" s="1">
        <v>45453</v>
      </c>
      <c r="E1457">
        <v>11</v>
      </c>
      <c r="F1457" t="s">
        <v>311</v>
      </c>
      <c r="G1457" t="s">
        <v>3321</v>
      </c>
      <c r="H1457" t="s">
        <v>58</v>
      </c>
      <c r="I1457">
        <v>1</v>
      </c>
      <c r="J1457" t="s">
        <v>133</v>
      </c>
      <c r="K1457" t="s">
        <v>1648</v>
      </c>
      <c r="L1457">
        <f>YEAR(licenziamenti[[#This Row],[date]])</f>
        <v>2024</v>
      </c>
    </row>
    <row r="1458" spans="1:12" hidden="1" x14ac:dyDescent="0.3">
      <c r="A1458" t="s">
        <v>3322</v>
      </c>
      <c r="B1458" t="s">
        <v>12</v>
      </c>
      <c r="D1458" s="1">
        <v>44881</v>
      </c>
      <c r="E1458">
        <v>10</v>
      </c>
      <c r="F1458" t="s">
        <v>233</v>
      </c>
      <c r="G1458" t="s">
        <v>3323</v>
      </c>
      <c r="H1458" t="s">
        <v>22</v>
      </c>
      <c r="I1458">
        <v>21</v>
      </c>
      <c r="J1458" t="s">
        <v>16</v>
      </c>
      <c r="K1458" t="s">
        <v>547</v>
      </c>
      <c r="L1458">
        <f>YEAR(licenziamenti[[#This Row],[date]])</f>
        <v>2022</v>
      </c>
    </row>
    <row r="1459" spans="1:12" hidden="1" x14ac:dyDescent="0.3">
      <c r="A1459" t="s">
        <v>3324</v>
      </c>
      <c r="B1459" t="s">
        <v>672</v>
      </c>
      <c r="C1459">
        <v>930</v>
      </c>
      <c r="D1459" s="1">
        <v>44886</v>
      </c>
      <c r="E1459">
        <v>1</v>
      </c>
      <c r="F1459" t="s">
        <v>83</v>
      </c>
      <c r="G1459" t="s">
        <v>3325</v>
      </c>
      <c r="H1459" t="s">
        <v>35</v>
      </c>
      <c r="I1459">
        <v>804</v>
      </c>
      <c r="J1459" t="s">
        <v>3326</v>
      </c>
      <c r="K1459" t="s">
        <v>3327</v>
      </c>
      <c r="L1459">
        <f>YEAR(licenziamenti[[#This Row],[date]])</f>
        <v>2022</v>
      </c>
    </row>
    <row r="1460" spans="1:12" hidden="1" x14ac:dyDescent="0.3">
      <c r="A1460" t="s">
        <v>3324</v>
      </c>
      <c r="B1460" t="s">
        <v>42</v>
      </c>
      <c r="C1460">
        <v>1240</v>
      </c>
      <c r="D1460" s="1">
        <v>43950</v>
      </c>
      <c r="F1460" t="s">
        <v>83</v>
      </c>
      <c r="G1460" t="s">
        <v>3328</v>
      </c>
      <c r="H1460" t="s">
        <v>28</v>
      </c>
      <c r="I1460">
        <v>89</v>
      </c>
      <c r="J1460" t="s">
        <v>16</v>
      </c>
      <c r="K1460" t="s">
        <v>747</v>
      </c>
      <c r="L1460">
        <f>YEAR(licenziamenti[[#This Row],[date]])</f>
        <v>2020</v>
      </c>
    </row>
    <row r="1461" spans="1:12" hidden="1" x14ac:dyDescent="0.3">
      <c r="A1461" t="s">
        <v>3329</v>
      </c>
      <c r="B1461" t="s">
        <v>12</v>
      </c>
      <c r="C1461">
        <v>1000</v>
      </c>
      <c r="D1461" s="1">
        <v>44825</v>
      </c>
      <c r="E1461">
        <v>10</v>
      </c>
      <c r="F1461" t="s">
        <v>549</v>
      </c>
      <c r="G1461" t="s">
        <v>3330</v>
      </c>
      <c r="H1461" t="s">
        <v>58</v>
      </c>
      <c r="I1461">
        <v>1</v>
      </c>
      <c r="J1461" t="s">
        <v>16</v>
      </c>
      <c r="K1461" t="s">
        <v>3331</v>
      </c>
      <c r="L1461">
        <f>YEAR(licenziamenti[[#This Row],[date]])</f>
        <v>2022</v>
      </c>
    </row>
    <row r="1462" spans="1:12" hidden="1" x14ac:dyDescent="0.3">
      <c r="A1462" t="s">
        <v>3329</v>
      </c>
      <c r="B1462" t="s">
        <v>12</v>
      </c>
      <c r="C1462">
        <v>700</v>
      </c>
      <c r="D1462" s="1">
        <v>43985</v>
      </c>
      <c r="F1462" t="s">
        <v>549</v>
      </c>
      <c r="G1462" t="s">
        <v>3332</v>
      </c>
      <c r="H1462" t="s">
        <v>58</v>
      </c>
      <c r="I1462">
        <v>1</v>
      </c>
      <c r="J1462" t="s">
        <v>16</v>
      </c>
      <c r="K1462" t="s">
        <v>1439</v>
      </c>
      <c r="L1462">
        <f>YEAR(licenziamenti[[#This Row],[date]])</f>
        <v>2020</v>
      </c>
    </row>
    <row r="1463" spans="1:12" hidden="1" x14ac:dyDescent="0.3">
      <c r="A1463" t="s">
        <v>3333</v>
      </c>
      <c r="B1463" t="s">
        <v>3334</v>
      </c>
      <c r="C1463">
        <v>2160</v>
      </c>
      <c r="D1463" s="1">
        <v>45321</v>
      </c>
      <c r="E1463">
        <v>18</v>
      </c>
      <c r="F1463" t="s">
        <v>213</v>
      </c>
      <c r="G1463" t="s">
        <v>3335</v>
      </c>
      <c r="H1463" t="s">
        <v>58</v>
      </c>
      <c r="I1463">
        <v>107</v>
      </c>
      <c r="J1463" t="s">
        <v>3336</v>
      </c>
      <c r="K1463" t="s">
        <v>626</v>
      </c>
      <c r="L1463">
        <f>YEAR(licenziamenti[[#This Row],[date]])</f>
        <v>2024</v>
      </c>
    </row>
    <row r="1464" spans="1:12" hidden="1" x14ac:dyDescent="0.3">
      <c r="A1464" t="s">
        <v>3337</v>
      </c>
      <c r="B1464" t="s">
        <v>12</v>
      </c>
      <c r="C1464">
        <v>400</v>
      </c>
      <c r="D1464" s="1">
        <v>44719</v>
      </c>
      <c r="F1464" t="s">
        <v>43</v>
      </c>
      <c r="G1464" t="s">
        <v>158</v>
      </c>
      <c r="H1464" t="s">
        <v>58</v>
      </c>
      <c r="I1464">
        <v>11</v>
      </c>
      <c r="J1464" t="s">
        <v>16</v>
      </c>
      <c r="K1464" t="s">
        <v>1183</v>
      </c>
      <c r="L1464">
        <f>YEAR(licenziamenti[[#This Row],[date]])</f>
        <v>2022</v>
      </c>
    </row>
    <row r="1465" spans="1:12" hidden="1" x14ac:dyDescent="0.3">
      <c r="A1465" t="s">
        <v>3338</v>
      </c>
      <c r="B1465" t="s">
        <v>124</v>
      </c>
      <c r="C1465">
        <v>1000</v>
      </c>
      <c r="D1465" s="1">
        <v>44826</v>
      </c>
      <c r="F1465" t="s">
        <v>131</v>
      </c>
      <c r="G1465" t="s">
        <v>3339</v>
      </c>
      <c r="H1465" t="s">
        <v>58</v>
      </c>
      <c r="I1465">
        <v>3700</v>
      </c>
      <c r="J1465" t="s">
        <v>127</v>
      </c>
      <c r="K1465" t="s">
        <v>3331</v>
      </c>
      <c r="L1465">
        <f>YEAR(licenziamenti[[#This Row],[date]])</f>
        <v>2022</v>
      </c>
    </row>
    <row r="1466" spans="1:12" hidden="1" x14ac:dyDescent="0.3">
      <c r="A1466" t="s">
        <v>3338</v>
      </c>
      <c r="B1466" t="s">
        <v>124</v>
      </c>
      <c r="C1466">
        <v>7000</v>
      </c>
      <c r="D1466" s="1">
        <v>44704</v>
      </c>
      <c r="E1466">
        <v>1</v>
      </c>
      <c r="F1466" t="s">
        <v>131</v>
      </c>
      <c r="G1466" t="s">
        <v>3340</v>
      </c>
      <c r="H1466" t="s">
        <v>58</v>
      </c>
      <c r="I1466">
        <v>3700</v>
      </c>
      <c r="J1466" t="s">
        <v>127</v>
      </c>
      <c r="K1466" t="s">
        <v>803</v>
      </c>
      <c r="L1466">
        <f>YEAR(licenziamenti[[#This Row],[date]])</f>
        <v>2022</v>
      </c>
    </row>
    <row r="1467" spans="1:12" hidden="1" x14ac:dyDescent="0.3">
      <c r="A1467" t="s">
        <v>3341</v>
      </c>
      <c r="B1467" t="s">
        <v>138</v>
      </c>
      <c r="C1467">
        <v>1400</v>
      </c>
      <c r="D1467" s="1">
        <v>45000</v>
      </c>
      <c r="F1467" t="s">
        <v>20</v>
      </c>
      <c r="G1467" t="s">
        <v>3342</v>
      </c>
      <c r="H1467" t="s">
        <v>58</v>
      </c>
      <c r="I1467">
        <v>778</v>
      </c>
      <c r="J1467" t="s">
        <v>16</v>
      </c>
      <c r="K1467" t="s">
        <v>1668</v>
      </c>
      <c r="L1467">
        <f>YEAR(licenziamenti[[#This Row],[date]])</f>
        <v>2023</v>
      </c>
    </row>
    <row r="1468" spans="1:12" hidden="1" x14ac:dyDescent="0.3">
      <c r="A1468" t="s">
        <v>3343</v>
      </c>
      <c r="B1468" t="s">
        <v>3344</v>
      </c>
      <c r="D1468" s="1">
        <v>45133</v>
      </c>
      <c r="E1468">
        <v>10</v>
      </c>
      <c r="F1468" t="s">
        <v>549</v>
      </c>
      <c r="G1468" t="s">
        <v>3345</v>
      </c>
      <c r="H1468" t="s">
        <v>39</v>
      </c>
      <c r="I1468">
        <v>17</v>
      </c>
      <c r="J1468" t="s">
        <v>3346</v>
      </c>
      <c r="K1468" t="s">
        <v>446</v>
      </c>
      <c r="L1468">
        <f>YEAR(licenziamenti[[#This Row],[date]])</f>
        <v>2023</v>
      </c>
    </row>
    <row r="1469" spans="1:12" hidden="1" x14ac:dyDescent="0.3">
      <c r="A1469" t="s">
        <v>3347</v>
      </c>
      <c r="B1469" t="s">
        <v>348</v>
      </c>
      <c r="C1469">
        <v>3000</v>
      </c>
      <c r="D1469" s="1">
        <v>43941</v>
      </c>
      <c r="E1469">
        <v>15</v>
      </c>
      <c r="F1469" t="s">
        <v>213</v>
      </c>
      <c r="G1469" t="s">
        <v>3348</v>
      </c>
      <c r="H1469" t="s">
        <v>45</v>
      </c>
      <c r="I1469">
        <v>521</v>
      </c>
      <c r="J1469" t="s">
        <v>350</v>
      </c>
      <c r="K1469" t="s">
        <v>394</v>
      </c>
      <c r="L1469">
        <f>YEAR(licenziamenti[[#This Row],[date]])</f>
        <v>2020</v>
      </c>
    </row>
    <row r="1470" spans="1:12" hidden="1" x14ac:dyDescent="0.3">
      <c r="A1470" t="s">
        <v>3349</v>
      </c>
      <c r="B1470" t="s">
        <v>150</v>
      </c>
      <c r="C1470">
        <v>600</v>
      </c>
      <c r="D1470" s="1">
        <v>45625</v>
      </c>
      <c r="F1470" t="s">
        <v>131</v>
      </c>
      <c r="G1470" t="s">
        <v>3350</v>
      </c>
      <c r="H1470" t="s">
        <v>58</v>
      </c>
      <c r="I1470">
        <v>35</v>
      </c>
      <c r="J1470" t="s">
        <v>133</v>
      </c>
      <c r="K1470" t="s">
        <v>3351</v>
      </c>
      <c r="L1470">
        <f>YEAR(licenziamenti[[#This Row],[date]])</f>
        <v>2024</v>
      </c>
    </row>
    <row r="1471" spans="1:12" hidden="1" x14ac:dyDescent="0.3">
      <c r="A1471" t="s">
        <v>3352</v>
      </c>
      <c r="B1471" t="s">
        <v>120</v>
      </c>
      <c r="C1471">
        <v>850</v>
      </c>
      <c r="D1471" s="1">
        <v>45833</v>
      </c>
      <c r="E1471">
        <v>4</v>
      </c>
      <c r="F1471" t="s">
        <v>78</v>
      </c>
      <c r="G1471" t="s">
        <v>3353</v>
      </c>
      <c r="H1471" t="s">
        <v>28</v>
      </c>
      <c r="I1471">
        <v>83</v>
      </c>
      <c r="J1471" t="s">
        <v>29</v>
      </c>
      <c r="K1471" t="s">
        <v>1118</v>
      </c>
      <c r="L1471">
        <f>YEAR(licenziamenti[[#This Row],[date]])</f>
        <v>2025</v>
      </c>
    </row>
    <row r="1472" spans="1:12" hidden="1" x14ac:dyDescent="0.3">
      <c r="A1472" t="s">
        <v>3354</v>
      </c>
      <c r="B1472" t="s">
        <v>42</v>
      </c>
      <c r="C1472">
        <v>1150</v>
      </c>
      <c r="D1472" s="1">
        <v>44635</v>
      </c>
      <c r="E1472">
        <v>46</v>
      </c>
      <c r="F1472" t="s">
        <v>419</v>
      </c>
      <c r="G1472" t="s">
        <v>3355</v>
      </c>
      <c r="H1472" t="s">
        <v>58</v>
      </c>
      <c r="I1472">
        <v>654</v>
      </c>
      <c r="J1472" t="s">
        <v>16</v>
      </c>
      <c r="K1472" t="s">
        <v>3356</v>
      </c>
      <c r="L1472">
        <f>YEAR(licenziamenti[[#This Row],[date]])</f>
        <v>2022</v>
      </c>
    </row>
    <row r="1473" spans="1:12" hidden="1" x14ac:dyDescent="0.3">
      <c r="A1473" t="s">
        <v>3357</v>
      </c>
      <c r="B1473" t="s">
        <v>42</v>
      </c>
      <c r="C1473">
        <v>1270</v>
      </c>
      <c r="D1473" s="1">
        <v>43917</v>
      </c>
      <c r="E1473">
        <v>3</v>
      </c>
      <c r="F1473" t="s">
        <v>419</v>
      </c>
      <c r="G1473" t="s">
        <v>3358</v>
      </c>
      <c r="H1473" t="s">
        <v>35</v>
      </c>
      <c r="I1473">
        <v>560</v>
      </c>
      <c r="J1473" t="s">
        <v>16</v>
      </c>
      <c r="K1473" t="s">
        <v>796</v>
      </c>
      <c r="L1473">
        <f>YEAR(licenziamenti[[#This Row],[date]])</f>
        <v>2020</v>
      </c>
    </row>
    <row r="1474" spans="1:12" hidden="1" x14ac:dyDescent="0.3">
      <c r="A1474" t="s">
        <v>3357</v>
      </c>
      <c r="B1474" t="s">
        <v>42</v>
      </c>
      <c r="C1474">
        <v>200</v>
      </c>
      <c r="D1474" s="1">
        <v>44133</v>
      </c>
      <c r="E1474">
        <v>8</v>
      </c>
      <c r="F1474" t="s">
        <v>419</v>
      </c>
      <c r="G1474" t="s">
        <v>3359</v>
      </c>
      <c r="H1474" t="s">
        <v>35</v>
      </c>
      <c r="I1474">
        <v>560</v>
      </c>
      <c r="J1474" t="s">
        <v>16</v>
      </c>
      <c r="K1474" t="s">
        <v>3360</v>
      </c>
      <c r="L1474">
        <f>YEAR(licenziamenti[[#This Row],[date]])</f>
        <v>2020</v>
      </c>
    </row>
    <row r="1475" spans="1:12" hidden="1" x14ac:dyDescent="0.3">
      <c r="A1475" t="s">
        <v>3361</v>
      </c>
      <c r="B1475" t="s">
        <v>3362</v>
      </c>
      <c r="D1475" s="1">
        <v>45342</v>
      </c>
      <c r="E1475">
        <v>3</v>
      </c>
      <c r="F1475" t="s">
        <v>56</v>
      </c>
      <c r="G1475" t="s">
        <v>3363</v>
      </c>
      <c r="H1475" t="s">
        <v>105</v>
      </c>
      <c r="I1475">
        <v>3</v>
      </c>
      <c r="J1475" t="s">
        <v>519</v>
      </c>
      <c r="K1475" t="s">
        <v>481</v>
      </c>
      <c r="L1475">
        <f>YEAR(licenziamenti[[#This Row],[date]])</f>
        <v>2024</v>
      </c>
    </row>
    <row r="1476" spans="1:12" hidden="1" x14ac:dyDescent="0.3">
      <c r="A1476" t="s">
        <v>3364</v>
      </c>
      <c r="B1476" t="s">
        <v>810</v>
      </c>
      <c r="C1476">
        <v>300</v>
      </c>
      <c r="D1476" s="1">
        <v>45626</v>
      </c>
      <c r="F1476" t="s">
        <v>221</v>
      </c>
      <c r="G1476" t="s">
        <v>3365</v>
      </c>
      <c r="H1476" t="s">
        <v>28</v>
      </c>
      <c r="I1476">
        <v>85</v>
      </c>
      <c r="J1476" t="s">
        <v>294</v>
      </c>
      <c r="K1476" t="s">
        <v>3366</v>
      </c>
      <c r="L1476">
        <f>YEAR(licenziamenti[[#This Row],[date]])</f>
        <v>2024</v>
      </c>
    </row>
    <row r="1477" spans="1:12" hidden="1" x14ac:dyDescent="0.3">
      <c r="A1477" t="s">
        <v>3367</v>
      </c>
      <c r="B1477" t="s">
        <v>12</v>
      </c>
      <c r="C1477">
        <v>150</v>
      </c>
      <c r="D1477" s="1">
        <v>43936</v>
      </c>
      <c r="E1477">
        <v>2</v>
      </c>
      <c r="F1477" t="s">
        <v>103</v>
      </c>
      <c r="G1477" t="s">
        <v>3368</v>
      </c>
      <c r="H1477" t="s">
        <v>22</v>
      </c>
      <c r="I1477">
        <v>40</v>
      </c>
      <c r="J1477" t="s">
        <v>16</v>
      </c>
      <c r="K1477" t="s">
        <v>1276</v>
      </c>
      <c r="L1477">
        <f>YEAR(licenziamenti[[#This Row],[date]])</f>
        <v>2020</v>
      </c>
    </row>
    <row r="1478" spans="1:12" hidden="1" x14ac:dyDescent="0.3">
      <c r="A1478" t="s">
        <v>3369</v>
      </c>
      <c r="B1478" t="s">
        <v>26</v>
      </c>
      <c r="D1478" s="1">
        <v>44965</v>
      </c>
      <c r="E1478">
        <v>14</v>
      </c>
      <c r="F1478" t="s">
        <v>131</v>
      </c>
      <c r="G1478" t="s">
        <v>3370</v>
      </c>
      <c r="H1478" t="s">
        <v>45</v>
      </c>
      <c r="I1478">
        <v>278</v>
      </c>
      <c r="J1478" t="s">
        <v>29</v>
      </c>
      <c r="K1478" t="s">
        <v>202</v>
      </c>
      <c r="L1478">
        <f>YEAR(licenziamenti[[#This Row],[date]])</f>
        <v>2023</v>
      </c>
    </row>
    <row r="1479" spans="1:12" hidden="1" x14ac:dyDescent="0.3">
      <c r="A1479" t="s">
        <v>3369</v>
      </c>
      <c r="B1479" t="s">
        <v>26</v>
      </c>
      <c r="C1479">
        <v>150</v>
      </c>
      <c r="D1479" s="1">
        <v>44882</v>
      </c>
      <c r="E1479">
        <v>4</v>
      </c>
      <c r="F1479" t="s">
        <v>131</v>
      </c>
      <c r="G1479" t="s">
        <v>3371</v>
      </c>
      <c r="H1479" t="s">
        <v>45</v>
      </c>
      <c r="I1479">
        <v>278</v>
      </c>
      <c r="J1479" t="s">
        <v>29</v>
      </c>
      <c r="K1479" t="s">
        <v>430</v>
      </c>
      <c r="L1479">
        <f>YEAR(licenziamenti[[#This Row],[date]])</f>
        <v>2022</v>
      </c>
    </row>
    <row r="1480" spans="1:12" hidden="1" x14ac:dyDescent="0.3">
      <c r="A1480" t="s">
        <v>3372</v>
      </c>
      <c r="B1480" t="s">
        <v>255</v>
      </c>
      <c r="C1480">
        <v>700</v>
      </c>
      <c r="D1480" s="1">
        <v>44869</v>
      </c>
      <c r="E1480">
        <v>8</v>
      </c>
      <c r="F1480" t="s">
        <v>131</v>
      </c>
      <c r="G1480" t="s">
        <v>3373</v>
      </c>
      <c r="H1480" t="s">
        <v>58</v>
      </c>
      <c r="I1480">
        <v>180</v>
      </c>
      <c r="J1480" t="s">
        <v>257</v>
      </c>
      <c r="K1480" t="s">
        <v>3374</v>
      </c>
      <c r="L1480">
        <f>YEAR(licenziamenti[[#This Row],[date]])</f>
        <v>2022</v>
      </c>
    </row>
    <row r="1481" spans="1:12" hidden="1" x14ac:dyDescent="0.3">
      <c r="A1481" t="s">
        <v>3375</v>
      </c>
      <c r="B1481" t="s">
        <v>12</v>
      </c>
      <c r="C1481">
        <v>230</v>
      </c>
      <c r="D1481" s="1">
        <v>43941</v>
      </c>
      <c r="E1481">
        <v>9</v>
      </c>
      <c r="F1481" t="s">
        <v>13</v>
      </c>
      <c r="G1481" t="s">
        <v>2420</v>
      </c>
      <c r="H1481" t="s">
        <v>35</v>
      </c>
      <c r="I1481">
        <v>50</v>
      </c>
      <c r="J1481" t="s">
        <v>16</v>
      </c>
      <c r="K1481" t="s">
        <v>1318</v>
      </c>
      <c r="L1481">
        <f>YEAR(licenziamenti[[#This Row],[date]])</f>
        <v>2020</v>
      </c>
    </row>
    <row r="1482" spans="1:12" hidden="1" x14ac:dyDescent="0.3">
      <c r="A1482" t="s">
        <v>3375</v>
      </c>
      <c r="B1482" t="s">
        <v>12</v>
      </c>
      <c r="C1482">
        <v>780</v>
      </c>
      <c r="D1482" s="1">
        <v>44908</v>
      </c>
      <c r="E1482">
        <v>9</v>
      </c>
      <c r="F1482" t="s">
        <v>13</v>
      </c>
      <c r="G1482" t="s">
        <v>3376</v>
      </c>
      <c r="H1482" t="s">
        <v>15</v>
      </c>
      <c r="I1482">
        <v>514</v>
      </c>
      <c r="J1482" t="s">
        <v>16</v>
      </c>
      <c r="K1482" t="s">
        <v>715</v>
      </c>
      <c r="L1482">
        <f>YEAR(licenziamenti[[#This Row],[date]])</f>
        <v>2022</v>
      </c>
    </row>
    <row r="1483" spans="1:12" hidden="1" x14ac:dyDescent="0.3">
      <c r="A1483" t="s">
        <v>3377</v>
      </c>
      <c r="B1483" t="s">
        <v>867</v>
      </c>
      <c r="C1483">
        <v>1800</v>
      </c>
      <c r="D1483" s="1">
        <v>44827</v>
      </c>
      <c r="F1483" t="s">
        <v>131</v>
      </c>
      <c r="G1483" t="s">
        <v>3378</v>
      </c>
      <c r="H1483" t="s">
        <v>15</v>
      </c>
      <c r="I1483">
        <v>706</v>
      </c>
      <c r="J1483" t="s">
        <v>869</v>
      </c>
      <c r="K1483" t="s">
        <v>1569</v>
      </c>
      <c r="L1483">
        <f>YEAR(licenziamenti[[#This Row],[date]])</f>
        <v>2022</v>
      </c>
    </row>
    <row r="1484" spans="1:12" hidden="1" x14ac:dyDescent="0.3">
      <c r="A1484" t="s">
        <v>3379</v>
      </c>
      <c r="B1484" t="s">
        <v>12</v>
      </c>
      <c r="C1484">
        <v>120</v>
      </c>
      <c r="D1484" s="1">
        <v>44013</v>
      </c>
      <c r="F1484" t="s">
        <v>125</v>
      </c>
      <c r="G1484" t="s">
        <v>3380</v>
      </c>
      <c r="H1484" t="s">
        <v>35</v>
      </c>
      <c r="I1484">
        <v>19</v>
      </c>
      <c r="J1484" t="s">
        <v>16</v>
      </c>
      <c r="K1484" t="s">
        <v>3381</v>
      </c>
      <c r="L1484">
        <f>YEAR(licenziamenti[[#This Row],[date]])</f>
        <v>2020</v>
      </c>
    </row>
    <row r="1485" spans="1:12" hidden="1" x14ac:dyDescent="0.3">
      <c r="A1485" t="s">
        <v>3382</v>
      </c>
      <c r="B1485" t="s">
        <v>157</v>
      </c>
      <c r="C1485">
        <v>500</v>
      </c>
      <c r="D1485" s="1">
        <v>44706</v>
      </c>
      <c r="E1485">
        <v>25</v>
      </c>
      <c r="F1485" t="s">
        <v>131</v>
      </c>
      <c r="G1485" t="s">
        <v>3383</v>
      </c>
      <c r="H1485" t="s">
        <v>28</v>
      </c>
      <c r="I1485">
        <v>53</v>
      </c>
      <c r="J1485" t="s">
        <v>159</v>
      </c>
      <c r="K1485" t="s">
        <v>224</v>
      </c>
      <c r="L1485">
        <f>YEAR(licenziamenti[[#This Row],[date]])</f>
        <v>2022</v>
      </c>
    </row>
    <row r="1486" spans="1:12" hidden="1" x14ac:dyDescent="0.3">
      <c r="A1486" t="s">
        <v>3384</v>
      </c>
      <c r="B1486" t="s">
        <v>150</v>
      </c>
      <c r="D1486" s="1">
        <v>45475</v>
      </c>
      <c r="E1486">
        <v>10</v>
      </c>
      <c r="F1486" t="s">
        <v>33</v>
      </c>
      <c r="G1486" t="s">
        <v>3385</v>
      </c>
      <c r="H1486" t="s">
        <v>58</v>
      </c>
      <c r="I1486">
        <v>51</v>
      </c>
      <c r="J1486" t="s">
        <v>133</v>
      </c>
      <c r="K1486" t="s">
        <v>3386</v>
      </c>
      <c r="L1486">
        <f>YEAR(licenziamenti[[#This Row],[date]])</f>
        <v>2024</v>
      </c>
    </row>
    <row r="1487" spans="1:12" hidden="1" x14ac:dyDescent="0.3">
      <c r="A1487" t="s">
        <v>3384</v>
      </c>
      <c r="B1487" t="s">
        <v>150</v>
      </c>
      <c r="C1487">
        <v>400</v>
      </c>
      <c r="D1487" s="1">
        <v>44804</v>
      </c>
      <c r="F1487" t="s">
        <v>33</v>
      </c>
      <c r="G1487" t="s">
        <v>3387</v>
      </c>
      <c r="H1487" t="s">
        <v>28</v>
      </c>
      <c r="I1487">
        <v>44</v>
      </c>
      <c r="J1487" t="s">
        <v>133</v>
      </c>
      <c r="K1487" t="s">
        <v>424</v>
      </c>
      <c r="L1487">
        <f>YEAR(licenziamenti[[#This Row],[date]])</f>
        <v>2022</v>
      </c>
    </row>
    <row r="1488" spans="1:12" hidden="1" x14ac:dyDescent="0.3">
      <c r="A1488" t="s">
        <v>3384</v>
      </c>
      <c r="B1488" t="s">
        <v>150</v>
      </c>
      <c r="C1488">
        <v>780</v>
      </c>
      <c r="D1488" s="1">
        <v>45036</v>
      </c>
      <c r="E1488">
        <v>3</v>
      </c>
      <c r="F1488" t="s">
        <v>33</v>
      </c>
      <c r="G1488" t="s">
        <v>3388</v>
      </c>
      <c r="H1488" t="s">
        <v>28</v>
      </c>
      <c r="I1488">
        <v>50</v>
      </c>
      <c r="J1488" t="s">
        <v>133</v>
      </c>
      <c r="K1488" t="s">
        <v>1164</v>
      </c>
      <c r="L1488">
        <f>YEAR(licenziamenti[[#This Row],[date]])</f>
        <v>2023</v>
      </c>
    </row>
    <row r="1489" spans="1:12" hidden="1" x14ac:dyDescent="0.3">
      <c r="A1489" t="s">
        <v>3389</v>
      </c>
      <c r="B1489" t="s">
        <v>12</v>
      </c>
      <c r="C1489">
        <v>11000</v>
      </c>
      <c r="D1489" s="1">
        <v>44895</v>
      </c>
      <c r="E1489">
        <v>3</v>
      </c>
      <c r="F1489" t="s">
        <v>56</v>
      </c>
      <c r="G1489" t="s">
        <v>3390</v>
      </c>
      <c r="H1489" t="s">
        <v>58</v>
      </c>
      <c r="I1489">
        <v>134</v>
      </c>
      <c r="J1489" t="s">
        <v>16</v>
      </c>
      <c r="K1489" t="s">
        <v>258</v>
      </c>
      <c r="L1489">
        <f>YEAR(licenziamenti[[#This Row],[date]])</f>
        <v>2022</v>
      </c>
    </row>
    <row r="1490" spans="1:12" hidden="1" x14ac:dyDescent="0.3">
      <c r="A1490" t="s">
        <v>3389</v>
      </c>
      <c r="B1490" t="s">
        <v>12</v>
      </c>
      <c r="C1490">
        <v>4000</v>
      </c>
      <c r="D1490" s="1">
        <v>45595</v>
      </c>
      <c r="E1490">
        <v>15</v>
      </c>
      <c r="F1490" t="s">
        <v>56</v>
      </c>
      <c r="G1490" t="s">
        <v>3391</v>
      </c>
      <c r="H1490" t="s">
        <v>58</v>
      </c>
      <c r="I1490">
        <v>134</v>
      </c>
      <c r="J1490" t="s">
        <v>16</v>
      </c>
      <c r="K1490" t="s">
        <v>1671</v>
      </c>
      <c r="L1490">
        <f>YEAR(licenziamenti[[#This Row],[date]])</f>
        <v>2024</v>
      </c>
    </row>
    <row r="1491" spans="1:12" hidden="1" x14ac:dyDescent="0.3">
      <c r="A1491" t="s">
        <v>3392</v>
      </c>
      <c r="B1491" t="s">
        <v>150</v>
      </c>
      <c r="C1491">
        <v>1000</v>
      </c>
      <c r="D1491" s="1">
        <v>45866</v>
      </c>
      <c r="F1491" t="s">
        <v>1099</v>
      </c>
      <c r="G1491" t="s">
        <v>3393</v>
      </c>
      <c r="H1491" t="s">
        <v>58</v>
      </c>
      <c r="I1491">
        <v>304</v>
      </c>
      <c r="J1491" t="s">
        <v>133</v>
      </c>
      <c r="K1491" t="s">
        <v>581</v>
      </c>
      <c r="L1491">
        <f>YEAR(licenziamenti[[#This Row],[date]])</f>
        <v>2025</v>
      </c>
    </row>
    <row r="1492" spans="1:12" hidden="1" x14ac:dyDescent="0.3">
      <c r="A1492" t="s">
        <v>3392</v>
      </c>
      <c r="B1492" t="s">
        <v>150</v>
      </c>
      <c r="C1492">
        <v>500</v>
      </c>
      <c r="D1492" s="1">
        <v>45901</v>
      </c>
      <c r="F1492" t="s">
        <v>1099</v>
      </c>
      <c r="G1492" t="s">
        <v>3394</v>
      </c>
      <c r="H1492" t="s">
        <v>58</v>
      </c>
      <c r="I1492">
        <v>304</v>
      </c>
      <c r="J1492" t="s">
        <v>133</v>
      </c>
      <c r="K1492" t="s">
        <v>2506</v>
      </c>
      <c r="L1492">
        <f>YEAR(licenziamenti[[#This Row],[date]])</f>
        <v>2025</v>
      </c>
    </row>
    <row r="1493" spans="1:12" hidden="1" x14ac:dyDescent="0.3">
      <c r="A1493" t="s">
        <v>3395</v>
      </c>
      <c r="B1493" t="s">
        <v>124</v>
      </c>
      <c r="C1493">
        <v>1000</v>
      </c>
      <c r="D1493" s="1">
        <v>44698</v>
      </c>
      <c r="E1493">
        <v>1</v>
      </c>
      <c r="F1493" t="s">
        <v>13</v>
      </c>
      <c r="G1493" t="s">
        <v>3396</v>
      </c>
      <c r="H1493" t="s">
        <v>45</v>
      </c>
      <c r="I1493">
        <v>568</v>
      </c>
      <c r="J1493" t="s">
        <v>127</v>
      </c>
      <c r="K1493" t="s">
        <v>3397</v>
      </c>
      <c r="L1493">
        <f>YEAR(licenziamenti[[#This Row],[date]])</f>
        <v>2022</v>
      </c>
    </row>
    <row r="1494" spans="1:12" hidden="1" x14ac:dyDescent="0.3">
      <c r="A1494" t="s">
        <v>3395</v>
      </c>
      <c r="B1494" t="s">
        <v>124</v>
      </c>
      <c r="C1494">
        <v>3000</v>
      </c>
      <c r="D1494" s="1">
        <v>44865</v>
      </c>
      <c r="E1494">
        <v>1</v>
      </c>
      <c r="F1494" t="s">
        <v>13</v>
      </c>
      <c r="G1494" t="s">
        <v>3398</v>
      </c>
      <c r="H1494" t="s">
        <v>45</v>
      </c>
      <c r="I1494">
        <v>568</v>
      </c>
      <c r="J1494" t="s">
        <v>127</v>
      </c>
      <c r="K1494" t="s">
        <v>1074</v>
      </c>
      <c r="L1494">
        <f>YEAR(licenziamenti[[#This Row],[date]])</f>
        <v>2022</v>
      </c>
    </row>
    <row r="1495" spans="1:12" hidden="1" x14ac:dyDescent="0.3">
      <c r="A1495" t="s">
        <v>3399</v>
      </c>
      <c r="B1495" t="s">
        <v>810</v>
      </c>
      <c r="C1495">
        <v>230</v>
      </c>
      <c r="D1495" s="1">
        <v>44806</v>
      </c>
      <c r="E1495">
        <v>5</v>
      </c>
      <c r="F1495" t="s">
        <v>131</v>
      </c>
      <c r="G1495" t="s">
        <v>3400</v>
      </c>
      <c r="H1495" t="s">
        <v>28</v>
      </c>
      <c r="I1495">
        <v>91</v>
      </c>
      <c r="J1495" t="s">
        <v>294</v>
      </c>
      <c r="K1495" t="s">
        <v>2399</v>
      </c>
      <c r="L1495">
        <f>YEAR(licenziamenti[[#This Row],[date]])</f>
        <v>2022</v>
      </c>
    </row>
    <row r="1496" spans="1:12" hidden="1" x14ac:dyDescent="0.3">
      <c r="A1496" t="s">
        <v>3401</v>
      </c>
      <c r="B1496" t="s">
        <v>3402</v>
      </c>
      <c r="C1496">
        <v>900</v>
      </c>
      <c r="D1496" s="1">
        <v>43941</v>
      </c>
      <c r="E1496">
        <v>3</v>
      </c>
      <c r="F1496" t="s">
        <v>131</v>
      </c>
      <c r="G1496" t="s">
        <v>3403</v>
      </c>
      <c r="H1496" t="s">
        <v>28</v>
      </c>
      <c r="I1496">
        <v>38</v>
      </c>
      <c r="J1496" t="s">
        <v>869</v>
      </c>
      <c r="K1496" t="s">
        <v>1318</v>
      </c>
      <c r="L1496">
        <f>YEAR(licenziamenti[[#This Row],[date]])</f>
        <v>2020</v>
      </c>
    </row>
    <row r="1497" spans="1:12" hidden="1" x14ac:dyDescent="0.3">
      <c r="A1497" t="s">
        <v>3404</v>
      </c>
      <c r="B1497" t="s">
        <v>130</v>
      </c>
      <c r="C1497">
        <v>800</v>
      </c>
      <c r="D1497" s="1">
        <v>45610</v>
      </c>
      <c r="F1497" t="s">
        <v>125</v>
      </c>
      <c r="G1497" t="s">
        <v>3405</v>
      </c>
      <c r="H1497" t="s">
        <v>35</v>
      </c>
      <c r="I1497">
        <v>71</v>
      </c>
      <c r="J1497" t="s">
        <v>133</v>
      </c>
      <c r="K1497" t="s">
        <v>3406</v>
      </c>
      <c r="L1497">
        <f>YEAR(licenziamenti[[#This Row],[date]])</f>
        <v>2024</v>
      </c>
    </row>
    <row r="1498" spans="1:12" hidden="1" x14ac:dyDescent="0.3">
      <c r="A1498" t="s">
        <v>3407</v>
      </c>
      <c r="B1498" t="s">
        <v>1337</v>
      </c>
      <c r="D1498" s="1">
        <v>44735</v>
      </c>
      <c r="E1498">
        <v>10</v>
      </c>
      <c r="F1498" t="s">
        <v>83</v>
      </c>
      <c r="G1498" t="s">
        <v>3408</v>
      </c>
      <c r="H1498" t="s">
        <v>152</v>
      </c>
      <c r="I1498">
        <v>1</v>
      </c>
      <c r="J1498" t="s">
        <v>1339</v>
      </c>
      <c r="K1498" t="s">
        <v>713</v>
      </c>
      <c r="L1498">
        <f>YEAR(licenziamenti[[#This Row],[date]])</f>
        <v>2022</v>
      </c>
    </row>
    <row r="1499" spans="1:12" hidden="1" x14ac:dyDescent="0.3">
      <c r="A1499" t="s">
        <v>3409</v>
      </c>
      <c r="B1499" t="s">
        <v>138</v>
      </c>
      <c r="C1499">
        <v>700</v>
      </c>
      <c r="D1499" s="1">
        <v>44962</v>
      </c>
      <c r="F1499" t="s">
        <v>13</v>
      </c>
      <c r="G1499" t="s">
        <v>3410</v>
      </c>
      <c r="H1499" t="s">
        <v>58</v>
      </c>
      <c r="I1499">
        <v>183</v>
      </c>
      <c r="J1499" t="s">
        <v>16</v>
      </c>
      <c r="K1499" t="s">
        <v>598</v>
      </c>
      <c r="L1499">
        <f>YEAR(licenziamenti[[#This Row],[date]])</f>
        <v>2023</v>
      </c>
    </row>
    <row r="1500" spans="1:12" hidden="1" x14ac:dyDescent="0.3">
      <c r="A1500" t="s">
        <v>3411</v>
      </c>
      <c r="B1500" t="s">
        <v>12</v>
      </c>
      <c r="D1500" s="1">
        <v>45590</v>
      </c>
      <c r="E1500">
        <v>4</v>
      </c>
      <c r="F1500" t="s">
        <v>103</v>
      </c>
      <c r="G1500" t="s">
        <v>3412</v>
      </c>
      <c r="H1500" t="s">
        <v>58</v>
      </c>
      <c r="I1500">
        <v>548</v>
      </c>
      <c r="J1500" t="s">
        <v>16</v>
      </c>
      <c r="K1500" t="s">
        <v>3413</v>
      </c>
      <c r="L1500">
        <f>YEAR(licenziamenti[[#This Row],[date]])</f>
        <v>2024</v>
      </c>
    </row>
    <row r="1501" spans="1:12" hidden="1" x14ac:dyDescent="0.3">
      <c r="A1501" t="s">
        <v>3411</v>
      </c>
      <c r="B1501" t="s">
        <v>12</v>
      </c>
      <c r="D1501" s="1">
        <v>45884</v>
      </c>
      <c r="E1501">
        <v>10</v>
      </c>
      <c r="F1501" t="s">
        <v>103</v>
      </c>
      <c r="G1501" t="s">
        <v>3414</v>
      </c>
      <c r="H1501" t="s">
        <v>58</v>
      </c>
      <c r="I1501">
        <v>548</v>
      </c>
      <c r="J1501" t="s">
        <v>16</v>
      </c>
      <c r="K1501" t="s">
        <v>3415</v>
      </c>
      <c r="L1501">
        <f>YEAR(licenziamenti[[#This Row],[date]])</f>
        <v>2025</v>
      </c>
    </row>
    <row r="1502" spans="1:12" hidden="1" x14ac:dyDescent="0.3">
      <c r="A1502" t="s">
        <v>3416</v>
      </c>
      <c r="B1502" t="s">
        <v>287</v>
      </c>
      <c r="D1502" s="1">
        <v>45064</v>
      </c>
      <c r="E1502">
        <v>10</v>
      </c>
      <c r="F1502" t="s">
        <v>311</v>
      </c>
      <c r="G1502" t="s">
        <v>3417</v>
      </c>
      <c r="H1502" t="s">
        <v>152</v>
      </c>
      <c r="I1502">
        <v>15</v>
      </c>
      <c r="J1502" t="s">
        <v>289</v>
      </c>
      <c r="K1502" t="s">
        <v>3418</v>
      </c>
      <c r="L1502">
        <f>YEAR(licenziamenti[[#This Row],[date]])</f>
        <v>2023</v>
      </c>
    </row>
    <row r="1503" spans="1:12" hidden="1" x14ac:dyDescent="0.3">
      <c r="A1503" t="s">
        <v>3419</v>
      </c>
      <c r="B1503" t="s">
        <v>12</v>
      </c>
      <c r="C1503">
        <v>360</v>
      </c>
      <c r="D1503" s="1">
        <v>44781</v>
      </c>
      <c r="F1503" t="s">
        <v>109</v>
      </c>
      <c r="G1503" t="s">
        <v>158</v>
      </c>
      <c r="H1503" t="s">
        <v>45</v>
      </c>
      <c r="I1503">
        <v>188</v>
      </c>
      <c r="J1503" t="s">
        <v>16</v>
      </c>
      <c r="K1503" t="s">
        <v>2615</v>
      </c>
      <c r="L1503">
        <f>YEAR(licenziamenti[[#This Row],[date]])</f>
        <v>2022</v>
      </c>
    </row>
    <row r="1504" spans="1:12" hidden="1" x14ac:dyDescent="0.3">
      <c r="A1504" t="s">
        <v>3420</v>
      </c>
      <c r="B1504" t="s">
        <v>239</v>
      </c>
      <c r="C1504">
        <v>400</v>
      </c>
      <c r="D1504" s="1">
        <v>43938</v>
      </c>
      <c r="F1504" t="s">
        <v>65</v>
      </c>
      <c r="G1504" t="s">
        <v>143</v>
      </c>
      <c r="H1504" t="s">
        <v>28</v>
      </c>
      <c r="I1504">
        <v>34</v>
      </c>
      <c r="J1504" t="s">
        <v>240</v>
      </c>
      <c r="K1504" t="s">
        <v>637</v>
      </c>
      <c r="L1504">
        <f>YEAR(licenziamenti[[#This Row],[date]])</f>
        <v>2020</v>
      </c>
    </row>
    <row r="1505" spans="1:12" hidden="1" x14ac:dyDescent="0.3">
      <c r="A1505" t="s">
        <v>3421</v>
      </c>
      <c r="B1505" t="s">
        <v>12</v>
      </c>
      <c r="C1505">
        <v>3000</v>
      </c>
      <c r="D1505" s="1">
        <v>44706</v>
      </c>
      <c r="E1505">
        <v>2</v>
      </c>
      <c r="F1505" t="s">
        <v>146</v>
      </c>
      <c r="G1505" t="s">
        <v>3422</v>
      </c>
      <c r="H1505" t="s">
        <v>45</v>
      </c>
      <c r="I1505">
        <v>1900</v>
      </c>
      <c r="J1505" t="s">
        <v>16</v>
      </c>
      <c r="K1505" t="s">
        <v>224</v>
      </c>
      <c r="L1505">
        <f>YEAR(licenziamenti[[#This Row],[date]])</f>
        <v>2022</v>
      </c>
    </row>
    <row r="1506" spans="1:12" hidden="1" x14ac:dyDescent="0.3">
      <c r="A1506" t="s">
        <v>3423</v>
      </c>
      <c r="B1506" t="s">
        <v>12</v>
      </c>
      <c r="C1506">
        <v>130</v>
      </c>
      <c r="D1506" s="1">
        <v>43913</v>
      </c>
      <c r="E1506">
        <v>25</v>
      </c>
      <c r="F1506" t="s">
        <v>131</v>
      </c>
      <c r="G1506" t="s">
        <v>143</v>
      </c>
      <c r="H1506" t="s">
        <v>35</v>
      </c>
      <c r="I1506">
        <v>94</v>
      </c>
      <c r="J1506" t="s">
        <v>16</v>
      </c>
      <c r="K1506" t="s">
        <v>670</v>
      </c>
      <c r="L1506">
        <f>YEAR(licenziamenti[[#This Row],[date]])</f>
        <v>2020</v>
      </c>
    </row>
    <row r="1507" spans="1:12" hidden="1" x14ac:dyDescent="0.3">
      <c r="A1507" t="s">
        <v>3424</v>
      </c>
      <c r="B1507" t="s">
        <v>12</v>
      </c>
      <c r="C1507">
        <v>190</v>
      </c>
      <c r="D1507" s="1">
        <v>43942</v>
      </c>
      <c r="F1507" t="s">
        <v>65</v>
      </c>
      <c r="G1507" t="s">
        <v>3425</v>
      </c>
      <c r="H1507" t="s">
        <v>28</v>
      </c>
      <c r="I1507">
        <v>48</v>
      </c>
      <c r="J1507" t="s">
        <v>16</v>
      </c>
      <c r="K1507" t="s">
        <v>1774</v>
      </c>
      <c r="L1507">
        <f>YEAR(licenziamenti[[#This Row],[date]])</f>
        <v>2020</v>
      </c>
    </row>
    <row r="1508" spans="1:12" hidden="1" x14ac:dyDescent="0.3">
      <c r="A1508" t="s">
        <v>3424</v>
      </c>
      <c r="B1508" t="s">
        <v>12</v>
      </c>
      <c r="C1508">
        <v>650</v>
      </c>
      <c r="D1508" s="1">
        <v>44315</v>
      </c>
      <c r="F1508" t="s">
        <v>65</v>
      </c>
      <c r="G1508" t="s">
        <v>3426</v>
      </c>
      <c r="H1508" t="s">
        <v>35</v>
      </c>
      <c r="I1508">
        <v>122</v>
      </c>
      <c r="J1508" t="s">
        <v>16</v>
      </c>
      <c r="K1508" t="s">
        <v>3427</v>
      </c>
      <c r="L1508">
        <f>YEAR(licenziamenti[[#This Row],[date]])</f>
        <v>2021</v>
      </c>
    </row>
    <row r="1509" spans="1:12" hidden="1" x14ac:dyDescent="0.3">
      <c r="A1509" t="s">
        <v>3428</v>
      </c>
      <c r="B1509" t="s">
        <v>3429</v>
      </c>
      <c r="C1509">
        <v>1100</v>
      </c>
      <c r="D1509" s="1">
        <v>44840</v>
      </c>
      <c r="F1509" t="s">
        <v>419</v>
      </c>
      <c r="G1509" t="s">
        <v>3430</v>
      </c>
      <c r="H1509" t="s">
        <v>35</v>
      </c>
      <c r="I1509">
        <v>347</v>
      </c>
      <c r="J1509" t="s">
        <v>16</v>
      </c>
      <c r="K1509" t="s">
        <v>144</v>
      </c>
      <c r="L1509">
        <f>YEAR(licenziamenti[[#This Row],[date]])</f>
        <v>2022</v>
      </c>
    </row>
    <row r="1510" spans="1:12" hidden="1" x14ac:dyDescent="0.3">
      <c r="A1510" t="s">
        <v>3431</v>
      </c>
      <c r="B1510" t="s">
        <v>3432</v>
      </c>
      <c r="D1510" s="1">
        <v>44932</v>
      </c>
      <c r="E1510">
        <v>10</v>
      </c>
      <c r="F1510" t="s">
        <v>43</v>
      </c>
      <c r="G1510" t="s">
        <v>3433</v>
      </c>
      <c r="H1510" t="s">
        <v>152</v>
      </c>
      <c r="I1510">
        <v>40</v>
      </c>
      <c r="J1510" t="s">
        <v>16</v>
      </c>
      <c r="K1510" t="s">
        <v>921</v>
      </c>
      <c r="L1510">
        <f>YEAR(licenziamenti[[#This Row],[date]])</f>
        <v>2023</v>
      </c>
    </row>
    <row r="1511" spans="1:12" hidden="1" x14ac:dyDescent="0.3">
      <c r="A1511" t="s">
        <v>3434</v>
      </c>
      <c r="B1511" t="s">
        <v>12</v>
      </c>
      <c r="C1511">
        <v>500</v>
      </c>
      <c r="D1511" s="1">
        <v>43986</v>
      </c>
      <c r="E1511">
        <v>4</v>
      </c>
      <c r="F1511" t="s">
        <v>146</v>
      </c>
      <c r="G1511" t="s">
        <v>3435</v>
      </c>
      <c r="H1511" t="s">
        <v>35</v>
      </c>
      <c r="I1511">
        <v>52</v>
      </c>
      <c r="J1511" t="s">
        <v>16</v>
      </c>
      <c r="K1511" t="s">
        <v>1097</v>
      </c>
      <c r="L1511">
        <f>YEAR(licenziamenti[[#This Row],[date]])</f>
        <v>2020</v>
      </c>
    </row>
    <row r="1512" spans="1:12" hidden="1" x14ac:dyDescent="0.3">
      <c r="A1512" t="s">
        <v>3436</v>
      </c>
      <c r="B1512" t="s">
        <v>42</v>
      </c>
      <c r="D1512" s="1">
        <v>45117</v>
      </c>
      <c r="E1512">
        <v>59</v>
      </c>
      <c r="F1512" t="s">
        <v>146</v>
      </c>
      <c r="G1512" t="s">
        <v>3437</v>
      </c>
      <c r="H1512" t="s">
        <v>39</v>
      </c>
      <c r="I1512">
        <v>342</v>
      </c>
      <c r="J1512" t="s">
        <v>16</v>
      </c>
      <c r="K1512" t="s">
        <v>2475</v>
      </c>
      <c r="L1512">
        <f>YEAR(licenziamenti[[#This Row],[date]])</f>
        <v>2023</v>
      </c>
    </row>
    <row r="1513" spans="1:12" hidden="1" x14ac:dyDescent="0.3">
      <c r="A1513" t="s">
        <v>3436</v>
      </c>
      <c r="B1513" t="s">
        <v>42</v>
      </c>
      <c r="C1513">
        <v>1150</v>
      </c>
      <c r="D1513" s="1">
        <v>44775</v>
      </c>
      <c r="E1513">
        <v>37</v>
      </c>
      <c r="F1513" t="s">
        <v>146</v>
      </c>
      <c r="G1513" t="s">
        <v>3438</v>
      </c>
      <c r="H1513" t="s">
        <v>39</v>
      </c>
      <c r="I1513">
        <v>342</v>
      </c>
      <c r="J1513" t="s">
        <v>16</v>
      </c>
      <c r="K1513" t="s">
        <v>40</v>
      </c>
      <c r="L1513">
        <f>YEAR(licenziamenti[[#This Row],[date]])</f>
        <v>2022</v>
      </c>
    </row>
    <row r="1514" spans="1:12" hidden="1" x14ac:dyDescent="0.3">
      <c r="A1514" t="s">
        <v>3436</v>
      </c>
      <c r="B1514" t="s">
        <v>42</v>
      </c>
      <c r="C1514">
        <v>1300</v>
      </c>
      <c r="D1514" s="1">
        <v>44701</v>
      </c>
      <c r="E1514">
        <v>28</v>
      </c>
      <c r="F1514" t="s">
        <v>146</v>
      </c>
      <c r="G1514" t="s">
        <v>3439</v>
      </c>
      <c r="H1514" t="s">
        <v>39</v>
      </c>
      <c r="I1514">
        <v>342</v>
      </c>
      <c r="J1514" t="s">
        <v>16</v>
      </c>
      <c r="K1514" t="s">
        <v>3440</v>
      </c>
      <c r="L1514">
        <f>YEAR(licenziamenti[[#This Row],[date]])</f>
        <v>2022</v>
      </c>
    </row>
    <row r="1515" spans="1:12" hidden="1" x14ac:dyDescent="0.3">
      <c r="A1515" t="s">
        <v>3436</v>
      </c>
      <c r="B1515" t="s">
        <v>42</v>
      </c>
      <c r="C1515">
        <v>300</v>
      </c>
      <c r="D1515" s="1">
        <v>44691</v>
      </c>
      <c r="E1515">
        <v>6</v>
      </c>
      <c r="F1515" t="s">
        <v>146</v>
      </c>
      <c r="G1515" t="s">
        <v>3441</v>
      </c>
      <c r="H1515" t="s">
        <v>39</v>
      </c>
      <c r="I1515">
        <v>342</v>
      </c>
      <c r="J1515" t="s">
        <v>16</v>
      </c>
      <c r="K1515" t="s">
        <v>885</v>
      </c>
      <c r="L1515">
        <f>YEAR(licenziamenti[[#This Row],[date]])</f>
        <v>2022</v>
      </c>
    </row>
    <row r="1516" spans="1:12" hidden="1" x14ac:dyDescent="0.3">
      <c r="A1516" t="s">
        <v>3436</v>
      </c>
      <c r="B1516" t="s">
        <v>42</v>
      </c>
      <c r="C1516">
        <v>600</v>
      </c>
      <c r="D1516" s="1">
        <v>43923</v>
      </c>
      <c r="F1516" t="s">
        <v>146</v>
      </c>
      <c r="G1516" t="s">
        <v>143</v>
      </c>
      <c r="H1516" t="s">
        <v>28</v>
      </c>
      <c r="I1516">
        <v>152</v>
      </c>
      <c r="J1516" t="s">
        <v>16</v>
      </c>
      <c r="K1516" t="s">
        <v>494</v>
      </c>
      <c r="L1516">
        <f>YEAR(licenziamenti[[#This Row],[date]])</f>
        <v>2020</v>
      </c>
    </row>
    <row r="1517" spans="1:12" hidden="1" x14ac:dyDescent="0.3">
      <c r="A1517" t="s">
        <v>3442</v>
      </c>
      <c r="B1517" t="s">
        <v>12</v>
      </c>
      <c r="C1517">
        <v>1050</v>
      </c>
      <c r="D1517" s="1">
        <v>44938</v>
      </c>
      <c r="E1517">
        <v>15</v>
      </c>
      <c r="F1517" t="s">
        <v>396</v>
      </c>
      <c r="G1517" t="s">
        <v>3443</v>
      </c>
      <c r="H1517" t="s">
        <v>173</v>
      </c>
      <c r="I1517">
        <v>328</v>
      </c>
      <c r="J1517" t="s">
        <v>16</v>
      </c>
      <c r="K1517" t="s">
        <v>921</v>
      </c>
      <c r="L1517">
        <f>YEAR(licenziamenti[[#This Row],[date]])</f>
        <v>2023</v>
      </c>
    </row>
    <row r="1518" spans="1:12" hidden="1" x14ac:dyDescent="0.3">
      <c r="A1518" t="s">
        <v>3442</v>
      </c>
      <c r="B1518" t="s">
        <v>12</v>
      </c>
      <c r="C1518">
        <v>130</v>
      </c>
      <c r="D1518" s="1">
        <v>44861</v>
      </c>
      <c r="F1518" t="s">
        <v>396</v>
      </c>
      <c r="G1518" t="s">
        <v>158</v>
      </c>
      <c r="H1518" t="s">
        <v>173</v>
      </c>
      <c r="I1518">
        <v>328</v>
      </c>
      <c r="J1518" t="s">
        <v>16</v>
      </c>
      <c r="K1518" t="s">
        <v>1366</v>
      </c>
      <c r="L1518">
        <f>YEAR(licenziamenti[[#This Row],[date]])</f>
        <v>2022</v>
      </c>
    </row>
    <row r="1519" spans="1:12" hidden="1" x14ac:dyDescent="0.3">
      <c r="A1519" t="s">
        <v>3442</v>
      </c>
      <c r="B1519" t="s">
        <v>12</v>
      </c>
      <c r="C1519">
        <v>160</v>
      </c>
      <c r="D1519" s="1">
        <v>43966</v>
      </c>
      <c r="E1519">
        <v>1</v>
      </c>
      <c r="F1519" t="s">
        <v>396</v>
      </c>
      <c r="G1519" t="s">
        <v>143</v>
      </c>
      <c r="H1519" t="s">
        <v>35</v>
      </c>
      <c r="I1519">
        <v>49</v>
      </c>
      <c r="J1519" t="s">
        <v>16</v>
      </c>
      <c r="K1519" t="s">
        <v>1051</v>
      </c>
      <c r="L1519">
        <f>YEAR(licenziamenti[[#This Row],[date]])</f>
        <v>2020</v>
      </c>
    </row>
    <row r="1520" spans="1:12" hidden="1" x14ac:dyDescent="0.3">
      <c r="A1520" t="s">
        <v>3444</v>
      </c>
      <c r="B1520" t="s">
        <v>287</v>
      </c>
      <c r="C1520">
        <v>300</v>
      </c>
      <c r="D1520" s="1">
        <v>44810</v>
      </c>
      <c r="E1520">
        <v>33</v>
      </c>
      <c r="F1520" t="s">
        <v>570</v>
      </c>
      <c r="G1520" t="s">
        <v>3445</v>
      </c>
      <c r="H1520" t="s">
        <v>35</v>
      </c>
      <c r="I1520">
        <v>41</v>
      </c>
      <c r="J1520" t="s">
        <v>289</v>
      </c>
      <c r="K1520" t="s">
        <v>3224</v>
      </c>
      <c r="L1520">
        <f>YEAR(licenziamenti[[#This Row],[date]])</f>
        <v>2022</v>
      </c>
    </row>
    <row r="1521" spans="1:12" hidden="1" x14ac:dyDescent="0.3">
      <c r="A1521" t="s">
        <v>3446</v>
      </c>
      <c r="B1521" t="s">
        <v>3447</v>
      </c>
      <c r="C1521">
        <v>450</v>
      </c>
      <c r="D1521" s="1">
        <v>44770</v>
      </c>
      <c r="F1521" t="s">
        <v>131</v>
      </c>
      <c r="G1521" t="s">
        <v>3448</v>
      </c>
      <c r="H1521" t="s">
        <v>39</v>
      </c>
      <c r="I1521">
        <v>130</v>
      </c>
      <c r="J1521" t="s">
        <v>2141</v>
      </c>
      <c r="K1521" t="s">
        <v>1271</v>
      </c>
      <c r="L1521">
        <f>YEAR(licenziamenti[[#This Row],[date]])</f>
        <v>2022</v>
      </c>
    </row>
    <row r="1522" spans="1:12" hidden="1" x14ac:dyDescent="0.3">
      <c r="A1522" t="s">
        <v>3446</v>
      </c>
      <c r="B1522" t="s">
        <v>2139</v>
      </c>
      <c r="D1522" s="1">
        <v>45006</v>
      </c>
      <c r="E1522">
        <v>1</v>
      </c>
      <c r="F1522" t="s">
        <v>131</v>
      </c>
      <c r="G1522" t="s">
        <v>3449</v>
      </c>
      <c r="H1522" t="s">
        <v>39</v>
      </c>
      <c r="I1522">
        <v>130</v>
      </c>
      <c r="J1522" t="s">
        <v>2141</v>
      </c>
      <c r="K1522" t="s">
        <v>2454</v>
      </c>
      <c r="L1522">
        <f>YEAR(licenziamenti[[#This Row],[date]])</f>
        <v>2023</v>
      </c>
    </row>
    <row r="1523" spans="1:12" hidden="1" x14ac:dyDescent="0.3">
      <c r="A1523" t="s">
        <v>3450</v>
      </c>
      <c r="B1523" t="s">
        <v>1278</v>
      </c>
      <c r="C1523">
        <v>1000</v>
      </c>
      <c r="D1523" s="1">
        <v>45294</v>
      </c>
      <c r="E1523">
        <v>3</v>
      </c>
      <c r="F1523" t="s">
        <v>43</v>
      </c>
      <c r="G1523" t="s">
        <v>3451</v>
      </c>
      <c r="H1523" t="s">
        <v>105</v>
      </c>
      <c r="I1523">
        <v>7200</v>
      </c>
      <c r="J1523" t="s">
        <v>1280</v>
      </c>
      <c r="K1523" t="s">
        <v>3126</v>
      </c>
      <c r="L1523">
        <f>YEAR(licenziamenti[[#This Row],[date]])</f>
        <v>2024</v>
      </c>
    </row>
    <row r="1524" spans="1:12" hidden="1" x14ac:dyDescent="0.3">
      <c r="A1524" t="s">
        <v>3452</v>
      </c>
      <c r="B1524" t="s">
        <v>12</v>
      </c>
      <c r="D1524" s="1">
        <v>43922</v>
      </c>
      <c r="E1524">
        <v>5</v>
      </c>
      <c r="F1524" t="s">
        <v>43</v>
      </c>
      <c r="G1524" t="s">
        <v>3453</v>
      </c>
      <c r="H1524" t="s">
        <v>35</v>
      </c>
      <c r="I1524">
        <v>62</v>
      </c>
      <c r="J1524" t="s">
        <v>16</v>
      </c>
      <c r="K1524" t="s">
        <v>401</v>
      </c>
      <c r="L1524">
        <f>YEAR(licenziamenti[[#This Row],[date]])</f>
        <v>2020</v>
      </c>
    </row>
    <row r="1525" spans="1:12" hidden="1" x14ac:dyDescent="0.3">
      <c r="A1525" t="s">
        <v>3454</v>
      </c>
      <c r="B1525" t="s">
        <v>130</v>
      </c>
      <c r="C1525">
        <v>600</v>
      </c>
      <c r="D1525" s="1">
        <v>44936</v>
      </c>
      <c r="F1525" t="s">
        <v>65</v>
      </c>
      <c r="G1525" t="s">
        <v>3455</v>
      </c>
      <c r="H1525" t="s">
        <v>15</v>
      </c>
      <c r="I1525">
        <v>190</v>
      </c>
      <c r="J1525" t="s">
        <v>133</v>
      </c>
      <c r="K1525" t="s">
        <v>334</v>
      </c>
      <c r="L1525">
        <f>YEAR(licenziamenti[[#This Row],[date]])</f>
        <v>2023</v>
      </c>
    </row>
    <row r="1526" spans="1:12" hidden="1" x14ac:dyDescent="0.3">
      <c r="A1526" t="s">
        <v>3454</v>
      </c>
      <c r="B1526" t="s">
        <v>130</v>
      </c>
      <c r="C1526">
        <v>800</v>
      </c>
      <c r="D1526" s="1">
        <v>44777</v>
      </c>
      <c r="E1526">
        <v>4</v>
      </c>
      <c r="F1526" t="s">
        <v>65</v>
      </c>
      <c r="G1526" t="s">
        <v>3456</v>
      </c>
      <c r="H1526" t="s">
        <v>15</v>
      </c>
      <c r="I1526">
        <v>166</v>
      </c>
      <c r="J1526" t="s">
        <v>133</v>
      </c>
      <c r="K1526" t="s">
        <v>40</v>
      </c>
      <c r="L1526">
        <f>YEAR(licenziamenti[[#This Row],[date]])</f>
        <v>2022</v>
      </c>
    </row>
    <row r="1527" spans="1:12" hidden="1" x14ac:dyDescent="0.3">
      <c r="A1527" t="s">
        <v>3457</v>
      </c>
      <c r="B1527" t="s">
        <v>42</v>
      </c>
      <c r="C1527">
        <v>800</v>
      </c>
      <c r="D1527" s="1">
        <v>44910</v>
      </c>
      <c r="E1527">
        <v>31</v>
      </c>
      <c r="F1527" t="s">
        <v>311</v>
      </c>
      <c r="G1527" t="s">
        <v>3458</v>
      </c>
      <c r="H1527" t="s">
        <v>35</v>
      </c>
      <c r="I1527">
        <v>379</v>
      </c>
      <c r="J1527" t="s">
        <v>16</v>
      </c>
      <c r="K1527" t="s">
        <v>1954</v>
      </c>
      <c r="L1527">
        <f>YEAR(licenziamenti[[#This Row],[date]])</f>
        <v>2022</v>
      </c>
    </row>
    <row r="1528" spans="1:12" hidden="1" x14ac:dyDescent="0.3">
      <c r="A1528" t="s">
        <v>3459</v>
      </c>
      <c r="B1528" t="s">
        <v>99</v>
      </c>
      <c r="C1528">
        <v>400</v>
      </c>
      <c r="D1528" s="1">
        <v>45001</v>
      </c>
      <c r="E1528">
        <v>21</v>
      </c>
      <c r="F1528" t="s">
        <v>43</v>
      </c>
      <c r="G1528" t="s">
        <v>3460</v>
      </c>
      <c r="H1528" t="s">
        <v>39</v>
      </c>
      <c r="I1528">
        <v>71</v>
      </c>
      <c r="J1528" t="s">
        <v>16</v>
      </c>
      <c r="K1528" t="s">
        <v>660</v>
      </c>
      <c r="L1528">
        <f>YEAR(licenziamenti[[#This Row],[date]])</f>
        <v>2023</v>
      </c>
    </row>
    <row r="1529" spans="1:12" hidden="1" x14ac:dyDescent="0.3">
      <c r="A1529" t="s">
        <v>3459</v>
      </c>
      <c r="B1529" t="s">
        <v>99</v>
      </c>
      <c r="C1529">
        <v>560</v>
      </c>
      <c r="D1529" s="1">
        <v>44852</v>
      </c>
      <c r="E1529">
        <v>21</v>
      </c>
      <c r="F1529" t="s">
        <v>43</v>
      </c>
      <c r="G1529" t="s">
        <v>3461</v>
      </c>
      <c r="H1529" t="s">
        <v>39</v>
      </c>
      <c r="I1529">
        <v>71</v>
      </c>
      <c r="J1529" t="s">
        <v>16</v>
      </c>
      <c r="K1529" t="s">
        <v>590</v>
      </c>
      <c r="L1529">
        <f>YEAR(licenziamenti[[#This Row],[date]])</f>
        <v>2022</v>
      </c>
    </row>
    <row r="1530" spans="1:12" hidden="1" x14ac:dyDescent="0.3">
      <c r="A1530" t="s">
        <v>3459</v>
      </c>
      <c r="B1530" t="s">
        <v>99</v>
      </c>
      <c r="C1530">
        <v>910</v>
      </c>
      <c r="D1530" s="1">
        <v>43913</v>
      </c>
      <c r="E1530">
        <v>5</v>
      </c>
      <c r="F1530" t="s">
        <v>43</v>
      </c>
      <c r="G1530" t="s">
        <v>3462</v>
      </c>
      <c r="H1530" t="s">
        <v>105</v>
      </c>
      <c r="I1530">
        <v>2</v>
      </c>
      <c r="J1530" t="s">
        <v>16</v>
      </c>
      <c r="K1530" t="s">
        <v>796</v>
      </c>
      <c r="L1530">
        <f>YEAR(licenziamenti[[#This Row],[date]])</f>
        <v>2020</v>
      </c>
    </row>
    <row r="1531" spans="1:12" hidden="1" x14ac:dyDescent="0.3">
      <c r="A1531" t="s">
        <v>3463</v>
      </c>
      <c r="B1531" t="s">
        <v>19</v>
      </c>
      <c r="C1531">
        <v>270</v>
      </c>
      <c r="D1531" s="1">
        <v>44964</v>
      </c>
      <c r="E1531">
        <v>9</v>
      </c>
      <c r="F1531" t="s">
        <v>65</v>
      </c>
      <c r="G1531" t="s">
        <v>3464</v>
      </c>
      <c r="H1531" t="s">
        <v>215</v>
      </c>
      <c r="I1531">
        <v>56</v>
      </c>
      <c r="J1531" t="s">
        <v>23</v>
      </c>
      <c r="K1531" t="s">
        <v>202</v>
      </c>
      <c r="L1531">
        <f>YEAR(licenziamenti[[#This Row],[date]])</f>
        <v>2023</v>
      </c>
    </row>
    <row r="1532" spans="1:12" hidden="1" x14ac:dyDescent="0.3">
      <c r="A1532" t="s">
        <v>3465</v>
      </c>
      <c r="B1532" t="s">
        <v>3466</v>
      </c>
      <c r="C1532">
        <v>1380</v>
      </c>
      <c r="D1532" s="1">
        <v>45799</v>
      </c>
      <c r="E1532">
        <v>95</v>
      </c>
      <c r="F1532" t="s">
        <v>103</v>
      </c>
      <c r="G1532" t="s">
        <v>3467</v>
      </c>
      <c r="H1532" t="s">
        <v>39</v>
      </c>
      <c r="I1532">
        <v>402</v>
      </c>
      <c r="J1532" t="s">
        <v>29</v>
      </c>
      <c r="K1532" t="s">
        <v>911</v>
      </c>
      <c r="L1532">
        <f>YEAR(licenziamenti[[#This Row],[date]])</f>
        <v>2025</v>
      </c>
    </row>
    <row r="1533" spans="1:12" hidden="1" x14ac:dyDescent="0.3">
      <c r="A1533" t="s">
        <v>3468</v>
      </c>
      <c r="B1533" t="s">
        <v>697</v>
      </c>
      <c r="D1533" s="1">
        <v>45204</v>
      </c>
      <c r="E1533">
        <v>12</v>
      </c>
      <c r="F1533" t="s">
        <v>56</v>
      </c>
      <c r="G1533" t="s">
        <v>3469</v>
      </c>
      <c r="H1533" t="s">
        <v>35</v>
      </c>
      <c r="I1533">
        <v>577</v>
      </c>
      <c r="J1533" t="s">
        <v>699</v>
      </c>
      <c r="K1533" t="s">
        <v>882</v>
      </c>
      <c r="L1533">
        <f>YEAR(licenziamenti[[#This Row],[date]])</f>
        <v>2023</v>
      </c>
    </row>
    <row r="1534" spans="1:12" hidden="1" x14ac:dyDescent="0.3">
      <c r="A1534" t="s">
        <v>3470</v>
      </c>
      <c r="B1534" t="s">
        <v>42</v>
      </c>
      <c r="D1534" s="1">
        <v>45299</v>
      </c>
      <c r="E1534">
        <v>25</v>
      </c>
      <c r="F1534" t="s">
        <v>131</v>
      </c>
      <c r="G1534" t="s">
        <v>3471</v>
      </c>
      <c r="H1534" t="s">
        <v>28</v>
      </c>
      <c r="I1534">
        <v>91</v>
      </c>
      <c r="J1534" t="s">
        <v>16</v>
      </c>
      <c r="K1534" t="s">
        <v>3472</v>
      </c>
      <c r="L1534">
        <f>YEAR(licenziamenti[[#This Row],[date]])</f>
        <v>2024</v>
      </c>
    </row>
    <row r="1535" spans="1:12" hidden="1" x14ac:dyDescent="0.3">
      <c r="A1535" t="s">
        <v>3473</v>
      </c>
      <c r="B1535" t="s">
        <v>528</v>
      </c>
      <c r="C1535">
        <v>1000</v>
      </c>
      <c r="D1535" s="1">
        <v>45218</v>
      </c>
      <c r="F1535" t="s">
        <v>570</v>
      </c>
      <c r="G1535" t="s">
        <v>3474</v>
      </c>
      <c r="H1535" t="s">
        <v>39</v>
      </c>
      <c r="I1535">
        <v>951</v>
      </c>
      <c r="J1535" t="s">
        <v>16</v>
      </c>
      <c r="K1535" t="s">
        <v>1113</v>
      </c>
      <c r="L1535">
        <f>YEAR(licenziamenti[[#This Row],[date]])</f>
        <v>2023</v>
      </c>
    </row>
    <row r="1536" spans="1:12" hidden="1" x14ac:dyDescent="0.3">
      <c r="A1536" t="s">
        <v>3473</v>
      </c>
      <c r="B1536" t="s">
        <v>32</v>
      </c>
      <c r="D1536" s="1">
        <v>45511</v>
      </c>
      <c r="E1536">
        <v>15</v>
      </c>
      <c r="F1536" t="s">
        <v>570</v>
      </c>
      <c r="G1536" t="s">
        <v>3475</v>
      </c>
      <c r="H1536" t="s">
        <v>39</v>
      </c>
      <c r="I1536">
        <v>952</v>
      </c>
      <c r="J1536" t="s">
        <v>16</v>
      </c>
      <c r="K1536" t="s">
        <v>2170</v>
      </c>
      <c r="L1536">
        <f>YEAR(licenziamenti[[#This Row],[date]])</f>
        <v>2024</v>
      </c>
    </row>
    <row r="1537" spans="1:12" hidden="1" x14ac:dyDescent="0.3">
      <c r="A1537" t="s">
        <v>3476</v>
      </c>
      <c r="B1537" t="s">
        <v>120</v>
      </c>
      <c r="C1537">
        <v>230</v>
      </c>
      <c r="D1537" s="1">
        <v>44655</v>
      </c>
      <c r="E1537">
        <v>38</v>
      </c>
      <c r="F1537" t="s">
        <v>125</v>
      </c>
      <c r="G1537" t="s">
        <v>3477</v>
      </c>
      <c r="H1537" t="s">
        <v>39</v>
      </c>
      <c r="I1537">
        <v>3</v>
      </c>
      <c r="J1537" t="s">
        <v>29</v>
      </c>
      <c r="K1537" t="s">
        <v>208</v>
      </c>
      <c r="L1537">
        <f>YEAR(licenziamenti[[#This Row],[date]])</f>
        <v>2022</v>
      </c>
    </row>
    <row r="1538" spans="1:12" hidden="1" x14ac:dyDescent="0.3">
      <c r="A1538" t="s">
        <v>3478</v>
      </c>
      <c r="B1538" t="s">
        <v>1092</v>
      </c>
      <c r="C1538">
        <v>1000</v>
      </c>
      <c r="D1538" s="1">
        <v>44889</v>
      </c>
      <c r="E1538">
        <v>38</v>
      </c>
      <c r="F1538" t="s">
        <v>56</v>
      </c>
      <c r="G1538" t="s">
        <v>3479</v>
      </c>
      <c r="H1538" t="s">
        <v>22</v>
      </c>
      <c r="I1538">
        <v>17</v>
      </c>
      <c r="J1538" t="s">
        <v>1094</v>
      </c>
      <c r="K1538" t="s">
        <v>547</v>
      </c>
      <c r="L1538">
        <f>YEAR(licenziamenti[[#This Row],[date]])</f>
        <v>2022</v>
      </c>
    </row>
    <row r="1539" spans="1:12" hidden="1" x14ac:dyDescent="0.3">
      <c r="A1539" t="s">
        <v>3480</v>
      </c>
      <c r="B1539" t="s">
        <v>42</v>
      </c>
      <c r="C1539">
        <v>450</v>
      </c>
      <c r="D1539" s="1">
        <v>45062</v>
      </c>
      <c r="E1539">
        <v>3</v>
      </c>
      <c r="F1539" t="s">
        <v>131</v>
      </c>
      <c r="G1539" t="s">
        <v>3481</v>
      </c>
      <c r="H1539" t="s">
        <v>39</v>
      </c>
      <c r="I1539">
        <v>481</v>
      </c>
      <c r="J1539" t="s">
        <v>16</v>
      </c>
      <c r="K1539" t="s">
        <v>2577</v>
      </c>
      <c r="L1539">
        <f>YEAR(licenziamenti[[#This Row],[date]])</f>
        <v>2023</v>
      </c>
    </row>
    <row r="1540" spans="1:12" hidden="1" x14ac:dyDescent="0.3">
      <c r="A1540" t="s">
        <v>3480</v>
      </c>
      <c r="B1540" t="s">
        <v>42</v>
      </c>
      <c r="C1540">
        <v>520</v>
      </c>
      <c r="D1540" s="1">
        <v>44671</v>
      </c>
      <c r="F1540" t="s">
        <v>131</v>
      </c>
      <c r="G1540" t="s">
        <v>3482</v>
      </c>
      <c r="H1540" t="s">
        <v>39</v>
      </c>
      <c r="I1540">
        <v>481</v>
      </c>
      <c r="J1540" t="s">
        <v>16</v>
      </c>
      <c r="K1540" t="s">
        <v>2397</v>
      </c>
      <c r="L1540">
        <f>YEAR(licenziamenti[[#This Row],[date]])</f>
        <v>2022</v>
      </c>
    </row>
    <row r="1541" spans="1:12" hidden="1" x14ac:dyDescent="0.3">
      <c r="A1541" t="s">
        <v>3483</v>
      </c>
      <c r="B1541" t="s">
        <v>72</v>
      </c>
      <c r="C1541">
        <v>1000</v>
      </c>
      <c r="D1541" s="1">
        <v>44988</v>
      </c>
      <c r="F1541" t="s">
        <v>419</v>
      </c>
      <c r="G1541" t="s">
        <v>3484</v>
      </c>
      <c r="H1541" t="s">
        <v>58</v>
      </c>
      <c r="I1541">
        <v>59</v>
      </c>
      <c r="J1541" t="s">
        <v>75</v>
      </c>
      <c r="K1541" t="s">
        <v>362</v>
      </c>
      <c r="L1541">
        <f>YEAR(licenziamenti[[#This Row],[date]])</f>
        <v>2023</v>
      </c>
    </row>
    <row r="1542" spans="1:12" hidden="1" x14ac:dyDescent="0.3">
      <c r="A1542" t="s">
        <v>3485</v>
      </c>
      <c r="B1542" t="s">
        <v>12</v>
      </c>
      <c r="C1542">
        <v>1720</v>
      </c>
      <c r="D1542" s="1">
        <v>45211</v>
      </c>
      <c r="E1542">
        <v>14</v>
      </c>
      <c r="F1542" t="s">
        <v>131</v>
      </c>
      <c r="G1542" t="s">
        <v>3486</v>
      </c>
      <c r="H1542" t="s">
        <v>39</v>
      </c>
      <c r="I1542">
        <v>392</v>
      </c>
      <c r="J1542" t="s">
        <v>16</v>
      </c>
      <c r="K1542" t="s">
        <v>3487</v>
      </c>
      <c r="L1542">
        <f>YEAR(licenziamenti[[#This Row],[date]])</f>
        <v>2023</v>
      </c>
    </row>
    <row r="1543" spans="1:12" hidden="1" x14ac:dyDescent="0.3">
      <c r="A1543" t="s">
        <v>3485</v>
      </c>
      <c r="B1543" t="s">
        <v>12</v>
      </c>
      <c r="C1543">
        <v>2250</v>
      </c>
      <c r="D1543" s="1">
        <v>44938</v>
      </c>
      <c r="E1543">
        <v>14</v>
      </c>
      <c r="F1543" t="s">
        <v>131</v>
      </c>
      <c r="G1543" t="s">
        <v>3488</v>
      </c>
      <c r="H1543" t="s">
        <v>39</v>
      </c>
      <c r="I1543">
        <v>392</v>
      </c>
      <c r="J1543" t="s">
        <v>16</v>
      </c>
      <c r="K1543" t="s">
        <v>921</v>
      </c>
      <c r="L1543">
        <f>YEAR(licenziamenti[[#This Row],[date]])</f>
        <v>2023</v>
      </c>
    </row>
    <row r="1544" spans="1:12" hidden="1" x14ac:dyDescent="0.3">
      <c r="A1544" t="s">
        <v>3485</v>
      </c>
      <c r="B1544" t="s">
        <v>12</v>
      </c>
      <c r="C1544">
        <v>4600</v>
      </c>
      <c r="D1544" s="1">
        <v>43942</v>
      </c>
      <c r="E1544">
        <v>3</v>
      </c>
      <c r="F1544" t="s">
        <v>131</v>
      </c>
      <c r="G1544" t="s">
        <v>3489</v>
      </c>
      <c r="H1544" t="s">
        <v>39</v>
      </c>
      <c r="I1544">
        <v>392</v>
      </c>
      <c r="J1544" t="s">
        <v>16</v>
      </c>
      <c r="K1544" t="s">
        <v>1318</v>
      </c>
      <c r="L1544">
        <f>YEAR(licenziamenti[[#This Row],[date]])</f>
        <v>2020</v>
      </c>
    </row>
    <row r="1545" spans="1:12" hidden="1" x14ac:dyDescent="0.3">
      <c r="A1545" t="s">
        <v>3490</v>
      </c>
      <c r="B1545" t="s">
        <v>3491</v>
      </c>
      <c r="C1545">
        <v>5000</v>
      </c>
      <c r="D1545" s="1">
        <v>43966</v>
      </c>
      <c r="E1545">
        <v>5</v>
      </c>
      <c r="F1545" t="s">
        <v>131</v>
      </c>
      <c r="G1545" t="s">
        <v>3492</v>
      </c>
      <c r="H1545" t="s">
        <v>58</v>
      </c>
      <c r="I1545">
        <v>200</v>
      </c>
      <c r="J1545" t="s">
        <v>133</v>
      </c>
      <c r="K1545" t="s">
        <v>3493</v>
      </c>
      <c r="L1545">
        <f>YEAR(licenziamenti[[#This Row],[date]])</f>
        <v>2020</v>
      </c>
    </row>
    <row r="1546" spans="1:12" hidden="1" x14ac:dyDescent="0.3">
      <c r="A1546" t="s">
        <v>3494</v>
      </c>
      <c r="B1546" t="s">
        <v>157</v>
      </c>
      <c r="D1546" s="1">
        <v>44916</v>
      </c>
      <c r="E1546">
        <v>5</v>
      </c>
      <c r="F1546" t="s">
        <v>311</v>
      </c>
      <c r="G1546" t="s">
        <v>3495</v>
      </c>
      <c r="H1546" t="s">
        <v>22</v>
      </c>
      <c r="I1546">
        <v>90</v>
      </c>
      <c r="J1546" t="s">
        <v>159</v>
      </c>
      <c r="K1546" t="s">
        <v>2897</v>
      </c>
      <c r="L1546">
        <f>YEAR(licenziamenti[[#This Row],[date]])</f>
        <v>2022</v>
      </c>
    </row>
    <row r="1547" spans="1:12" hidden="1" x14ac:dyDescent="0.3">
      <c r="A1547" t="s">
        <v>3494</v>
      </c>
      <c r="B1547" t="s">
        <v>157</v>
      </c>
      <c r="C1547">
        <v>180</v>
      </c>
      <c r="D1547" s="1">
        <v>44746</v>
      </c>
      <c r="E1547">
        <v>15</v>
      </c>
      <c r="F1547" t="s">
        <v>311</v>
      </c>
      <c r="G1547" t="s">
        <v>3496</v>
      </c>
      <c r="H1547" t="s">
        <v>22</v>
      </c>
      <c r="I1547">
        <v>90</v>
      </c>
      <c r="J1547" t="s">
        <v>159</v>
      </c>
      <c r="K1547" t="s">
        <v>1333</v>
      </c>
      <c r="L1547">
        <f>YEAR(licenziamenti[[#This Row],[date]])</f>
        <v>2022</v>
      </c>
    </row>
    <row r="1548" spans="1:12" hidden="1" x14ac:dyDescent="0.3">
      <c r="A1548" t="s">
        <v>3497</v>
      </c>
      <c r="B1548" t="s">
        <v>1986</v>
      </c>
      <c r="C1548">
        <v>1000</v>
      </c>
      <c r="D1548" s="1">
        <v>45854</v>
      </c>
      <c r="E1548">
        <v>3</v>
      </c>
      <c r="F1548" t="s">
        <v>448</v>
      </c>
      <c r="G1548" t="s">
        <v>3498</v>
      </c>
      <c r="H1548" t="s">
        <v>39</v>
      </c>
      <c r="I1548">
        <v>850</v>
      </c>
      <c r="J1548" t="s">
        <v>16</v>
      </c>
      <c r="K1548" t="s">
        <v>357</v>
      </c>
      <c r="L1548">
        <f>YEAR(licenziamenti[[#This Row],[date]])</f>
        <v>2025</v>
      </c>
    </row>
    <row r="1549" spans="1:12" hidden="1" x14ac:dyDescent="0.3">
      <c r="A1549" t="s">
        <v>3499</v>
      </c>
      <c r="B1549" t="s">
        <v>42</v>
      </c>
      <c r="C1549">
        <v>300</v>
      </c>
      <c r="D1549" s="1">
        <v>44902</v>
      </c>
      <c r="E1549">
        <v>3</v>
      </c>
      <c r="F1549" t="s">
        <v>419</v>
      </c>
      <c r="G1549" t="s">
        <v>3500</v>
      </c>
      <c r="H1549" t="s">
        <v>28</v>
      </c>
      <c r="I1549">
        <v>114</v>
      </c>
      <c r="J1549" t="s">
        <v>16</v>
      </c>
      <c r="K1549" t="s">
        <v>300</v>
      </c>
      <c r="L1549">
        <f>YEAR(licenziamenti[[#This Row],[date]])</f>
        <v>2022</v>
      </c>
    </row>
    <row r="1550" spans="1:12" hidden="1" x14ac:dyDescent="0.3">
      <c r="A1550" t="s">
        <v>3499</v>
      </c>
      <c r="B1550" t="s">
        <v>42</v>
      </c>
      <c r="C1550">
        <v>340</v>
      </c>
      <c r="D1550" s="1">
        <v>45047</v>
      </c>
      <c r="F1550" t="s">
        <v>419</v>
      </c>
      <c r="G1550" t="s">
        <v>3501</v>
      </c>
      <c r="H1550" t="s">
        <v>28</v>
      </c>
      <c r="I1550">
        <v>114</v>
      </c>
      <c r="J1550" t="s">
        <v>16</v>
      </c>
      <c r="K1550" t="s">
        <v>1721</v>
      </c>
      <c r="L1550">
        <f>YEAR(licenziamenti[[#This Row],[date]])</f>
        <v>2023</v>
      </c>
    </row>
    <row r="1551" spans="1:12" hidden="1" x14ac:dyDescent="0.3">
      <c r="A1551" t="s">
        <v>3502</v>
      </c>
      <c r="B1551" t="s">
        <v>42</v>
      </c>
      <c r="D1551" s="1">
        <v>45659</v>
      </c>
      <c r="E1551">
        <v>10</v>
      </c>
      <c r="F1551" t="s">
        <v>131</v>
      </c>
      <c r="G1551" t="s">
        <v>3503</v>
      </c>
      <c r="H1551" t="s">
        <v>28</v>
      </c>
      <c r="I1551">
        <v>27</v>
      </c>
      <c r="J1551" t="s">
        <v>16</v>
      </c>
      <c r="K1551" t="s">
        <v>1037</v>
      </c>
      <c r="L1551">
        <f>YEAR(licenziamenti[[#This Row],[date]])</f>
        <v>2025</v>
      </c>
    </row>
    <row r="1552" spans="1:12" hidden="1" x14ac:dyDescent="0.3">
      <c r="A1552" t="s">
        <v>3504</v>
      </c>
      <c r="B1552" t="s">
        <v>12</v>
      </c>
      <c r="C1552">
        <v>860</v>
      </c>
      <c r="D1552" s="1">
        <v>43929</v>
      </c>
      <c r="E1552">
        <v>4</v>
      </c>
      <c r="F1552" t="s">
        <v>392</v>
      </c>
      <c r="G1552" t="s">
        <v>3505</v>
      </c>
      <c r="H1552" t="s">
        <v>35</v>
      </c>
      <c r="I1552">
        <v>72</v>
      </c>
      <c r="J1552" t="s">
        <v>16</v>
      </c>
      <c r="K1552" t="s">
        <v>1027</v>
      </c>
      <c r="L1552">
        <f>YEAR(licenziamenti[[#This Row],[date]])</f>
        <v>2020</v>
      </c>
    </row>
    <row r="1553" spans="1:12" hidden="1" x14ac:dyDescent="0.3">
      <c r="A1553" t="s">
        <v>3506</v>
      </c>
      <c r="B1553" t="s">
        <v>150</v>
      </c>
      <c r="C1553">
        <v>800</v>
      </c>
      <c r="D1553" s="1">
        <v>45331</v>
      </c>
      <c r="E1553">
        <v>3</v>
      </c>
      <c r="F1553" t="s">
        <v>83</v>
      </c>
      <c r="G1553" t="s">
        <v>3507</v>
      </c>
      <c r="H1553" t="s">
        <v>173</v>
      </c>
      <c r="I1553">
        <v>490</v>
      </c>
      <c r="J1553" t="s">
        <v>133</v>
      </c>
      <c r="K1553" t="s">
        <v>3508</v>
      </c>
      <c r="L1553">
        <f>YEAR(licenziamenti[[#This Row],[date]])</f>
        <v>2024</v>
      </c>
    </row>
    <row r="1554" spans="1:12" hidden="1" x14ac:dyDescent="0.3">
      <c r="A1554" t="s">
        <v>3509</v>
      </c>
      <c r="B1554" t="s">
        <v>130</v>
      </c>
      <c r="C1554">
        <v>1500</v>
      </c>
      <c r="D1554" s="1">
        <v>44613</v>
      </c>
      <c r="F1554" t="s">
        <v>65</v>
      </c>
      <c r="G1554" t="s">
        <v>3510</v>
      </c>
      <c r="H1554" t="s">
        <v>22</v>
      </c>
      <c r="I1554">
        <v>24</v>
      </c>
      <c r="J1554" t="s">
        <v>133</v>
      </c>
      <c r="K1554" t="s">
        <v>3511</v>
      </c>
      <c r="L1554">
        <f>YEAR(licenziamenti[[#This Row],[date]])</f>
        <v>2022</v>
      </c>
    </row>
    <row r="1555" spans="1:12" hidden="1" x14ac:dyDescent="0.3">
      <c r="A1555" t="s">
        <v>3512</v>
      </c>
      <c r="B1555" t="s">
        <v>130</v>
      </c>
      <c r="D1555" s="1">
        <v>44813</v>
      </c>
      <c r="E1555">
        <v>10</v>
      </c>
      <c r="F1555" t="s">
        <v>65</v>
      </c>
      <c r="G1555" t="s">
        <v>3513</v>
      </c>
      <c r="H1555" t="s">
        <v>35</v>
      </c>
      <c r="I1555">
        <v>20</v>
      </c>
      <c r="J1555" t="s">
        <v>133</v>
      </c>
      <c r="K1555" t="s">
        <v>2365</v>
      </c>
      <c r="L1555">
        <f>YEAR(licenziamenti[[#This Row],[date]])</f>
        <v>2022</v>
      </c>
    </row>
    <row r="1556" spans="1:12" hidden="1" x14ac:dyDescent="0.3">
      <c r="A1556" t="s">
        <v>3514</v>
      </c>
      <c r="B1556" t="s">
        <v>12</v>
      </c>
      <c r="D1556" s="1">
        <v>44938</v>
      </c>
      <c r="E1556">
        <v>14</v>
      </c>
      <c r="F1556" t="s">
        <v>33</v>
      </c>
      <c r="G1556" t="s">
        <v>3515</v>
      </c>
      <c r="H1556" t="s">
        <v>39</v>
      </c>
      <c r="I1556">
        <v>158</v>
      </c>
      <c r="J1556" t="s">
        <v>16</v>
      </c>
      <c r="K1556" t="s">
        <v>2273</v>
      </c>
      <c r="L1556">
        <f>YEAR(licenziamenti[[#This Row],[date]])</f>
        <v>2023</v>
      </c>
    </row>
    <row r="1557" spans="1:12" hidden="1" x14ac:dyDescent="0.3">
      <c r="A1557" t="s">
        <v>3516</v>
      </c>
      <c r="B1557" t="s">
        <v>12</v>
      </c>
      <c r="C1557">
        <v>1300</v>
      </c>
      <c r="D1557" s="1">
        <v>44874</v>
      </c>
      <c r="E1557">
        <v>15</v>
      </c>
      <c r="F1557" t="s">
        <v>20</v>
      </c>
      <c r="G1557" t="s">
        <v>158</v>
      </c>
      <c r="H1557" t="s">
        <v>105</v>
      </c>
      <c r="I1557">
        <v>6</v>
      </c>
      <c r="J1557" t="s">
        <v>16</v>
      </c>
      <c r="K1557" t="s">
        <v>1247</v>
      </c>
      <c r="L1557">
        <f>YEAR(licenziamenti[[#This Row],[date]])</f>
        <v>2022</v>
      </c>
    </row>
    <row r="1558" spans="1:12" hidden="1" x14ac:dyDescent="0.3">
      <c r="A1558" t="s">
        <v>3517</v>
      </c>
      <c r="B1558" t="s">
        <v>99</v>
      </c>
      <c r="C1558">
        <v>180</v>
      </c>
      <c r="D1558" s="1">
        <v>43945</v>
      </c>
      <c r="E1558">
        <v>22</v>
      </c>
      <c r="F1558" t="s">
        <v>131</v>
      </c>
      <c r="G1558" t="s">
        <v>3518</v>
      </c>
      <c r="H1558" t="s">
        <v>28</v>
      </c>
      <c r="I1558">
        <v>15</v>
      </c>
      <c r="J1558" t="s">
        <v>16</v>
      </c>
      <c r="K1558" t="s">
        <v>637</v>
      </c>
      <c r="L1558">
        <f>YEAR(licenziamenti[[#This Row],[date]])</f>
        <v>2020</v>
      </c>
    </row>
    <row r="1559" spans="1:12" hidden="1" x14ac:dyDescent="0.3">
      <c r="A1559" t="s">
        <v>3517</v>
      </c>
      <c r="B1559" t="s">
        <v>99</v>
      </c>
      <c r="C1559">
        <v>220</v>
      </c>
      <c r="D1559" s="1">
        <v>44032</v>
      </c>
      <c r="E1559">
        <v>49</v>
      </c>
      <c r="F1559" t="s">
        <v>131</v>
      </c>
      <c r="G1559" t="s">
        <v>3519</v>
      </c>
      <c r="H1559" t="s">
        <v>28</v>
      </c>
      <c r="I1559">
        <v>15</v>
      </c>
      <c r="J1559" t="s">
        <v>16</v>
      </c>
      <c r="K1559" t="s">
        <v>3520</v>
      </c>
      <c r="L1559">
        <f>YEAR(licenziamenti[[#This Row],[date]])</f>
        <v>2020</v>
      </c>
    </row>
    <row r="1560" spans="1:12" hidden="1" x14ac:dyDescent="0.3">
      <c r="A1560" t="s">
        <v>3521</v>
      </c>
      <c r="B1560" t="s">
        <v>287</v>
      </c>
      <c r="C1560">
        <v>200</v>
      </c>
      <c r="D1560" s="1">
        <v>44651</v>
      </c>
      <c r="F1560" t="s">
        <v>131</v>
      </c>
      <c r="G1560" t="s">
        <v>3522</v>
      </c>
      <c r="H1560" t="s">
        <v>28</v>
      </c>
      <c r="I1560">
        <v>42</v>
      </c>
      <c r="J1560" t="s">
        <v>289</v>
      </c>
      <c r="K1560" t="s">
        <v>598</v>
      </c>
      <c r="L1560">
        <f>YEAR(licenziamenti[[#This Row],[date]])</f>
        <v>2022</v>
      </c>
    </row>
    <row r="1561" spans="1:12" hidden="1" x14ac:dyDescent="0.3">
      <c r="A1561" t="s">
        <v>3521</v>
      </c>
      <c r="B1561" t="s">
        <v>287</v>
      </c>
      <c r="C1561">
        <v>200</v>
      </c>
      <c r="D1561" s="1">
        <v>44962</v>
      </c>
      <c r="E1561">
        <v>25</v>
      </c>
      <c r="F1561" t="s">
        <v>131</v>
      </c>
      <c r="G1561" t="s">
        <v>3522</v>
      </c>
      <c r="H1561" t="s">
        <v>28</v>
      </c>
      <c r="I1561">
        <v>42</v>
      </c>
      <c r="J1561" t="s">
        <v>289</v>
      </c>
      <c r="K1561" t="s">
        <v>598</v>
      </c>
      <c r="L1561">
        <f>YEAR(licenziamenti[[#This Row],[date]])</f>
        <v>2023</v>
      </c>
    </row>
    <row r="1562" spans="1:12" hidden="1" x14ac:dyDescent="0.3">
      <c r="A1562" t="s">
        <v>3523</v>
      </c>
      <c r="B1562" t="s">
        <v>3524</v>
      </c>
      <c r="C1562">
        <v>700</v>
      </c>
      <c r="D1562" s="1">
        <v>45474</v>
      </c>
      <c r="E1562">
        <v>12</v>
      </c>
      <c r="F1562" t="s">
        <v>33</v>
      </c>
      <c r="G1562" t="s">
        <v>3525</v>
      </c>
      <c r="H1562" t="s">
        <v>45</v>
      </c>
      <c r="I1562">
        <v>335</v>
      </c>
      <c r="J1562" t="s">
        <v>289</v>
      </c>
      <c r="K1562" t="s">
        <v>3526</v>
      </c>
      <c r="L1562">
        <f>YEAR(licenziamenti[[#This Row],[date]])</f>
        <v>2024</v>
      </c>
    </row>
    <row r="1563" spans="1:12" hidden="1" x14ac:dyDescent="0.3">
      <c r="A1563" t="s">
        <v>3523</v>
      </c>
      <c r="B1563" t="s">
        <v>3524</v>
      </c>
      <c r="C1563">
        <v>800</v>
      </c>
      <c r="D1563" s="1">
        <v>44746</v>
      </c>
      <c r="E1563">
        <v>12</v>
      </c>
      <c r="F1563" t="s">
        <v>33</v>
      </c>
      <c r="G1563" t="s">
        <v>3527</v>
      </c>
      <c r="H1563" t="s">
        <v>45</v>
      </c>
      <c r="I1563">
        <v>335</v>
      </c>
      <c r="J1563" t="s">
        <v>289</v>
      </c>
      <c r="K1563" t="s">
        <v>1342</v>
      </c>
      <c r="L1563">
        <f>YEAR(licenziamenti[[#This Row],[date]])</f>
        <v>2022</v>
      </c>
    </row>
    <row r="1564" spans="1:12" hidden="1" x14ac:dyDescent="0.3">
      <c r="A1564" t="s">
        <v>3523</v>
      </c>
      <c r="B1564" t="s">
        <v>3524</v>
      </c>
      <c r="C1564">
        <v>850</v>
      </c>
      <c r="D1564" s="1">
        <v>45957</v>
      </c>
      <c r="E1564">
        <v>15</v>
      </c>
      <c r="F1564" t="s">
        <v>33</v>
      </c>
      <c r="G1564" t="s">
        <v>3528</v>
      </c>
      <c r="H1564" t="s">
        <v>45</v>
      </c>
      <c r="I1564">
        <v>335</v>
      </c>
      <c r="J1564" t="s">
        <v>289</v>
      </c>
      <c r="K1564" t="s">
        <v>681</v>
      </c>
      <c r="L1564">
        <f>YEAR(licenziamenti[[#This Row],[date]])</f>
        <v>2025</v>
      </c>
    </row>
    <row r="1565" spans="1:12" hidden="1" x14ac:dyDescent="0.3">
      <c r="A1565" t="s">
        <v>3529</v>
      </c>
      <c r="B1565" t="s">
        <v>1043</v>
      </c>
      <c r="C1565">
        <v>2000</v>
      </c>
      <c r="D1565" s="1">
        <v>45628</v>
      </c>
      <c r="F1565" t="s">
        <v>43</v>
      </c>
      <c r="G1565" t="s">
        <v>3530</v>
      </c>
      <c r="H1565" t="s">
        <v>39</v>
      </c>
      <c r="I1565">
        <v>1200</v>
      </c>
      <c r="J1565" t="s">
        <v>29</v>
      </c>
      <c r="K1565" t="s">
        <v>3531</v>
      </c>
      <c r="L1565">
        <f>YEAR(licenziamenti[[#This Row],[date]])</f>
        <v>2024</v>
      </c>
    </row>
    <row r="1566" spans="1:12" hidden="1" x14ac:dyDescent="0.3">
      <c r="A1566" t="s">
        <v>3529</v>
      </c>
      <c r="B1566" t="s">
        <v>1043</v>
      </c>
      <c r="C1566">
        <v>2800</v>
      </c>
      <c r="D1566" s="1">
        <v>45385</v>
      </c>
      <c r="F1566" t="s">
        <v>43</v>
      </c>
      <c r="G1566" t="s">
        <v>3532</v>
      </c>
      <c r="H1566" t="s">
        <v>39</v>
      </c>
      <c r="I1566">
        <v>1200</v>
      </c>
      <c r="J1566" t="s">
        <v>29</v>
      </c>
      <c r="K1566" t="s">
        <v>3533</v>
      </c>
      <c r="L1566">
        <f>YEAR(licenziamenti[[#This Row],[date]])</f>
        <v>2024</v>
      </c>
    </row>
    <row r="1567" spans="1:12" hidden="1" x14ac:dyDescent="0.3">
      <c r="A1567" t="s">
        <v>3529</v>
      </c>
      <c r="B1567" t="s">
        <v>1043</v>
      </c>
      <c r="C1567">
        <v>3000</v>
      </c>
      <c r="D1567" s="1">
        <v>44943</v>
      </c>
      <c r="E1567">
        <v>1</v>
      </c>
      <c r="F1567" t="s">
        <v>43</v>
      </c>
      <c r="G1567" t="s">
        <v>3534</v>
      </c>
      <c r="H1567" t="s">
        <v>39</v>
      </c>
      <c r="I1567">
        <v>1200</v>
      </c>
      <c r="J1567" t="s">
        <v>29</v>
      </c>
      <c r="K1567" t="s">
        <v>2982</v>
      </c>
      <c r="L1567">
        <f>YEAR(licenziamenti[[#This Row],[date]])</f>
        <v>2023</v>
      </c>
    </row>
    <row r="1568" spans="1:12" hidden="1" x14ac:dyDescent="0.3">
      <c r="A1568" t="s">
        <v>3535</v>
      </c>
      <c r="B1568" t="s">
        <v>505</v>
      </c>
      <c r="C1568">
        <v>10000</v>
      </c>
      <c r="D1568" s="1">
        <v>45649</v>
      </c>
      <c r="E1568">
        <v>10</v>
      </c>
      <c r="F1568" t="s">
        <v>549</v>
      </c>
      <c r="G1568" t="s">
        <v>3536</v>
      </c>
      <c r="H1568" t="s">
        <v>39</v>
      </c>
      <c r="I1568">
        <v>1400</v>
      </c>
      <c r="J1568" t="s">
        <v>159</v>
      </c>
      <c r="K1568" t="s">
        <v>750</v>
      </c>
      <c r="L1568">
        <f>YEAR(licenziamenti[[#This Row],[date]])</f>
        <v>2024</v>
      </c>
    </row>
    <row r="1569" spans="1:12" hidden="1" x14ac:dyDescent="0.3">
      <c r="A1569" t="s">
        <v>3537</v>
      </c>
      <c r="B1569" t="s">
        <v>12</v>
      </c>
      <c r="C1569">
        <v>800</v>
      </c>
      <c r="D1569" s="1">
        <v>43950</v>
      </c>
      <c r="E1569">
        <v>13</v>
      </c>
      <c r="F1569" t="s">
        <v>103</v>
      </c>
      <c r="G1569" t="s">
        <v>3538</v>
      </c>
      <c r="H1569" t="s">
        <v>45</v>
      </c>
      <c r="I1569">
        <v>765</v>
      </c>
      <c r="J1569" t="s">
        <v>16</v>
      </c>
      <c r="K1569" t="s">
        <v>747</v>
      </c>
      <c r="L1569">
        <f>YEAR(licenziamenti[[#This Row],[date]])</f>
        <v>2020</v>
      </c>
    </row>
    <row r="1570" spans="1:12" hidden="1" x14ac:dyDescent="0.3">
      <c r="A1570" t="s">
        <v>3539</v>
      </c>
      <c r="B1570" t="s">
        <v>99</v>
      </c>
      <c r="D1570" s="1">
        <v>44937</v>
      </c>
      <c r="E1570">
        <v>15</v>
      </c>
      <c r="F1570" t="s">
        <v>396</v>
      </c>
      <c r="G1570" t="s">
        <v>3540</v>
      </c>
      <c r="H1570" t="s">
        <v>35</v>
      </c>
      <c r="I1570">
        <v>33</v>
      </c>
      <c r="J1570" t="s">
        <v>16</v>
      </c>
      <c r="K1570" t="s">
        <v>921</v>
      </c>
      <c r="L1570">
        <f>YEAR(licenziamenti[[#This Row],[date]])</f>
        <v>2023</v>
      </c>
    </row>
    <row r="1571" spans="1:12" hidden="1" x14ac:dyDescent="0.3">
      <c r="A1571" t="s">
        <v>143</v>
      </c>
      <c r="B1571" t="s">
        <v>12</v>
      </c>
      <c r="C1571">
        <v>2020</v>
      </c>
      <c r="D1571" s="1">
        <v>45617</v>
      </c>
      <c r="E1571">
        <v>1</v>
      </c>
      <c r="F1571" t="s">
        <v>392</v>
      </c>
      <c r="G1571" t="s">
        <v>3541</v>
      </c>
      <c r="H1571" t="s">
        <v>105</v>
      </c>
      <c r="I1571">
        <v>154</v>
      </c>
      <c r="J1571" t="s">
        <v>16</v>
      </c>
      <c r="K1571" t="s">
        <v>176</v>
      </c>
      <c r="L1571">
        <f>YEAR(licenziamenti[[#This Row],[date]])</f>
        <v>2024</v>
      </c>
    </row>
    <row r="1572" spans="1:12" hidden="1" x14ac:dyDescent="0.3">
      <c r="A1572" t="s">
        <v>143</v>
      </c>
      <c r="B1572" t="s">
        <v>12</v>
      </c>
      <c r="C1572">
        <v>6600</v>
      </c>
      <c r="D1572" s="1">
        <v>45215</v>
      </c>
      <c r="E1572">
        <v>3</v>
      </c>
      <c r="F1572" t="s">
        <v>392</v>
      </c>
      <c r="G1572" t="s">
        <v>3542</v>
      </c>
      <c r="H1572" t="s">
        <v>105</v>
      </c>
      <c r="I1572">
        <v>154</v>
      </c>
      <c r="J1572" t="s">
        <v>16</v>
      </c>
      <c r="K1572" t="s">
        <v>3543</v>
      </c>
      <c r="L1572">
        <f>YEAR(licenziamenti[[#This Row],[date]])</f>
        <v>2023</v>
      </c>
    </row>
    <row r="1573" spans="1:12" hidden="1" x14ac:dyDescent="0.3">
      <c r="A1573" t="s">
        <v>143</v>
      </c>
      <c r="B1573" t="s">
        <v>12</v>
      </c>
      <c r="C1573">
        <v>7160</v>
      </c>
      <c r="D1573" s="1">
        <v>45054</v>
      </c>
      <c r="E1573">
        <v>4</v>
      </c>
      <c r="F1573" t="s">
        <v>392</v>
      </c>
      <c r="G1573" t="s">
        <v>3544</v>
      </c>
      <c r="H1573" t="s">
        <v>105</v>
      </c>
      <c r="I1573">
        <v>154</v>
      </c>
      <c r="J1573" t="s">
        <v>16</v>
      </c>
      <c r="K1573" t="s">
        <v>604</v>
      </c>
      <c r="L1573">
        <f>YEAR(licenziamenti[[#This Row],[date]])</f>
        <v>2023</v>
      </c>
    </row>
    <row r="1574" spans="1:12" hidden="1" x14ac:dyDescent="0.3">
      <c r="A1574" t="s">
        <v>143</v>
      </c>
      <c r="B1574" t="s">
        <v>12</v>
      </c>
      <c r="C1574">
        <v>9600</v>
      </c>
      <c r="D1574" s="1">
        <v>44033</v>
      </c>
      <c r="E1574">
        <v>6</v>
      </c>
      <c r="F1574" t="s">
        <v>392</v>
      </c>
      <c r="G1574" t="s">
        <v>3545</v>
      </c>
      <c r="H1574" t="s">
        <v>105</v>
      </c>
      <c r="I1574">
        <v>154</v>
      </c>
      <c r="J1574" t="s">
        <v>16</v>
      </c>
      <c r="K1574" t="s">
        <v>3546</v>
      </c>
      <c r="L1574">
        <f>YEAR(licenziamenti[[#This Row],[date]])</f>
        <v>2020</v>
      </c>
    </row>
    <row r="1575" spans="1:12" hidden="1" x14ac:dyDescent="0.3">
      <c r="A1575" t="s">
        <v>3547</v>
      </c>
      <c r="B1575" t="s">
        <v>239</v>
      </c>
      <c r="C1575">
        <v>350</v>
      </c>
      <c r="D1575" s="1">
        <v>44845</v>
      </c>
      <c r="E1575">
        <v>3.5000000000000004E+16</v>
      </c>
      <c r="F1575" t="s">
        <v>20</v>
      </c>
      <c r="G1575" t="s">
        <v>3548</v>
      </c>
      <c r="H1575" t="s">
        <v>152</v>
      </c>
      <c r="I1575">
        <v>2</v>
      </c>
      <c r="J1575" t="s">
        <v>240</v>
      </c>
      <c r="K1575" t="s">
        <v>160</v>
      </c>
      <c r="L1575">
        <f>YEAR(licenziamenti[[#This Row],[date]])</f>
        <v>2022</v>
      </c>
    </row>
    <row r="1576" spans="1:12" hidden="1" x14ac:dyDescent="0.3">
      <c r="A1576" t="s">
        <v>3549</v>
      </c>
      <c r="B1576" t="s">
        <v>138</v>
      </c>
      <c r="C1576">
        <v>900</v>
      </c>
      <c r="D1576" s="1">
        <v>45337</v>
      </c>
      <c r="F1576" t="s">
        <v>570</v>
      </c>
      <c r="G1576" t="s">
        <v>158</v>
      </c>
      <c r="H1576" t="s">
        <v>35</v>
      </c>
      <c r="I1576">
        <v>161</v>
      </c>
      <c r="J1576" t="s">
        <v>16</v>
      </c>
      <c r="K1576" t="s">
        <v>3550</v>
      </c>
      <c r="L1576">
        <f>YEAR(licenziamenti[[#This Row],[date]])</f>
        <v>2024</v>
      </c>
    </row>
    <row r="1577" spans="1:12" hidden="1" x14ac:dyDescent="0.3">
      <c r="A1577" t="s">
        <v>3551</v>
      </c>
      <c r="B1577" t="s">
        <v>717</v>
      </c>
      <c r="C1577">
        <v>500</v>
      </c>
      <c r="D1577" s="1">
        <v>44782</v>
      </c>
      <c r="E1577">
        <v>17</v>
      </c>
      <c r="F1577" t="s">
        <v>33</v>
      </c>
      <c r="G1577" t="s">
        <v>3552</v>
      </c>
      <c r="H1577" t="s">
        <v>58</v>
      </c>
      <c r="I1577">
        <v>165</v>
      </c>
      <c r="J1577" t="s">
        <v>75</v>
      </c>
      <c r="K1577" t="s">
        <v>768</v>
      </c>
      <c r="L1577">
        <f>YEAR(licenziamenti[[#This Row],[date]])</f>
        <v>2022</v>
      </c>
    </row>
    <row r="1578" spans="1:12" hidden="1" x14ac:dyDescent="0.3">
      <c r="A1578" t="s">
        <v>3551</v>
      </c>
      <c r="B1578" t="s">
        <v>717</v>
      </c>
      <c r="C1578">
        <v>600</v>
      </c>
      <c r="D1578" s="1">
        <v>45083</v>
      </c>
      <c r="E1578">
        <v>27</v>
      </c>
      <c r="F1578" t="s">
        <v>33</v>
      </c>
      <c r="G1578" t="s">
        <v>3553</v>
      </c>
      <c r="H1578" t="s">
        <v>58</v>
      </c>
      <c r="I1578">
        <v>165</v>
      </c>
      <c r="J1578" t="s">
        <v>75</v>
      </c>
      <c r="K1578" t="s">
        <v>1957</v>
      </c>
      <c r="L1578">
        <f>YEAR(licenziamenti[[#This Row],[date]])</f>
        <v>2023</v>
      </c>
    </row>
    <row r="1579" spans="1:12" hidden="1" x14ac:dyDescent="0.3">
      <c r="A1579" t="s">
        <v>3554</v>
      </c>
      <c r="B1579" t="s">
        <v>42</v>
      </c>
      <c r="C1579">
        <v>270</v>
      </c>
      <c r="D1579" s="1">
        <v>44902</v>
      </c>
      <c r="E1579">
        <v>18</v>
      </c>
      <c r="F1579" t="s">
        <v>131</v>
      </c>
      <c r="G1579" t="s">
        <v>3555</v>
      </c>
      <c r="H1579" t="s">
        <v>35</v>
      </c>
      <c r="I1579">
        <v>115</v>
      </c>
      <c r="J1579" t="s">
        <v>16</v>
      </c>
      <c r="K1579" t="s">
        <v>901</v>
      </c>
      <c r="L1579">
        <f>YEAR(licenziamenti[[#This Row],[date]])</f>
        <v>2022</v>
      </c>
    </row>
    <row r="1580" spans="1:12" hidden="1" x14ac:dyDescent="0.3">
      <c r="A1580" t="s">
        <v>3556</v>
      </c>
      <c r="B1580" t="s">
        <v>55</v>
      </c>
      <c r="C1580">
        <v>1000</v>
      </c>
      <c r="D1580" s="1">
        <v>44608</v>
      </c>
      <c r="E1580">
        <v>15</v>
      </c>
      <c r="F1580" t="s">
        <v>83</v>
      </c>
      <c r="G1580" t="s">
        <v>3557</v>
      </c>
      <c r="H1580" t="s">
        <v>45</v>
      </c>
      <c r="I1580">
        <v>118</v>
      </c>
      <c r="J1580" t="s">
        <v>59</v>
      </c>
      <c r="K1580" t="s">
        <v>2247</v>
      </c>
      <c r="L1580">
        <f>YEAR(licenziamenti[[#This Row],[date]])</f>
        <v>2022</v>
      </c>
    </row>
    <row r="1581" spans="1:12" hidden="1" x14ac:dyDescent="0.3">
      <c r="A1581" t="s">
        <v>3558</v>
      </c>
      <c r="B1581" t="s">
        <v>42</v>
      </c>
      <c r="C1581">
        <v>1930</v>
      </c>
      <c r="D1581" s="1">
        <v>44819</v>
      </c>
      <c r="E1581">
        <v>11</v>
      </c>
      <c r="F1581" t="s">
        <v>94</v>
      </c>
      <c r="G1581" t="s">
        <v>158</v>
      </c>
      <c r="H1581" t="s">
        <v>39</v>
      </c>
      <c r="I1581">
        <v>42</v>
      </c>
      <c r="J1581" t="s">
        <v>16</v>
      </c>
      <c r="K1581" t="s">
        <v>3559</v>
      </c>
      <c r="L1581">
        <f>YEAR(licenziamenti[[#This Row],[date]])</f>
        <v>2022</v>
      </c>
    </row>
    <row r="1582" spans="1:12" hidden="1" x14ac:dyDescent="0.3">
      <c r="A1582" t="s">
        <v>3558</v>
      </c>
      <c r="B1582" t="s">
        <v>42</v>
      </c>
      <c r="C1582">
        <v>300</v>
      </c>
      <c r="D1582" s="1">
        <v>44136</v>
      </c>
      <c r="F1582" t="s">
        <v>94</v>
      </c>
      <c r="G1582" t="s">
        <v>3560</v>
      </c>
      <c r="H1582" t="s">
        <v>39</v>
      </c>
      <c r="I1582">
        <v>42</v>
      </c>
      <c r="J1582" t="s">
        <v>16</v>
      </c>
      <c r="K1582" t="s">
        <v>709</v>
      </c>
      <c r="L1582">
        <f>YEAR(licenziamenti[[#This Row],[date]])</f>
        <v>2020</v>
      </c>
    </row>
    <row r="1583" spans="1:12" hidden="1" x14ac:dyDescent="0.3">
      <c r="A1583" t="s">
        <v>3561</v>
      </c>
      <c r="B1583" t="s">
        <v>12</v>
      </c>
      <c r="D1583" s="1">
        <v>44868</v>
      </c>
      <c r="E1583">
        <v>1</v>
      </c>
      <c r="F1583" t="s">
        <v>20</v>
      </c>
      <c r="G1583" t="s">
        <v>3562</v>
      </c>
      <c r="H1583" t="s">
        <v>39</v>
      </c>
      <c r="I1583">
        <v>16</v>
      </c>
      <c r="J1583" t="s">
        <v>16</v>
      </c>
      <c r="K1583" t="s">
        <v>765</v>
      </c>
      <c r="L1583">
        <f>YEAR(licenziamenti[[#This Row],[date]])</f>
        <v>2022</v>
      </c>
    </row>
    <row r="1584" spans="1:12" hidden="1" x14ac:dyDescent="0.3">
      <c r="A1584" t="s">
        <v>3561</v>
      </c>
      <c r="B1584" t="s">
        <v>12</v>
      </c>
      <c r="C1584">
        <v>650</v>
      </c>
      <c r="D1584" s="1">
        <v>45721</v>
      </c>
      <c r="E1584">
        <v>5</v>
      </c>
      <c r="F1584" t="s">
        <v>20</v>
      </c>
      <c r="G1584" t="s">
        <v>3563</v>
      </c>
      <c r="H1584" t="s">
        <v>39</v>
      </c>
      <c r="I1584">
        <v>16</v>
      </c>
      <c r="J1584" t="s">
        <v>16</v>
      </c>
      <c r="K1584" t="s">
        <v>2813</v>
      </c>
      <c r="L1584">
        <f>YEAR(licenziamenti[[#This Row],[date]])</f>
        <v>2025</v>
      </c>
    </row>
    <row r="1585" spans="1:12" hidden="1" x14ac:dyDescent="0.3">
      <c r="A1585" t="s">
        <v>3564</v>
      </c>
      <c r="B1585" t="s">
        <v>42</v>
      </c>
      <c r="C1585">
        <v>500</v>
      </c>
      <c r="D1585" s="1">
        <v>43954</v>
      </c>
      <c r="F1585" t="s">
        <v>311</v>
      </c>
      <c r="G1585" t="s">
        <v>3565</v>
      </c>
      <c r="H1585" t="s">
        <v>39</v>
      </c>
      <c r="I1585">
        <v>46</v>
      </c>
      <c r="J1585" t="s">
        <v>16</v>
      </c>
      <c r="K1585" t="s">
        <v>3566</v>
      </c>
      <c r="L1585">
        <f>YEAR(licenziamenti[[#This Row],[date]])</f>
        <v>2020</v>
      </c>
    </row>
    <row r="1586" spans="1:12" hidden="1" x14ac:dyDescent="0.3">
      <c r="A1586" t="s">
        <v>3567</v>
      </c>
      <c r="B1586" t="s">
        <v>12</v>
      </c>
      <c r="D1586" s="1">
        <v>44943</v>
      </c>
      <c r="E1586">
        <v>16</v>
      </c>
      <c r="F1586" t="s">
        <v>94</v>
      </c>
      <c r="G1586" t="s">
        <v>3568</v>
      </c>
      <c r="H1586" t="s">
        <v>39</v>
      </c>
      <c r="I1586">
        <v>12</v>
      </c>
      <c r="J1586" t="s">
        <v>16</v>
      </c>
      <c r="K1586" t="s">
        <v>709</v>
      </c>
      <c r="L1586">
        <f>YEAR(licenziamenti[[#This Row],[date]])</f>
        <v>2023</v>
      </c>
    </row>
    <row r="1587" spans="1:12" hidden="1" x14ac:dyDescent="0.3">
      <c r="A1587" t="s">
        <v>3569</v>
      </c>
      <c r="B1587" t="s">
        <v>150</v>
      </c>
      <c r="C1587">
        <v>1000</v>
      </c>
      <c r="D1587" s="1">
        <v>45002</v>
      </c>
      <c r="E1587">
        <v>2</v>
      </c>
      <c r="F1587" t="s">
        <v>43</v>
      </c>
      <c r="G1587" t="s">
        <v>3570</v>
      </c>
      <c r="H1587" t="s">
        <v>173</v>
      </c>
      <c r="I1587">
        <v>431</v>
      </c>
      <c r="J1587" t="s">
        <v>133</v>
      </c>
      <c r="K1587" t="s">
        <v>346</v>
      </c>
      <c r="L1587">
        <f>YEAR(licenziamenti[[#This Row],[date]])</f>
        <v>2023</v>
      </c>
    </row>
    <row r="1588" spans="1:12" hidden="1" x14ac:dyDescent="0.3">
      <c r="A1588" t="s">
        <v>3569</v>
      </c>
      <c r="B1588" t="s">
        <v>150</v>
      </c>
      <c r="C1588">
        <v>4500</v>
      </c>
      <c r="D1588" s="1">
        <v>43970</v>
      </c>
      <c r="E1588">
        <v>15</v>
      </c>
      <c r="F1588" t="s">
        <v>43</v>
      </c>
      <c r="G1588" t="s">
        <v>3571</v>
      </c>
      <c r="H1588" t="s">
        <v>45</v>
      </c>
      <c r="I1588">
        <v>157</v>
      </c>
      <c r="J1588" t="s">
        <v>133</v>
      </c>
      <c r="K1588" t="s">
        <v>3572</v>
      </c>
      <c r="L1588">
        <f>YEAR(licenziamenti[[#This Row],[date]])</f>
        <v>2020</v>
      </c>
    </row>
    <row r="1589" spans="1:12" hidden="1" x14ac:dyDescent="0.3">
      <c r="A1589" t="s">
        <v>3573</v>
      </c>
      <c r="B1589" t="s">
        <v>130</v>
      </c>
      <c r="C1589">
        <v>400</v>
      </c>
      <c r="D1589" s="1">
        <v>45260</v>
      </c>
      <c r="E1589">
        <v>36</v>
      </c>
      <c r="F1589" t="s">
        <v>33</v>
      </c>
      <c r="G1589" t="s">
        <v>3574</v>
      </c>
      <c r="H1589" t="s">
        <v>105</v>
      </c>
      <c r="I1589">
        <v>52</v>
      </c>
      <c r="J1589" t="s">
        <v>133</v>
      </c>
      <c r="K1589" t="s">
        <v>1933</v>
      </c>
      <c r="L1589">
        <f>YEAR(licenziamenti[[#This Row],[date]])</f>
        <v>2023</v>
      </c>
    </row>
    <row r="1590" spans="1:12" hidden="1" x14ac:dyDescent="0.3">
      <c r="A1590" t="s">
        <v>3575</v>
      </c>
      <c r="B1590" t="s">
        <v>196</v>
      </c>
      <c r="D1590" s="1">
        <v>44979</v>
      </c>
      <c r="E1590">
        <v>10</v>
      </c>
      <c r="F1590" t="s">
        <v>103</v>
      </c>
      <c r="G1590" t="s">
        <v>3576</v>
      </c>
      <c r="H1590" t="s">
        <v>152</v>
      </c>
      <c r="I1590">
        <v>57</v>
      </c>
      <c r="J1590" t="s">
        <v>16</v>
      </c>
      <c r="K1590" t="s">
        <v>1788</v>
      </c>
      <c r="L1590">
        <f>YEAR(licenziamenti[[#This Row],[date]])</f>
        <v>2023</v>
      </c>
    </row>
    <row r="1591" spans="1:12" hidden="1" x14ac:dyDescent="0.3">
      <c r="A1591" t="s">
        <v>3577</v>
      </c>
      <c r="B1591" t="s">
        <v>55</v>
      </c>
      <c r="C1591">
        <v>1590</v>
      </c>
      <c r="D1591" s="1">
        <v>44670</v>
      </c>
      <c r="F1591" t="s">
        <v>419</v>
      </c>
      <c r="G1591" t="s">
        <v>3578</v>
      </c>
      <c r="H1591" t="s">
        <v>58</v>
      </c>
      <c r="I1591">
        <v>788</v>
      </c>
      <c r="J1591" t="s">
        <v>59</v>
      </c>
      <c r="K1591" t="s">
        <v>3579</v>
      </c>
      <c r="L1591">
        <f>YEAR(licenziamenti[[#This Row],[date]])</f>
        <v>2022</v>
      </c>
    </row>
    <row r="1592" spans="1:12" hidden="1" x14ac:dyDescent="0.3">
      <c r="A1592" t="s">
        <v>3577</v>
      </c>
      <c r="B1592" t="s">
        <v>55</v>
      </c>
      <c r="C1592">
        <v>3120</v>
      </c>
      <c r="D1592" s="1">
        <v>44902</v>
      </c>
      <c r="E1592">
        <v>12</v>
      </c>
      <c r="F1592" t="s">
        <v>419</v>
      </c>
      <c r="G1592" t="s">
        <v>3580</v>
      </c>
      <c r="H1592" t="s">
        <v>58</v>
      </c>
      <c r="I1592">
        <v>788</v>
      </c>
      <c r="J1592" t="s">
        <v>59</v>
      </c>
      <c r="K1592" t="s">
        <v>237</v>
      </c>
      <c r="L1592">
        <f>YEAR(licenziamenti[[#This Row],[date]])</f>
        <v>2022</v>
      </c>
    </row>
    <row r="1593" spans="1:12" hidden="1" x14ac:dyDescent="0.3">
      <c r="A1593" t="s">
        <v>3577</v>
      </c>
      <c r="B1593" t="s">
        <v>55</v>
      </c>
      <c r="C1593">
        <v>3400</v>
      </c>
      <c r="D1593" s="1">
        <v>44988</v>
      </c>
      <c r="E1593">
        <v>15</v>
      </c>
      <c r="F1593" t="s">
        <v>419</v>
      </c>
      <c r="G1593" t="s">
        <v>3581</v>
      </c>
      <c r="H1593" t="s">
        <v>58</v>
      </c>
      <c r="I1593">
        <v>788</v>
      </c>
      <c r="J1593" t="s">
        <v>59</v>
      </c>
      <c r="K1593" t="s">
        <v>362</v>
      </c>
      <c r="L1593">
        <f>YEAR(licenziamenti[[#This Row],[date]])</f>
        <v>2023</v>
      </c>
    </row>
    <row r="1594" spans="1:12" hidden="1" x14ac:dyDescent="0.3">
      <c r="A1594" t="s">
        <v>3577</v>
      </c>
      <c r="B1594" t="s">
        <v>55</v>
      </c>
      <c r="C1594">
        <v>3840</v>
      </c>
      <c r="D1594" s="1">
        <v>44747</v>
      </c>
      <c r="E1594">
        <v>12</v>
      </c>
      <c r="F1594" t="s">
        <v>419</v>
      </c>
      <c r="G1594" t="s">
        <v>3582</v>
      </c>
      <c r="H1594" t="s">
        <v>58</v>
      </c>
      <c r="I1594">
        <v>788</v>
      </c>
      <c r="J1594" t="s">
        <v>59</v>
      </c>
      <c r="K1594" t="s">
        <v>2155</v>
      </c>
      <c r="L1594">
        <f>YEAR(licenziamenti[[#This Row],[date]])</f>
        <v>2022</v>
      </c>
    </row>
    <row r="1595" spans="1:12" hidden="1" x14ac:dyDescent="0.3">
      <c r="A1595" t="s">
        <v>3577</v>
      </c>
      <c r="B1595" t="s">
        <v>55</v>
      </c>
      <c r="C1595">
        <v>470</v>
      </c>
      <c r="D1595" s="1">
        <v>43917</v>
      </c>
      <c r="F1595" t="s">
        <v>419</v>
      </c>
      <c r="G1595" t="s">
        <v>3583</v>
      </c>
      <c r="H1595" t="s">
        <v>35</v>
      </c>
      <c r="I1595">
        <v>263</v>
      </c>
      <c r="J1595" t="s">
        <v>59</v>
      </c>
      <c r="K1595" t="s">
        <v>46</v>
      </c>
      <c r="L1595">
        <f>YEAR(licenziamenti[[#This Row],[date]])</f>
        <v>2020</v>
      </c>
    </row>
    <row r="1596" spans="1:12" hidden="1" x14ac:dyDescent="0.3">
      <c r="A1596" t="s">
        <v>3577</v>
      </c>
      <c r="B1596" t="s">
        <v>55</v>
      </c>
      <c r="C1596">
        <v>470</v>
      </c>
      <c r="D1596" s="1">
        <v>43938</v>
      </c>
      <c r="E1596">
        <v>1</v>
      </c>
      <c r="F1596" t="s">
        <v>419</v>
      </c>
      <c r="G1596" t="s">
        <v>3584</v>
      </c>
      <c r="H1596" t="s">
        <v>35</v>
      </c>
      <c r="I1596">
        <v>263</v>
      </c>
      <c r="J1596" t="s">
        <v>59</v>
      </c>
      <c r="K1596" t="s">
        <v>2088</v>
      </c>
      <c r="L1596">
        <f>YEAR(licenziamenti[[#This Row],[date]])</f>
        <v>2020</v>
      </c>
    </row>
    <row r="1597" spans="1:12" hidden="1" x14ac:dyDescent="0.3">
      <c r="A1597" t="s">
        <v>3585</v>
      </c>
      <c r="B1597" t="s">
        <v>99</v>
      </c>
      <c r="C1597">
        <v>320</v>
      </c>
      <c r="D1597" s="1">
        <v>43980</v>
      </c>
      <c r="E1597">
        <v>6</v>
      </c>
      <c r="F1597" t="s">
        <v>419</v>
      </c>
      <c r="G1597" t="s">
        <v>3586</v>
      </c>
      <c r="H1597" t="s">
        <v>22</v>
      </c>
      <c r="I1597">
        <v>17</v>
      </c>
      <c r="J1597" t="s">
        <v>16</v>
      </c>
      <c r="K1597" t="s">
        <v>1051</v>
      </c>
      <c r="L1597">
        <f>YEAR(licenziamenti[[#This Row],[date]])</f>
        <v>2020</v>
      </c>
    </row>
    <row r="1598" spans="1:12" hidden="1" x14ac:dyDescent="0.3">
      <c r="A1598" t="s">
        <v>3587</v>
      </c>
      <c r="B1598" t="s">
        <v>42</v>
      </c>
      <c r="C1598">
        <v>250</v>
      </c>
      <c r="D1598" s="1">
        <v>43920</v>
      </c>
      <c r="E1598">
        <v>75</v>
      </c>
      <c r="F1598" t="s">
        <v>419</v>
      </c>
      <c r="G1598" t="s">
        <v>3588</v>
      </c>
      <c r="H1598" t="s">
        <v>22</v>
      </c>
      <c r="I1598">
        <v>18</v>
      </c>
      <c r="J1598" t="s">
        <v>16</v>
      </c>
      <c r="K1598" t="s">
        <v>401</v>
      </c>
      <c r="L1598">
        <f>YEAR(licenziamenti[[#This Row],[date]])</f>
        <v>2020</v>
      </c>
    </row>
    <row r="1599" spans="1:12" hidden="1" x14ac:dyDescent="0.3">
      <c r="A1599" t="s">
        <v>3589</v>
      </c>
      <c r="B1599" t="s">
        <v>150</v>
      </c>
      <c r="D1599" s="1">
        <v>45779</v>
      </c>
      <c r="E1599">
        <v>10</v>
      </c>
      <c r="F1599" t="s">
        <v>454</v>
      </c>
      <c r="G1599" t="s">
        <v>3590</v>
      </c>
      <c r="H1599" t="s">
        <v>28</v>
      </c>
      <c r="I1599">
        <v>32</v>
      </c>
      <c r="J1599" t="s">
        <v>133</v>
      </c>
      <c r="K1599" t="s">
        <v>2078</v>
      </c>
      <c r="L1599">
        <f>YEAR(licenziamenti[[#This Row],[date]])</f>
        <v>2025</v>
      </c>
    </row>
    <row r="1600" spans="1:12" hidden="1" x14ac:dyDescent="0.3">
      <c r="A1600" t="s">
        <v>3591</v>
      </c>
      <c r="B1600" t="s">
        <v>55</v>
      </c>
      <c r="C1600">
        <v>3000</v>
      </c>
      <c r="D1600" s="1">
        <v>44963</v>
      </c>
      <c r="E1600">
        <v>7</v>
      </c>
      <c r="F1600" t="s">
        <v>221</v>
      </c>
      <c r="G1600" t="s">
        <v>3592</v>
      </c>
      <c r="H1600" t="s">
        <v>173</v>
      </c>
      <c r="I1600">
        <v>507</v>
      </c>
      <c r="J1600" t="s">
        <v>59</v>
      </c>
      <c r="K1600" t="s">
        <v>598</v>
      </c>
      <c r="L1600">
        <f>YEAR(licenziamenti[[#This Row],[date]])</f>
        <v>2023</v>
      </c>
    </row>
    <row r="1601" spans="1:12" hidden="1" x14ac:dyDescent="0.3">
      <c r="A1601" t="s">
        <v>3591</v>
      </c>
      <c r="B1601" t="s">
        <v>55</v>
      </c>
      <c r="C1601">
        <v>5000</v>
      </c>
      <c r="D1601" s="1">
        <v>44781</v>
      </c>
      <c r="E1601">
        <v>15</v>
      </c>
      <c r="F1601" t="s">
        <v>221</v>
      </c>
      <c r="G1601" t="s">
        <v>3593</v>
      </c>
      <c r="H1601" t="s">
        <v>173</v>
      </c>
      <c r="I1601">
        <v>507</v>
      </c>
      <c r="J1601" t="s">
        <v>59</v>
      </c>
      <c r="K1601" t="s">
        <v>768</v>
      </c>
      <c r="L1601">
        <f>YEAR(licenziamenti[[#This Row],[date]])</f>
        <v>2022</v>
      </c>
    </row>
    <row r="1602" spans="1:12" hidden="1" x14ac:dyDescent="0.3">
      <c r="A1602" t="s">
        <v>3594</v>
      </c>
      <c r="B1602" t="s">
        <v>3362</v>
      </c>
      <c r="C1602">
        <v>400</v>
      </c>
      <c r="D1602" s="1">
        <v>45705</v>
      </c>
      <c r="E1602">
        <v>2</v>
      </c>
      <c r="F1602" t="s">
        <v>1099</v>
      </c>
      <c r="G1602" t="s">
        <v>3595</v>
      </c>
      <c r="H1602" t="s">
        <v>22</v>
      </c>
      <c r="I1602">
        <v>37</v>
      </c>
      <c r="J1602" t="s">
        <v>519</v>
      </c>
      <c r="K1602" t="s">
        <v>3596</v>
      </c>
      <c r="L1602">
        <f>YEAR(licenziamenti[[#This Row],[date]])</f>
        <v>2025</v>
      </c>
    </row>
    <row r="1603" spans="1:12" hidden="1" x14ac:dyDescent="0.3">
      <c r="A1603" t="s">
        <v>3597</v>
      </c>
      <c r="B1603" t="s">
        <v>1945</v>
      </c>
      <c r="C1603">
        <v>760</v>
      </c>
      <c r="D1603" s="1">
        <v>44881</v>
      </c>
      <c r="E1603">
        <v>23</v>
      </c>
      <c r="F1603" t="s">
        <v>311</v>
      </c>
      <c r="G1603" t="s">
        <v>3598</v>
      </c>
      <c r="H1603" t="s">
        <v>28</v>
      </c>
      <c r="I1603">
        <v>56</v>
      </c>
      <c r="J1603" t="s">
        <v>16</v>
      </c>
      <c r="K1603" t="s">
        <v>1247</v>
      </c>
      <c r="L1603">
        <f>YEAR(licenziamenti[[#This Row],[date]])</f>
        <v>2022</v>
      </c>
    </row>
    <row r="1604" spans="1:12" hidden="1" x14ac:dyDescent="0.3">
      <c r="A1604" t="s">
        <v>3599</v>
      </c>
      <c r="B1604" t="s">
        <v>138</v>
      </c>
      <c r="C1604">
        <v>340</v>
      </c>
      <c r="D1604" s="1">
        <v>43909</v>
      </c>
      <c r="F1604" t="s">
        <v>213</v>
      </c>
      <c r="G1604" t="s">
        <v>3600</v>
      </c>
      <c r="H1604" t="s">
        <v>35</v>
      </c>
      <c r="I1604">
        <v>81</v>
      </c>
      <c r="J1604" t="s">
        <v>16</v>
      </c>
      <c r="K1604" t="s">
        <v>796</v>
      </c>
      <c r="L1604">
        <f>YEAR(licenziamenti[[#This Row],[date]])</f>
        <v>2020</v>
      </c>
    </row>
    <row r="1605" spans="1:12" hidden="1" x14ac:dyDescent="0.3">
      <c r="A1605" t="s">
        <v>3601</v>
      </c>
      <c r="B1605" t="s">
        <v>12</v>
      </c>
      <c r="C1605">
        <v>230</v>
      </c>
      <c r="D1605" s="1">
        <v>44854</v>
      </c>
      <c r="E1605">
        <v>11</v>
      </c>
      <c r="F1605" t="s">
        <v>233</v>
      </c>
      <c r="G1605" t="s">
        <v>3602</v>
      </c>
      <c r="H1605" t="s">
        <v>35</v>
      </c>
      <c r="I1605">
        <v>203</v>
      </c>
      <c r="J1605" t="s">
        <v>16</v>
      </c>
      <c r="K1605" t="s">
        <v>2351</v>
      </c>
      <c r="L1605">
        <f>YEAR(licenziamenti[[#This Row],[date]])</f>
        <v>2022</v>
      </c>
    </row>
    <row r="1606" spans="1:12" hidden="1" x14ac:dyDescent="0.3">
      <c r="A1606" t="s">
        <v>3601</v>
      </c>
      <c r="B1606" t="s">
        <v>12</v>
      </c>
      <c r="C1606">
        <v>340</v>
      </c>
      <c r="D1606" s="1">
        <v>44713</v>
      </c>
      <c r="E1606">
        <v>14</v>
      </c>
      <c r="F1606" t="s">
        <v>233</v>
      </c>
      <c r="G1606" t="s">
        <v>3603</v>
      </c>
      <c r="H1606" t="s">
        <v>35</v>
      </c>
      <c r="I1606">
        <v>203</v>
      </c>
      <c r="J1606" t="s">
        <v>16</v>
      </c>
      <c r="K1606" t="s">
        <v>1758</v>
      </c>
      <c r="L1606">
        <f>YEAR(licenziamenti[[#This Row],[date]])</f>
        <v>2022</v>
      </c>
    </row>
    <row r="1607" spans="1:12" hidden="1" x14ac:dyDescent="0.3">
      <c r="A1607" t="s">
        <v>3604</v>
      </c>
      <c r="B1607" t="s">
        <v>528</v>
      </c>
      <c r="C1607">
        <v>190</v>
      </c>
      <c r="D1607" s="1">
        <v>45015</v>
      </c>
      <c r="E1607">
        <v>25</v>
      </c>
      <c r="F1607" t="s">
        <v>131</v>
      </c>
      <c r="G1607" t="s">
        <v>3605</v>
      </c>
      <c r="H1607" t="s">
        <v>22</v>
      </c>
      <c r="I1607">
        <v>24</v>
      </c>
      <c r="J1607" t="s">
        <v>16</v>
      </c>
      <c r="K1607" t="s">
        <v>3606</v>
      </c>
      <c r="L1607">
        <f>YEAR(licenziamenti[[#This Row],[date]])</f>
        <v>2023</v>
      </c>
    </row>
    <row r="1608" spans="1:12" hidden="1" x14ac:dyDescent="0.3">
      <c r="A1608" t="s">
        <v>3607</v>
      </c>
      <c r="B1608" t="s">
        <v>528</v>
      </c>
      <c r="C1608">
        <v>230</v>
      </c>
      <c r="D1608" s="1">
        <v>45459</v>
      </c>
      <c r="E1608">
        <v>77</v>
      </c>
      <c r="F1608" t="s">
        <v>131</v>
      </c>
      <c r="G1608" t="s">
        <v>3608</v>
      </c>
      <c r="H1608" t="s">
        <v>22</v>
      </c>
      <c r="I1608">
        <v>34</v>
      </c>
      <c r="J1608" t="s">
        <v>16</v>
      </c>
      <c r="K1608" t="s">
        <v>1190</v>
      </c>
      <c r="L1608">
        <f>YEAR(licenziamenti[[#This Row],[date]])</f>
        <v>2024</v>
      </c>
    </row>
    <row r="1609" spans="1:12" hidden="1" x14ac:dyDescent="0.3">
      <c r="A1609" t="s">
        <v>3604</v>
      </c>
      <c r="B1609" t="s">
        <v>64</v>
      </c>
      <c r="C1609">
        <v>150</v>
      </c>
      <c r="D1609" s="1">
        <v>44797</v>
      </c>
      <c r="E1609">
        <v>2</v>
      </c>
      <c r="F1609" t="s">
        <v>131</v>
      </c>
      <c r="G1609" t="s">
        <v>3609</v>
      </c>
      <c r="H1609" t="s">
        <v>22</v>
      </c>
      <c r="I1609">
        <v>24</v>
      </c>
      <c r="J1609" t="s">
        <v>16</v>
      </c>
      <c r="K1609" t="s">
        <v>2998</v>
      </c>
      <c r="L1609">
        <f>YEAR(licenziamenti[[#This Row],[date]])</f>
        <v>2022</v>
      </c>
    </row>
    <row r="1610" spans="1:12" hidden="1" x14ac:dyDescent="0.3">
      <c r="A1610" t="s">
        <v>3610</v>
      </c>
      <c r="B1610" t="s">
        <v>26</v>
      </c>
      <c r="D1610" s="1">
        <v>45320</v>
      </c>
      <c r="E1610">
        <v>6</v>
      </c>
      <c r="F1610" t="s">
        <v>78</v>
      </c>
      <c r="G1610" t="s">
        <v>3611</v>
      </c>
      <c r="H1610" t="s">
        <v>215</v>
      </c>
      <c r="I1610">
        <v>263</v>
      </c>
      <c r="J1610" t="s">
        <v>29</v>
      </c>
      <c r="K1610" t="s">
        <v>626</v>
      </c>
      <c r="L1610">
        <f>YEAR(licenziamenti[[#This Row],[date]])</f>
        <v>2024</v>
      </c>
    </row>
    <row r="1611" spans="1:12" hidden="1" x14ac:dyDescent="0.3">
      <c r="A1611" t="s">
        <v>3610</v>
      </c>
      <c r="B1611" t="s">
        <v>26</v>
      </c>
      <c r="D1611" s="1">
        <v>45104</v>
      </c>
      <c r="E1611">
        <v>9</v>
      </c>
      <c r="F1611" t="s">
        <v>78</v>
      </c>
      <c r="G1611" t="s">
        <v>3612</v>
      </c>
      <c r="H1611" t="s">
        <v>215</v>
      </c>
      <c r="I1611">
        <v>263</v>
      </c>
      <c r="J1611" t="s">
        <v>29</v>
      </c>
      <c r="K1611" t="s">
        <v>3613</v>
      </c>
      <c r="L1611">
        <f>YEAR(licenziamenti[[#This Row],[date]])</f>
        <v>2023</v>
      </c>
    </row>
    <row r="1612" spans="1:12" hidden="1" x14ac:dyDescent="0.3">
      <c r="A1612" t="s">
        <v>3610</v>
      </c>
      <c r="B1612" t="s">
        <v>26</v>
      </c>
      <c r="C1612">
        <v>110</v>
      </c>
      <c r="D1612" s="1">
        <v>43955</v>
      </c>
      <c r="E1612">
        <v>8</v>
      </c>
      <c r="F1612" t="s">
        <v>78</v>
      </c>
      <c r="G1612" t="s">
        <v>3614</v>
      </c>
      <c r="H1612" t="s">
        <v>22</v>
      </c>
      <c r="I1612">
        <v>11</v>
      </c>
      <c r="J1612" t="s">
        <v>29</v>
      </c>
      <c r="K1612" t="s">
        <v>1856</v>
      </c>
      <c r="L1612">
        <f>YEAR(licenziamenti[[#This Row],[date]])</f>
        <v>2020</v>
      </c>
    </row>
    <row r="1613" spans="1:12" hidden="1" x14ac:dyDescent="0.3">
      <c r="A1613" t="s">
        <v>3615</v>
      </c>
      <c r="B1613" t="s">
        <v>517</v>
      </c>
      <c r="C1613">
        <v>80</v>
      </c>
      <c r="D1613" s="1">
        <v>43930</v>
      </c>
      <c r="E1613">
        <v>4</v>
      </c>
      <c r="F1613" t="s">
        <v>20</v>
      </c>
      <c r="G1613" t="s">
        <v>1010</v>
      </c>
      <c r="H1613" t="s">
        <v>58</v>
      </c>
      <c r="I1613">
        <v>32</v>
      </c>
      <c r="J1613" t="s">
        <v>519</v>
      </c>
      <c r="K1613" t="s">
        <v>1150</v>
      </c>
      <c r="L1613">
        <f>YEAR(licenziamenti[[#This Row],[date]])</f>
        <v>2020</v>
      </c>
    </row>
    <row r="1614" spans="1:12" hidden="1" x14ac:dyDescent="0.3">
      <c r="A1614" t="s">
        <v>3616</v>
      </c>
      <c r="B1614" t="s">
        <v>2000</v>
      </c>
      <c r="D1614" s="1">
        <v>44897</v>
      </c>
      <c r="E1614">
        <v>10</v>
      </c>
      <c r="F1614" t="s">
        <v>33</v>
      </c>
      <c r="G1614" t="s">
        <v>3617</v>
      </c>
      <c r="H1614" t="s">
        <v>58</v>
      </c>
      <c r="I1614">
        <v>9</v>
      </c>
      <c r="J1614" t="s">
        <v>16</v>
      </c>
      <c r="K1614" t="s">
        <v>2788</v>
      </c>
      <c r="L1614">
        <f>YEAR(licenziamenti[[#This Row],[date]])</f>
        <v>2022</v>
      </c>
    </row>
    <row r="1615" spans="1:12" hidden="1" x14ac:dyDescent="0.3">
      <c r="A1615" t="s">
        <v>3618</v>
      </c>
      <c r="B1615" t="s">
        <v>3619</v>
      </c>
      <c r="D1615" s="1">
        <v>45104</v>
      </c>
      <c r="E1615">
        <v>10</v>
      </c>
      <c r="F1615" t="s">
        <v>103</v>
      </c>
      <c r="G1615" t="s">
        <v>3620</v>
      </c>
      <c r="H1615" t="s">
        <v>39</v>
      </c>
      <c r="I1615">
        <v>1100</v>
      </c>
      <c r="J1615" t="s">
        <v>16</v>
      </c>
      <c r="K1615" t="s">
        <v>535</v>
      </c>
      <c r="L1615">
        <f>YEAR(licenziamenti[[#This Row],[date]])</f>
        <v>2023</v>
      </c>
    </row>
    <row r="1616" spans="1:12" hidden="1" x14ac:dyDescent="0.3">
      <c r="A1616" t="s">
        <v>3621</v>
      </c>
      <c r="B1616" t="s">
        <v>12</v>
      </c>
      <c r="C1616">
        <v>13000</v>
      </c>
      <c r="D1616" s="1">
        <v>45013</v>
      </c>
      <c r="E1616">
        <v>18</v>
      </c>
      <c r="F1616" t="s">
        <v>103</v>
      </c>
      <c r="G1616" t="s">
        <v>3622</v>
      </c>
      <c r="H1616" t="s">
        <v>39</v>
      </c>
      <c r="I1616">
        <v>8300</v>
      </c>
      <c r="J1616" t="s">
        <v>16</v>
      </c>
      <c r="K1616" t="s">
        <v>194</v>
      </c>
      <c r="L1616">
        <f>YEAR(licenziamenti[[#This Row],[date]])</f>
        <v>2023</v>
      </c>
    </row>
    <row r="1617" spans="1:12" hidden="1" x14ac:dyDescent="0.3">
      <c r="A1617" t="s">
        <v>3621</v>
      </c>
      <c r="B1617" t="s">
        <v>12</v>
      </c>
      <c r="C1617">
        <v>4000</v>
      </c>
      <c r="D1617" s="1">
        <v>45436</v>
      </c>
      <c r="E1617">
        <v>6</v>
      </c>
      <c r="F1617" t="s">
        <v>103</v>
      </c>
      <c r="G1617" t="s">
        <v>3623</v>
      </c>
      <c r="H1617" t="s">
        <v>39</v>
      </c>
      <c r="I1617">
        <v>8300</v>
      </c>
      <c r="J1617" t="s">
        <v>16</v>
      </c>
      <c r="K1617" t="s">
        <v>2429</v>
      </c>
      <c r="L1617">
        <f>YEAR(licenziamenti[[#This Row],[date]])</f>
        <v>2024</v>
      </c>
    </row>
    <row r="1618" spans="1:12" hidden="1" x14ac:dyDescent="0.3">
      <c r="A1618" t="s">
        <v>3624</v>
      </c>
      <c r="B1618" t="s">
        <v>181</v>
      </c>
      <c r="C1618">
        <v>750</v>
      </c>
      <c r="D1618" s="1">
        <v>45194</v>
      </c>
      <c r="E1618">
        <v>7</v>
      </c>
      <c r="F1618" t="s">
        <v>311</v>
      </c>
      <c r="G1618" t="s">
        <v>3625</v>
      </c>
      <c r="H1618" t="s">
        <v>15</v>
      </c>
      <c r="I1618">
        <v>170</v>
      </c>
      <c r="J1618" t="s">
        <v>16</v>
      </c>
      <c r="K1618" t="s">
        <v>3626</v>
      </c>
      <c r="L1618">
        <f>YEAR(licenziamenti[[#This Row],[date]])</f>
        <v>2023</v>
      </c>
    </row>
    <row r="1619" spans="1:12" hidden="1" x14ac:dyDescent="0.3">
      <c r="A1619" t="s">
        <v>3627</v>
      </c>
      <c r="B1619" t="s">
        <v>12</v>
      </c>
      <c r="C1619">
        <v>260</v>
      </c>
      <c r="D1619" s="1">
        <v>44981</v>
      </c>
      <c r="F1619" t="s">
        <v>13</v>
      </c>
      <c r="G1619" t="s">
        <v>3628</v>
      </c>
      <c r="H1619" t="s">
        <v>39</v>
      </c>
      <c r="I1619">
        <v>132</v>
      </c>
      <c r="J1619" t="s">
        <v>16</v>
      </c>
      <c r="K1619" t="s">
        <v>2135</v>
      </c>
      <c r="L1619">
        <f>YEAR(licenziamenti[[#This Row],[date]])</f>
        <v>2023</v>
      </c>
    </row>
    <row r="1620" spans="1:12" hidden="1" x14ac:dyDescent="0.3">
      <c r="A1620" t="s">
        <v>3629</v>
      </c>
      <c r="B1620" t="s">
        <v>32</v>
      </c>
      <c r="C1620">
        <v>250</v>
      </c>
      <c r="D1620" s="1">
        <v>45950</v>
      </c>
      <c r="E1620">
        <v>5</v>
      </c>
      <c r="F1620" t="s">
        <v>33</v>
      </c>
      <c r="G1620" t="s">
        <v>3630</v>
      </c>
      <c r="H1620" t="s">
        <v>22</v>
      </c>
      <c r="I1620">
        <v>42</v>
      </c>
      <c r="J1620" t="s">
        <v>16</v>
      </c>
      <c r="K1620" t="s">
        <v>323</v>
      </c>
      <c r="L1620">
        <f>YEAR(licenziamenti[[#This Row],[date]])</f>
        <v>2025</v>
      </c>
    </row>
    <row r="1621" spans="1:12" hidden="1" x14ac:dyDescent="0.3">
      <c r="A1621" t="s">
        <v>3631</v>
      </c>
      <c r="B1621" t="s">
        <v>1043</v>
      </c>
      <c r="C1621">
        <v>550</v>
      </c>
      <c r="D1621" s="1">
        <v>45105</v>
      </c>
      <c r="F1621" t="s">
        <v>33</v>
      </c>
      <c r="G1621" t="s">
        <v>3632</v>
      </c>
      <c r="H1621" t="s">
        <v>105</v>
      </c>
      <c r="I1621">
        <v>1</v>
      </c>
      <c r="J1621" t="s">
        <v>474</v>
      </c>
      <c r="K1621" t="s">
        <v>535</v>
      </c>
      <c r="L1621">
        <f>YEAR(licenziamenti[[#This Row],[date]])</f>
        <v>2023</v>
      </c>
    </row>
    <row r="1622" spans="1:12" hidden="1" x14ac:dyDescent="0.3">
      <c r="A1622" t="s">
        <v>3633</v>
      </c>
      <c r="B1622" t="s">
        <v>42</v>
      </c>
      <c r="C1622">
        <v>1200</v>
      </c>
      <c r="D1622" s="1">
        <v>45197</v>
      </c>
      <c r="F1622" t="s">
        <v>1478</v>
      </c>
      <c r="G1622" t="s">
        <v>3634</v>
      </c>
      <c r="H1622" t="s">
        <v>105</v>
      </c>
      <c r="I1622">
        <v>75</v>
      </c>
      <c r="J1622" t="s">
        <v>16</v>
      </c>
      <c r="K1622" t="s">
        <v>398</v>
      </c>
      <c r="L1622">
        <f>YEAR(licenziamenti[[#This Row],[date]])</f>
        <v>2023</v>
      </c>
    </row>
    <row r="1623" spans="1:12" hidden="1" x14ac:dyDescent="0.3">
      <c r="A1623" t="s">
        <v>3635</v>
      </c>
      <c r="B1623" t="s">
        <v>12</v>
      </c>
      <c r="D1623" s="1">
        <v>44061</v>
      </c>
      <c r="E1623">
        <v>10</v>
      </c>
      <c r="F1623" t="s">
        <v>251</v>
      </c>
      <c r="G1623" t="s">
        <v>3636</v>
      </c>
      <c r="H1623" t="s">
        <v>22</v>
      </c>
      <c r="I1623">
        <v>10</v>
      </c>
      <c r="J1623" t="s">
        <v>16</v>
      </c>
      <c r="K1623" t="s">
        <v>1914</v>
      </c>
      <c r="L1623">
        <f>YEAR(licenziamenti[[#This Row],[date]])</f>
        <v>2020</v>
      </c>
    </row>
    <row r="1624" spans="1:12" hidden="1" x14ac:dyDescent="0.3">
      <c r="A1624" t="s">
        <v>3637</v>
      </c>
      <c r="B1624" t="s">
        <v>3638</v>
      </c>
      <c r="D1624" s="1">
        <v>45555</v>
      </c>
      <c r="E1624">
        <v>15</v>
      </c>
      <c r="F1624" t="s">
        <v>103</v>
      </c>
      <c r="G1624" t="s">
        <v>3639</v>
      </c>
      <c r="H1624" t="s">
        <v>39</v>
      </c>
      <c r="I1624">
        <v>780</v>
      </c>
      <c r="J1624" t="s">
        <v>16</v>
      </c>
      <c r="K1624" t="s">
        <v>2794</v>
      </c>
      <c r="L1624">
        <f>YEAR(licenziamenti[[#This Row],[date]])</f>
        <v>2024</v>
      </c>
    </row>
    <row r="1625" spans="1:12" hidden="1" x14ac:dyDescent="0.3">
      <c r="A1625" t="s">
        <v>3637</v>
      </c>
      <c r="B1625" t="s">
        <v>3638</v>
      </c>
      <c r="C1625">
        <v>1400</v>
      </c>
      <c r="D1625" s="1">
        <v>45415</v>
      </c>
      <c r="E1625">
        <v>2</v>
      </c>
      <c r="F1625" t="s">
        <v>103</v>
      </c>
      <c r="G1625" t="s">
        <v>3640</v>
      </c>
      <c r="H1625" t="s">
        <v>39</v>
      </c>
      <c r="I1625">
        <v>780</v>
      </c>
      <c r="J1625" t="s">
        <v>16</v>
      </c>
      <c r="K1625" t="s">
        <v>705</v>
      </c>
      <c r="L1625">
        <f>YEAR(licenziamenti[[#This Row],[date]])</f>
        <v>2024</v>
      </c>
    </row>
    <row r="1626" spans="1:12" hidden="1" x14ac:dyDescent="0.3">
      <c r="A1626" t="s">
        <v>3641</v>
      </c>
      <c r="B1626" t="s">
        <v>255</v>
      </c>
      <c r="C1626">
        <v>1500</v>
      </c>
      <c r="D1626" s="1">
        <v>44719</v>
      </c>
      <c r="F1626" t="s">
        <v>20</v>
      </c>
      <c r="G1626" t="s">
        <v>3642</v>
      </c>
      <c r="H1626" t="s">
        <v>35</v>
      </c>
      <c r="I1626">
        <v>149</v>
      </c>
      <c r="J1626" t="s">
        <v>257</v>
      </c>
      <c r="K1626" t="s">
        <v>1645</v>
      </c>
      <c r="L1626">
        <f>YEAR(licenziamenti[[#This Row],[date]])</f>
        <v>2022</v>
      </c>
    </row>
    <row r="1627" spans="1:12" hidden="1" x14ac:dyDescent="0.3">
      <c r="A1627" t="s">
        <v>3643</v>
      </c>
      <c r="B1627" t="s">
        <v>42</v>
      </c>
      <c r="C1627">
        <v>600</v>
      </c>
      <c r="D1627" s="1">
        <v>44763</v>
      </c>
      <c r="E1627">
        <v>33</v>
      </c>
      <c r="F1627" t="s">
        <v>83</v>
      </c>
      <c r="G1627" t="s">
        <v>3644</v>
      </c>
      <c r="H1627" t="s">
        <v>28</v>
      </c>
      <c r="I1627">
        <v>72</v>
      </c>
      <c r="J1627" t="s">
        <v>16</v>
      </c>
      <c r="K1627" t="s">
        <v>101</v>
      </c>
      <c r="L1627">
        <f>YEAR(licenziamenti[[#This Row],[date]])</f>
        <v>2022</v>
      </c>
    </row>
    <row r="1628" spans="1:12" hidden="1" x14ac:dyDescent="0.3">
      <c r="A1628" t="s">
        <v>3645</v>
      </c>
      <c r="B1628" t="s">
        <v>517</v>
      </c>
      <c r="C1628">
        <v>3300</v>
      </c>
      <c r="D1628" s="1">
        <v>44951</v>
      </c>
      <c r="E1628">
        <v>3.5000000000000004E+16</v>
      </c>
      <c r="F1628" t="s">
        <v>56</v>
      </c>
      <c r="G1628" t="s">
        <v>3646</v>
      </c>
      <c r="H1628" t="s">
        <v>105</v>
      </c>
      <c r="I1628">
        <v>13</v>
      </c>
      <c r="J1628" t="s">
        <v>519</v>
      </c>
      <c r="K1628" t="s">
        <v>965</v>
      </c>
      <c r="L1628">
        <f>YEAR(licenziamenti[[#This Row],[date]])</f>
        <v>2023</v>
      </c>
    </row>
    <row r="1629" spans="1:12" hidden="1" x14ac:dyDescent="0.3">
      <c r="A1629" t="s">
        <v>3647</v>
      </c>
      <c r="B1629" t="s">
        <v>138</v>
      </c>
      <c r="C1629">
        <v>240</v>
      </c>
      <c r="D1629" s="1">
        <v>46001</v>
      </c>
      <c r="E1629">
        <v>8</v>
      </c>
      <c r="F1629" t="s">
        <v>78</v>
      </c>
      <c r="G1629" t="s">
        <v>3648</v>
      </c>
      <c r="H1629" t="s">
        <v>28</v>
      </c>
      <c r="I1629">
        <v>245</v>
      </c>
      <c r="J1629" t="s">
        <v>16</v>
      </c>
      <c r="K1629" t="s">
        <v>2227</v>
      </c>
      <c r="L1629">
        <f>YEAR(licenziamenti[[#This Row],[date]])</f>
        <v>2025</v>
      </c>
    </row>
    <row r="1630" spans="1:12" hidden="1" x14ac:dyDescent="0.3">
      <c r="A1630" t="s">
        <v>3647</v>
      </c>
      <c r="B1630" t="s">
        <v>42</v>
      </c>
      <c r="C1630">
        <v>300</v>
      </c>
      <c r="D1630" s="1">
        <v>44760</v>
      </c>
      <c r="E1630">
        <v>1</v>
      </c>
      <c r="F1630" t="s">
        <v>20</v>
      </c>
      <c r="G1630" t="s">
        <v>3649</v>
      </c>
      <c r="H1630" t="s">
        <v>28</v>
      </c>
      <c r="I1630">
        <v>245</v>
      </c>
      <c r="J1630" t="s">
        <v>16</v>
      </c>
      <c r="K1630" t="s">
        <v>36</v>
      </c>
      <c r="L1630">
        <f>YEAR(licenziamenti[[#This Row],[date]])</f>
        <v>2022</v>
      </c>
    </row>
    <row r="1631" spans="1:12" hidden="1" x14ac:dyDescent="0.3">
      <c r="A1631" t="s">
        <v>3650</v>
      </c>
      <c r="B1631" t="s">
        <v>32</v>
      </c>
      <c r="C1631">
        <v>440</v>
      </c>
      <c r="D1631" s="1">
        <v>44943</v>
      </c>
      <c r="F1631" t="s">
        <v>419</v>
      </c>
      <c r="G1631" t="s">
        <v>3651</v>
      </c>
      <c r="H1631" t="s">
        <v>28</v>
      </c>
      <c r="I1631">
        <v>31</v>
      </c>
      <c r="J1631" t="s">
        <v>16</v>
      </c>
      <c r="K1631" t="s">
        <v>96</v>
      </c>
      <c r="L1631">
        <f>YEAR(licenziamenti[[#This Row],[date]])</f>
        <v>2023</v>
      </c>
    </row>
    <row r="1632" spans="1:12" hidden="1" x14ac:dyDescent="0.3">
      <c r="A1632" t="s">
        <v>3652</v>
      </c>
      <c r="B1632" t="s">
        <v>12</v>
      </c>
      <c r="C1632">
        <v>10720</v>
      </c>
      <c r="D1632" s="1">
        <v>45037</v>
      </c>
      <c r="E1632">
        <v>26</v>
      </c>
      <c r="F1632" t="s">
        <v>103</v>
      </c>
      <c r="G1632" t="s">
        <v>3653</v>
      </c>
      <c r="H1632" t="s">
        <v>39</v>
      </c>
      <c r="I1632">
        <v>4900</v>
      </c>
      <c r="J1632" t="s">
        <v>16</v>
      </c>
      <c r="K1632" t="s">
        <v>2586</v>
      </c>
      <c r="L1632">
        <f>YEAR(licenziamenti[[#This Row],[date]])</f>
        <v>2023</v>
      </c>
    </row>
    <row r="1633" spans="1:12" hidden="1" x14ac:dyDescent="0.3">
      <c r="A1633" t="s">
        <v>3652</v>
      </c>
      <c r="B1633" t="s">
        <v>12</v>
      </c>
      <c r="C1633">
        <v>300</v>
      </c>
      <c r="D1633" s="1">
        <v>45539</v>
      </c>
      <c r="E1633">
        <v>1</v>
      </c>
      <c r="F1633" t="s">
        <v>103</v>
      </c>
      <c r="G1633" t="s">
        <v>3654</v>
      </c>
      <c r="H1633" t="s">
        <v>39</v>
      </c>
      <c r="I1633">
        <v>4900</v>
      </c>
      <c r="J1633" t="s">
        <v>16</v>
      </c>
      <c r="K1633" t="s">
        <v>1951</v>
      </c>
      <c r="L1633">
        <f>YEAR(licenziamenti[[#This Row],[date]])</f>
        <v>2024</v>
      </c>
    </row>
    <row r="1634" spans="1:12" hidden="1" x14ac:dyDescent="0.3">
      <c r="A1634" t="s">
        <v>3652</v>
      </c>
      <c r="B1634" t="s">
        <v>12</v>
      </c>
      <c r="C1634">
        <v>600</v>
      </c>
      <c r="D1634" s="1">
        <v>44762</v>
      </c>
      <c r="E1634">
        <v>2</v>
      </c>
      <c r="F1634" t="s">
        <v>103</v>
      </c>
      <c r="G1634" t="s">
        <v>3655</v>
      </c>
      <c r="H1634" t="s">
        <v>39</v>
      </c>
      <c r="I1634">
        <v>4900</v>
      </c>
      <c r="J1634" t="s">
        <v>16</v>
      </c>
      <c r="K1634" t="s">
        <v>949</v>
      </c>
      <c r="L1634">
        <f>YEAR(licenziamenti[[#This Row],[date]])</f>
        <v>2022</v>
      </c>
    </row>
    <row r="1635" spans="1:12" hidden="1" x14ac:dyDescent="0.3">
      <c r="A1635" t="s">
        <v>3652</v>
      </c>
      <c r="B1635" t="s">
        <v>12</v>
      </c>
      <c r="C1635">
        <v>7000</v>
      </c>
      <c r="D1635" s="1">
        <v>44868</v>
      </c>
      <c r="E1635">
        <v>13</v>
      </c>
      <c r="F1635" t="s">
        <v>103</v>
      </c>
      <c r="G1635" t="s">
        <v>3656</v>
      </c>
      <c r="H1635" t="s">
        <v>39</v>
      </c>
      <c r="I1635">
        <v>4900</v>
      </c>
      <c r="J1635" t="s">
        <v>16</v>
      </c>
      <c r="K1635" t="s">
        <v>1366</v>
      </c>
      <c r="L1635">
        <f>YEAR(licenziamenti[[#This Row],[date]])</f>
        <v>2022</v>
      </c>
    </row>
    <row r="1636" spans="1:12" hidden="1" x14ac:dyDescent="0.3">
      <c r="A1636" t="s">
        <v>3652</v>
      </c>
      <c r="B1636" t="s">
        <v>12</v>
      </c>
      <c r="C1636">
        <v>9820</v>
      </c>
      <c r="D1636" s="1">
        <v>43950</v>
      </c>
      <c r="E1636">
        <v>17</v>
      </c>
      <c r="F1636" t="s">
        <v>103</v>
      </c>
      <c r="G1636" t="s">
        <v>3657</v>
      </c>
      <c r="H1636" t="s">
        <v>39</v>
      </c>
      <c r="I1636">
        <v>4900</v>
      </c>
      <c r="J1636" t="s">
        <v>16</v>
      </c>
      <c r="K1636" t="s">
        <v>747</v>
      </c>
      <c r="L1636">
        <f>YEAR(licenziamenti[[#This Row],[date]])</f>
        <v>2020</v>
      </c>
    </row>
    <row r="1637" spans="1:12" hidden="1" x14ac:dyDescent="0.3">
      <c r="A1637" t="s">
        <v>3658</v>
      </c>
      <c r="B1637" t="s">
        <v>12</v>
      </c>
      <c r="C1637">
        <v>770</v>
      </c>
      <c r="D1637" s="1">
        <v>45608</v>
      </c>
      <c r="E1637">
        <v>2</v>
      </c>
      <c r="F1637" t="s">
        <v>13</v>
      </c>
      <c r="G1637" t="s">
        <v>3659</v>
      </c>
      <c r="H1637" t="s">
        <v>173</v>
      </c>
      <c r="I1637">
        <v>910</v>
      </c>
      <c r="J1637" t="s">
        <v>16</v>
      </c>
      <c r="K1637" t="s">
        <v>3660</v>
      </c>
      <c r="L1637">
        <f>YEAR(licenziamenti[[#This Row],[date]])</f>
        <v>2024</v>
      </c>
    </row>
    <row r="1638" spans="1:12" hidden="1" x14ac:dyDescent="0.3">
      <c r="A1638" t="s">
        <v>3661</v>
      </c>
      <c r="B1638" t="s">
        <v>12</v>
      </c>
      <c r="C1638">
        <v>1000</v>
      </c>
      <c r="D1638" s="1">
        <v>43915</v>
      </c>
      <c r="F1638" t="s">
        <v>419</v>
      </c>
      <c r="G1638" t="s">
        <v>3662</v>
      </c>
      <c r="H1638" t="s">
        <v>28</v>
      </c>
      <c r="I1638">
        <v>179</v>
      </c>
      <c r="J1638" t="s">
        <v>16</v>
      </c>
      <c r="K1638" t="s">
        <v>3663</v>
      </c>
      <c r="L1638">
        <f>YEAR(licenziamenti[[#This Row],[date]])</f>
        <v>2020</v>
      </c>
    </row>
    <row r="1639" spans="1:12" hidden="1" x14ac:dyDescent="0.3">
      <c r="A1639" t="s">
        <v>3664</v>
      </c>
      <c r="B1639" t="s">
        <v>517</v>
      </c>
      <c r="C1639">
        <v>500</v>
      </c>
      <c r="D1639" s="1">
        <v>44894</v>
      </c>
      <c r="E1639">
        <v>25</v>
      </c>
      <c r="F1639" t="s">
        <v>43</v>
      </c>
      <c r="G1639" t="s">
        <v>3665</v>
      </c>
      <c r="H1639" t="s">
        <v>58</v>
      </c>
      <c r="I1639">
        <v>144</v>
      </c>
      <c r="J1639" t="s">
        <v>519</v>
      </c>
      <c r="K1639" t="s">
        <v>258</v>
      </c>
      <c r="L1639">
        <f>YEAR(licenziamenti[[#This Row],[date]])</f>
        <v>2022</v>
      </c>
    </row>
    <row r="1640" spans="1:12" hidden="1" x14ac:dyDescent="0.3">
      <c r="A1640" t="s">
        <v>3666</v>
      </c>
      <c r="B1640" t="s">
        <v>142</v>
      </c>
      <c r="C1640">
        <v>380</v>
      </c>
      <c r="D1640" s="1">
        <v>44761</v>
      </c>
      <c r="F1640" t="s">
        <v>131</v>
      </c>
      <c r="G1640" t="s">
        <v>158</v>
      </c>
      <c r="H1640" t="s">
        <v>15</v>
      </c>
      <c r="I1640">
        <v>323</v>
      </c>
      <c r="J1640" t="s">
        <v>16</v>
      </c>
      <c r="K1640" t="s">
        <v>67</v>
      </c>
      <c r="L1640">
        <f>YEAR(licenziamenti[[#This Row],[date]])</f>
        <v>2022</v>
      </c>
    </row>
    <row r="1641" spans="1:12" hidden="1" x14ac:dyDescent="0.3">
      <c r="A1641" t="s">
        <v>3667</v>
      </c>
      <c r="B1641" t="s">
        <v>12</v>
      </c>
      <c r="D1641" s="1">
        <v>45217</v>
      </c>
      <c r="E1641">
        <v>10</v>
      </c>
      <c r="F1641" t="s">
        <v>1056</v>
      </c>
      <c r="G1641" t="s">
        <v>3668</v>
      </c>
      <c r="H1641" t="s">
        <v>152</v>
      </c>
      <c r="I1641">
        <v>9</v>
      </c>
      <c r="J1641" t="s">
        <v>16</v>
      </c>
      <c r="K1641" t="s">
        <v>1643</v>
      </c>
      <c r="L1641">
        <f>YEAR(licenziamenti[[#This Row],[date]])</f>
        <v>2023</v>
      </c>
    </row>
    <row r="1642" spans="1:12" hidden="1" x14ac:dyDescent="0.3">
      <c r="A1642" t="s">
        <v>3669</v>
      </c>
      <c r="B1642" t="s">
        <v>517</v>
      </c>
      <c r="D1642" s="1">
        <v>44826</v>
      </c>
      <c r="E1642">
        <v>3.5000000000000004E+16</v>
      </c>
      <c r="F1642" t="s">
        <v>43</v>
      </c>
      <c r="G1642" t="s">
        <v>3670</v>
      </c>
      <c r="H1642" t="s">
        <v>45</v>
      </c>
      <c r="I1642">
        <v>136</v>
      </c>
      <c r="J1642" t="s">
        <v>519</v>
      </c>
      <c r="K1642" t="s">
        <v>2432</v>
      </c>
      <c r="L1642">
        <f>YEAR(licenziamenti[[#This Row],[date]])</f>
        <v>2022</v>
      </c>
    </row>
    <row r="1643" spans="1:12" hidden="1" x14ac:dyDescent="0.3">
      <c r="A1643" t="s">
        <v>3671</v>
      </c>
      <c r="B1643" t="s">
        <v>12</v>
      </c>
      <c r="D1643" s="1">
        <v>44315</v>
      </c>
      <c r="E1643">
        <v>10</v>
      </c>
      <c r="F1643" t="s">
        <v>125</v>
      </c>
      <c r="G1643" t="s">
        <v>3672</v>
      </c>
      <c r="H1643" t="s">
        <v>28</v>
      </c>
      <c r="I1643">
        <v>16</v>
      </c>
      <c r="J1643" t="s">
        <v>16</v>
      </c>
      <c r="K1643" t="s">
        <v>3427</v>
      </c>
      <c r="L1643">
        <f>YEAR(licenziamenti[[#This Row],[date]])</f>
        <v>2021</v>
      </c>
    </row>
    <row r="1644" spans="1:12" hidden="1" x14ac:dyDescent="0.3">
      <c r="A1644" t="s">
        <v>3673</v>
      </c>
      <c r="B1644" t="s">
        <v>2029</v>
      </c>
      <c r="C1644">
        <v>600</v>
      </c>
      <c r="D1644" s="1">
        <v>44782</v>
      </c>
      <c r="E1644">
        <v>3</v>
      </c>
      <c r="F1644" t="s">
        <v>43</v>
      </c>
      <c r="G1644" t="s">
        <v>3674</v>
      </c>
      <c r="H1644" t="s">
        <v>15</v>
      </c>
      <c r="I1644">
        <v>338</v>
      </c>
      <c r="J1644" t="s">
        <v>59</v>
      </c>
      <c r="K1644" t="s">
        <v>768</v>
      </c>
      <c r="L1644">
        <f>YEAR(licenziamenti[[#This Row],[date]])</f>
        <v>2022</v>
      </c>
    </row>
    <row r="1645" spans="1:12" hidden="1" x14ac:dyDescent="0.3">
      <c r="A1645" t="s">
        <v>3675</v>
      </c>
      <c r="B1645" t="s">
        <v>12</v>
      </c>
      <c r="C1645">
        <v>220</v>
      </c>
      <c r="D1645" s="1">
        <v>44970</v>
      </c>
      <c r="F1645" t="s">
        <v>56</v>
      </c>
      <c r="G1645" t="s">
        <v>3676</v>
      </c>
      <c r="H1645" t="s">
        <v>28</v>
      </c>
      <c r="I1645">
        <v>170</v>
      </c>
      <c r="J1645" t="s">
        <v>16</v>
      </c>
      <c r="K1645" t="s">
        <v>1328</v>
      </c>
      <c r="L1645">
        <f>YEAR(licenziamenti[[#This Row],[date]])</f>
        <v>2023</v>
      </c>
    </row>
    <row r="1646" spans="1:12" hidden="1" x14ac:dyDescent="0.3">
      <c r="A1646" t="s">
        <v>3677</v>
      </c>
      <c r="B1646" t="s">
        <v>1395</v>
      </c>
      <c r="C1646">
        <v>10000</v>
      </c>
      <c r="D1646" s="1">
        <v>43943</v>
      </c>
      <c r="E1646">
        <v>5</v>
      </c>
      <c r="F1646" t="s">
        <v>33</v>
      </c>
      <c r="G1646" t="s">
        <v>3678</v>
      </c>
      <c r="H1646" t="s">
        <v>15</v>
      </c>
      <c r="I1646">
        <v>2600</v>
      </c>
      <c r="J1646" t="s">
        <v>16</v>
      </c>
      <c r="K1646" t="s">
        <v>1774</v>
      </c>
      <c r="L1646">
        <f>YEAR(licenziamenti[[#This Row],[date]])</f>
        <v>2020</v>
      </c>
    </row>
    <row r="1647" spans="1:12" hidden="1" x14ac:dyDescent="0.3">
      <c r="A1647" t="s">
        <v>3677</v>
      </c>
      <c r="B1647" t="s">
        <v>1395</v>
      </c>
      <c r="C1647">
        <v>750</v>
      </c>
      <c r="D1647" s="1">
        <v>45492</v>
      </c>
      <c r="F1647" t="s">
        <v>33</v>
      </c>
      <c r="G1647" t="s">
        <v>3679</v>
      </c>
      <c r="H1647" t="s">
        <v>15</v>
      </c>
      <c r="I1647">
        <v>4100</v>
      </c>
      <c r="J1647" t="s">
        <v>16</v>
      </c>
      <c r="K1647" t="s">
        <v>3680</v>
      </c>
      <c r="L1647">
        <f>YEAR(licenziamenti[[#This Row],[date]])</f>
        <v>2024</v>
      </c>
    </row>
    <row r="1648" spans="1:12" hidden="1" x14ac:dyDescent="0.3">
      <c r="A1648" t="s">
        <v>3681</v>
      </c>
      <c r="B1648" t="s">
        <v>3682</v>
      </c>
      <c r="C1648">
        <v>2500</v>
      </c>
      <c r="D1648" s="1">
        <v>43968</v>
      </c>
      <c r="F1648" t="s">
        <v>419</v>
      </c>
      <c r="G1648" t="s">
        <v>3683</v>
      </c>
      <c r="H1648" t="s">
        <v>58</v>
      </c>
      <c r="I1648">
        <v>300</v>
      </c>
      <c r="J1648" t="s">
        <v>133</v>
      </c>
      <c r="K1648" t="s">
        <v>3572</v>
      </c>
      <c r="L1648">
        <f>YEAR(licenziamenti[[#This Row],[date]])</f>
        <v>2020</v>
      </c>
    </row>
    <row r="1649" spans="1:12" hidden="1" x14ac:dyDescent="0.3">
      <c r="A1649" t="s">
        <v>3684</v>
      </c>
      <c r="B1649" t="s">
        <v>32</v>
      </c>
      <c r="D1649" s="1">
        <v>44945</v>
      </c>
      <c r="E1649">
        <v>6</v>
      </c>
      <c r="F1649" t="s">
        <v>20</v>
      </c>
      <c r="G1649" t="s">
        <v>3685</v>
      </c>
      <c r="H1649" t="s">
        <v>39</v>
      </c>
      <c r="I1649">
        <v>400</v>
      </c>
      <c r="J1649" t="s">
        <v>16</v>
      </c>
      <c r="K1649" t="s">
        <v>354</v>
      </c>
      <c r="L1649">
        <f>YEAR(licenziamenti[[#This Row],[date]])</f>
        <v>2023</v>
      </c>
    </row>
    <row r="1650" spans="1:12" hidden="1" x14ac:dyDescent="0.3">
      <c r="A1650" t="s">
        <v>3686</v>
      </c>
      <c r="B1650" t="s">
        <v>12</v>
      </c>
      <c r="C1650">
        <v>450</v>
      </c>
      <c r="D1650" s="1">
        <v>44685</v>
      </c>
      <c r="E1650">
        <v>3</v>
      </c>
      <c r="F1650" t="s">
        <v>131</v>
      </c>
      <c r="G1650" t="s">
        <v>3687</v>
      </c>
      <c r="H1650" t="s">
        <v>22</v>
      </c>
      <c r="I1650">
        <v>64</v>
      </c>
      <c r="J1650" t="s">
        <v>16</v>
      </c>
      <c r="K1650" t="s">
        <v>3688</v>
      </c>
      <c r="L1650">
        <f>YEAR(licenziamenti[[#This Row],[date]])</f>
        <v>2022</v>
      </c>
    </row>
    <row r="1651" spans="1:12" hidden="1" x14ac:dyDescent="0.3">
      <c r="A1651" t="s">
        <v>3689</v>
      </c>
      <c r="B1651" t="s">
        <v>138</v>
      </c>
      <c r="D1651" s="1">
        <v>45426</v>
      </c>
      <c r="E1651">
        <v>10</v>
      </c>
      <c r="F1651" t="s">
        <v>131</v>
      </c>
      <c r="G1651" t="s">
        <v>3690</v>
      </c>
      <c r="H1651" t="s">
        <v>58</v>
      </c>
      <c r="I1651">
        <v>3</v>
      </c>
      <c r="J1651" t="s">
        <v>16</v>
      </c>
      <c r="K1651" t="s">
        <v>587</v>
      </c>
      <c r="L1651">
        <f>YEAR(licenziamenti[[#This Row],[date]])</f>
        <v>2024</v>
      </c>
    </row>
    <row r="1652" spans="1:12" hidden="1" x14ac:dyDescent="0.3">
      <c r="A1652" t="s">
        <v>3691</v>
      </c>
      <c r="B1652" t="s">
        <v>168</v>
      </c>
      <c r="C1652">
        <v>3500</v>
      </c>
      <c r="D1652" s="1">
        <v>43983</v>
      </c>
      <c r="E1652">
        <v>1</v>
      </c>
      <c r="F1652" t="s">
        <v>213</v>
      </c>
      <c r="G1652" t="s">
        <v>3692</v>
      </c>
      <c r="H1652" t="s">
        <v>39</v>
      </c>
      <c r="I1652">
        <v>548</v>
      </c>
      <c r="J1652" t="s">
        <v>133</v>
      </c>
      <c r="K1652" t="s">
        <v>1439</v>
      </c>
      <c r="L1652">
        <f>YEAR(licenziamenti[[#This Row],[date]])</f>
        <v>2020</v>
      </c>
    </row>
    <row r="1653" spans="1:12" hidden="1" x14ac:dyDescent="0.3">
      <c r="A1653" t="s">
        <v>3691</v>
      </c>
      <c r="B1653" t="s">
        <v>957</v>
      </c>
      <c r="C1653">
        <v>3500</v>
      </c>
      <c r="D1653" s="1">
        <v>44074</v>
      </c>
      <c r="E1653">
        <v>1</v>
      </c>
      <c r="F1653" t="s">
        <v>213</v>
      </c>
      <c r="G1653" t="s">
        <v>3693</v>
      </c>
      <c r="H1653" t="s">
        <v>39</v>
      </c>
      <c r="I1653">
        <v>548</v>
      </c>
      <c r="J1653" t="s">
        <v>133</v>
      </c>
      <c r="K1653" t="s">
        <v>675</v>
      </c>
      <c r="L1653">
        <f>YEAR(licenziamenti[[#This Row],[date]])</f>
        <v>2020</v>
      </c>
    </row>
    <row r="1654" spans="1:12" hidden="1" x14ac:dyDescent="0.3">
      <c r="A1654" t="s">
        <v>3694</v>
      </c>
      <c r="B1654" t="s">
        <v>42</v>
      </c>
      <c r="C1654">
        <v>120</v>
      </c>
      <c r="D1654" s="1">
        <v>43984</v>
      </c>
      <c r="F1654" t="s">
        <v>33</v>
      </c>
      <c r="G1654" t="s">
        <v>158</v>
      </c>
      <c r="H1654" t="s">
        <v>105</v>
      </c>
      <c r="I1654">
        <v>10</v>
      </c>
      <c r="J1654" t="s">
        <v>16</v>
      </c>
      <c r="K1654" t="s">
        <v>1691</v>
      </c>
      <c r="L1654">
        <f>YEAR(licenziamenti[[#This Row],[date]])</f>
        <v>2020</v>
      </c>
    </row>
    <row r="1655" spans="1:12" hidden="1" x14ac:dyDescent="0.3">
      <c r="A1655" t="s">
        <v>3695</v>
      </c>
      <c r="B1655" t="s">
        <v>12</v>
      </c>
      <c r="C1655">
        <v>1000</v>
      </c>
      <c r="D1655" s="1">
        <v>45169</v>
      </c>
      <c r="F1655" t="s">
        <v>146</v>
      </c>
      <c r="G1655" t="s">
        <v>3696</v>
      </c>
      <c r="H1655" t="s">
        <v>28</v>
      </c>
      <c r="I1655">
        <v>80</v>
      </c>
      <c r="J1655" t="s">
        <v>16</v>
      </c>
      <c r="K1655" t="s">
        <v>3697</v>
      </c>
      <c r="L1655">
        <f>YEAR(licenziamenti[[#This Row],[date]])</f>
        <v>2023</v>
      </c>
    </row>
    <row r="1656" spans="1:12" hidden="1" x14ac:dyDescent="0.3">
      <c r="A1656" t="s">
        <v>3695</v>
      </c>
      <c r="B1656" t="s">
        <v>12</v>
      </c>
      <c r="C1656">
        <v>1250</v>
      </c>
      <c r="D1656" s="1">
        <v>44790</v>
      </c>
      <c r="E1656">
        <v>14</v>
      </c>
      <c r="F1656" t="s">
        <v>146</v>
      </c>
      <c r="G1656" t="s">
        <v>3698</v>
      </c>
      <c r="H1656" t="s">
        <v>28</v>
      </c>
      <c r="I1656">
        <v>80</v>
      </c>
      <c r="J1656" t="s">
        <v>16</v>
      </c>
      <c r="K1656" t="s">
        <v>248</v>
      </c>
      <c r="L1656">
        <f>YEAR(licenziamenti[[#This Row],[date]])</f>
        <v>2022</v>
      </c>
    </row>
    <row r="1657" spans="1:12" hidden="1" x14ac:dyDescent="0.3">
      <c r="A1657" t="s">
        <v>3699</v>
      </c>
      <c r="B1657" t="s">
        <v>168</v>
      </c>
      <c r="C1657">
        <v>800</v>
      </c>
      <c r="D1657" s="1">
        <v>45091</v>
      </c>
      <c r="F1657" t="s">
        <v>43</v>
      </c>
      <c r="G1657" t="s">
        <v>3700</v>
      </c>
      <c r="H1657" t="s">
        <v>58</v>
      </c>
      <c r="I1657">
        <v>111</v>
      </c>
      <c r="J1657" t="s">
        <v>133</v>
      </c>
      <c r="K1657" t="s">
        <v>1393</v>
      </c>
      <c r="L1657">
        <f>YEAR(licenziamenti[[#This Row],[date]])</f>
        <v>2023</v>
      </c>
    </row>
    <row r="1658" spans="1:12" hidden="1" x14ac:dyDescent="0.3">
      <c r="A1658" t="s">
        <v>3701</v>
      </c>
      <c r="B1658" t="s">
        <v>697</v>
      </c>
      <c r="C1658">
        <v>2300</v>
      </c>
      <c r="D1658" s="1">
        <v>45217</v>
      </c>
      <c r="E1658">
        <v>25</v>
      </c>
      <c r="F1658" t="s">
        <v>43</v>
      </c>
      <c r="G1658" t="s">
        <v>3702</v>
      </c>
      <c r="H1658" t="s">
        <v>173</v>
      </c>
      <c r="I1658">
        <v>705</v>
      </c>
      <c r="J1658" t="s">
        <v>699</v>
      </c>
      <c r="K1658" t="s">
        <v>3703</v>
      </c>
      <c r="L1658">
        <f>YEAR(licenziamenti[[#This Row],[date]])</f>
        <v>2023</v>
      </c>
    </row>
    <row r="1659" spans="1:12" hidden="1" x14ac:dyDescent="0.3">
      <c r="A1659" t="s">
        <v>3704</v>
      </c>
      <c r="B1659" t="s">
        <v>64</v>
      </c>
      <c r="C1659">
        <v>640</v>
      </c>
      <c r="D1659" s="1">
        <v>44938</v>
      </c>
      <c r="F1659" t="s">
        <v>109</v>
      </c>
      <c r="G1659" t="s">
        <v>3705</v>
      </c>
      <c r="H1659" t="s">
        <v>58</v>
      </c>
      <c r="I1659">
        <v>334</v>
      </c>
      <c r="J1659" t="s">
        <v>16</v>
      </c>
      <c r="K1659" t="s">
        <v>354</v>
      </c>
      <c r="L1659">
        <f>YEAR(licenziamenti[[#This Row],[date]])</f>
        <v>2023</v>
      </c>
    </row>
    <row r="1660" spans="1:12" hidden="1" x14ac:dyDescent="0.3">
      <c r="A1660" t="s">
        <v>3706</v>
      </c>
      <c r="B1660" t="s">
        <v>1337</v>
      </c>
      <c r="C1660">
        <v>60</v>
      </c>
      <c r="D1660" s="1">
        <v>45083</v>
      </c>
      <c r="F1660" t="s">
        <v>56</v>
      </c>
      <c r="G1660" t="s">
        <v>3707</v>
      </c>
      <c r="H1660" t="s">
        <v>152</v>
      </c>
      <c r="I1660">
        <v>23</v>
      </c>
      <c r="J1660" t="s">
        <v>1339</v>
      </c>
      <c r="K1660" t="s">
        <v>1467</v>
      </c>
      <c r="L1660">
        <f>YEAR(licenziamenti[[#This Row],[date]])</f>
        <v>2023</v>
      </c>
    </row>
    <row r="1661" spans="1:12" hidden="1" x14ac:dyDescent="0.3">
      <c r="A1661" t="s">
        <v>3708</v>
      </c>
      <c r="B1661" t="s">
        <v>250</v>
      </c>
      <c r="D1661" s="1">
        <v>44958</v>
      </c>
      <c r="E1661">
        <v>8</v>
      </c>
      <c r="F1661" t="s">
        <v>109</v>
      </c>
      <c r="G1661" t="s">
        <v>3709</v>
      </c>
      <c r="H1661" t="s">
        <v>39</v>
      </c>
      <c r="I1661">
        <v>245</v>
      </c>
      <c r="J1661" t="s">
        <v>253</v>
      </c>
      <c r="K1661" t="s">
        <v>598</v>
      </c>
      <c r="L1661">
        <f>YEAR(licenziamenti[[#This Row],[date]])</f>
        <v>2023</v>
      </c>
    </row>
    <row r="1662" spans="1:12" hidden="1" x14ac:dyDescent="0.3">
      <c r="A1662" t="s">
        <v>3708</v>
      </c>
      <c r="B1662" t="s">
        <v>12</v>
      </c>
      <c r="C1662">
        <v>840</v>
      </c>
      <c r="D1662" s="1">
        <v>45211</v>
      </c>
      <c r="E1662">
        <v>28</v>
      </c>
      <c r="F1662" t="s">
        <v>109</v>
      </c>
      <c r="G1662" t="s">
        <v>3710</v>
      </c>
      <c r="H1662" t="s">
        <v>39</v>
      </c>
      <c r="I1662">
        <v>272</v>
      </c>
      <c r="J1662" t="s">
        <v>16</v>
      </c>
      <c r="K1662" t="s">
        <v>1842</v>
      </c>
      <c r="L1662">
        <f>YEAR(licenziamenti[[#This Row],[date]])</f>
        <v>2023</v>
      </c>
    </row>
    <row r="1663" spans="1:12" hidden="1" x14ac:dyDescent="0.3">
      <c r="A1663" t="s">
        <v>3711</v>
      </c>
      <c r="B1663" t="s">
        <v>12</v>
      </c>
      <c r="D1663" s="1">
        <v>45757</v>
      </c>
      <c r="E1663">
        <v>10</v>
      </c>
      <c r="F1663" t="s">
        <v>20</v>
      </c>
      <c r="G1663" t="s">
        <v>3712</v>
      </c>
      <c r="H1663" t="s">
        <v>39</v>
      </c>
      <c r="I1663">
        <v>99</v>
      </c>
      <c r="J1663" t="s">
        <v>16</v>
      </c>
      <c r="K1663" t="s">
        <v>1564</v>
      </c>
      <c r="L1663">
        <f>YEAR(licenziamenti[[#This Row],[date]])</f>
        <v>2025</v>
      </c>
    </row>
    <row r="1664" spans="1:12" hidden="1" x14ac:dyDescent="0.3">
      <c r="A1664" t="s">
        <v>3711</v>
      </c>
      <c r="B1664" t="s">
        <v>12</v>
      </c>
      <c r="C1664">
        <v>270</v>
      </c>
      <c r="D1664" s="1">
        <v>45565</v>
      </c>
      <c r="E1664">
        <v>26</v>
      </c>
      <c r="F1664" t="s">
        <v>20</v>
      </c>
      <c r="G1664" t="s">
        <v>3713</v>
      </c>
      <c r="H1664" t="s">
        <v>39</v>
      </c>
      <c r="I1664">
        <v>99</v>
      </c>
      <c r="J1664" t="s">
        <v>16</v>
      </c>
      <c r="K1664" t="s">
        <v>1564</v>
      </c>
      <c r="L1664">
        <f>YEAR(licenziamenti[[#This Row],[date]])</f>
        <v>2024</v>
      </c>
    </row>
    <row r="1665" spans="1:12" hidden="1" x14ac:dyDescent="0.3">
      <c r="A1665" t="s">
        <v>3714</v>
      </c>
      <c r="B1665" t="s">
        <v>1337</v>
      </c>
      <c r="C1665">
        <v>540</v>
      </c>
      <c r="D1665" s="1">
        <v>44784</v>
      </c>
      <c r="E1665">
        <v>9</v>
      </c>
      <c r="F1665" t="s">
        <v>43</v>
      </c>
      <c r="G1665" t="s">
        <v>3715</v>
      </c>
      <c r="H1665" t="s">
        <v>22</v>
      </c>
      <c r="I1665">
        <v>42</v>
      </c>
      <c r="J1665" t="s">
        <v>1339</v>
      </c>
      <c r="K1665" t="s">
        <v>2615</v>
      </c>
      <c r="L1665">
        <f>YEAR(licenziamenti[[#This Row],[date]])</f>
        <v>2022</v>
      </c>
    </row>
    <row r="1666" spans="1:12" hidden="1" x14ac:dyDescent="0.3">
      <c r="A1666" t="s">
        <v>3716</v>
      </c>
      <c r="B1666" t="s">
        <v>12</v>
      </c>
      <c r="D1666" s="1">
        <v>45055</v>
      </c>
      <c r="E1666">
        <v>15</v>
      </c>
      <c r="F1666" t="s">
        <v>131</v>
      </c>
      <c r="G1666" t="s">
        <v>3717</v>
      </c>
      <c r="H1666" t="s">
        <v>39</v>
      </c>
      <c r="I1666">
        <v>530</v>
      </c>
      <c r="J1666" t="s">
        <v>16</v>
      </c>
      <c r="K1666" t="s">
        <v>263</v>
      </c>
      <c r="L1666">
        <f>YEAR(licenziamenti[[#This Row],[date]])</f>
        <v>2023</v>
      </c>
    </row>
    <row r="1667" spans="1:12" hidden="1" x14ac:dyDescent="0.3">
      <c r="A1667" t="s">
        <v>3718</v>
      </c>
      <c r="B1667" t="s">
        <v>42</v>
      </c>
      <c r="D1667" s="1">
        <v>43966</v>
      </c>
      <c r="E1667">
        <v>10</v>
      </c>
      <c r="F1667" t="s">
        <v>43</v>
      </c>
      <c r="G1667" t="s">
        <v>3719</v>
      </c>
      <c r="H1667" t="s">
        <v>152</v>
      </c>
      <c r="I1667">
        <v>3</v>
      </c>
      <c r="J1667" t="s">
        <v>16</v>
      </c>
      <c r="K1667" t="s">
        <v>3107</v>
      </c>
      <c r="L1667">
        <f>YEAR(licenziamenti[[#This Row],[date]])</f>
        <v>2020</v>
      </c>
    </row>
    <row r="1668" spans="1:12" hidden="1" x14ac:dyDescent="0.3">
      <c r="A1668" t="s">
        <v>3720</v>
      </c>
      <c r="B1668" t="s">
        <v>12</v>
      </c>
      <c r="C1668">
        <v>1200</v>
      </c>
      <c r="D1668" s="1">
        <v>44734</v>
      </c>
      <c r="E1668">
        <v>2</v>
      </c>
      <c r="F1668" t="s">
        <v>65</v>
      </c>
      <c r="G1668" t="s">
        <v>3721</v>
      </c>
      <c r="H1668" t="s">
        <v>15</v>
      </c>
      <c r="I1668">
        <v>461</v>
      </c>
      <c r="J1668" t="s">
        <v>16</v>
      </c>
      <c r="K1668" t="s">
        <v>713</v>
      </c>
      <c r="L1668">
        <f>YEAR(licenziamenti[[#This Row],[date]])</f>
        <v>2022</v>
      </c>
    </row>
    <row r="1669" spans="1:12" hidden="1" x14ac:dyDescent="0.3">
      <c r="A1669" t="s">
        <v>3720</v>
      </c>
      <c r="B1669" t="s">
        <v>12</v>
      </c>
      <c r="C1669">
        <v>790</v>
      </c>
      <c r="D1669" s="1">
        <v>44987</v>
      </c>
      <c r="F1669" t="s">
        <v>65</v>
      </c>
      <c r="G1669" t="s">
        <v>3722</v>
      </c>
      <c r="H1669" t="s">
        <v>15</v>
      </c>
      <c r="I1669">
        <v>461</v>
      </c>
      <c r="J1669" t="s">
        <v>16</v>
      </c>
      <c r="K1669" t="s">
        <v>218</v>
      </c>
      <c r="L1669">
        <f>YEAR(licenziamenti[[#This Row],[date]])</f>
        <v>2023</v>
      </c>
    </row>
    <row r="1670" spans="1:12" hidden="1" x14ac:dyDescent="0.3">
      <c r="A1670" t="s">
        <v>3723</v>
      </c>
      <c r="B1670" t="s">
        <v>1278</v>
      </c>
      <c r="C1670">
        <v>290</v>
      </c>
      <c r="D1670" s="1">
        <v>44953</v>
      </c>
      <c r="E1670">
        <v>1</v>
      </c>
      <c r="F1670" t="s">
        <v>56</v>
      </c>
      <c r="G1670" t="s">
        <v>3724</v>
      </c>
      <c r="H1670" t="s">
        <v>35</v>
      </c>
      <c r="I1670">
        <v>100</v>
      </c>
      <c r="J1670" t="s">
        <v>1280</v>
      </c>
      <c r="K1670" t="s">
        <v>1829</v>
      </c>
      <c r="L1670">
        <f>YEAR(licenziamenti[[#This Row],[date]])</f>
        <v>2023</v>
      </c>
    </row>
    <row r="1671" spans="1:12" hidden="1" x14ac:dyDescent="0.3">
      <c r="A1671" t="s">
        <v>3725</v>
      </c>
      <c r="B1671" t="s">
        <v>157</v>
      </c>
      <c r="D1671" s="1">
        <v>45538</v>
      </c>
      <c r="E1671">
        <v>16</v>
      </c>
      <c r="F1671" t="s">
        <v>56</v>
      </c>
      <c r="G1671" t="s">
        <v>3726</v>
      </c>
      <c r="H1671" t="s">
        <v>58</v>
      </c>
      <c r="I1671">
        <v>380</v>
      </c>
      <c r="J1671" t="s">
        <v>159</v>
      </c>
      <c r="K1671" t="s">
        <v>1372</v>
      </c>
      <c r="L1671">
        <f>YEAR(licenziamenti[[#This Row],[date]])</f>
        <v>2024</v>
      </c>
    </row>
    <row r="1672" spans="1:12" hidden="1" x14ac:dyDescent="0.3">
      <c r="A1672" t="s">
        <v>3727</v>
      </c>
      <c r="B1672" t="s">
        <v>12</v>
      </c>
      <c r="C1672">
        <v>1700</v>
      </c>
      <c r="D1672" s="1">
        <v>45118</v>
      </c>
      <c r="E1672">
        <v>3</v>
      </c>
      <c r="F1672" t="s">
        <v>109</v>
      </c>
      <c r="G1672" t="s">
        <v>3728</v>
      </c>
      <c r="H1672" t="s">
        <v>39</v>
      </c>
      <c r="I1672">
        <v>409</v>
      </c>
      <c r="J1672" t="s">
        <v>16</v>
      </c>
      <c r="K1672" t="s">
        <v>2475</v>
      </c>
      <c r="L1672">
        <f>YEAR(licenziamenti[[#This Row],[date]])</f>
        <v>2023</v>
      </c>
    </row>
    <row r="1673" spans="1:12" hidden="1" x14ac:dyDescent="0.3">
      <c r="A1673" t="s">
        <v>3727</v>
      </c>
      <c r="B1673" t="s">
        <v>12</v>
      </c>
      <c r="C1673">
        <v>900</v>
      </c>
      <c r="D1673" s="1">
        <v>43930</v>
      </c>
      <c r="E1673">
        <v>34</v>
      </c>
      <c r="F1673" t="s">
        <v>109</v>
      </c>
      <c r="G1673" t="s">
        <v>3729</v>
      </c>
      <c r="H1673" t="s">
        <v>45</v>
      </c>
      <c r="I1673">
        <v>114</v>
      </c>
      <c r="J1673" t="s">
        <v>16</v>
      </c>
      <c r="K1673" t="s">
        <v>2017</v>
      </c>
      <c r="L1673">
        <f>YEAR(licenziamenti[[#This Row],[date]])</f>
        <v>2020</v>
      </c>
    </row>
    <row r="1674" spans="1:12" hidden="1" x14ac:dyDescent="0.3">
      <c r="A1674" t="s">
        <v>3730</v>
      </c>
      <c r="B1674" t="s">
        <v>99</v>
      </c>
      <c r="C1674">
        <v>310</v>
      </c>
      <c r="D1674" s="1">
        <v>43920</v>
      </c>
      <c r="E1674">
        <v>9</v>
      </c>
      <c r="F1674" t="s">
        <v>125</v>
      </c>
      <c r="G1674" t="s">
        <v>3731</v>
      </c>
      <c r="H1674" t="s">
        <v>39</v>
      </c>
      <c r="I1674">
        <v>77</v>
      </c>
      <c r="J1674" t="s">
        <v>16</v>
      </c>
      <c r="K1674" t="s">
        <v>46</v>
      </c>
      <c r="L1674">
        <f>YEAR(licenziamenti[[#This Row],[date]])</f>
        <v>2020</v>
      </c>
    </row>
    <row r="1675" spans="1:12" hidden="1" x14ac:dyDescent="0.3">
      <c r="A1675" t="s">
        <v>3732</v>
      </c>
      <c r="B1675" t="s">
        <v>42</v>
      </c>
      <c r="C1675">
        <v>600</v>
      </c>
      <c r="D1675" s="1">
        <v>45597</v>
      </c>
      <c r="E1675">
        <v>1</v>
      </c>
      <c r="F1675" t="s">
        <v>13</v>
      </c>
      <c r="G1675" t="s">
        <v>3733</v>
      </c>
      <c r="H1675" t="s">
        <v>173</v>
      </c>
      <c r="I1675">
        <v>417</v>
      </c>
      <c r="J1675" t="s">
        <v>16</v>
      </c>
      <c r="K1675" t="s">
        <v>1013</v>
      </c>
      <c r="L1675">
        <f>YEAR(licenziamenti[[#This Row],[date]])</f>
        <v>2024</v>
      </c>
    </row>
    <row r="1676" spans="1:12" hidden="1" x14ac:dyDescent="0.3">
      <c r="A1676" t="s">
        <v>3734</v>
      </c>
      <c r="B1676" t="s">
        <v>1509</v>
      </c>
      <c r="D1676" s="1">
        <v>45337</v>
      </c>
      <c r="E1676">
        <v>13</v>
      </c>
      <c r="F1676" t="s">
        <v>103</v>
      </c>
      <c r="G1676" t="s">
        <v>3735</v>
      </c>
      <c r="H1676" t="s">
        <v>45</v>
      </c>
      <c r="I1676">
        <v>303</v>
      </c>
      <c r="J1676" t="s">
        <v>16</v>
      </c>
      <c r="K1676" t="s">
        <v>1551</v>
      </c>
      <c r="L1676">
        <f>YEAR(licenziamenti[[#This Row],[date]])</f>
        <v>2024</v>
      </c>
    </row>
    <row r="1677" spans="1:12" hidden="1" x14ac:dyDescent="0.3">
      <c r="A1677" t="s">
        <v>3736</v>
      </c>
      <c r="B1677" t="s">
        <v>157</v>
      </c>
      <c r="C1677">
        <v>1000</v>
      </c>
      <c r="D1677" s="1">
        <v>44858</v>
      </c>
      <c r="F1677" t="s">
        <v>419</v>
      </c>
      <c r="G1677" t="s">
        <v>3737</v>
      </c>
      <c r="H1677" t="s">
        <v>58</v>
      </c>
      <c r="I1677">
        <v>214</v>
      </c>
      <c r="J1677" t="s">
        <v>159</v>
      </c>
      <c r="K1677" t="s">
        <v>2490</v>
      </c>
      <c r="L1677">
        <f>YEAR(licenziamenti[[#This Row],[date]])</f>
        <v>2022</v>
      </c>
    </row>
    <row r="1678" spans="1:12" hidden="1" x14ac:dyDescent="0.3">
      <c r="A1678" t="s">
        <v>3736</v>
      </c>
      <c r="B1678" t="s">
        <v>157</v>
      </c>
      <c r="C1678">
        <v>600</v>
      </c>
      <c r="D1678" s="1">
        <v>45251</v>
      </c>
      <c r="F1678" t="s">
        <v>419</v>
      </c>
      <c r="G1678" t="s">
        <v>3738</v>
      </c>
      <c r="H1678" t="s">
        <v>58</v>
      </c>
      <c r="I1678">
        <v>214</v>
      </c>
      <c r="J1678" t="s">
        <v>159</v>
      </c>
      <c r="K1678" t="s">
        <v>3739</v>
      </c>
      <c r="L1678">
        <f>YEAR(licenziamenti[[#This Row],[date]])</f>
        <v>2023</v>
      </c>
    </row>
    <row r="1679" spans="1:12" hidden="1" x14ac:dyDescent="0.3">
      <c r="A1679" t="s">
        <v>3736</v>
      </c>
      <c r="B1679" t="s">
        <v>157</v>
      </c>
      <c r="C1679">
        <v>600</v>
      </c>
      <c r="D1679" s="1">
        <v>45077</v>
      </c>
      <c r="F1679" t="s">
        <v>419</v>
      </c>
      <c r="G1679" t="s">
        <v>3740</v>
      </c>
      <c r="H1679" t="s">
        <v>58</v>
      </c>
      <c r="I1679">
        <v>214</v>
      </c>
      <c r="J1679" t="s">
        <v>159</v>
      </c>
      <c r="K1679" t="s">
        <v>2569</v>
      </c>
      <c r="L1679">
        <f>YEAR(licenziamenti[[#This Row],[date]])</f>
        <v>2023</v>
      </c>
    </row>
    <row r="1680" spans="1:12" hidden="1" x14ac:dyDescent="0.3">
      <c r="A1680" t="s">
        <v>3736</v>
      </c>
      <c r="B1680" t="s">
        <v>157</v>
      </c>
      <c r="C1680">
        <v>900</v>
      </c>
      <c r="D1680" s="1">
        <v>44768</v>
      </c>
      <c r="F1680" t="s">
        <v>419</v>
      </c>
      <c r="G1680" t="s">
        <v>3741</v>
      </c>
      <c r="H1680" t="s">
        <v>58</v>
      </c>
      <c r="I1680">
        <v>214</v>
      </c>
      <c r="J1680" t="s">
        <v>159</v>
      </c>
      <c r="K1680" t="s">
        <v>17</v>
      </c>
      <c r="L1680">
        <f>YEAR(licenziamenti[[#This Row],[date]])</f>
        <v>2022</v>
      </c>
    </row>
    <row r="1681" spans="1:12" hidden="1" x14ac:dyDescent="0.3">
      <c r="A1681" t="s">
        <v>3742</v>
      </c>
      <c r="B1681" t="s">
        <v>642</v>
      </c>
      <c r="D1681" s="1">
        <v>45342</v>
      </c>
      <c r="E1681">
        <v>3</v>
      </c>
      <c r="F1681" t="s">
        <v>83</v>
      </c>
      <c r="G1681" t="s">
        <v>3743</v>
      </c>
      <c r="H1681" t="s">
        <v>35</v>
      </c>
      <c r="I1681">
        <v>274</v>
      </c>
      <c r="J1681" t="s">
        <v>16</v>
      </c>
      <c r="K1681" t="s">
        <v>481</v>
      </c>
      <c r="L1681">
        <f>YEAR(licenziamenti[[#This Row],[date]])</f>
        <v>2024</v>
      </c>
    </row>
    <row r="1682" spans="1:12" hidden="1" x14ac:dyDescent="0.3">
      <c r="A1682" t="s">
        <v>3744</v>
      </c>
      <c r="B1682" t="s">
        <v>204</v>
      </c>
      <c r="D1682" s="1">
        <v>45080</v>
      </c>
      <c r="E1682">
        <v>5</v>
      </c>
      <c r="F1682" t="s">
        <v>83</v>
      </c>
      <c r="G1682" t="s">
        <v>3745</v>
      </c>
      <c r="H1682" t="s">
        <v>35</v>
      </c>
      <c r="I1682">
        <v>274</v>
      </c>
      <c r="J1682" t="s">
        <v>16</v>
      </c>
      <c r="K1682" t="s">
        <v>3746</v>
      </c>
      <c r="L1682">
        <f>YEAR(licenziamenti[[#This Row],[date]])</f>
        <v>2023</v>
      </c>
    </row>
    <row r="1683" spans="1:12" hidden="1" x14ac:dyDescent="0.3">
      <c r="A1683" t="s">
        <v>3747</v>
      </c>
      <c r="B1683" t="s">
        <v>12</v>
      </c>
      <c r="C1683">
        <v>590</v>
      </c>
      <c r="D1683" s="1">
        <v>44981</v>
      </c>
      <c r="F1683" t="s">
        <v>94</v>
      </c>
      <c r="G1683" t="s">
        <v>3628</v>
      </c>
      <c r="H1683" t="s">
        <v>105</v>
      </c>
      <c r="I1683">
        <v>325</v>
      </c>
      <c r="J1683" t="s">
        <v>16</v>
      </c>
      <c r="K1683" t="s">
        <v>2135</v>
      </c>
      <c r="L1683">
        <f>YEAR(licenziamenti[[#This Row],[date]])</f>
        <v>2023</v>
      </c>
    </row>
    <row r="1684" spans="1:12" hidden="1" x14ac:dyDescent="0.3">
      <c r="A1684" t="s">
        <v>3748</v>
      </c>
      <c r="B1684" t="s">
        <v>42</v>
      </c>
      <c r="D1684" s="1">
        <v>45107</v>
      </c>
      <c r="E1684">
        <v>10</v>
      </c>
      <c r="F1684" t="s">
        <v>20</v>
      </c>
      <c r="G1684" t="s">
        <v>3749</v>
      </c>
      <c r="H1684" t="s">
        <v>215</v>
      </c>
      <c r="I1684">
        <v>607</v>
      </c>
      <c r="J1684" t="s">
        <v>16</v>
      </c>
      <c r="K1684" t="s">
        <v>1158</v>
      </c>
      <c r="L1684">
        <f>YEAR(licenziamenti[[#This Row],[date]])</f>
        <v>2023</v>
      </c>
    </row>
    <row r="1685" spans="1:12" hidden="1" x14ac:dyDescent="0.3">
      <c r="A1685" t="s">
        <v>3748</v>
      </c>
      <c r="B1685" t="s">
        <v>42</v>
      </c>
      <c r="C1685">
        <v>530</v>
      </c>
      <c r="D1685" s="1">
        <v>43928</v>
      </c>
      <c r="E1685">
        <v>8</v>
      </c>
      <c r="F1685" t="s">
        <v>20</v>
      </c>
      <c r="G1685" t="s">
        <v>3750</v>
      </c>
      <c r="H1685" t="s">
        <v>215</v>
      </c>
      <c r="I1685">
        <v>607</v>
      </c>
      <c r="J1685" t="s">
        <v>16</v>
      </c>
      <c r="K1685" t="s">
        <v>46</v>
      </c>
      <c r="L1685">
        <f>YEAR(licenziamenti[[#This Row],[date]])</f>
        <v>2020</v>
      </c>
    </row>
    <row r="1686" spans="1:12" hidden="1" x14ac:dyDescent="0.3">
      <c r="A1686" t="s">
        <v>3751</v>
      </c>
      <c r="B1686" t="s">
        <v>150</v>
      </c>
      <c r="C1686">
        <v>2000</v>
      </c>
      <c r="D1686" s="1">
        <v>44946</v>
      </c>
      <c r="E1686">
        <v>8</v>
      </c>
      <c r="F1686" t="s">
        <v>13</v>
      </c>
      <c r="G1686" t="s">
        <v>3752</v>
      </c>
      <c r="H1686" t="s">
        <v>105</v>
      </c>
      <c r="I1686">
        <v>192</v>
      </c>
      <c r="J1686" t="s">
        <v>133</v>
      </c>
      <c r="K1686" t="s">
        <v>709</v>
      </c>
      <c r="L1686">
        <f>YEAR(licenziamenti[[#This Row],[date]])</f>
        <v>2023</v>
      </c>
    </row>
    <row r="1687" spans="1:12" hidden="1" x14ac:dyDescent="0.3">
      <c r="A1687" t="s">
        <v>3753</v>
      </c>
      <c r="B1687" t="s">
        <v>12</v>
      </c>
      <c r="D1687" s="1">
        <v>44810</v>
      </c>
      <c r="E1687">
        <v>25</v>
      </c>
      <c r="F1687" t="s">
        <v>125</v>
      </c>
      <c r="G1687" t="s">
        <v>3754</v>
      </c>
      <c r="H1687" t="s">
        <v>58</v>
      </c>
      <c r="I1687">
        <v>163</v>
      </c>
      <c r="J1687" t="s">
        <v>16</v>
      </c>
      <c r="K1687" t="s">
        <v>1039</v>
      </c>
      <c r="L1687">
        <f>YEAR(licenziamenti[[#This Row],[date]])</f>
        <v>2022</v>
      </c>
    </row>
    <row r="1688" spans="1:12" hidden="1" x14ac:dyDescent="0.3">
      <c r="A1688" t="s">
        <v>3755</v>
      </c>
      <c r="B1688" t="s">
        <v>42</v>
      </c>
      <c r="D1688" s="1">
        <v>44777</v>
      </c>
      <c r="E1688">
        <v>16</v>
      </c>
      <c r="F1688" t="s">
        <v>13</v>
      </c>
      <c r="G1688" t="s">
        <v>3756</v>
      </c>
      <c r="H1688" t="s">
        <v>35</v>
      </c>
      <c r="I1688">
        <v>100</v>
      </c>
      <c r="J1688" t="s">
        <v>16</v>
      </c>
      <c r="K1688" t="s">
        <v>768</v>
      </c>
      <c r="L1688">
        <f>YEAR(licenziamenti[[#This Row],[date]])</f>
        <v>2022</v>
      </c>
    </row>
    <row r="1689" spans="1:12" hidden="1" x14ac:dyDescent="0.3">
      <c r="A1689" t="s">
        <v>3755</v>
      </c>
      <c r="B1689" t="s">
        <v>42</v>
      </c>
      <c r="D1689" s="1">
        <v>44811</v>
      </c>
      <c r="E1689">
        <v>5</v>
      </c>
      <c r="F1689" t="s">
        <v>13</v>
      </c>
      <c r="G1689" t="s">
        <v>3757</v>
      </c>
      <c r="H1689" t="s">
        <v>35</v>
      </c>
      <c r="I1689">
        <v>100</v>
      </c>
      <c r="J1689" t="s">
        <v>16</v>
      </c>
      <c r="K1689" t="s">
        <v>1039</v>
      </c>
      <c r="L1689">
        <f>YEAR(licenziamenti[[#This Row],[date]])</f>
        <v>2022</v>
      </c>
    </row>
    <row r="1690" spans="1:12" hidden="1" x14ac:dyDescent="0.3">
      <c r="A1690" t="s">
        <v>3755</v>
      </c>
      <c r="B1690" t="s">
        <v>42</v>
      </c>
      <c r="D1690" s="1">
        <v>44965</v>
      </c>
      <c r="E1690">
        <v>10</v>
      </c>
      <c r="F1690" t="s">
        <v>13</v>
      </c>
      <c r="G1690" t="s">
        <v>3758</v>
      </c>
      <c r="H1690" t="s">
        <v>35</v>
      </c>
      <c r="I1690">
        <v>100</v>
      </c>
      <c r="J1690" t="s">
        <v>16</v>
      </c>
      <c r="K1690" t="s">
        <v>3759</v>
      </c>
      <c r="L1690">
        <f>YEAR(licenziamenti[[#This Row],[date]])</f>
        <v>2023</v>
      </c>
    </row>
    <row r="1691" spans="1:12" hidden="1" x14ac:dyDescent="0.3">
      <c r="A1691" t="s">
        <v>3760</v>
      </c>
      <c r="B1691" t="s">
        <v>3524</v>
      </c>
      <c r="C1691">
        <v>600</v>
      </c>
      <c r="D1691" s="1">
        <v>45957</v>
      </c>
      <c r="F1691" t="s">
        <v>13</v>
      </c>
      <c r="G1691" t="s">
        <v>3761</v>
      </c>
      <c r="H1691" t="s">
        <v>39</v>
      </c>
      <c r="I1691">
        <v>5900</v>
      </c>
      <c r="J1691" t="s">
        <v>16</v>
      </c>
      <c r="K1691" t="s">
        <v>611</v>
      </c>
      <c r="L1691">
        <f>YEAR(licenziamenti[[#This Row],[date]])</f>
        <v>2025</v>
      </c>
    </row>
    <row r="1692" spans="1:12" hidden="1" x14ac:dyDescent="0.3">
      <c r="A1692" t="s">
        <v>3760</v>
      </c>
      <c r="B1692" t="s">
        <v>12</v>
      </c>
      <c r="C1692">
        <v>590</v>
      </c>
      <c r="D1692" s="1">
        <v>45028</v>
      </c>
      <c r="F1692" t="s">
        <v>13</v>
      </c>
      <c r="G1692" t="s">
        <v>3762</v>
      </c>
      <c r="H1692" t="s">
        <v>39</v>
      </c>
      <c r="I1692">
        <v>5900</v>
      </c>
      <c r="J1692" t="s">
        <v>16</v>
      </c>
      <c r="K1692" t="s">
        <v>1944</v>
      </c>
      <c r="L1692">
        <f>YEAR(licenziamenti[[#This Row],[date]])</f>
        <v>2023</v>
      </c>
    </row>
    <row r="1693" spans="1:12" hidden="1" x14ac:dyDescent="0.3">
      <c r="A1693" t="s">
        <v>3763</v>
      </c>
      <c r="B1693" t="s">
        <v>697</v>
      </c>
      <c r="C1693">
        <v>3500</v>
      </c>
      <c r="D1693" s="1">
        <v>44690</v>
      </c>
      <c r="E1693">
        <v>5</v>
      </c>
      <c r="F1693" t="s">
        <v>311</v>
      </c>
      <c r="G1693" t="s">
        <v>3764</v>
      </c>
      <c r="H1693" t="s">
        <v>35</v>
      </c>
      <c r="I1693">
        <v>293</v>
      </c>
      <c r="J1693" t="s">
        <v>699</v>
      </c>
      <c r="K1693" t="s">
        <v>218</v>
      </c>
      <c r="L1693">
        <f>YEAR(licenziamenti[[#This Row],[date]])</f>
        <v>2022</v>
      </c>
    </row>
    <row r="1694" spans="1:12" hidden="1" x14ac:dyDescent="0.3">
      <c r="A1694" t="s">
        <v>3765</v>
      </c>
      <c r="B1694" t="s">
        <v>150</v>
      </c>
      <c r="C1694">
        <v>1500</v>
      </c>
      <c r="D1694" s="1">
        <v>44662</v>
      </c>
      <c r="F1694" t="s">
        <v>43</v>
      </c>
      <c r="G1694" t="s">
        <v>3766</v>
      </c>
      <c r="H1694" t="s">
        <v>173</v>
      </c>
      <c r="I1694">
        <v>1100</v>
      </c>
      <c r="J1694" t="s">
        <v>133</v>
      </c>
      <c r="K1694" t="s">
        <v>208</v>
      </c>
      <c r="L1694">
        <f>YEAR(licenziamenti[[#This Row],[date]])</f>
        <v>2022</v>
      </c>
    </row>
    <row r="1695" spans="1:12" hidden="1" x14ac:dyDescent="0.3">
      <c r="A1695" t="s">
        <v>3765</v>
      </c>
      <c r="B1695" t="s">
        <v>150</v>
      </c>
      <c r="C1695">
        <v>2000</v>
      </c>
      <c r="D1695" s="1">
        <v>43929</v>
      </c>
      <c r="E1695">
        <v>28</v>
      </c>
      <c r="F1695" t="s">
        <v>43</v>
      </c>
      <c r="G1695" t="s">
        <v>3767</v>
      </c>
      <c r="H1695" t="s">
        <v>45</v>
      </c>
      <c r="I1695">
        <v>215</v>
      </c>
      <c r="J1695" t="s">
        <v>133</v>
      </c>
      <c r="K1695" t="s">
        <v>1150</v>
      </c>
      <c r="L1695">
        <f>YEAR(licenziamenti[[#This Row],[date]])</f>
        <v>2020</v>
      </c>
    </row>
    <row r="1696" spans="1:12" hidden="1" x14ac:dyDescent="0.3">
      <c r="A1696" t="s">
        <v>3765</v>
      </c>
      <c r="B1696" t="s">
        <v>150</v>
      </c>
      <c r="C1696">
        <v>2510</v>
      </c>
      <c r="D1696" s="1">
        <v>45051</v>
      </c>
      <c r="E1696">
        <v>15</v>
      </c>
      <c r="F1696" t="s">
        <v>43</v>
      </c>
      <c r="G1696" t="s">
        <v>3768</v>
      </c>
      <c r="H1696" t="s">
        <v>173</v>
      </c>
      <c r="I1696">
        <v>1100</v>
      </c>
      <c r="J1696" t="s">
        <v>133</v>
      </c>
      <c r="K1696" t="s">
        <v>631</v>
      </c>
      <c r="L1696">
        <f>YEAR(licenziamenti[[#This Row],[date]])</f>
        <v>2023</v>
      </c>
    </row>
    <row r="1697" spans="1:12" hidden="1" x14ac:dyDescent="0.3">
      <c r="A1697" t="s">
        <v>3765</v>
      </c>
      <c r="B1697" t="s">
        <v>150</v>
      </c>
      <c r="C1697">
        <v>3000</v>
      </c>
      <c r="D1697" s="1">
        <v>44802</v>
      </c>
      <c r="F1697" t="s">
        <v>43</v>
      </c>
      <c r="G1697" t="s">
        <v>3769</v>
      </c>
      <c r="H1697" t="s">
        <v>173</v>
      </c>
      <c r="I1697">
        <v>1100</v>
      </c>
      <c r="J1697" t="s">
        <v>133</v>
      </c>
      <c r="K1697" t="s">
        <v>3770</v>
      </c>
      <c r="L1697">
        <f>YEAR(licenziamenti[[#This Row],[date]])</f>
        <v>2022</v>
      </c>
    </row>
    <row r="1698" spans="1:12" hidden="1" x14ac:dyDescent="0.3">
      <c r="A1698" t="s">
        <v>3771</v>
      </c>
      <c r="B1698" t="s">
        <v>2186</v>
      </c>
      <c r="C1698">
        <v>500</v>
      </c>
      <c r="D1698" s="1">
        <v>45043</v>
      </c>
      <c r="E1698">
        <v>16</v>
      </c>
      <c r="F1698" t="s">
        <v>251</v>
      </c>
      <c r="G1698" t="s">
        <v>3772</v>
      </c>
      <c r="H1698" t="s">
        <v>39</v>
      </c>
      <c r="I1698">
        <v>98</v>
      </c>
      <c r="J1698" t="s">
        <v>75</v>
      </c>
      <c r="K1698" t="s">
        <v>3773</v>
      </c>
      <c r="L1698">
        <f>YEAR(licenziamenti[[#This Row],[date]])</f>
        <v>2023</v>
      </c>
    </row>
    <row r="1699" spans="1:12" hidden="1" x14ac:dyDescent="0.3">
      <c r="A1699" t="s">
        <v>3774</v>
      </c>
      <c r="B1699" t="s">
        <v>26</v>
      </c>
      <c r="C1699">
        <v>360</v>
      </c>
      <c r="D1699" s="1">
        <v>43930</v>
      </c>
      <c r="E1699">
        <v>15</v>
      </c>
      <c r="F1699" t="s">
        <v>43</v>
      </c>
      <c r="G1699" t="s">
        <v>3775</v>
      </c>
      <c r="H1699" t="s">
        <v>28</v>
      </c>
      <c r="I1699">
        <v>28</v>
      </c>
      <c r="J1699" t="s">
        <v>29</v>
      </c>
      <c r="K1699" t="s">
        <v>1150</v>
      </c>
      <c r="L1699">
        <f>YEAR(licenziamenti[[#This Row],[date]])</f>
        <v>2020</v>
      </c>
    </row>
    <row r="1700" spans="1:12" hidden="1" x14ac:dyDescent="0.3">
      <c r="A1700" t="s">
        <v>3774</v>
      </c>
      <c r="B1700" t="s">
        <v>26</v>
      </c>
      <c r="C1700">
        <v>500</v>
      </c>
      <c r="D1700" s="1">
        <v>44778</v>
      </c>
      <c r="E1700">
        <v>1</v>
      </c>
      <c r="F1700" t="s">
        <v>43</v>
      </c>
      <c r="G1700" t="s">
        <v>3776</v>
      </c>
      <c r="H1700" t="s">
        <v>28</v>
      </c>
      <c r="I1700">
        <v>28</v>
      </c>
      <c r="J1700" t="s">
        <v>29</v>
      </c>
      <c r="K1700" t="s">
        <v>2725</v>
      </c>
      <c r="L1700">
        <f>YEAR(licenziamenti[[#This Row],[date]])</f>
        <v>2022</v>
      </c>
    </row>
    <row r="1701" spans="1:12" hidden="1" x14ac:dyDescent="0.3">
      <c r="A1701" t="s">
        <v>3777</v>
      </c>
      <c r="B1701" t="s">
        <v>42</v>
      </c>
      <c r="C1701">
        <v>400</v>
      </c>
      <c r="D1701" s="1">
        <v>45355</v>
      </c>
      <c r="E1701">
        <v>7</v>
      </c>
      <c r="F1701" t="s">
        <v>131</v>
      </c>
      <c r="G1701" t="s">
        <v>3778</v>
      </c>
      <c r="H1701" t="s">
        <v>45</v>
      </c>
      <c r="I1701">
        <v>504</v>
      </c>
      <c r="J1701" t="s">
        <v>16</v>
      </c>
      <c r="K1701" t="s">
        <v>3302</v>
      </c>
      <c r="L1701">
        <f>YEAR(licenziamenti[[#This Row],[date]])</f>
        <v>2024</v>
      </c>
    </row>
    <row r="1702" spans="1:12" hidden="1" x14ac:dyDescent="0.3">
      <c r="A1702" t="s">
        <v>3777</v>
      </c>
      <c r="B1702" t="s">
        <v>42</v>
      </c>
      <c r="C1702">
        <v>600</v>
      </c>
      <c r="D1702" s="1">
        <v>44782</v>
      </c>
      <c r="F1702" t="s">
        <v>131</v>
      </c>
      <c r="G1702" t="s">
        <v>3779</v>
      </c>
      <c r="H1702" t="s">
        <v>45</v>
      </c>
      <c r="I1702">
        <v>504</v>
      </c>
      <c r="J1702" t="s">
        <v>16</v>
      </c>
      <c r="K1702" t="s">
        <v>768</v>
      </c>
      <c r="L1702">
        <f>YEAR(licenziamenti[[#This Row],[date]])</f>
        <v>2022</v>
      </c>
    </row>
    <row r="1703" spans="1:12" hidden="1" x14ac:dyDescent="0.3">
      <c r="A1703" t="s">
        <v>3780</v>
      </c>
      <c r="B1703" t="s">
        <v>124</v>
      </c>
      <c r="D1703" s="1">
        <v>44720</v>
      </c>
      <c r="E1703">
        <v>4</v>
      </c>
      <c r="F1703" t="s">
        <v>33</v>
      </c>
      <c r="G1703" t="s">
        <v>3781</v>
      </c>
      <c r="H1703" t="s">
        <v>58</v>
      </c>
      <c r="I1703">
        <v>24</v>
      </c>
      <c r="J1703" t="s">
        <v>127</v>
      </c>
      <c r="K1703" t="s">
        <v>285</v>
      </c>
      <c r="L1703">
        <f>YEAR(licenziamenti[[#This Row],[date]])</f>
        <v>2022</v>
      </c>
    </row>
    <row r="1704" spans="1:12" hidden="1" x14ac:dyDescent="0.3">
      <c r="A1704" t="s">
        <v>3782</v>
      </c>
      <c r="B1704" t="s">
        <v>150</v>
      </c>
      <c r="C1704">
        <v>300</v>
      </c>
      <c r="D1704" s="1">
        <v>45076</v>
      </c>
      <c r="F1704" t="s">
        <v>43</v>
      </c>
      <c r="G1704" t="s">
        <v>3783</v>
      </c>
      <c r="H1704" t="s">
        <v>58</v>
      </c>
      <c r="I1704">
        <v>254</v>
      </c>
      <c r="J1704" t="s">
        <v>133</v>
      </c>
      <c r="K1704" t="s">
        <v>3784</v>
      </c>
      <c r="L1704">
        <f>YEAR(licenziamenti[[#This Row],[date]])</f>
        <v>2023</v>
      </c>
    </row>
    <row r="1705" spans="1:12" hidden="1" x14ac:dyDescent="0.3">
      <c r="A1705" t="s">
        <v>3785</v>
      </c>
      <c r="B1705" t="s">
        <v>1874</v>
      </c>
      <c r="C1705">
        <v>2010</v>
      </c>
      <c r="D1705" s="1">
        <v>43931</v>
      </c>
      <c r="F1705" t="s">
        <v>125</v>
      </c>
      <c r="G1705" t="s">
        <v>3786</v>
      </c>
      <c r="H1705" t="s">
        <v>58</v>
      </c>
      <c r="I1705">
        <v>185</v>
      </c>
      <c r="J1705" t="s">
        <v>16</v>
      </c>
      <c r="K1705" t="s">
        <v>1556</v>
      </c>
      <c r="L1705">
        <f>YEAR(licenziamenti[[#This Row],[date]])</f>
        <v>2020</v>
      </c>
    </row>
    <row r="1706" spans="1:12" hidden="1" x14ac:dyDescent="0.3">
      <c r="A1706" t="s">
        <v>3785</v>
      </c>
      <c r="B1706" t="s">
        <v>1874</v>
      </c>
      <c r="C1706">
        <v>80</v>
      </c>
      <c r="D1706" s="1">
        <v>45264</v>
      </c>
      <c r="F1706" t="s">
        <v>125</v>
      </c>
      <c r="G1706" t="s">
        <v>3787</v>
      </c>
      <c r="H1706" t="s">
        <v>58</v>
      </c>
      <c r="I1706">
        <v>185</v>
      </c>
      <c r="J1706" t="s">
        <v>16</v>
      </c>
      <c r="K1706" t="s">
        <v>3021</v>
      </c>
      <c r="L1706">
        <f>YEAR(licenziamenti[[#This Row],[date]])</f>
        <v>2023</v>
      </c>
    </row>
    <row r="1707" spans="1:12" hidden="1" x14ac:dyDescent="0.3">
      <c r="A1707" t="s">
        <v>3788</v>
      </c>
      <c r="B1707" t="s">
        <v>867</v>
      </c>
      <c r="D1707" s="1">
        <v>45106</v>
      </c>
      <c r="E1707">
        <v>1</v>
      </c>
      <c r="F1707" t="s">
        <v>43</v>
      </c>
      <c r="G1707" t="s">
        <v>3789</v>
      </c>
      <c r="H1707" t="s">
        <v>28</v>
      </c>
      <c r="I1707">
        <v>445</v>
      </c>
      <c r="J1707" t="s">
        <v>869</v>
      </c>
      <c r="K1707" t="s">
        <v>1158</v>
      </c>
      <c r="L1707">
        <f>YEAR(licenziamenti[[#This Row],[date]])</f>
        <v>2023</v>
      </c>
    </row>
    <row r="1708" spans="1:12" hidden="1" x14ac:dyDescent="0.3">
      <c r="A1708" t="s">
        <v>3790</v>
      </c>
      <c r="B1708" t="s">
        <v>1632</v>
      </c>
      <c r="C1708">
        <v>510</v>
      </c>
      <c r="D1708" s="1">
        <v>43964</v>
      </c>
      <c r="E1708">
        <v>4</v>
      </c>
      <c r="F1708" t="s">
        <v>78</v>
      </c>
      <c r="G1708" t="s">
        <v>3791</v>
      </c>
      <c r="H1708" t="s">
        <v>58</v>
      </c>
      <c r="I1708">
        <v>2</v>
      </c>
      <c r="J1708" t="s">
        <v>59</v>
      </c>
      <c r="K1708" t="s">
        <v>2847</v>
      </c>
      <c r="L1708">
        <f>YEAR(licenziamenti[[#This Row],[date]])</f>
        <v>2020</v>
      </c>
    </row>
    <row r="1709" spans="1:12" hidden="1" x14ac:dyDescent="0.3">
      <c r="A1709" t="s">
        <v>3792</v>
      </c>
      <c r="B1709" t="s">
        <v>32</v>
      </c>
      <c r="D1709" s="1">
        <v>45299</v>
      </c>
      <c r="E1709">
        <v>9</v>
      </c>
      <c r="F1709" t="s">
        <v>131</v>
      </c>
      <c r="G1709" t="s">
        <v>3793</v>
      </c>
      <c r="H1709" t="s">
        <v>39</v>
      </c>
      <c r="I1709">
        <v>485</v>
      </c>
      <c r="J1709" t="s">
        <v>16</v>
      </c>
      <c r="K1709" t="s">
        <v>2354</v>
      </c>
      <c r="L1709">
        <f>YEAR(licenziamenti[[#This Row],[date]])</f>
        <v>2024</v>
      </c>
    </row>
    <row r="1710" spans="1:12" hidden="1" x14ac:dyDescent="0.3">
      <c r="A1710" t="s">
        <v>3792</v>
      </c>
      <c r="B1710" t="s">
        <v>32</v>
      </c>
      <c r="D1710" s="1">
        <v>44985</v>
      </c>
      <c r="E1710">
        <v>9</v>
      </c>
      <c r="F1710" t="s">
        <v>131</v>
      </c>
      <c r="G1710" t="s">
        <v>3794</v>
      </c>
      <c r="H1710" t="s">
        <v>39</v>
      </c>
      <c r="I1710">
        <v>485</v>
      </c>
      <c r="J1710" t="s">
        <v>16</v>
      </c>
      <c r="K1710" t="s">
        <v>2084</v>
      </c>
      <c r="L1710">
        <f>YEAR(licenziamenti[[#This Row],[date]])</f>
        <v>2023</v>
      </c>
    </row>
    <row r="1711" spans="1:12" hidden="1" x14ac:dyDescent="0.3">
      <c r="A1711" t="s">
        <v>3795</v>
      </c>
      <c r="B1711" t="s">
        <v>1354</v>
      </c>
      <c r="D1711" s="1">
        <v>44894</v>
      </c>
      <c r="E1711">
        <v>31</v>
      </c>
      <c r="F1711" t="s">
        <v>311</v>
      </c>
      <c r="G1711" t="s">
        <v>3796</v>
      </c>
      <c r="H1711" t="s">
        <v>35</v>
      </c>
      <c r="I1711">
        <v>1100</v>
      </c>
      <c r="J1711" t="s">
        <v>1356</v>
      </c>
      <c r="K1711" t="s">
        <v>258</v>
      </c>
      <c r="L1711">
        <f>YEAR(licenziamenti[[#This Row],[date]])</f>
        <v>2022</v>
      </c>
    </row>
    <row r="1712" spans="1:12" hidden="1" x14ac:dyDescent="0.3">
      <c r="A1712" t="s">
        <v>3795</v>
      </c>
      <c r="B1712" t="s">
        <v>1354</v>
      </c>
      <c r="C1712">
        <v>1200</v>
      </c>
      <c r="D1712" s="1">
        <v>45698</v>
      </c>
      <c r="E1712">
        <v>33</v>
      </c>
      <c r="F1712" t="s">
        <v>311</v>
      </c>
      <c r="G1712" t="s">
        <v>3797</v>
      </c>
      <c r="H1712" t="s">
        <v>35</v>
      </c>
      <c r="I1712">
        <v>1100</v>
      </c>
      <c r="J1712" t="s">
        <v>1356</v>
      </c>
      <c r="K1712" t="s">
        <v>3235</v>
      </c>
      <c r="L1712">
        <f>YEAR(licenziamenti[[#This Row],[date]])</f>
        <v>2025</v>
      </c>
    </row>
    <row r="1713" spans="1:12" hidden="1" x14ac:dyDescent="0.3">
      <c r="A1713" t="s">
        <v>3795</v>
      </c>
      <c r="B1713" t="s">
        <v>1354</v>
      </c>
      <c r="C1713">
        <v>900</v>
      </c>
      <c r="D1713" s="1">
        <v>45356</v>
      </c>
      <c r="E1713">
        <v>2</v>
      </c>
      <c r="F1713" t="s">
        <v>311</v>
      </c>
      <c r="G1713" t="s">
        <v>3798</v>
      </c>
      <c r="H1713" t="s">
        <v>35</v>
      </c>
      <c r="I1713">
        <v>1100</v>
      </c>
      <c r="J1713" t="s">
        <v>1356</v>
      </c>
      <c r="K1713" t="s">
        <v>3799</v>
      </c>
      <c r="L1713">
        <f>YEAR(licenziamenti[[#This Row],[date]])</f>
        <v>2024</v>
      </c>
    </row>
    <row r="1714" spans="1:12" hidden="1" x14ac:dyDescent="0.3">
      <c r="A1714" t="s">
        <v>3800</v>
      </c>
      <c r="B1714" t="s">
        <v>42</v>
      </c>
      <c r="D1714" s="1">
        <v>44980</v>
      </c>
      <c r="E1714">
        <v>15</v>
      </c>
      <c r="F1714" t="s">
        <v>56</v>
      </c>
      <c r="G1714" t="s">
        <v>3801</v>
      </c>
      <c r="H1714" t="s">
        <v>28</v>
      </c>
      <c r="I1714">
        <v>61</v>
      </c>
      <c r="J1714" t="s">
        <v>16</v>
      </c>
      <c r="K1714" t="s">
        <v>1788</v>
      </c>
      <c r="L1714">
        <f>YEAR(licenziamenti[[#This Row],[date]])</f>
        <v>2023</v>
      </c>
    </row>
    <row r="1715" spans="1:12" hidden="1" x14ac:dyDescent="0.3">
      <c r="A1715" t="s">
        <v>3802</v>
      </c>
      <c r="B1715" t="s">
        <v>12</v>
      </c>
      <c r="C1715">
        <v>1000</v>
      </c>
      <c r="D1715" s="1">
        <v>45771</v>
      </c>
      <c r="F1715" t="s">
        <v>33</v>
      </c>
      <c r="G1715" t="s">
        <v>3803</v>
      </c>
      <c r="H1715" t="s">
        <v>39</v>
      </c>
      <c r="I1715">
        <v>26000</v>
      </c>
      <c r="J1715" t="s">
        <v>16</v>
      </c>
      <c r="K1715" t="s">
        <v>3804</v>
      </c>
      <c r="L1715">
        <f>YEAR(licenziamenti[[#This Row],[date]])</f>
        <v>2025</v>
      </c>
    </row>
    <row r="1716" spans="1:12" hidden="1" x14ac:dyDescent="0.3">
      <c r="A1716" t="s">
        <v>3802</v>
      </c>
      <c r="B1716" t="s">
        <v>12</v>
      </c>
      <c r="C1716">
        <v>100000</v>
      </c>
      <c r="D1716" s="1">
        <v>44999</v>
      </c>
      <c r="F1716" t="s">
        <v>33</v>
      </c>
      <c r="G1716" t="s">
        <v>3805</v>
      </c>
      <c r="H1716" t="s">
        <v>39</v>
      </c>
      <c r="I1716">
        <v>26000</v>
      </c>
      <c r="J1716" t="s">
        <v>16</v>
      </c>
      <c r="K1716" t="s">
        <v>2281</v>
      </c>
      <c r="L1716">
        <f>YEAR(licenziamenti[[#This Row],[date]])</f>
        <v>2023</v>
      </c>
    </row>
    <row r="1717" spans="1:12" hidden="1" x14ac:dyDescent="0.3">
      <c r="A1717" t="s">
        <v>3802</v>
      </c>
      <c r="B1717" t="s">
        <v>12</v>
      </c>
      <c r="C1717">
        <v>110000</v>
      </c>
      <c r="D1717" s="1">
        <v>44874</v>
      </c>
      <c r="E1717">
        <v>13</v>
      </c>
      <c r="F1717" t="s">
        <v>33</v>
      </c>
      <c r="G1717" t="s">
        <v>3806</v>
      </c>
      <c r="H1717" t="s">
        <v>39</v>
      </c>
      <c r="I1717">
        <v>26000</v>
      </c>
      <c r="J1717" t="s">
        <v>16</v>
      </c>
      <c r="K1717" t="s">
        <v>551</v>
      </c>
      <c r="L1717">
        <f>YEAR(licenziamenti[[#This Row],[date]])</f>
        <v>2022</v>
      </c>
    </row>
    <row r="1718" spans="1:12" hidden="1" x14ac:dyDescent="0.3">
      <c r="A1718" t="s">
        <v>3802</v>
      </c>
      <c r="B1718" t="s">
        <v>12</v>
      </c>
      <c r="C1718">
        <v>36000</v>
      </c>
      <c r="D1718" s="1">
        <v>45698</v>
      </c>
      <c r="E1718">
        <v>5</v>
      </c>
      <c r="F1718" t="s">
        <v>33</v>
      </c>
      <c r="G1718" t="s">
        <v>3807</v>
      </c>
      <c r="H1718" t="s">
        <v>39</v>
      </c>
      <c r="I1718">
        <v>26000</v>
      </c>
      <c r="J1718" t="s">
        <v>16</v>
      </c>
      <c r="K1718" t="s">
        <v>3808</v>
      </c>
      <c r="L1718">
        <f>YEAR(licenziamenti[[#This Row],[date]])</f>
        <v>2025</v>
      </c>
    </row>
    <row r="1719" spans="1:12" hidden="1" x14ac:dyDescent="0.3">
      <c r="A1719" t="s">
        <v>3802</v>
      </c>
      <c r="B1719" t="s">
        <v>12</v>
      </c>
      <c r="C1719">
        <v>6000</v>
      </c>
      <c r="D1719" s="1">
        <v>45952</v>
      </c>
      <c r="F1719" t="s">
        <v>33</v>
      </c>
      <c r="G1719" t="s">
        <v>3809</v>
      </c>
      <c r="H1719" t="s">
        <v>39</v>
      </c>
      <c r="I1719">
        <v>26000</v>
      </c>
      <c r="J1719" t="s">
        <v>16</v>
      </c>
      <c r="K1719" t="s">
        <v>3810</v>
      </c>
      <c r="L1719">
        <f>YEAR(licenziamenti[[#This Row],[date]])</f>
        <v>2025</v>
      </c>
    </row>
    <row r="1720" spans="1:12" hidden="1" x14ac:dyDescent="0.3">
      <c r="A1720" t="s">
        <v>3811</v>
      </c>
      <c r="B1720" t="s">
        <v>72</v>
      </c>
      <c r="C1720">
        <v>750</v>
      </c>
      <c r="D1720" s="1">
        <v>44773</v>
      </c>
      <c r="E1720">
        <v>10</v>
      </c>
      <c r="F1720" t="s">
        <v>20</v>
      </c>
      <c r="G1720" t="s">
        <v>3812</v>
      </c>
      <c r="H1720" t="s">
        <v>28</v>
      </c>
      <c r="I1720">
        <v>18</v>
      </c>
      <c r="J1720" t="s">
        <v>75</v>
      </c>
      <c r="K1720" t="s">
        <v>3183</v>
      </c>
      <c r="L1720">
        <f>YEAR(licenziamenti[[#This Row],[date]])</f>
        <v>2022</v>
      </c>
    </row>
    <row r="1721" spans="1:12" hidden="1" x14ac:dyDescent="0.3">
      <c r="A1721" t="s">
        <v>3813</v>
      </c>
      <c r="B1721" t="s">
        <v>810</v>
      </c>
      <c r="C1721">
        <v>1500</v>
      </c>
      <c r="D1721" s="1">
        <v>45701</v>
      </c>
      <c r="F1721" t="s">
        <v>221</v>
      </c>
      <c r="G1721" t="s">
        <v>3814</v>
      </c>
      <c r="H1721" t="s">
        <v>58</v>
      </c>
      <c r="I1721">
        <v>64</v>
      </c>
      <c r="J1721" t="s">
        <v>294</v>
      </c>
      <c r="K1721" t="s">
        <v>3815</v>
      </c>
      <c r="L1721">
        <f>YEAR(licenziamenti[[#This Row],[date]])</f>
        <v>2025</v>
      </c>
    </row>
    <row r="1722" spans="1:12" hidden="1" x14ac:dyDescent="0.3">
      <c r="A1722" t="s">
        <v>3816</v>
      </c>
      <c r="B1722" t="s">
        <v>12</v>
      </c>
      <c r="C1722">
        <v>1000</v>
      </c>
      <c r="D1722" s="1">
        <v>43927</v>
      </c>
      <c r="E1722">
        <v>33</v>
      </c>
      <c r="F1722" t="s">
        <v>131</v>
      </c>
      <c r="G1722" t="s">
        <v>3817</v>
      </c>
      <c r="H1722" t="s">
        <v>15</v>
      </c>
      <c r="I1722">
        <v>293</v>
      </c>
      <c r="J1722" t="s">
        <v>16</v>
      </c>
      <c r="K1722" t="s">
        <v>670</v>
      </c>
      <c r="L1722">
        <f>YEAR(licenziamenti[[#This Row],[date]])</f>
        <v>2020</v>
      </c>
    </row>
    <row r="1723" spans="1:12" hidden="1" x14ac:dyDescent="0.3">
      <c r="A1723" t="s">
        <v>3816</v>
      </c>
      <c r="B1723" t="s">
        <v>12</v>
      </c>
      <c r="C1723">
        <v>600</v>
      </c>
      <c r="D1723" s="1">
        <v>44770</v>
      </c>
      <c r="E1723">
        <v>2</v>
      </c>
      <c r="F1723" t="s">
        <v>131</v>
      </c>
      <c r="G1723" t="s">
        <v>3818</v>
      </c>
      <c r="H1723" t="s">
        <v>105</v>
      </c>
      <c r="I1723">
        <v>510</v>
      </c>
      <c r="J1723" t="s">
        <v>16</v>
      </c>
      <c r="K1723" t="s">
        <v>1271</v>
      </c>
      <c r="L1723">
        <f>YEAR(licenziamenti[[#This Row],[date]])</f>
        <v>2022</v>
      </c>
    </row>
    <row r="1724" spans="1:12" hidden="1" x14ac:dyDescent="0.3">
      <c r="A1724" t="s">
        <v>3819</v>
      </c>
      <c r="B1724" t="s">
        <v>150</v>
      </c>
      <c r="C1724">
        <v>6000</v>
      </c>
      <c r="D1724" s="1">
        <v>44702</v>
      </c>
      <c r="E1724">
        <v>75</v>
      </c>
      <c r="F1724" t="s">
        <v>13</v>
      </c>
      <c r="G1724" t="s">
        <v>3820</v>
      </c>
      <c r="H1724" t="s">
        <v>35</v>
      </c>
      <c r="I1724">
        <v>97</v>
      </c>
      <c r="J1724" t="s">
        <v>133</v>
      </c>
      <c r="K1724" t="s">
        <v>3821</v>
      </c>
      <c r="L1724">
        <f>YEAR(licenziamenti[[#This Row],[date]])</f>
        <v>2022</v>
      </c>
    </row>
    <row r="1725" spans="1:12" hidden="1" x14ac:dyDescent="0.3">
      <c r="A1725" t="s">
        <v>3822</v>
      </c>
      <c r="B1725" t="s">
        <v>3823</v>
      </c>
      <c r="C1725">
        <v>24000</v>
      </c>
      <c r="D1725" s="1">
        <v>44974</v>
      </c>
      <c r="E1725">
        <v>5</v>
      </c>
      <c r="F1725" t="s">
        <v>448</v>
      </c>
      <c r="G1725" t="s">
        <v>3824</v>
      </c>
      <c r="H1725" t="s">
        <v>39</v>
      </c>
      <c r="I1725">
        <v>50</v>
      </c>
      <c r="J1725" t="s">
        <v>16</v>
      </c>
      <c r="K1725" t="s">
        <v>776</v>
      </c>
      <c r="L1725">
        <f>YEAR(licenziamenti[[#This Row],[date]])</f>
        <v>2023</v>
      </c>
    </row>
    <row r="1726" spans="1:12" hidden="1" x14ac:dyDescent="0.3">
      <c r="A1726" t="s">
        <v>3822</v>
      </c>
      <c r="B1726" t="s">
        <v>3823</v>
      </c>
      <c r="C1726">
        <v>3000</v>
      </c>
      <c r="D1726" s="1">
        <v>45881</v>
      </c>
      <c r="F1726" t="s">
        <v>448</v>
      </c>
      <c r="G1726" t="s">
        <v>3825</v>
      </c>
      <c r="H1726" t="s">
        <v>39</v>
      </c>
      <c r="I1726">
        <v>50</v>
      </c>
      <c r="J1726" t="s">
        <v>16</v>
      </c>
      <c r="K1726" t="s">
        <v>3826</v>
      </c>
      <c r="L1726">
        <f>YEAR(licenziamenti[[#This Row],[date]])</f>
        <v>2025</v>
      </c>
    </row>
    <row r="1727" spans="1:12" hidden="1" x14ac:dyDescent="0.3">
      <c r="A1727" t="s">
        <v>3822</v>
      </c>
      <c r="B1727" t="s">
        <v>3823</v>
      </c>
      <c r="C1727">
        <v>48000</v>
      </c>
      <c r="D1727" s="1">
        <v>44927</v>
      </c>
      <c r="E1727">
        <v>1</v>
      </c>
      <c r="F1727" t="s">
        <v>448</v>
      </c>
      <c r="G1727" t="s">
        <v>3827</v>
      </c>
      <c r="H1727" t="s">
        <v>39</v>
      </c>
      <c r="I1727">
        <v>50</v>
      </c>
      <c r="J1727" t="s">
        <v>16</v>
      </c>
      <c r="K1727" t="s">
        <v>776</v>
      </c>
      <c r="L1727">
        <f>YEAR(licenziamenti[[#This Row],[date]])</f>
        <v>2023</v>
      </c>
    </row>
    <row r="1728" spans="1:12" hidden="1" x14ac:dyDescent="0.3">
      <c r="A1728" t="s">
        <v>3828</v>
      </c>
      <c r="B1728" t="s">
        <v>99</v>
      </c>
      <c r="C1728">
        <v>10000</v>
      </c>
      <c r="D1728" s="1">
        <v>45446</v>
      </c>
      <c r="F1728" t="s">
        <v>311</v>
      </c>
      <c r="G1728" t="s">
        <v>3829</v>
      </c>
      <c r="H1728" t="s">
        <v>39</v>
      </c>
      <c r="I1728">
        <v>1</v>
      </c>
      <c r="J1728" t="s">
        <v>16</v>
      </c>
      <c r="K1728" t="s">
        <v>2713</v>
      </c>
      <c r="L1728">
        <f>YEAR(licenziamenti[[#This Row],[date]])</f>
        <v>2024</v>
      </c>
    </row>
    <row r="1729" spans="1:12" hidden="1" x14ac:dyDescent="0.3">
      <c r="A1729" t="s">
        <v>3828</v>
      </c>
      <c r="B1729" t="s">
        <v>99</v>
      </c>
      <c r="C1729">
        <v>10000</v>
      </c>
      <c r="D1729" s="1">
        <v>45125</v>
      </c>
      <c r="F1729" t="s">
        <v>311</v>
      </c>
      <c r="G1729" t="s">
        <v>3830</v>
      </c>
      <c r="H1729" t="s">
        <v>39</v>
      </c>
      <c r="I1729">
        <v>1</v>
      </c>
      <c r="J1729" t="s">
        <v>16</v>
      </c>
      <c r="K1729" t="s">
        <v>3831</v>
      </c>
      <c r="L1729">
        <f>YEAR(licenziamenti[[#This Row],[date]])</f>
        <v>2023</v>
      </c>
    </row>
    <row r="1730" spans="1:12" hidden="1" x14ac:dyDescent="0.3">
      <c r="A1730" t="s">
        <v>3828</v>
      </c>
      <c r="B1730" t="s">
        <v>99</v>
      </c>
      <c r="C1730">
        <v>100000</v>
      </c>
      <c r="D1730" s="1">
        <v>44944</v>
      </c>
      <c r="E1730">
        <v>5</v>
      </c>
      <c r="F1730" t="s">
        <v>311</v>
      </c>
      <c r="G1730" t="s">
        <v>3832</v>
      </c>
      <c r="H1730" t="s">
        <v>39</v>
      </c>
      <c r="I1730">
        <v>1</v>
      </c>
      <c r="J1730" t="s">
        <v>16</v>
      </c>
      <c r="K1730" t="s">
        <v>96</v>
      </c>
      <c r="L1730">
        <f>YEAR(licenziamenti[[#This Row],[date]])</f>
        <v>2023</v>
      </c>
    </row>
    <row r="1731" spans="1:12" hidden="1" x14ac:dyDescent="0.3">
      <c r="A1731" t="s">
        <v>3828</v>
      </c>
      <c r="B1731" t="s">
        <v>99</v>
      </c>
      <c r="C1731">
        <v>1580</v>
      </c>
      <c r="D1731" s="1">
        <v>45056</v>
      </c>
      <c r="F1731" t="s">
        <v>311</v>
      </c>
      <c r="G1731" t="s">
        <v>3833</v>
      </c>
      <c r="H1731" t="s">
        <v>39</v>
      </c>
      <c r="I1731">
        <v>1</v>
      </c>
      <c r="J1731" t="s">
        <v>16</v>
      </c>
      <c r="K1731" t="s">
        <v>3834</v>
      </c>
      <c r="L1731">
        <f>YEAR(licenziamenti[[#This Row],[date]])</f>
        <v>2023</v>
      </c>
    </row>
    <row r="1732" spans="1:12" hidden="1" x14ac:dyDescent="0.3">
      <c r="A1732" t="s">
        <v>3828</v>
      </c>
      <c r="B1732" t="s">
        <v>99</v>
      </c>
      <c r="C1732">
        <v>19000</v>
      </c>
      <c r="D1732" s="1">
        <v>45316</v>
      </c>
      <c r="F1732" t="s">
        <v>311</v>
      </c>
      <c r="G1732" t="s">
        <v>3835</v>
      </c>
      <c r="H1732" t="s">
        <v>39</v>
      </c>
      <c r="I1732">
        <v>1</v>
      </c>
      <c r="J1732" t="s">
        <v>16</v>
      </c>
      <c r="K1732" t="s">
        <v>621</v>
      </c>
      <c r="L1732">
        <f>YEAR(licenziamenti[[#This Row],[date]])</f>
        <v>2024</v>
      </c>
    </row>
    <row r="1733" spans="1:12" hidden="1" x14ac:dyDescent="0.3">
      <c r="A1733" t="s">
        <v>3828</v>
      </c>
      <c r="B1733" t="s">
        <v>99</v>
      </c>
      <c r="C1733">
        <v>3050</v>
      </c>
      <c r="D1733" s="1">
        <v>45810</v>
      </c>
      <c r="E1733">
        <v>3</v>
      </c>
      <c r="F1733" t="s">
        <v>311</v>
      </c>
      <c r="G1733" t="s">
        <v>3836</v>
      </c>
      <c r="H1733" t="s">
        <v>39</v>
      </c>
      <c r="I1733">
        <v>1</v>
      </c>
      <c r="J1733" t="s">
        <v>16</v>
      </c>
      <c r="K1733" t="s">
        <v>247</v>
      </c>
      <c r="L1733">
        <f>YEAR(licenziamenti[[#This Row],[date]])</f>
        <v>2025</v>
      </c>
    </row>
    <row r="1734" spans="1:12" hidden="1" x14ac:dyDescent="0.3">
      <c r="A1734" t="s">
        <v>3828</v>
      </c>
      <c r="B1734" t="s">
        <v>99</v>
      </c>
      <c r="C1734">
        <v>420</v>
      </c>
      <c r="D1734" s="1">
        <v>45908</v>
      </c>
      <c r="F1734" t="s">
        <v>311</v>
      </c>
      <c r="G1734" t="s">
        <v>3837</v>
      </c>
      <c r="H1734" t="s">
        <v>39</v>
      </c>
      <c r="I1734">
        <v>1</v>
      </c>
      <c r="J1734" t="s">
        <v>16</v>
      </c>
      <c r="K1734" t="s">
        <v>959</v>
      </c>
      <c r="L1734">
        <f>YEAR(licenziamenti[[#This Row],[date]])</f>
        <v>2025</v>
      </c>
    </row>
    <row r="1735" spans="1:12" hidden="1" x14ac:dyDescent="0.3">
      <c r="A1735" t="s">
        <v>3828</v>
      </c>
      <c r="B1735" t="s">
        <v>99</v>
      </c>
      <c r="C1735">
        <v>60000</v>
      </c>
      <c r="D1735" s="1">
        <v>45790</v>
      </c>
      <c r="E1735">
        <v>3</v>
      </c>
      <c r="F1735" t="s">
        <v>311</v>
      </c>
      <c r="G1735" t="s">
        <v>3838</v>
      </c>
      <c r="H1735" t="s">
        <v>39</v>
      </c>
      <c r="I1735">
        <v>1</v>
      </c>
      <c r="J1735" t="s">
        <v>16</v>
      </c>
      <c r="K1735" t="s">
        <v>3839</v>
      </c>
      <c r="L1735">
        <f>YEAR(licenziamenti[[#This Row],[date]])</f>
        <v>2025</v>
      </c>
    </row>
    <row r="1736" spans="1:12" hidden="1" x14ac:dyDescent="0.3">
      <c r="A1736" t="s">
        <v>3828</v>
      </c>
      <c r="B1736" t="s">
        <v>99</v>
      </c>
      <c r="C1736">
        <v>6500</v>
      </c>
      <c r="D1736" s="1">
        <v>45547</v>
      </c>
      <c r="F1736" t="s">
        <v>311</v>
      </c>
      <c r="G1736" t="s">
        <v>3840</v>
      </c>
      <c r="H1736" t="s">
        <v>39</v>
      </c>
      <c r="I1736">
        <v>1</v>
      </c>
      <c r="J1736" t="s">
        <v>16</v>
      </c>
      <c r="K1736" t="s">
        <v>3841</v>
      </c>
      <c r="L1736">
        <f>YEAR(licenziamenti[[#This Row],[date]])</f>
        <v>2024</v>
      </c>
    </row>
    <row r="1737" spans="1:12" hidden="1" x14ac:dyDescent="0.3">
      <c r="A1737" t="s">
        <v>3828</v>
      </c>
      <c r="B1737" t="s">
        <v>99</v>
      </c>
      <c r="C1737">
        <v>90000</v>
      </c>
      <c r="D1737" s="1">
        <v>45840</v>
      </c>
      <c r="E1737">
        <v>4</v>
      </c>
      <c r="F1737" t="s">
        <v>311</v>
      </c>
      <c r="G1737" t="s">
        <v>3842</v>
      </c>
      <c r="H1737" t="s">
        <v>39</v>
      </c>
      <c r="I1737">
        <v>1</v>
      </c>
      <c r="J1737" t="s">
        <v>16</v>
      </c>
      <c r="K1737" t="s">
        <v>3843</v>
      </c>
      <c r="L1737">
        <f>YEAR(licenziamenti[[#This Row],[date]])</f>
        <v>2025</v>
      </c>
    </row>
    <row r="1738" spans="1:12" hidden="1" x14ac:dyDescent="0.3">
      <c r="A1738" t="s">
        <v>3844</v>
      </c>
      <c r="B1738" t="s">
        <v>12</v>
      </c>
      <c r="D1738" s="1">
        <v>43949</v>
      </c>
      <c r="E1738">
        <v>25</v>
      </c>
      <c r="F1738" t="s">
        <v>131</v>
      </c>
      <c r="G1738" t="s">
        <v>3845</v>
      </c>
      <c r="H1738" t="s">
        <v>28</v>
      </c>
      <c r="I1738">
        <v>37</v>
      </c>
      <c r="J1738" t="s">
        <v>16</v>
      </c>
      <c r="K1738" t="s">
        <v>1051</v>
      </c>
      <c r="L1738">
        <f>YEAR(licenziamenti[[#This Row],[date]])</f>
        <v>2020</v>
      </c>
    </row>
    <row r="1739" spans="1:12" hidden="1" x14ac:dyDescent="0.3">
      <c r="A1739" t="s">
        <v>3846</v>
      </c>
      <c r="B1739" t="s">
        <v>168</v>
      </c>
      <c r="C1739">
        <v>4000</v>
      </c>
      <c r="D1739" s="1">
        <v>45134</v>
      </c>
      <c r="E1739">
        <v>67</v>
      </c>
      <c r="F1739" t="s">
        <v>83</v>
      </c>
      <c r="G1739" t="s">
        <v>3847</v>
      </c>
      <c r="H1739" t="s">
        <v>105</v>
      </c>
      <c r="I1739">
        <v>39</v>
      </c>
      <c r="J1739" t="s">
        <v>133</v>
      </c>
      <c r="K1739" t="s">
        <v>273</v>
      </c>
      <c r="L1739">
        <f>YEAR(licenziamenti[[#This Row],[date]])</f>
        <v>2023</v>
      </c>
    </row>
    <row r="1740" spans="1:12" hidden="1" x14ac:dyDescent="0.3">
      <c r="A1740" t="s">
        <v>3848</v>
      </c>
      <c r="B1740" t="s">
        <v>72</v>
      </c>
      <c r="D1740" s="1">
        <v>44972</v>
      </c>
      <c r="E1740">
        <v>2</v>
      </c>
      <c r="F1740" t="s">
        <v>83</v>
      </c>
      <c r="G1740" t="s">
        <v>3849</v>
      </c>
      <c r="H1740" t="s">
        <v>22</v>
      </c>
      <c r="I1740">
        <v>86</v>
      </c>
      <c r="J1740" t="s">
        <v>75</v>
      </c>
      <c r="K1740" t="s">
        <v>1588</v>
      </c>
      <c r="L1740">
        <f>YEAR(licenziamenti[[#This Row],[date]])</f>
        <v>2023</v>
      </c>
    </row>
    <row r="1741" spans="1:12" hidden="1" x14ac:dyDescent="0.3">
      <c r="A1741" t="s">
        <v>3848</v>
      </c>
      <c r="B1741" t="s">
        <v>72</v>
      </c>
      <c r="C1741">
        <v>4000</v>
      </c>
      <c r="D1741" s="1">
        <v>45027</v>
      </c>
      <c r="E1741">
        <v>10</v>
      </c>
      <c r="F1741" t="s">
        <v>83</v>
      </c>
      <c r="G1741" t="s">
        <v>3850</v>
      </c>
      <c r="H1741" t="s">
        <v>22</v>
      </c>
      <c r="I1741">
        <v>86</v>
      </c>
      <c r="J1741" t="s">
        <v>75</v>
      </c>
      <c r="K1741" t="s">
        <v>1433</v>
      </c>
      <c r="L1741">
        <f>YEAR(licenziamenti[[#This Row],[date]])</f>
        <v>2023</v>
      </c>
    </row>
    <row r="1742" spans="1:12" hidden="1" x14ac:dyDescent="0.3">
      <c r="A1742" t="s">
        <v>3851</v>
      </c>
      <c r="B1742" t="s">
        <v>3852</v>
      </c>
      <c r="C1742">
        <v>4000</v>
      </c>
      <c r="D1742" s="1">
        <v>44860</v>
      </c>
      <c r="E1742">
        <v>15</v>
      </c>
      <c r="F1742" t="s">
        <v>1478</v>
      </c>
      <c r="G1742" t="s">
        <v>3853</v>
      </c>
      <c r="H1742" t="s">
        <v>39</v>
      </c>
      <c r="I1742">
        <v>114</v>
      </c>
      <c r="J1742" t="s">
        <v>16</v>
      </c>
      <c r="K1742" t="s">
        <v>160</v>
      </c>
      <c r="L1742">
        <f>YEAR(licenziamenti[[#This Row],[date]])</f>
        <v>2022</v>
      </c>
    </row>
    <row r="1743" spans="1:12" hidden="1" x14ac:dyDescent="0.3">
      <c r="A1743" t="s">
        <v>3851</v>
      </c>
      <c r="B1743" t="s">
        <v>3852</v>
      </c>
      <c r="C1743">
        <v>7000</v>
      </c>
      <c r="D1743" s="1">
        <v>43923</v>
      </c>
      <c r="E1743">
        <v>3.5000000000000004E+16</v>
      </c>
      <c r="F1743" t="s">
        <v>1478</v>
      </c>
      <c r="G1743" t="s">
        <v>3854</v>
      </c>
      <c r="H1743" t="s">
        <v>39</v>
      </c>
      <c r="I1743">
        <v>114</v>
      </c>
      <c r="J1743" t="s">
        <v>16</v>
      </c>
      <c r="K1743" t="s">
        <v>1480</v>
      </c>
      <c r="L1743">
        <f>YEAR(licenziamenti[[#This Row],[date]])</f>
        <v>2020</v>
      </c>
    </row>
    <row r="1744" spans="1:12" hidden="1" x14ac:dyDescent="0.3">
      <c r="A1744" t="s">
        <v>3855</v>
      </c>
      <c r="B1744" t="s">
        <v>12</v>
      </c>
      <c r="C1744">
        <v>1270</v>
      </c>
      <c r="D1744" s="1">
        <v>44959</v>
      </c>
      <c r="F1744" t="s">
        <v>13</v>
      </c>
      <c r="G1744" t="s">
        <v>3856</v>
      </c>
      <c r="H1744" t="s">
        <v>35</v>
      </c>
      <c r="I1744">
        <v>160</v>
      </c>
      <c r="J1744" t="s">
        <v>16</v>
      </c>
      <c r="K1744" t="s">
        <v>532</v>
      </c>
      <c r="L1744">
        <f>YEAR(licenziamenti[[#This Row],[date]])</f>
        <v>2023</v>
      </c>
    </row>
    <row r="1745" spans="1:12" hidden="1" x14ac:dyDescent="0.3">
      <c r="A1745" t="s">
        <v>3857</v>
      </c>
      <c r="B1745" t="s">
        <v>12</v>
      </c>
      <c r="C1745">
        <v>1470</v>
      </c>
      <c r="D1745" s="1">
        <v>43924</v>
      </c>
      <c r="E1745">
        <v>37</v>
      </c>
      <c r="F1745" t="s">
        <v>43</v>
      </c>
      <c r="G1745" t="s">
        <v>3858</v>
      </c>
      <c r="H1745" t="s">
        <v>15</v>
      </c>
      <c r="I1745">
        <v>297</v>
      </c>
      <c r="J1745" t="s">
        <v>16</v>
      </c>
      <c r="K1745" t="s">
        <v>377</v>
      </c>
      <c r="L1745">
        <f>YEAR(licenziamenti[[#This Row],[date]])</f>
        <v>2020</v>
      </c>
    </row>
    <row r="1746" spans="1:12" hidden="1" x14ac:dyDescent="0.3">
      <c r="A1746" t="s">
        <v>3859</v>
      </c>
      <c r="B1746" t="s">
        <v>517</v>
      </c>
      <c r="C1746">
        <v>500</v>
      </c>
      <c r="D1746" s="1">
        <v>44934</v>
      </c>
      <c r="E1746">
        <v>1</v>
      </c>
      <c r="F1746" t="s">
        <v>125</v>
      </c>
      <c r="G1746" t="s">
        <v>3860</v>
      </c>
      <c r="H1746" t="s">
        <v>2685</v>
      </c>
      <c r="I1746">
        <v>160</v>
      </c>
      <c r="J1746" t="s">
        <v>519</v>
      </c>
      <c r="K1746" t="s">
        <v>609</v>
      </c>
      <c r="L1746">
        <f>YEAR(licenziamenti[[#This Row],[date]])</f>
        <v>2023</v>
      </c>
    </row>
    <row r="1747" spans="1:12" hidden="1" x14ac:dyDescent="0.3">
      <c r="A1747" t="s">
        <v>3861</v>
      </c>
      <c r="B1747" t="s">
        <v>12</v>
      </c>
      <c r="C1747">
        <v>1190</v>
      </c>
      <c r="D1747" s="1">
        <v>44959</v>
      </c>
      <c r="E1747">
        <v>7</v>
      </c>
      <c r="F1747" t="s">
        <v>311</v>
      </c>
      <c r="G1747" t="s">
        <v>3862</v>
      </c>
      <c r="H1747" t="s">
        <v>35</v>
      </c>
      <c r="I1747">
        <v>476</v>
      </c>
      <c r="J1747" t="s">
        <v>16</v>
      </c>
      <c r="K1747" t="s">
        <v>1168</v>
      </c>
      <c r="L1747">
        <f>YEAR(licenziamenti[[#This Row],[date]])</f>
        <v>2023</v>
      </c>
    </row>
    <row r="1748" spans="1:12" hidden="1" x14ac:dyDescent="0.3">
      <c r="A1748" t="s">
        <v>3861</v>
      </c>
      <c r="B1748" t="s">
        <v>12</v>
      </c>
      <c r="C1748">
        <v>2750</v>
      </c>
      <c r="D1748" s="1">
        <v>45595</v>
      </c>
      <c r="E1748">
        <v>18</v>
      </c>
      <c r="F1748" t="s">
        <v>311</v>
      </c>
      <c r="G1748" t="s">
        <v>3863</v>
      </c>
      <c r="H1748" t="s">
        <v>35</v>
      </c>
      <c r="I1748">
        <v>476</v>
      </c>
      <c r="J1748" t="s">
        <v>16</v>
      </c>
      <c r="K1748" t="s">
        <v>1625</v>
      </c>
      <c r="L1748">
        <f>YEAR(licenziamenti[[#This Row],[date]])</f>
        <v>2024</v>
      </c>
    </row>
    <row r="1749" spans="1:12" hidden="1" x14ac:dyDescent="0.3">
      <c r="A1749" t="s">
        <v>3864</v>
      </c>
      <c r="B1749" t="s">
        <v>185</v>
      </c>
      <c r="C1749">
        <v>6490</v>
      </c>
      <c r="D1749" s="1">
        <v>44966</v>
      </c>
      <c r="E1749">
        <v>33</v>
      </c>
      <c r="F1749" t="s">
        <v>83</v>
      </c>
      <c r="G1749" t="s">
        <v>3865</v>
      </c>
      <c r="H1749" t="s">
        <v>35</v>
      </c>
      <c r="I1749">
        <v>526</v>
      </c>
      <c r="J1749" t="s">
        <v>16</v>
      </c>
      <c r="K1749" t="s">
        <v>790</v>
      </c>
      <c r="L1749">
        <f>YEAR(licenziamenti[[#This Row],[date]])</f>
        <v>2023</v>
      </c>
    </row>
    <row r="1750" spans="1:12" hidden="1" x14ac:dyDescent="0.3">
      <c r="A1750" t="s">
        <v>3866</v>
      </c>
      <c r="B1750" t="s">
        <v>157</v>
      </c>
      <c r="D1750" s="1">
        <v>45519</v>
      </c>
      <c r="E1750">
        <v>1</v>
      </c>
      <c r="F1750" t="s">
        <v>43</v>
      </c>
      <c r="G1750" t="s">
        <v>3867</v>
      </c>
      <c r="H1750" t="s">
        <v>39</v>
      </c>
      <c r="I1750">
        <v>158</v>
      </c>
      <c r="J1750" t="s">
        <v>159</v>
      </c>
      <c r="K1750" t="s">
        <v>3868</v>
      </c>
      <c r="L1750">
        <f>YEAR(licenziamenti[[#This Row],[date]])</f>
        <v>2024</v>
      </c>
    </row>
    <row r="1751" spans="1:12" hidden="1" x14ac:dyDescent="0.3">
      <c r="A1751" t="s">
        <v>3869</v>
      </c>
      <c r="B1751" t="s">
        <v>12</v>
      </c>
      <c r="C1751">
        <v>650</v>
      </c>
      <c r="D1751" s="1">
        <v>43963</v>
      </c>
      <c r="E1751">
        <v>19</v>
      </c>
      <c r="F1751" t="s">
        <v>109</v>
      </c>
      <c r="G1751" t="s">
        <v>3870</v>
      </c>
      <c r="H1751" t="s">
        <v>28</v>
      </c>
      <c r="I1751">
        <v>77</v>
      </c>
      <c r="J1751" t="s">
        <v>16</v>
      </c>
      <c r="K1751" t="s">
        <v>2847</v>
      </c>
      <c r="L1751">
        <f>YEAR(licenziamenti[[#This Row],[date]])</f>
        <v>2020</v>
      </c>
    </row>
    <row r="1752" spans="1:12" hidden="1" x14ac:dyDescent="0.3">
      <c r="A1752" t="s">
        <v>3871</v>
      </c>
      <c r="B1752" t="s">
        <v>3429</v>
      </c>
      <c r="D1752" s="1">
        <v>45632</v>
      </c>
      <c r="E1752">
        <v>10</v>
      </c>
      <c r="F1752" t="s">
        <v>311</v>
      </c>
      <c r="G1752" t="s">
        <v>3872</v>
      </c>
      <c r="H1752" t="s">
        <v>152</v>
      </c>
      <c r="I1752">
        <v>2</v>
      </c>
      <c r="J1752" t="s">
        <v>16</v>
      </c>
      <c r="K1752" t="s">
        <v>952</v>
      </c>
      <c r="L1752">
        <f>YEAR(licenziamenti[[#This Row],[date]])</f>
        <v>2024</v>
      </c>
    </row>
    <row r="1753" spans="1:12" hidden="1" x14ac:dyDescent="0.3">
      <c r="A1753" t="s">
        <v>3873</v>
      </c>
      <c r="B1753" t="s">
        <v>150</v>
      </c>
      <c r="C1753">
        <v>1000</v>
      </c>
      <c r="D1753" s="1">
        <v>44711</v>
      </c>
      <c r="E1753">
        <v>1</v>
      </c>
      <c r="F1753" t="s">
        <v>33</v>
      </c>
      <c r="G1753" t="s">
        <v>3874</v>
      </c>
      <c r="H1753" t="s">
        <v>15</v>
      </c>
      <c r="I1753">
        <v>375</v>
      </c>
      <c r="J1753" t="s">
        <v>133</v>
      </c>
      <c r="K1753" t="s">
        <v>2479</v>
      </c>
      <c r="L1753">
        <f>YEAR(licenziamenti[[#This Row],[date]])</f>
        <v>2022</v>
      </c>
    </row>
    <row r="1754" spans="1:12" hidden="1" x14ac:dyDescent="0.3">
      <c r="A1754" t="s">
        <v>3873</v>
      </c>
      <c r="B1754" t="s">
        <v>150</v>
      </c>
      <c r="C1754">
        <v>3000</v>
      </c>
      <c r="D1754" s="1">
        <v>45901</v>
      </c>
      <c r="F1754" t="s">
        <v>33</v>
      </c>
      <c r="G1754" t="s">
        <v>3875</v>
      </c>
      <c r="H1754" t="s">
        <v>15</v>
      </c>
      <c r="I1754">
        <v>375</v>
      </c>
      <c r="J1754" t="s">
        <v>133</v>
      </c>
      <c r="K1754" t="s">
        <v>2506</v>
      </c>
      <c r="L1754">
        <f>YEAR(licenziamenti[[#This Row],[date]])</f>
        <v>2025</v>
      </c>
    </row>
    <row r="1755" spans="1:12" hidden="1" x14ac:dyDescent="0.3">
      <c r="A1755" t="s">
        <v>3876</v>
      </c>
      <c r="B1755" t="s">
        <v>3524</v>
      </c>
      <c r="C1755">
        <v>1000</v>
      </c>
      <c r="D1755" s="1">
        <v>45544</v>
      </c>
      <c r="F1755" t="s">
        <v>103</v>
      </c>
      <c r="G1755" t="s">
        <v>3877</v>
      </c>
      <c r="H1755" t="s">
        <v>39</v>
      </c>
      <c r="I1755">
        <v>2100</v>
      </c>
      <c r="J1755" t="s">
        <v>289</v>
      </c>
      <c r="K1755" t="s">
        <v>2794</v>
      </c>
      <c r="L1755">
        <f>YEAR(licenziamenti[[#This Row],[date]])</f>
        <v>2024</v>
      </c>
    </row>
    <row r="1756" spans="1:12" hidden="1" x14ac:dyDescent="0.3">
      <c r="A1756" t="s">
        <v>3876</v>
      </c>
      <c r="B1756" t="s">
        <v>3524</v>
      </c>
      <c r="C1756">
        <v>2000</v>
      </c>
      <c r="D1756" s="1">
        <v>45999</v>
      </c>
      <c r="E1756">
        <v>4</v>
      </c>
      <c r="F1756" t="s">
        <v>103</v>
      </c>
      <c r="G1756" t="s">
        <v>3878</v>
      </c>
      <c r="H1756" t="s">
        <v>39</v>
      </c>
      <c r="I1756">
        <v>2100</v>
      </c>
      <c r="J1756" t="s">
        <v>289</v>
      </c>
      <c r="K1756" t="s">
        <v>611</v>
      </c>
      <c r="L1756">
        <f>YEAR(licenziamenti[[#This Row],[date]])</f>
        <v>2025</v>
      </c>
    </row>
    <row r="1757" spans="1:12" hidden="1" x14ac:dyDescent="0.3">
      <c r="A1757" t="s">
        <v>3879</v>
      </c>
      <c r="B1757" t="s">
        <v>1337</v>
      </c>
      <c r="D1757" s="1">
        <v>45510</v>
      </c>
      <c r="E1757">
        <v>10</v>
      </c>
      <c r="F1757" t="s">
        <v>103</v>
      </c>
      <c r="G1757" t="s">
        <v>3880</v>
      </c>
      <c r="H1757" t="s">
        <v>58</v>
      </c>
      <c r="I1757">
        <v>6</v>
      </c>
      <c r="J1757" t="s">
        <v>1339</v>
      </c>
      <c r="K1757" t="s">
        <v>678</v>
      </c>
      <c r="L1757">
        <f>YEAR(licenziamenti[[#This Row],[date]])</f>
        <v>2024</v>
      </c>
    </row>
    <row r="1758" spans="1:12" hidden="1" x14ac:dyDescent="0.3">
      <c r="A1758" t="s">
        <v>3881</v>
      </c>
      <c r="B1758" t="s">
        <v>12</v>
      </c>
      <c r="C1758">
        <v>170</v>
      </c>
      <c r="D1758" s="1">
        <v>43964</v>
      </c>
      <c r="F1758" t="s">
        <v>109</v>
      </c>
      <c r="G1758" t="s">
        <v>3882</v>
      </c>
      <c r="H1758" t="s">
        <v>35</v>
      </c>
      <c r="I1758">
        <v>46</v>
      </c>
      <c r="J1758" t="s">
        <v>16</v>
      </c>
      <c r="K1758" t="s">
        <v>2847</v>
      </c>
      <c r="L1758">
        <f>YEAR(licenziamenti[[#This Row],[date]])</f>
        <v>2020</v>
      </c>
    </row>
    <row r="1759" spans="1:12" hidden="1" x14ac:dyDescent="0.3">
      <c r="A1759" t="s">
        <v>3881</v>
      </c>
      <c r="B1759" t="s">
        <v>12</v>
      </c>
      <c r="C1759">
        <v>250</v>
      </c>
      <c r="D1759" s="1">
        <v>44816</v>
      </c>
      <c r="F1759" t="s">
        <v>109</v>
      </c>
      <c r="G1759" t="s">
        <v>3883</v>
      </c>
      <c r="H1759" t="s">
        <v>45</v>
      </c>
      <c r="I1759">
        <v>81</v>
      </c>
      <c r="J1759" t="s">
        <v>16</v>
      </c>
      <c r="K1759" t="s">
        <v>3331</v>
      </c>
      <c r="L1759">
        <f>YEAR(licenziamenti[[#This Row],[date]])</f>
        <v>2022</v>
      </c>
    </row>
    <row r="1760" spans="1:12" hidden="1" x14ac:dyDescent="0.3">
      <c r="A1760" t="s">
        <v>3884</v>
      </c>
      <c r="B1760" t="s">
        <v>12</v>
      </c>
      <c r="D1760" s="1">
        <v>44911</v>
      </c>
      <c r="E1760">
        <v>18</v>
      </c>
      <c r="F1760" t="s">
        <v>131</v>
      </c>
      <c r="G1760" t="s">
        <v>158</v>
      </c>
      <c r="H1760" t="s">
        <v>35</v>
      </c>
      <c r="I1760">
        <v>183</v>
      </c>
      <c r="J1760" t="s">
        <v>16</v>
      </c>
      <c r="K1760" t="s">
        <v>2897</v>
      </c>
      <c r="L1760">
        <f>YEAR(licenziamenti[[#This Row],[date]])</f>
        <v>2022</v>
      </c>
    </row>
    <row r="1761" spans="1:12" hidden="1" x14ac:dyDescent="0.3">
      <c r="A1761" t="s">
        <v>3885</v>
      </c>
      <c r="B1761" t="s">
        <v>1280</v>
      </c>
      <c r="C1761">
        <v>400</v>
      </c>
      <c r="D1761" s="1">
        <v>44931</v>
      </c>
      <c r="E1761">
        <v>2</v>
      </c>
      <c r="F1761" t="s">
        <v>43</v>
      </c>
      <c r="G1761" t="s">
        <v>3886</v>
      </c>
      <c r="H1761" t="s">
        <v>173</v>
      </c>
      <c r="I1761">
        <v>472</v>
      </c>
      <c r="J1761" t="s">
        <v>1280</v>
      </c>
      <c r="K1761" t="s">
        <v>561</v>
      </c>
      <c r="L1761">
        <f>YEAR(licenziamenti[[#This Row],[date]])</f>
        <v>2023</v>
      </c>
    </row>
    <row r="1762" spans="1:12" hidden="1" x14ac:dyDescent="0.3">
      <c r="A1762" t="s">
        <v>3887</v>
      </c>
      <c r="B1762" t="s">
        <v>120</v>
      </c>
      <c r="C1762">
        <v>780</v>
      </c>
      <c r="D1762" s="1">
        <v>43917</v>
      </c>
      <c r="E1762">
        <v>3</v>
      </c>
      <c r="F1762" t="s">
        <v>131</v>
      </c>
      <c r="G1762" t="s">
        <v>3888</v>
      </c>
      <c r="H1762" t="s">
        <v>39</v>
      </c>
      <c r="I1762">
        <v>201</v>
      </c>
      <c r="J1762" t="s">
        <v>29</v>
      </c>
      <c r="K1762" t="s">
        <v>1141</v>
      </c>
      <c r="L1762">
        <f>YEAR(licenziamenti[[#This Row],[date]])</f>
        <v>2020</v>
      </c>
    </row>
    <row r="1763" spans="1:12" hidden="1" x14ac:dyDescent="0.3">
      <c r="A1763" t="s">
        <v>3889</v>
      </c>
      <c r="B1763" t="s">
        <v>12</v>
      </c>
      <c r="D1763" s="1">
        <v>44932</v>
      </c>
      <c r="E1763">
        <v>75</v>
      </c>
      <c r="F1763" t="s">
        <v>448</v>
      </c>
      <c r="G1763" t="s">
        <v>3890</v>
      </c>
      <c r="H1763" t="s">
        <v>28</v>
      </c>
      <c r="I1763">
        <v>204</v>
      </c>
      <c r="J1763" t="s">
        <v>16</v>
      </c>
      <c r="K1763" t="s">
        <v>561</v>
      </c>
      <c r="L1763">
        <f>YEAR(licenziamenti[[#This Row],[date]])</f>
        <v>2023</v>
      </c>
    </row>
    <row r="1764" spans="1:12" hidden="1" x14ac:dyDescent="0.3">
      <c r="A1764" t="s">
        <v>3891</v>
      </c>
      <c r="B1764" t="s">
        <v>150</v>
      </c>
      <c r="C1764">
        <v>1700</v>
      </c>
      <c r="D1764" s="1">
        <v>45094</v>
      </c>
      <c r="E1764">
        <v>8</v>
      </c>
      <c r="F1764" t="s">
        <v>13</v>
      </c>
      <c r="G1764" t="s">
        <v>3892</v>
      </c>
      <c r="H1764" t="s">
        <v>22</v>
      </c>
      <c r="I1764">
        <v>24</v>
      </c>
      <c r="J1764" t="s">
        <v>133</v>
      </c>
      <c r="K1764" t="s">
        <v>3274</v>
      </c>
      <c r="L1764">
        <f>YEAR(licenziamenti[[#This Row],[date]])</f>
        <v>2023</v>
      </c>
    </row>
    <row r="1765" spans="1:12" hidden="1" x14ac:dyDescent="0.3">
      <c r="A1765" t="s">
        <v>3893</v>
      </c>
      <c r="B1765" t="s">
        <v>255</v>
      </c>
      <c r="C1765">
        <v>3600</v>
      </c>
      <c r="D1765" s="1">
        <v>44969</v>
      </c>
      <c r="E1765">
        <v>11</v>
      </c>
      <c r="F1765" t="s">
        <v>103</v>
      </c>
      <c r="G1765" t="s">
        <v>3894</v>
      </c>
      <c r="H1765" t="s">
        <v>28</v>
      </c>
      <c r="I1765">
        <v>138</v>
      </c>
      <c r="J1765" t="s">
        <v>257</v>
      </c>
      <c r="K1765" t="s">
        <v>1312</v>
      </c>
      <c r="L1765">
        <f>YEAR(licenziamenti[[#This Row],[date]])</f>
        <v>2023</v>
      </c>
    </row>
    <row r="1766" spans="1:12" hidden="1" x14ac:dyDescent="0.3">
      <c r="A1766" t="s">
        <v>3895</v>
      </c>
      <c r="B1766" t="s">
        <v>12</v>
      </c>
      <c r="C1766">
        <v>1020</v>
      </c>
      <c r="D1766" s="1">
        <v>45980</v>
      </c>
      <c r="F1766" t="s">
        <v>311</v>
      </c>
      <c r="G1766" t="s">
        <v>3896</v>
      </c>
      <c r="H1766" t="s">
        <v>58</v>
      </c>
      <c r="I1766">
        <v>214</v>
      </c>
      <c r="J1766" t="s">
        <v>16</v>
      </c>
      <c r="K1766" t="s">
        <v>1733</v>
      </c>
      <c r="L1766">
        <f>YEAR(licenziamenti[[#This Row],[date]])</f>
        <v>2025</v>
      </c>
    </row>
    <row r="1767" spans="1:12" hidden="1" x14ac:dyDescent="0.3">
      <c r="A1767" t="s">
        <v>3895</v>
      </c>
      <c r="B1767" t="s">
        <v>12</v>
      </c>
      <c r="C1767">
        <v>350</v>
      </c>
      <c r="D1767" s="1">
        <v>45604</v>
      </c>
      <c r="E1767">
        <v>1</v>
      </c>
      <c r="F1767" t="s">
        <v>311</v>
      </c>
      <c r="G1767" t="s">
        <v>3897</v>
      </c>
      <c r="H1767" t="s">
        <v>58</v>
      </c>
      <c r="I1767">
        <v>214</v>
      </c>
      <c r="J1767" t="s">
        <v>16</v>
      </c>
      <c r="K1767" t="s">
        <v>2211</v>
      </c>
      <c r="L1767">
        <f>YEAR(licenziamenti[[#This Row],[date]])</f>
        <v>2024</v>
      </c>
    </row>
    <row r="1768" spans="1:12" hidden="1" x14ac:dyDescent="0.3">
      <c r="A1768" t="s">
        <v>3898</v>
      </c>
      <c r="B1768" t="s">
        <v>3899</v>
      </c>
      <c r="C1768">
        <v>350</v>
      </c>
      <c r="D1768" s="1">
        <v>43952</v>
      </c>
      <c r="F1768" t="s">
        <v>131</v>
      </c>
      <c r="G1768" t="s">
        <v>3900</v>
      </c>
      <c r="H1768" t="s">
        <v>58</v>
      </c>
      <c r="I1768">
        <v>80</v>
      </c>
      <c r="J1768" t="s">
        <v>3901</v>
      </c>
      <c r="K1768" t="s">
        <v>2032</v>
      </c>
      <c r="L1768">
        <f>YEAR(licenziamenti[[#This Row],[date]])</f>
        <v>2020</v>
      </c>
    </row>
    <row r="1769" spans="1:12" hidden="1" x14ac:dyDescent="0.3">
      <c r="A1769" t="s">
        <v>3902</v>
      </c>
      <c r="B1769" t="s">
        <v>3903</v>
      </c>
      <c r="C1769">
        <v>1650</v>
      </c>
      <c r="D1769" s="1">
        <v>43930</v>
      </c>
      <c r="F1769" t="s">
        <v>131</v>
      </c>
      <c r="G1769" t="s">
        <v>3904</v>
      </c>
      <c r="H1769" t="s">
        <v>173</v>
      </c>
      <c r="I1769">
        <v>324</v>
      </c>
      <c r="J1769" t="s">
        <v>16</v>
      </c>
      <c r="K1769" t="s">
        <v>1027</v>
      </c>
      <c r="L1769">
        <f>YEAR(licenziamenti[[#This Row],[date]])</f>
        <v>2020</v>
      </c>
    </row>
    <row r="1770" spans="1:12" hidden="1" x14ac:dyDescent="0.3">
      <c r="A1770" t="s">
        <v>3902</v>
      </c>
      <c r="B1770" t="s">
        <v>517</v>
      </c>
      <c r="C1770">
        <v>1200</v>
      </c>
      <c r="D1770" s="1">
        <v>43985</v>
      </c>
      <c r="E1770">
        <v>8</v>
      </c>
      <c r="F1770" t="s">
        <v>131</v>
      </c>
      <c r="G1770" t="s">
        <v>3905</v>
      </c>
      <c r="H1770" t="s">
        <v>173</v>
      </c>
      <c r="I1770">
        <v>324</v>
      </c>
      <c r="J1770" t="s">
        <v>519</v>
      </c>
      <c r="K1770" t="s">
        <v>1439</v>
      </c>
      <c r="L1770">
        <f>YEAR(licenziamenti[[#This Row],[date]])</f>
        <v>2020</v>
      </c>
    </row>
    <row r="1771" spans="1:12" hidden="1" x14ac:dyDescent="0.3">
      <c r="A1771" t="s">
        <v>3906</v>
      </c>
      <c r="B1771" t="s">
        <v>1945</v>
      </c>
      <c r="C1771">
        <v>300</v>
      </c>
      <c r="D1771" s="1">
        <v>45448</v>
      </c>
      <c r="E1771">
        <v>1</v>
      </c>
      <c r="F1771" t="s">
        <v>56</v>
      </c>
      <c r="G1771" t="s">
        <v>3907</v>
      </c>
      <c r="H1771" t="s">
        <v>58</v>
      </c>
      <c r="I1771">
        <v>651</v>
      </c>
      <c r="J1771" t="s">
        <v>16</v>
      </c>
      <c r="K1771" t="s">
        <v>290</v>
      </c>
      <c r="L1771">
        <f>YEAR(licenziamenti[[#This Row],[date]])</f>
        <v>2024</v>
      </c>
    </row>
    <row r="1772" spans="1:12" hidden="1" x14ac:dyDescent="0.3">
      <c r="A1772" t="s">
        <v>3908</v>
      </c>
      <c r="B1772" t="s">
        <v>3909</v>
      </c>
      <c r="C1772">
        <v>500</v>
      </c>
      <c r="D1772" s="1">
        <v>45560</v>
      </c>
      <c r="F1772" t="s">
        <v>131</v>
      </c>
      <c r="G1772" t="s">
        <v>3910</v>
      </c>
      <c r="H1772" t="s">
        <v>28</v>
      </c>
      <c r="I1772">
        <v>77</v>
      </c>
      <c r="J1772" t="s">
        <v>16</v>
      </c>
      <c r="K1772" t="s">
        <v>1960</v>
      </c>
      <c r="L1772">
        <f>YEAR(licenziamenti[[#This Row],[date]])</f>
        <v>2024</v>
      </c>
    </row>
    <row r="1773" spans="1:12" hidden="1" x14ac:dyDescent="0.3">
      <c r="A1773" t="s">
        <v>3911</v>
      </c>
      <c r="B1773" t="s">
        <v>287</v>
      </c>
      <c r="C1773">
        <v>200</v>
      </c>
      <c r="D1773" s="1">
        <v>45462</v>
      </c>
      <c r="E1773">
        <v>1</v>
      </c>
      <c r="F1773" t="s">
        <v>103</v>
      </c>
      <c r="G1773" t="s">
        <v>3912</v>
      </c>
      <c r="H1773" t="s">
        <v>105</v>
      </c>
      <c r="I1773">
        <v>131</v>
      </c>
      <c r="J1773" t="s">
        <v>289</v>
      </c>
      <c r="K1773" t="s">
        <v>2559</v>
      </c>
      <c r="L1773">
        <f>YEAR(licenziamenti[[#This Row],[date]])</f>
        <v>2024</v>
      </c>
    </row>
    <row r="1774" spans="1:12" hidden="1" x14ac:dyDescent="0.3">
      <c r="A1774" t="s">
        <v>3913</v>
      </c>
      <c r="B1774" t="s">
        <v>157</v>
      </c>
      <c r="C1774">
        <v>300</v>
      </c>
      <c r="D1774" s="1">
        <v>45065</v>
      </c>
      <c r="F1774" t="s">
        <v>131</v>
      </c>
      <c r="G1774" t="s">
        <v>3914</v>
      </c>
      <c r="H1774" t="s">
        <v>28</v>
      </c>
      <c r="I1774">
        <v>150</v>
      </c>
      <c r="J1774" t="s">
        <v>159</v>
      </c>
      <c r="K1774" t="s">
        <v>442</v>
      </c>
      <c r="L1774">
        <f>YEAR(licenziamenti[[#This Row],[date]])</f>
        <v>2023</v>
      </c>
    </row>
    <row r="1775" spans="1:12" hidden="1" x14ac:dyDescent="0.3">
      <c r="A1775" t="s">
        <v>3913</v>
      </c>
      <c r="B1775" t="s">
        <v>157</v>
      </c>
      <c r="C1775">
        <v>700</v>
      </c>
      <c r="D1775" s="1">
        <v>44827</v>
      </c>
      <c r="E1775">
        <v>15</v>
      </c>
      <c r="F1775" t="s">
        <v>131</v>
      </c>
      <c r="G1775" t="s">
        <v>3915</v>
      </c>
      <c r="H1775" t="s">
        <v>28</v>
      </c>
      <c r="I1775">
        <v>150</v>
      </c>
      <c r="J1775" t="s">
        <v>159</v>
      </c>
      <c r="K1775" t="s">
        <v>2432</v>
      </c>
      <c r="L1775">
        <f>YEAR(licenziamenti[[#This Row],[date]])</f>
        <v>2022</v>
      </c>
    </row>
    <row r="1776" spans="1:12" hidden="1" x14ac:dyDescent="0.3">
      <c r="A1776" t="s">
        <v>3916</v>
      </c>
      <c r="B1776" t="s">
        <v>138</v>
      </c>
      <c r="D1776" s="1">
        <v>45541</v>
      </c>
      <c r="E1776">
        <v>10</v>
      </c>
      <c r="F1776" t="s">
        <v>83</v>
      </c>
      <c r="G1776" t="s">
        <v>3917</v>
      </c>
      <c r="H1776" t="s">
        <v>58</v>
      </c>
      <c r="I1776">
        <v>343</v>
      </c>
      <c r="J1776" t="s">
        <v>16</v>
      </c>
      <c r="K1776" t="s">
        <v>3918</v>
      </c>
      <c r="L1776">
        <f>YEAR(licenziamenti[[#This Row],[date]])</f>
        <v>2024</v>
      </c>
    </row>
    <row r="1777" spans="1:12" hidden="1" x14ac:dyDescent="0.3">
      <c r="A1777" t="s">
        <v>3919</v>
      </c>
      <c r="B1777" t="s">
        <v>12</v>
      </c>
      <c r="D1777" s="1">
        <v>43939</v>
      </c>
      <c r="E1777">
        <v>10</v>
      </c>
      <c r="F1777" t="s">
        <v>131</v>
      </c>
      <c r="G1777" t="s">
        <v>3920</v>
      </c>
      <c r="H1777" t="s">
        <v>15</v>
      </c>
      <c r="I1777">
        <v>126</v>
      </c>
      <c r="J1777" t="s">
        <v>16</v>
      </c>
      <c r="K1777" t="s">
        <v>3921</v>
      </c>
      <c r="L1777">
        <f>YEAR(licenziamenti[[#This Row],[date]])</f>
        <v>2020</v>
      </c>
    </row>
    <row r="1778" spans="1:12" hidden="1" x14ac:dyDescent="0.3">
      <c r="A1778" t="s">
        <v>3922</v>
      </c>
      <c r="B1778" t="s">
        <v>12</v>
      </c>
      <c r="D1778" s="1">
        <v>45117</v>
      </c>
      <c r="E1778">
        <v>5</v>
      </c>
      <c r="F1778" t="s">
        <v>103</v>
      </c>
      <c r="G1778" t="s">
        <v>158</v>
      </c>
      <c r="H1778" t="s">
        <v>173</v>
      </c>
      <c r="I1778">
        <v>567</v>
      </c>
      <c r="J1778" t="s">
        <v>16</v>
      </c>
      <c r="K1778" t="s">
        <v>1108</v>
      </c>
      <c r="L1778">
        <f>YEAR(licenziamenti[[#This Row],[date]])</f>
        <v>2023</v>
      </c>
    </row>
    <row r="1779" spans="1:12" hidden="1" x14ac:dyDescent="0.3">
      <c r="A1779" t="s">
        <v>3922</v>
      </c>
      <c r="B1779" t="s">
        <v>12</v>
      </c>
      <c r="C1779">
        <v>2370</v>
      </c>
      <c r="D1779" s="1">
        <v>44902</v>
      </c>
      <c r="E1779">
        <v>6</v>
      </c>
      <c r="F1779" t="s">
        <v>103</v>
      </c>
      <c r="G1779" t="s">
        <v>3923</v>
      </c>
      <c r="H1779" t="s">
        <v>173</v>
      </c>
      <c r="I1779">
        <v>567</v>
      </c>
      <c r="J1779" t="s">
        <v>16</v>
      </c>
      <c r="K1779" t="s">
        <v>237</v>
      </c>
      <c r="L1779">
        <f>YEAR(licenziamenti[[#This Row],[date]])</f>
        <v>2022</v>
      </c>
    </row>
    <row r="1780" spans="1:12" hidden="1" x14ac:dyDescent="0.3">
      <c r="A1780" t="s">
        <v>3924</v>
      </c>
      <c r="B1780" t="s">
        <v>3925</v>
      </c>
      <c r="C1780">
        <v>1180</v>
      </c>
      <c r="D1780" s="1">
        <v>44887</v>
      </c>
      <c r="F1780" t="s">
        <v>94</v>
      </c>
      <c r="G1780" t="s">
        <v>3926</v>
      </c>
      <c r="H1780" t="s">
        <v>105</v>
      </c>
      <c r="I1780">
        <v>11</v>
      </c>
      <c r="J1780" t="s">
        <v>59</v>
      </c>
      <c r="K1780" t="s">
        <v>442</v>
      </c>
      <c r="L1780">
        <f>YEAR(licenziamenti[[#This Row],[date]])</f>
        <v>2022</v>
      </c>
    </row>
    <row r="1781" spans="1:12" hidden="1" x14ac:dyDescent="0.3">
      <c r="A1781" t="s">
        <v>3924</v>
      </c>
      <c r="B1781" t="s">
        <v>3925</v>
      </c>
      <c r="C1781">
        <v>330</v>
      </c>
      <c r="D1781" s="1">
        <v>43941</v>
      </c>
      <c r="E1781">
        <v>25</v>
      </c>
      <c r="F1781" t="s">
        <v>94</v>
      </c>
      <c r="G1781" t="s">
        <v>3927</v>
      </c>
      <c r="H1781" t="s">
        <v>152</v>
      </c>
      <c r="I1781">
        <v>1</v>
      </c>
      <c r="J1781" t="s">
        <v>59</v>
      </c>
      <c r="K1781" t="s">
        <v>637</v>
      </c>
      <c r="L1781">
        <f>YEAR(licenziamenti[[#This Row],[date]])</f>
        <v>2020</v>
      </c>
    </row>
    <row r="1782" spans="1:12" hidden="1" x14ac:dyDescent="0.3">
      <c r="A1782" t="s">
        <v>3928</v>
      </c>
      <c r="B1782" t="s">
        <v>12</v>
      </c>
      <c r="C1782">
        <v>1010</v>
      </c>
      <c r="D1782" s="1">
        <v>45469</v>
      </c>
      <c r="F1782" t="s">
        <v>73</v>
      </c>
      <c r="G1782" t="s">
        <v>3929</v>
      </c>
      <c r="H1782" t="s">
        <v>58</v>
      </c>
      <c r="I1782">
        <v>124</v>
      </c>
      <c r="J1782" t="s">
        <v>16</v>
      </c>
      <c r="K1782" t="s">
        <v>3930</v>
      </c>
      <c r="L1782">
        <f>YEAR(licenziamenti[[#This Row],[date]])</f>
        <v>2024</v>
      </c>
    </row>
    <row r="1783" spans="1:12" hidden="1" x14ac:dyDescent="0.3">
      <c r="A1783" t="s">
        <v>3928</v>
      </c>
      <c r="B1783" t="s">
        <v>12</v>
      </c>
      <c r="C1783">
        <v>2480</v>
      </c>
      <c r="D1783" s="1">
        <v>45502</v>
      </c>
      <c r="E1783">
        <v>10</v>
      </c>
      <c r="F1783" t="s">
        <v>73</v>
      </c>
      <c r="G1783" t="s">
        <v>3931</v>
      </c>
      <c r="H1783" t="s">
        <v>58</v>
      </c>
      <c r="I1783">
        <v>124</v>
      </c>
      <c r="J1783" t="s">
        <v>16</v>
      </c>
      <c r="K1783" t="s">
        <v>3932</v>
      </c>
      <c r="L1783">
        <f>YEAR(licenziamenti[[#This Row],[date]])</f>
        <v>2024</v>
      </c>
    </row>
    <row r="1784" spans="1:12" hidden="1" x14ac:dyDescent="0.3">
      <c r="A1784" t="s">
        <v>3933</v>
      </c>
      <c r="B1784" t="s">
        <v>12</v>
      </c>
      <c r="C1784">
        <v>2500</v>
      </c>
      <c r="D1784" s="1">
        <v>44054</v>
      </c>
      <c r="E1784">
        <v>25</v>
      </c>
      <c r="F1784" t="s">
        <v>33</v>
      </c>
      <c r="G1784" t="s">
        <v>3934</v>
      </c>
      <c r="H1784" t="s">
        <v>58</v>
      </c>
      <c r="I1784">
        <v>2</v>
      </c>
      <c r="J1784" t="s">
        <v>16</v>
      </c>
      <c r="K1784" t="s">
        <v>3935</v>
      </c>
      <c r="L1784">
        <f>YEAR(licenziamenti[[#This Row],[date]])</f>
        <v>2020</v>
      </c>
    </row>
    <row r="1785" spans="1:12" hidden="1" x14ac:dyDescent="0.3">
      <c r="A1785" t="s">
        <v>3933</v>
      </c>
      <c r="B1785" t="s">
        <v>12</v>
      </c>
      <c r="C1785">
        <v>600</v>
      </c>
      <c r="D1785" s="1">
        <v>45335</v>
      </c>
      <c r="E1785">
        <v>5</v>
      </c>
      <c r="F1785" t="s">
        <v>33</v>
      </c>
      <c r="G1785" t="s">
        <v>3936</v>
      </c>
      <c r="H1785" t="s">
        <v>58</v>
      </c>
      <c r="I1785">
        <v>2</v>
      </c>
      <c r="J1785" t="s">
        <v>16</v>
      </c>
      <c r="K1785" t="s">
        <v>3078</v>
      </c>
      <c r="L1785">
        <f>YEAR(licenziamenti[[#This Row],[date]])</f>
        <v>2024</v>
      </c>
    </row>
    <row r="1786" spans="1:12" hidden="1" x14ac:dyDescent="0.3">
      <c r="A1786" t="s">
        <v>3937</v>
      </c>
      <c r="B1786" t="s">
        <v>12</v>
      </c>
      <c r="D1786" s="1">
        <v>45601</v>
      </c>
      <c r="E1786">
        <v>3</v>
      </c>
      <c r="F1786" t="s">
        <v>33</v>
      </c>
      <c r="G1786" t="s">
        <v>3938</v>
      </c>
      <c r="H1786" t="s">
        <v>2977</v>
      </c>
      <c r="I1786">
        <v>2</v>
      </c>
      <c r="J1786" t="s">
        <v>16</v>
      </c>
      <c r="K1786" t="s">
        <v>3019</v>
      </c>
      <c r="L1786">
        <f>YEAR(licenziamenti[[#This Row],[date]])</f>
        <v>2024</v>
      </c>
    </row>
    <row r="1787" spans="1:12" hidden="1" x14ac:dyDescent="0.3">
      <c r="A1787" t="s">
        <v>3939</v>
      </c>
      <c r="B1787" t="s">
        <v>3940</v>
      </c>
      <c r="C1787">
        <v>1500</v>
      </c>
      <c r="D1787" s="1">
        <v>45173</v>
      </c>
      <c r="F1787" t="s">
        <v>13</v>
      </c>
      <c r="G1787" t="s">
        <v>3941</v>
      </c>
      <c r="H1787" t="s">
        <v>45</v>
      </c>
      <c r="I1787">
        <v>90</v>
      </c>
      <c r="J1787" t="s">
        <v>3942</v>
      </c>
      <c r="K1787" t="s">
        <v>119</v>
      </c>
      <c r="L1787">
        <f>YEAR(licenziamenti[[#This Row],[date]])</f>
        <v>2023</v>
      </c>
    </row>
    <row r="1788" spans="1:12" hidden="1" x14ac:dyDescent="0.3">
      <c r="A1788" t="s">
        <v>3943</v>
      </c>
      <c r="B1788" t="s">
        <v>150</v>
      </c>
      <c r="C1788">
        <v>3500</v>
      </c>
      <c r="D1788" s="1">
        <v>45146</v>
      </c>
      <c r="F1788" t="s">
        <v>33</v>
      </c>
      <c r="G1788" t="s">
        <v>3944</v>
      </c>
      <c r="H1788" t="s">
        <v>58</v>
      </c>
      <c r="I1788">
        <v>375</v>
      </c>
      <c r="J1788" t="s">
        <v>133</v>
      </c>
      <c r="K1788" t="s">
        <v>51</v>
      </c>
      <c r="L1788">
        <f>YEAR(licenziamenti[[#This Row],[date]])</f>
        <v>2023</v>
      </c>
    </row>
    <row r="1789" spans="1:12" hidden="1" x14ac:dyDescent="0.3">
      <c r="A1789" t="s">
        <v>3945</v>
      </c>
      <c r="B1789" t="s">
        <v>717</v>
      </c>
      <c r="C1789">
        <v>400</v>
      </c>
      <c r="D1789" s="1">
        <v>45006</v>
      </c>
      <c r="F1789" t="s">
        <v>83</v>
      </c>
      <c r="G1789" t="s">
        <v>3946</v>
      </c>
      <c r="H1789" t="s">
        <v>22</v>
      </c>
      <c r="I1789">
        <v>101</v>
      </c>
      <c r="J1789" t="s">
        <v>75</v>
      </c>
      <c r="K1789" t="s">
        <v>2454</v>
      </c>
      <c r="L1789">
        <f>YEAR(licenziamenti[[#This Row],[date]])</f>
        <v>2023</v>
      </c>
    </row>
    <row r="1790" spans="1:12" hidden="1" x14ac:dyDescent="0.3">
      <c r="A1790" t="s">
        <v>3947</v>
      </c>
      <c r="B1790" t="s">
        <v>717</v>
      </c>
      <c r="D1790" s="1">
        <v>44795</v>
      </c>
      <c r="E1790">
        <v>17</v>
      </c>
      <c r="F1790" t="s">
        <v>83</v>
      </c>
      <c r="G1790" t="s">
        <v>3948</v>
      </c>
      <c r="H1790" t="s">
        <v>22</v>
      </c>
      <c r="I1790">
        <v>73</v>
      </c>
      <c r="J1790" t="s">
        <v>75</v>
      </c>
      <c r="K1790" t="s">
        <v>1805</v>
      </c>
      <c r="L1790">
        <f>YEAR(licenziamenti[[#This Row],[date]])</f>
        <v>2022</v>
      </c>
    </row>
    <row r="1791" spans="1:12" hidden="1" x14ac:dyDescent="0.3">
      <c r="A1791" t="s">
        <v>3949</v>
      </c>
      <c r="B1791" t="s">
        <v>867</v>
      </c>
      <c r="D1791" s="1">
        <v>44945</v>
      </c>
      <c r="E1791">
        <v>7000000000000001</v>
      </c>
      <c r="F1791" t="s">
        <v>419</v>
      </c>
      <c r="G1791" t="s">
        <v>3950</v>
      </c>
      <c r="H1791" t="s">
        <v>22</v>
      </c>
      <c r="I1791">
        <v>13</v>
      </c>
      <c r="J1791" t="s">
        <v>869</v>
      </c>
      <c r="K1791" t="s">
        <v>354</v>
      </c>
      <c r="L1791">
        <f>YEAR(licenziamenti[[#This Row],[date]])</f>
        <v>2023</v>
      </c>
    </row>
    <row r="1792" spans="1:12" hidden="1" x14ac:dyDescent="0.3">
      <c r="A1792" t="s">
        <v>3951</v>
      </c>
      <c r="B1792" t="s">
        <v>517</v>
      </c>
      <c r="D1792" s="1">
        <v>45258</v>
      </c>
      <c r="E1792">
        <v>5</v>
      </c>
      <c r="F1792" t="s">
        <v>65</v>
      </c>
      <c r="G1792" t="s">
        <v>3952</v>
      </c>
      <c r="H1792" t="s">
        <v>45</v>
      </c>
      <c r="I1792">
        <v>414</v>
      </c>
      <c r="J1792" t="s">
        <v>519</v>
      </c>
      <c r="K1792" t="s">
        <v>3953</v>
      </c>
      <c r="L1792">
        <f>YEAR(licenziamenti[[#This Row],[date]])</f>
        <v>2023</v>
      </c>
    </row>
    <row r="1793" spans="1:12" hidden="1" x14ac:dyDescent="0.3">
      <c r="A1793" t="s">
        <v>3954</v>
      </c>
      <c r="B1793" t="s">
        <v>2481</v>
      </c>
      <c r="D1793" s="1">
        <v>44888</v>
      </c>
      <c r="E1793">
        <v>10</v>
      </c>
      <c r="F1793" t="s">
        <v>311</v>
      </c>
      <c r="G1793" t="s">
        <v>3955</v>
      </c>
      <c r="H1793" t="s">
        <v>22</v>
      </c>
      <c r="I1793">
        <v>20</v>
      </c>
      <c r="J1793" t="s">
        <v>2483</v>
      </c>
      <c r="K1793" t="s">
        <v>2657</v>
      </c>
      <c r="L1793">
        <f>YEAR(licenziamenti[[#This Row],[date]])</f>
        <v>2022</v>
      </c>
    </row>
    <row r="1794" spans="1:12" hidden="1" x14ac:dyDescent="0.3">
      <c r="A1794" t="s">
        <v>3956</v>
      </c>
      <c r="B1794" t="s">
        <v>12</v>
      </c>
      <c r="C1794">
        <v>1700</v>
      </c>
      <c r="D1794" s="1">
        <v>45078</v>
      </c>
      <c r="F1794" t="s">
        <v>233</v>
      </c>
      <c r="G1794" t="s">
        <v>158</v>
      </c>
      <c r="H1794" t="s">
        <v>35</v>
      </c>
      <c r="I1794">
        <v>192</v>
      </c>
      <c r="J1794" t="s">
        <v>16</v>
      </c>
      <c r="K1794" t="s">
        <v>1957</v>
      </c>
      <c r="L1794">
        <f>YEAR(licenziamenti[[#This Row],[date]])</f>
        <v>2023</v>
      </c>
    </row>
    <row r="1795" spans="1:12" hidden="1" x14ac:dyDescent="0.3">
      <c r="A1795" t="s">
        <v>3956</v>
      </c>
      <c r="B1795" t="s">
        <v>12</v>
      </c>
      <c r="C1795">
        <v>900</v>
      </c>
      <c r="D1795" s="1">
        <v>44686</v>
      </c>
      <c r="E1795">
        <v>1</v>
      </c>
      <c r="F1795" t="s">
        <v>233</v>
      </c>
      <c r="G1795" t="s">
        <v>143</v>
      </c>
      <c r="H1795" t="s">
        <v>35</v>
      </c>
      <c r="I1795">
        <v>192</v>
      </c>
      <c r="J1795" t="s">
        <v>16</v>
      </c>
      <c r="K1795" t="s">
        <v>3957</v>
      </c>
      <c r="L1795">
        <f>YEAR(licenziamenti[[#This Row],[date]])</f>
        <v>2022</v>
      </c>
    </row>
    <row r="1796" spans="1:12" hidden="1" x14ac:dyDescent="0.3">
      <c r="A1796" t="s">
        <v>3958</v>
      </c>
      <c r="B1796" t="s">
        <v>12</v>
      </c>
      <c r="D1796" s="1">
        <v>45098</v>
      </c>
      <c r="E1796">
        <v>3</v>
      </c>
      <c r="F1796" t="s">
        <v>20</v>
      </c>
      <c r="G1796" t="s">
        <v>3959</v>
      </c>
      <c r="H1796" t="s">
        <v>28</v>
      </c>
      <c r="I1796">
        <v>69</v>
      </c>
      <c r="J1796" t="s">
        <v>16</v>
      </c>
      <c r="K1796" t="s">
        <v>342</v>
      </c>
      <c r="L1796">
        <f>YEAR(licenziamenti[[#This Row],[date]])</f>
        <v>2023</v>
      </c>
    </row>
    <row r="1797" spans="1:12" hidden="1" x14ac:dyDescent="0.3">
      <c r="A1797" t="s">
        <v>3960</v>
      </c>
      <c r="B1797" t="s">
        <v>150</v>
      </c>
      <c r="D1797" s="1">
        <v>45327</v>
      </c>
      <c r="E1797">
        <v>10</v>
      </c>
      <c r="F1797" t="s">
        <v>131</v>
      </c>
      <c r="G1797" t="s">
        <v>3961</v>
      </c>
      <c r="H1797" t="s">
        <v>152</v>
      </c>
      <c r="I1797">
        <v>4</v>
      </c>
      <c r="J1797" t="s">
        <v>133</v>
      </c>
      <c r="K1797" t="s">
        <v>557</v>
      </c>
      <c r="L1797">
        <f>YEAR(licenziamenti[[#This Row],[date]])</f>
        <v>2024</v>
      </c>
    </row>
    <row r="1798" spans="1:12" hidden="1" x14ac:dyDescent="0.3">
      <c r="A1798" t="s">
        <v>3962</v>
      </c>
      <c r="B1798" t="s">
        <v>12</v>
      </c>
      <c r="C1798">
        <v>400</v>
      </c>
      <c r="D1798" s="1">
        <v>44833</v>
      </c>
      <c r="E1798">
        <v>2</v>
      </c>
      <c r="F1798" t="s">
        <v>251</v>
      </c>
      <c r="G1798" t="s">
        <v>158</v>
      </c>
      <c r="H1798" t="s">
        <v>45</v>
      </c>
      <c r="I1798">
        <v>173</v>
      </c>
      <c r="J1798" t="s">
        <v>16</v>
      </c>
      <c r="K1798" t="s">
        <v>3963</v>
      </c>
      <c r="L1798">
        <f>YEAR(licenziamenti[[#This Row],[date]])</f>
        <v>2022</v>
      </c>
    </row>
    <row r="1799" spans="1:12" hidden="1" x14ac:dyDescent="0.3">
      <c r="A1799" t="s">
        <v>3962</v>
      </c>
      <c r="B1799" t="s">
        <v>12</v>
      </c>
      <c r="C1799">
        <v>400</v>
      </c>
      <c r="D1799" s="1">
        <v>45077</v>
      </c>
      <c r="E1799">
        <v>3</v>
      </c>
      <c r="F1799" t="s">
        <v>251</v>
      </c>
      <c r="G1799" t="s">
        <v>158</v>
      </c>
      <c r="H1799" t="s">
        <v>45</v>
      </c>
      <c r="I1799">
        <v>173</v>
      </c>
      <c r="J1799" t="s">
        <v>16</v>
      </c>
      <c r="K1799" t="s">
        <v>2569</v>
      </c>
      <c r="L1799">
        <f>YEAR(licenziamenti[[#This Row],[date]])</f>
        <v>2023</v>
      </c>
    </row>
    <row r="1800" spans="1:12" hidden="1" x14ac:dyDescent="0.3">
      <c r="A1800" t="s">
        <v>3964</v>
      </c>
      <c r="B1800" t="s">
        <v>528</v>
      </c>
      <c r="C1800">
        <v>120</v>
      </c>
      <c r="D1800" s="1">
        <v>45316</v>
      </c>
      <c r="E1800">
        <v>3</v>
      </c>
      <c r="F1800" t="s">
        <v>20</v>
      </c>
      <c r="G1800" t="s">
        <v>3965</v>
      </c>
      <c r="H1800" t="s">
        <v>28</v>
      </c>
      <c r="I1800">
        <v>27</v>
      </c>
      <c r="J1800" t="s">
        <v>16</v>
      </c>
      <c r="K1800" t="s">
        <v>2265</v>
      </c>
      <c r="L1800">
        <f>YEAR(licenziamenti[[#This Row],[date]])</f>
        <v>2024</v>
      </c>
    </row>
    <row r="1801" spans="1:12" hidden="1" x14ac:dyDescent="0.3">
      <c r="A1801" t="s">
        <v>3966</v>
      </c>
      <c r="B1801" t="s">
        <v>385</v>
      </c>
      <c r="C1801">
        <v>2000</v>
      </c>
      <c r="D1801" s="1">
        <v>44845</v>
      </c>
      <c r="F1801" t="s">
        <v>131</v>
      </c>
      <c r="G1801" t="s">
        <v>3967</v>
      </c>
      <c r="H1801" t="s">
        <v>35</v>
      </c>
      <c r="I1801">
        <v>450</v>
      </c>
      <c r="J1801" t="s">
        <v>16</v>
      </c>
      <c r="K1801" t="s">
        <v>1170</v>
      </c>
      <c r="L1801">
        <f>YEAR(licenziamenti[[#This Row],[date]])</f>
        <v>2022</v>
      </c>
    </row>
    <row r="1802" spans="1:12" hidden="1" x14ac:dyDescent="0.3">
      <c r="A1802" t="s">
        <v>3968</v>
      </c>
      <c r="B1802" t="s">
        <v>3969</v>
      </c>
      <c r="C1802">
        <v>1410</v>
      </c>
      <c r="D1802" s="1">
        <v>45966</v>
      </c>
      <c r="E1802">
        <v>10</v>
      </c>
      <c r="F1802" t="s">
        <v>131</v>
      </c>
      <c r="G1802" t="s">
        <v>3970</v>
      </c>
      <c r="H1802" t="s">
        <v>58</v>
      </c>
      <c r="I1802">
        <v>15</v>
      </c>
      <c r="J1802" t="s">
        <v>16</v>
      </c>
      <c r="K1802" t="s">
        <v>681</v>
      </c>
      <c r="L1802">
        <f>YEAR(licenziamenti[[#This Row],[date]])</f>
        <v>2025</v>
      </c>
    </row>
    <row r="1803" spans="1:12" hidden="1" x14ac:dyDescent="0.3">
      <c r="A1803" t="s">
        <v>3971</v>
      </c>
      <c r="B1803" t="s">
        <v>150</v>
      </c>
      <c r="C1803">
        <v>2000</v>
      </c>
      <c r="D1803" s="1">
        <v>44977</v>
      </c>
      <c r="E1803">
        <v>3</v>
      </c>
      <c r="F1803" t="s">
        <v>311</v>
      </c>
      <c r="G1803" t="s">
        <v>3972</v>
      </c>
      <c r="H1803" t="s">
        <v>28</v>
      </c>
      <c r="I1803">
        <v>79</v>
      </c>
      <c r="J1803" t="s">
        <v>133</v>
      </c>
      <c r="K1803" t="s">
        <v>1412</v>
      </c>
      <c r="L1803">
        <f>YEAR(licenziamenti[[#This Row],[date]])</f>
        <v>2023</v>
      </c>
    </row>
    <row r="1804" spans="1:12" hidden="1" x14ac:dyDescent="0.3">
      <c r="A1804" t="s">
        <v>3973</v>
      </c>
      <c r="B1804" t="s">
        <v>150</v>
      </c>
      <c r="C1804">
        <v>500</v>
      </c>
      <c r="D1804" s="1">
        <v>45133</v>
      </c>
      <c r="F1804" t="s">
        <v>43</v>
      </c>
      <c r="G1804" t="s">
        <v>3974</v>
      </c>
      <c r="H1804" t="s">
        <v>105</v>
      </c>
      <c r="I1804">
        <v>516</v>
      </c>
      <c r="J1804" t="s">
        <v>133</v>
      </c>
      <c r="K1804" t="s">
        <v>205</v>
      </c>
      <c r="L1804">
        <f>YEAR(licenziamenti[[#This Row],[date]])</f>
        <v>2023</v>
      </c>
    </row>
    <row r="1805" spans="1:12" hidden="1" x14ac:dyDescent="0.3">
      <c r="A1805" t="s">
        <v>3975</v>
      </c>
      <c r="B1805" t="s">
        <v>32</v>
      </c>
      <c r="D1805" s="1">
        <v>44869</v>
      </c>
      <c r="E1805">
        <v>1</v>
      </c>
      <c r="F1805" t="s">
        <v>56</v>
      </c>
      <c r="G1805" t="s">
        <v>3976</v>
      </c>
      <c r="H1805" t="s">
        <v>35</v>
      </c>
      <c r="I1805">
        <v>260</v>
      </c>
      <c r="J1805" t="s">
        <v>16</v>
      </c>
      <c r="K1805" t="s">
        <v>3977</v>
      </c>
      <c r="L1805">
        <f>YEAR(licenziamenti[[#This Row],[date]])</f>
        <v>2022</v>
      </c>
    </row>
    <row r="1806" spans="1:12" hidden="1" x14ac:dyDescent="0.3">
      <c r="A1806" t="s">
        <v>3978</v>
      </c>
      <c r="B1806" t="s">
        <v>157</v>
      </c>
      <c r="C1806">
        <v>140</v>
      </c>
      <c r="D1806" s="1">
        <v>45198</v>
      </c>
      <c r="F1806" t="s">
        <v>131</v>
      </c>
      <c r="G1806" t="s">
        <v>3979</v>
      </c>
      <c r="H1806" t="s">
        <v>15</v>
      </c>
      <c r="I1806">
        <v>1700</v>
      </c>
      <c r="J1806" t="s">
        <v>159</v>
      </c>
      <c r="K1806" t="s">
        <v>398</v>
      </c>
      <c r="L1806">
        <f>YEAR(licenziamenti[[#This Row],[date]])</f>
        <v>2023</v>
      </c>
    </row>
    <row r="1807" spans="1:12" hidden="1" x14ac:dyDescent="0.3">
      <c r="A1807" t="s">
        <v>3978</v>
      </c>
      <c r="B1807" t="s">
        <v>157</v>
      </c>
      <c r="C1807">
        <v>710</v>
      </c>
      <c r="D1807" s="1">
        <v>45044</v>
      </c>
      <c r="E1807">
        <v>4</v>
      </c>
      <c r="F1807" t="s">
        <v>131</v>
      </c>
      <c r="G1807" t="s">
        <v>3980</v>
      </c>
      <c r="H1807" t="s">
        <v>15</v>
      </c>
      <c r="I1807">
        <v>1700</v>
      </c>
      <c r="J1807" t="s">
        <v>159</v>
      </c>
      <c r="K1807" t="s">
        <v>244</v>
      </c>
      <c r="L1807">
        <f>YEAR(licenziamenti[[#This Row],[date]])</f>
        <v>2023</v>
      </c>
    </row>
    <row r="1808" spans="1:12" hidden="1" x14ac:dyDescent="0.3">
      <c r="A1808" t="s">
        <v>3978</v>
      </c>
      <c r="B1808" t="s">
        <v>42</v>
      </c>
      <c r="C1808">
        <v>90</v>
      </c>
      <c r="D1808" s="1">
        <v>43959</v>
      </c>
      <c r="E1808">
        <v>1</v>
      </c>
      <c r="F1808" t="s">
        <v>131</v>
      </c>
      <c r="G1808" t="s">
        <v>3981</v>
      </c>
      <c r="H1808" t="s">
        <v>45</v>
      </c>
      <c r="I1808">
        <v>782</v>
      </c>
      <c r="J1808" t="s">
        <v>16</v>
      </c>
      <c r="K1808" t="s">
        <v>3982</v>
      </c>
      <c r="L1808">
        <f>YEAR(licenziamenti[[#This Row],[date]])</f>
        <v>2020</v>
      </c>
    </row>
    <row r="1809" spans="1:12" hidden="1" x14ac:dyDescent="0.3">
      <c r="A1809" t="s">
        <v>3983</v>
      </c>
      <c r="B1809" t="s">
        <v>42</v>
      </c>
      <c r="C1809">
        <v>1100</v>
      </c>
      <c r="D1809" s="1">
        <v>43952</v>
      </c>
      <c r="E1809">
        <v>4</v>
      </c>
      <c r="F1809" t="s">
        <v>396</v>
      </c>
      <c r="G1809" t="s">
        <v>3984</v>
      </c>
      <c r="H1809" t="s">
        <v>15</v>
      </c>
      <c r="I1809">
        <v>217</v>
      </c>
      <c r="J1809" t="s">
        <v>16</v>
      </c>
      <c r="K1809" t="s">
        <v>1111</v>
      </c>
      <c r="L1809">
        <f>YEAR(licenziamenti[[#This Row],[date]])</f>
        <v>2020</v>
      </c>
    </row>
    <row r="1810" spans="1:12" hidden="1" x14ac:dyDescent="0.3">
      <c r="A1810" t="s">
        <v>3985</v>
      </c>
      <c r="B1810" t="s">
        <v>287</v>
      </c>
      <c r="C1810">
        <v>200</v>
      </c>
      <c r="D1810" s="1">
        <v>44949</v>
      </c>
      <c r="E1810">
        <v>15</v>
      </c>
      <c r="F1810" t="s">
        <v>20</v>
      </c>
      <c r="G1810" t="s">
        <v>3986</v>
      </c>
      <c r="H1810" t="s">
        <v>35</v>
      </c>
      <c r="I1810">
        <v>69</v>
      </c>
      <c r="J1810" t="s">
        <v>289</v>
      </c>
      <c r="K1810" t="s">
        <v>1537</v>
      </c>
      <c r="L1810">
        <f>YEAR(licenziamenti[[#This Row],[date]])</f>
        <v>2023</v>
      </c>
    </row>
    <row r="1811" spans="1:12" hidden="1" x14ac:dyDescent="0.3">
      <c r="A1811" t="s">
        <v>3985</v>
      </c>
      <c r="B1811" t="s">
        <v>287</v>
      </c>
      <c r="C1811">
        <v>250</v>
      </c>
      <c r="D1811" s="1">
        <v>44874</v>
      </c>
      <c r="E1811">
        <v>15</v>
      </c>
      <c r="F1811" t="s">
        <v>20</v>
      </c>
      <c r="G1811" t="s">
        <v>3987</v>
      </c>
      <c r="H1811" t="s">
        <v>35</v>
      </c>
      <c r="I1811">
        <v>69</v>
      </c>
      <c r="J1811" t="s">
        <v>289</v>
      </c>
      <c r="K1811" t="s">
        <v>1537</v>
      </c>
      <c r="L1811">
        <f>YEAR(licenziamenti[[#This Row],[date]])</f>
        <v>2022</v>
      </c>
    </row>
    <row r="1812" spans="1:12" hidden="1" x14ac:dyDescent="0.3">
      <c r="A1812" t="s">
        <v>3988</v>
      </c>
      <c r="B1812" t="s">
        <v>287</v>
      </c>
      <c r="D1812" s="1">
        <v>45694</v>
      </c>
      <c r="E1812">
        <v>10</v>
      </c>
      <c r="F1812" t="s">
        <v>146</v>
      </c>
      <c r="G1812" t="s">
        <v>3989</v>
      </c>
      <c r="H1812" t="s">
        <v>28</v>
      </c>
      <c r="I1812">
        <v>18</v>
      </c>
      <c r="J1812" t="s">
        <v>289</v>
      </c>
      <c r="K1812" t="s">
        <v>2072</v>
      </c>
      <c r="L1812">
        <f>YEAR(licenziamenti[[#This Row],[date]])</f>
        <v>2025</v>
      </c>
    </row>
    <row r="1813" spans="1:12" hidden="1" x14ac:dyDescent="0.3">
      <c r="A1813" t="s">
        <v>3990</v>
      </c>
      <c r="B1813" t="s">
        <v>99</v>
      </c>
      <c r="D1813" s="1">
        <v>44873</v>
      </c>
      <c r="E1813">
        <v>1</v>
      </c>
      <c r="F1813" t="s">
        <v>13</v>
      </c>
      <c r="G1813" t="s">
        <v>3991</v>
      </c>
      <c r="H1813" t="s">
        <v>39</v>
      </c>
      <c r="I1813">
        <v>731</v>
      </c>
      <c r="J1813" t="s">
        <v>16</v>
      </c>
      <c r="K1813" t="s">
        <v>1247</v>
      </c>
      <c r="L1813">
        <f>YEAR(licenziamenti[[#This Row],[date]])</f>
        <v>2022</v>
      </c>
    </row>
    <row r="1814" spans="1:12" hidden="1" x14ac:dyDescent="0.3">
      <c r="A1814" t="s">
        <v>3992</v>
      </c>
      <c r="B1814" t="s">
        <v>99</v>
      </c>
      <c r="C1814">
        <v>500</v>
      </c>
      <c r="D1814" s="1">
        <v>45297</v>
      </c>
      <c r="E1814">
        <v>9</v>
      </c>
      <c r="F1814" t="s">
        <v>13</v>
      </c>
      <c r="G1814" t="s">
        <v>3993</v>
      </c>
      <c r="H1814" t="s">
        <v>39</v>
      </c>
      <c r="I1814">
        <v>826</v>
      </c>
      <c r="J1814" t="s">
        <v>16</v>
      </c>
      <c r="K1814" t="s">
        <v>2806</v>
      </c>
      <c r="L1814">
        <f>YEAR(licenziamenti[[#This Row],[date]])</f>
        <v>2024</v>
      </c>
    </row>
    <row r="1815" spans="1:12" hidden="1" x14ac:dyDescent="0.3">
      <c r="A1815" t="s">
        <v>3994</v>
      </c>
      <c r="B1815" t="s">
        <v>42</v>
      </c>
      <c r="C1815">
        <v>300</v>
      </c>
      <c r="D1815" s="1">
        <v>44803</v>
      </c>
      <c r="F1815" t="s">
        <v>43</v>
      </c>
      <c r="G1815" t="s">
        <v>3995</v>
      </c>
      <c r="H1815" t="s">
        <v>22</v>
      </c>
      <c r="I1815">
        <v>47</v>
      </c>
      <c r="J1815" t="s">
        <v>16</v>
      </c>
      <c r="K1815" t="s">
        <v>70</v>
      </c>
      <c r="L1815">
        <f>YEAR(licenziamenti[[#This Row],[date]])</f>
        <v>2022</v>
      </c>
    </row>
    <row r="1816" spans="1:12" hidden="1" x14ac:dyDescent="0.3">
      <c r="A1816" t="s">
        <v>3994</v>
      </c>
      <c r="B1816" t="s">
        <v>42</v>
      </c>
      <c r="C1816">
        <v>300</v>
      </c>
      <c r="D1816" s="1">
        <v>44742</v>
      </c>
      <c r="E1816">
        <v>2</v>
      </c>
      <c r="F1816" t="s">
        <v>43</v>
      </c>
      <c r="G1816" t="s">
        <v>3996</v>
      </c>
      <c r="H1816" t="s">
        <v>22</v>
      </c>
      <c r="I1816">
        <v>47</v>
      </c>
      <c r="J1816" t="s">
        <v>16</v>
      </c>
      <c r="K1816" t="s">
        <v>654</v>
      </c>
      <c r="L1816">
        <f>YEAR(licenziamenti[[#This Row],[date]])</f>
        <v>2022</v>
      </c>
    </row>
    <row r="1817" spans="1:12" hidden="1" x14ac:dyDescent="0.3">
      <c r="A1817" t="s">
        <v>3997</v>
      </c>
      <c r="B1817" t="s">
        <v>32</v>
      </c>
      <c r="D1817" s="1">
        <v>43916</v>
      </c>
      <c r="E1817">
        <v>4</v>
      </c>
      <c r="F1817" t="s">
        <v>20</v>
      </c>
      <c r="G1817" t="s">
        <v>143</v>
      </c>
      <c r="H1817" t="s">
        <v>28</v>
      </c>
      <c r="I1817">
        <v>35</v>
      </c>
      <c r="J1817" t="s">
        <v>16</v>
      </c>
      <c r="K1817" t="s">
        <v>1141</v>
      </c>
      <c r="L1817">
        <f>YEAR(licenziamenti[[#This Row],[date]])</f>
        <v>2020</v>
      </c>
    </row>
    <row r="1818" spans="1:12" hidden="1" x14ac:dyDescent="0.3">
      <c r="A1818" t="s">
        <v>3998</v>
      </c>
      <c r="B1818" t="s">
        <v>181</v>
      </c>
      <c r="C1818">
        <v>300</v>
      </c>
      <c r="D1818" s="1">
        <v>43928</v>
      </c>
      <c r="F1818" t="s">
        <v>131</v>
      </c>
      <c r="G1818" t="s">
        <v>3999</v>
      </c>
      <c r="H1818" t="s">
        <v>35</v>
      </c>
      <c r="I1818">
        <v>99</v>
      </c>
      <c r="J1818" t="s">
        <v>16</v>
      </c>
      <c r="K1818" t="s">
        <v>892</v>
      </c>
      <c r="L1818">
        <f>YEAR(licenziamenti[[#This Row],[date]])</f>
        <v>2020</v>
      </c>
    </row>
    <row r="1819" spans="1:12" hidden="1" x14ac:dyDescent="0.3">
      <c r="A1819" t="s">
        <v>4000</v>
      </c>
      <c r="B1819" t="s">
        <v>12</v>
      </c>
      <c r="C1819">
        <v>1450</v>
      </c>
      <c r="D1819" s="1">
        <v>45266</v>
      </c>
      <c r="F1819" t="s">
        <v>213</v>
      </c>
      <c r="G1819" t="s">
        <v>4001</v>
      </c>
      <c r="H1819" t="s">
        <v>58</v>
      </c>
      <c r="I1819">
        <v>2200</v>
      </c>
      <c r="J1819" t="s">
        <v>16</v>
      </c>
      <c r="K1819" t="s">
        <v>2470</v>
      </c>
      <c r="L1819">
        <f>YEAR(licenziamenti[[#This Row],[date]])</f>
        <v>2023</v>
      </c>
    </row>
    <row r="1820" spans="1:12" hidden="1" x14ac:dyDescent="0.3">
      <c r="A1820" t="s">
        <v>4000</v>
      </c>
      <c r="B1820" t="s">
        <v>12</v>
      </c>
      <c r="C1820">
        <v>1450</v>
      </c>
      <c r="D1820" s="1">
        <v>45265</v>
      </c>
      <c r="E1820">
        <v>5</v>
      </c>
      <c r="F1820" t="s">
        <v>131</v>
      </c>
      <c r="G1820" t="s">
        <v>4002</v>
      </c>
      <c r="H1820" t="s">
        <v>58</v>
      </c>
      <c r="I1820">
        <v>2200</v>
      </c>
      <c r="J1820" t="s">
        <v>16</v>
      </c>
      <c r="K1820" t="s">
        <v>4003</v>
      </c>
      <c r="L1820">
        <f>YEAR(licenziamenti[[#This Row],[date]])</f>
        <v>2023</v>
      </c>
    </row>
    <row r="1821" spans="1:12" hidden="1" x14ac:dyDescent="0.3">
      <c r="A1821" t="s">
        <v>4004</v>
      </c>
      <c r="B1821" t="s">
        <v>150</v>
      </c>
      <c r="C1821">
        <v>400</v>
      </c>
      <c r="D1821" s="1">
        <v>43999</v>
      </c>
      <c r="E1821">
        <v>25</v>
      </c>
      <c r="F1821" t="s">
        <v>131</v>
      </c>
      <c r="G1821" t="s">
        <v>4005</v>
      </c>
      <c r="H1821" t="s">
        <v>215</v>
      </c>
      <c r="I1821">
        <v>582</v>
      </c>
      <c r="J1821" t="s">
        <v>133</v>
      </c>
      <c r="K1821" t="s">
        <v>4006</v>
      </c>
      <c r="L1821">
        <f>YEAR(licenziamenti[[#This Row],[date]])</f>
        <v>2020</v>
      </c>
    </row>
    <row r="1822" spans="1:12" hidden="1" x14ac:dyDescent="0.3">
      <c r="A1822" t="s">
        <v>4007</v>
      </c>
      <c r="B1822" t="s">
        <v>150</v>
      </c>
      <c r="C1822">
        <v>2000</v>
      </c>
      <c r="D1822" s="1">
        <v>45120</v>
      </c>
      <c r="F1822" t="s">
        <v>131</v>
      </c>
      <c r="G1822" t="s">
        <v>4008</v>
      </c>
      <c r="H1822" t="s">
        <v>58</v>
      </c>
      <c r="I1822">
        <v>659</v>
      </c>
      <c r="J1822" t="s">
        <v>133</v>
      </c>
      <c r="K1822" t="s">
        <v>1108</v>
      </c>
      <c r="L1822">
        <f>YEAR(licenziamenti[[#This Row],[date]])</f>
        <v>2023</v>
      </c>
    </row>
    <row r="1823" spans="1:12" hidden="1" x14ac:dyDescent="0.3">
      <c r="A1823" t="s">
        <v>4009</v>
      </c>
      <c r="B1823" t="s">
        <v>287</v>
      </c>
      <c r="C1823">
        <v>700</v>
      </c>
      <c r="D1823" s="1">
        <v>45845</v>
      </c>
      <c r="E1823">
        <v>6</v>
      </c>
      <c r="F1823" t="s">
        <v>131</v>
      </c>
      <c r="G1823" t="s">
        <v>4010</v>
      </c>
      <c r="H1823" t="s">
        <v>39</v>
      </c>
      <c r="I1823">
        <v>245</v>
      </c>
      <c r="J1823" t="s">
        <v>289</v>
      </c>
      <c r="K1823" t="s">
        <v>611</v>
      </c>
      <c r="L1823">
        <f>YEAR(licenziamenti[[#This Row],[date]])</f>
        <v>2025</v>
      </c>
    </row>
    <row r="1824" spans="1:12" hidden="1" x14ac:dyDescent="0.3">
      <c r="A1824" t="s">
        <v>4011</v>
      </c>
      <c r="B1824" t="s">
        <v>4012</v>
      </c>
      <c r="D1824" s="1">
        <v>45804</v>
      </c>
      <c r="E1824">
        <v>7</v>
      </c>
      <c r="F1824" t="s">
        <v>131</v>
      </c>
      <c r="G1824" t="s">
        <v>4013</v>
      </c>
      <c r="H1824" t="s">
        <v>39</v>
      </c>
      <c r="I1824">
        <v>1100</v>
      </c>
      <c r="J1824" t="s">
        <v>16</v>
      </c>
      <c r="K1824" t="s">
        <v>1285</v>
      </c>
      <c r="L1824">
        <f>YEAR(licenziamenti[[#This Row],[date]])</f>
        <v>2025</v>
      </c>
    </row>
    <row r="1825" spans="1:12" hidden="1" x14ac:dyDescent="0.3">
      <c r="A1825" t="s">
        <v>4011</v>
      </c>
      <c r="B1825" t="s">
        <v>4012</v>
      </c>
      <c r="C1825">
        <v>1000</v>
      </c>
      <c r="D1825" s="1">
        <v>44944</v>
      </c>
      <c r="E1825">
        <v>7</v>
      </c>
      <c r="F1825" t="s">
        <v>131</v>
      </c>
      <c r="G1825" t="s">
        <v>4014</v>
      </c>
      <c r="H1825" t="s">
        <v>39</v>
      </c>
      <c r="I1825">
        <v>1100</v>
      </c>
      <c r="J1825" t="s">
        <v>16</v>
      </c>
      <c r="K1825" t="s">
        <v>92</v>
      </c>
      <c r="L1825">
        <f>YEAR(licenziamenti[[#This Row],[date]])</f>
        <v>2023</v>
      </c>
    </row>
    <row r="1826" spans="1:12" hidden="1" x14ac:dyDescent="0.3">
      <c r="A1826" t="s">
        <v>4015</v>
      </c>
      <c r="B1826" t="s">
        <v>2698</v>
      </c>
      <c r="D1826" s="1">
        <v>44959</v>
      </c>
      <c r="E1826">
        <v>2</v>
      </c>
      <c r="F1826" t="s">
        <v>33</v>
      </c>
      <c r="G1826" t="s">
        <v>4016</v>
      </c>
      <c r="H1826" t="s">
        <v>39</v>
      </c>
      <c r="I1826">
        <v>240</v>
      </c>
      <c r="J1826" t="s">
        <v>2700</v>
      </c>
      <c r="K1826" t="s">
        <v>532</v>
      </c>
      <c r="L1826">
        <f>YEAR(licenziamenti[[#This Row],[date]])</f>
        <v>2023</v>
      </c>
    </row>
    <row r="1827" spans="1:12" hidden="1" x14ac:dyDescent="0.3">
      <c r="A1827" t="s">
        <v>4017</v>
      </c>
      <c r="B1827" t="s">
        <v>12</v>
      </c>
      <c r="D1827" s="1">
        <v>44893</v>
      </c>
      <c r="E1827">
        <v>4</v>
      </c>
      <c r="F1827" t="s">
        <v>73</v>
      </c>
      <c r="G1827" t="s">
        <v>4018</v>
      </c>
      <c r="H1827" t="s">
        <v>28</v>
      </c>
      <c r="I1827">
        <v>78</v>
      </c>
      <c r="J1827" t="s">
        <v>16</v>
      </c>
      <c r="K1827" t="s">
        <v>24</v>
      </c>
      <c r="L1827">
        <f>YEAR(licenziamenti[[#This Row],[date]])</f>
        <v>2022</v>
      </c>
    </row>
    <row r="1828" spans="1:12" hidden="1" x14ac:dyDescent="0.3">
      <c r="A1828" t="s">
        <v>4019</v>
      </c>
      <c r="B1828" t="s">
        <v>72</v>
      </c>
      <c r="D1828" s="1">
        <v>43943</v>
      </c>
      <c r="E1828">
        <v>1</v>
      </c>
      <c r="F1828" t="s">
        <v>1056</v>
      </c>
      <c r="G1828" t="s">
        <v>4020</v>
      </c>
      <c r="H1828" t="s">
        <v>39</v>
      </c>
      <c r="I1828">
        <v>15</v>
      </c>
      <c r="J1828" t="s">
        <v>75</v>
      </c>
      <c r="K1828" t="s">
        <v>1320</v>
      </c>
      <c r="L1828">
        <f>YEAR(licenziamenti[[#This Row],[date]])</f>
        <v>2020</v>
      </c>
    </row>
    <row r="1829" spans="1:12" hidden="1" x14ac:dyDescent="0.3">
      <c r="A1829" t="s">
        <v>4019</v>
      </c>
      <c r="B1829" t="s">
        <v>72</v>
      </c>
      <c r="D1829" s="1">
        <v>44965</v>
      </c>
      <c r="E1829">
        <v>2</v>
      </c>
      <c r="F1829" t="s">
        <v>1056</v>
      </c>
      <c r="G1829" t="s">
        <v>4021</v>
      </c>
      <c r="H1829" t="s">
        <v>105</v>
      </c>
      <c r="I1829">
        <v>15</v>
      </c>
      <c r="J1829" t="s">
        <v>75</v>
      </c>
      <c r="K1829" t="s">
        <v>202</v>
      </c>
      <c r="L1829">
        <f>YEAR(licenziamenti[[#This Row],[date]])</f>
        <v>2023</v>
      </c>
    </row>
    <row r="1830" spans="1:12" hidden="1" x14ac:dyDescent="0.3">
      <c r="A1830" t="s">
        <v>4022</v>
      </c>
      <c r="B1830" t="s">
        <v>99</v>
      </c>
      <c r="D1830" s="1">
        <v>44994</v>
      </c>
      <c r="E1830">
        <v>7</v>
      </c>
      <c r="F1830" t="s">
        <v>13</v>
      </c>
      <c r="G1830" t="s">
        <v>4023</v>
      </c>
      <c r="H1830" t="s">
        <v>39</v>
      </c>
      <c r="I1830">
        <v>157</v>
      </c>
      <c r="J1830" t="s">
        <v>16</v>
      </c>
      <c r="K1830" t="s">
        <v>4024</v>
      </c>
      <c r="L1830">
        <f>YEAR(licenziamenti[[#This Row],[date]])</f>
        <v>2023</v>
      </c>
    </row>
    <row r="1831" spans="1:12" hidden="1" x14ac:dyDescent="0.3">
      <c r="A1831" t="s">
        <v>4025</v>
      </c>
      <c r="B1831" t="s">
        <v>55</v>
      </c>
      <c r="C1831">
        <v>1800</v>
      </c>
      <c r="D1831" s="1">
        <v>45209</v>
      </c>
      <c r="F1831" t="s">
        <v>131</v>
      </c>
      <c r="G1831" t="s">
        <v>4026</v>
      </c>
      <c r="H1831" t="s">
        <v>45</v>
      </c>
      <c r="I1831">
        <v>727</v>
      </c>
      <c r="J1831" t="s">
        <v>59</v>
      </c>
      <c r="K1831" t="s">
        <v>2265</v>
      </c>
      <c r="L1831">
        <f>YEAR(licenziamenti[[#This Row],[date]])</f>
        <v>2023</v>
      </c>
    </row>
    <row r="1832" spans="1:12" hidden="1" x14ac:dyDescent="0.3">
      <c r="A1832" t="s">
        <v>4025</v>
      </c>
      <c r="B1832" t="s">
        <v>55</v>
      </c>
      <c r="C1832">
        <v>2100</v>
      </c>
      <c r="D1832" s="1">
        <v>44972</v>
      </c>
      <c r="E1832">
        <v>9</v>
      </c>
      <c r="F1832" t="s">
        <v>131</v>
      </c>
      <c r="G1832" t="s">
        <v>4027</v>
      </c>
      <c r="H1832" t="s">
        <v>45</v>
      </c>
      <c r="I1832">
        <v>720</v>
      </c>
      <c r="J1832" t="s">
        <v>59</v>
      </c>
      <c r="K1832" t="s">
        <v>1588</v>
      </c>
      <c r="L1832">
        <f>YEAR(licenziamenti[[#This Row],[date]])</f>
        <v>2023</v>
      </c>
    </row>
    <row r="1833" spans="1:12" hidden="1" x14ac:dyDescent="0.3">
      <c r="A1833" t="s">
        <v>4025</v>
      </c>
      <c r="B1833" t="s">
        <v>55</v>
      </c>
      <c r="C1833">
        <v>700</v>
      </c>
      <c r="D1833" s="1">
        <v>43934</v>
      </c>
      <c r="E1833">
        <v>1</v>
      </c>
      <c r="F1833" t="s">
        <v>131</v>
      </c>
      <c r="G1833" t="s">
        <v>4028</v>
      </c>
      <c r="H1833" t="s">
        <v>28</v>
      </c>
      <c r="I1833">
        <v>120</v>
      </c>
      <c r="J1833" t="s">
        <v>59</v>
      </c>
      <c r="K1833" t="s">
        <v>2017</v>
      </c>
      <c r="L1833">
        <f>YEAR(licenziamenti[[#This Row],[date]])</f>
        <v>2020</v>
      </c>
    </row>
    <row r="1834" spans="1:12" hidden="1" x14ac:dyDescent="0.3">
      <c r="A1834" t="s">
        <v>4029</v>
      </c>
      <c r="B1834" t="s">
        <v>12</v>
      </c>
      <c r="D1834" s="1">
        <v>45503</v>
      </c>
      <c r="E1834">
        <v>15</v>
      </c>
      <c r="F1834" t="s">
        <v>131</v>
      </c>
      <c r="G1834" t="s">
        <v>4030</v>
      </c>
      <c r="H1834" t="s">
        <v>39</v>
      </c>
      <c r="I1834">
        <v>105</v>
      </c>
      <c r="J1834" t="s">
        <v>16</v>
      </c>
      <c r="K1834" t="s">
        <v>4031</v>
      </c>
      <c r="L1834">
        <f>YEAR(licenziamenti[[#This Row],[date]])</f>
        <v>2024</v>
      </c>
    </row>
    <row r="1835" spans="1:12" hidden="1" x14ac:dyDescent="0.3">
      <c r="A1835" t="s">
        <v>4032</v>
      </c>
      <c r="B1835" t="s">
        <v>711</v>
      </c>
      <c r="D1835" s="1">
        <v>44903</v>
      </c>
      <c r="E1835">
        <v>17</v>
      </c>
      <c r="F1835" t="s">
        <v>65</v>
      </c>
      <c r="G1835" t="s">
        <v>4033</v>
      </c>
      <c r="H1835" t="s">
        <v>39</v>
      </c>
      <c r="I1835">
        <v>150</v>
      </c>
      <c r="J1835" t="s">
        <v>16</v>
      </c>
      <c r="K1835" t="s">
        <v>300</v>
      </c>
      <c r="L1835">
        <f>YEAR(licenziamenti[[#This Row],[date]])</f>
        <v>2022</v>
      </c>
    </row>
    <row r="1836" spans="1:12" hidden="1" x14ac:dyDescent="0.3">
      <c r="A1836" t="s">
        <v>4034</v>
      </c>
      <c r="B1836" t="s">
        <v>810</v>
      </c>
      <c r="C1836">
        <v>300</v>
      </c>
      <c r="D1836" s="1">
        <v>44879</v>
      </c>
      <c r="F1836" t="s">
        <v>56</v>
      </c>
      <c r="G1836" t="s">
        <v>4035</v>
      </c>
      <c r="H1836" t="s">
        <v>152</v>
      </c>
      <c r="I1836">
        <v>6</v>
      </c>
      <c r="J1836" t="s">
        <v>294</v>
      </c>
      <c r="K1836" t="s">
        <v>430</v>
      </c>
      <c r="L1836">
        <f>YEAR(licenziamenti[[#This Row],[date]])</f>
        <v>2022</v>
      </c>
    </row>
    <row r="1837" spans="1:12" hidden="1" x14ac:dyDescent="0.3">
      <c r="A1837" t="s">
        <v>4036</v>
      </c>
      <c r="B1837" t="s">
        <v>12</v>
      </c>
      <c r="C1837">
        <v>1500</v>
      </c>
      <c r="D1837" s="1">
        <v>44698</v>
      </c>
      <c r="E1837">
        <v>1</v>
      </c>
      <c r="F1837" t="s">
        <v>125</v>
      </c>
      <c r="G1837" t="s">
        <v>4037</v>
      </c>
      <c r="H1837" t="s">
        <v>39</v>
      </c>
      <c r="I1837">
        <v>121900</v>
      </c>
      <c r="J1837" t="s">
        <v>16</v>
      </c>
      <c r="K1837" t="s">
        <v>3397</v>
      </c>
      <c r="L1837">
        <f>YEAR(licenziamenti[[#This Row],[date]])</f>
        <v>2022</v>
      </c>
    </row>
    <row r="1838" spans="1:12" hidden="1" x14ac:dyDescent="0.3">
      <c r="A1838" t="s">
        <v>4036</v>
      </c>
      <c r="B1838" t="s">
        <v>12</v>
      </c>
      <c r="C1838">
        <v>250</v>
      </c>
      <c r="D1838" s="1">
        <v>44679</v>
      </c>
      <c r="F1838" t="s">
        <v>125</v>
      </c>
      <c r="G1838" t="s">
        <v>4038</v>
      </c>
      <c r="H1838" t="s">
        <v>39</v>
      </c>
      <c r="I1838">
        <v>121900</v>
      </c>
      <c r="J1838" t="s">
        <v>16</v>
      </c>
      <c r="K1838" t="s">
        <v>885</v>
      </c>
      <c r="L1838">
        <f>YEAR(licenziamenti[[#This Row],[date]])</f>
        <v>2022</v>
      </c>
    </row>
    <row r="1839" spans="1:12" hidden="1" x14ac:dyDescent="0.3">
      <c r="A1839" t="s">
        <v>4036</v>
      </c>
      <c r="B1839" t="s">
        <v>12</v>
      </c>
      <c r="C1839">
        <v>300</v>
      </c>
      <c r="D1839" s="1">
        <v>44818</v>
      </c>
      <c r="F1839" t="s">
        <v>125</v>
      </c>
      <c r="G1839" t="s">
        <v>4039</v>
      </c>
      <c r="H1839" t="s">
        <v>39</v>
      </c>
      <c r="I1839">
        <v>121900</v>
      </c>
      <c r="J1839" t="s">
        <v>16</v>
      </c>
      <c r="K1839" t="s">
        <v>3559</v>
      </c>
      <c r="L1839">
        <f>YEAR(licenziamenti[[#This Row],[date]])</f>
        <v>2022</v>
      </c>
    </row>
    <row r="1840" spans="1:12" hidden="1" x14ac:dyDescent="0.3">
      <c r="A1840" t="s">
        <v>4036</v>
      </c>
      <c r="B1840" t="s">
        <v>12</v>
      </c>
      <c r="C1840">
        <v>3000</v>
      </c>
      <c r="D1840" s="1">
        <v>44735</v>
      </c>
      <c r="E1840">
        <v>3</v>
      </c>
      <c r="F1840" t="s">
        <v>125</v>
      </c>
      <c r="G1840" t="s">
        <v>4040</v>
      </c>
      <c r="H1840" t="s">
        <v>39</v>
      </c>
      <c r="I1840">
        <v>121900</v>
      </c>
      <c r="J1840" t="s">
        <v>16</v>
      </c>
      <c r="K1840" t="s">
        <v>713</v>
      </c>
      <c r="L1840">
        <f>YEAR(licenziamenti[[#This Row],[date]])</f>
        <v>2022</v>
      </c>
    </row>
    <row r="1841" spans="1:12" hidden="1" x14ac:dyDescent="0.3">
      <c r="A1841" t="s">
        <v>4041</v>
      </c>
      <c r="B1841" t="s">
        <v>12</v>
      </c>
      <c r="C1841">
        <v>480</v>
      </c>
      <c r="D1841" s="1">
        <v>44896</v>
      </c>
      <c r="E1841">
        <v>16</v>
      </c>
      <c r="F1841" t="s">
        <v>233</v>
      </c>
      <c r="G1841" t="s">
        <v>158</v>
      </c>
      <c r="H1841" t="s">
        <v>45</v>
      </c>
      <c r="I1841">
        <v>212</v>
      </c>
      <c r="J1841" t="s">
        <v>16</v>
      </c>
      <c r="K1841" t="s">
        <v>237</v>
      </c>
      <c r="L1841">
        <f>YEAR(licenziamenti[[#This Row],[date]])</f>
        <v>2022</v>
      </c>
    </row>
    <row r="1842" spans="1:12" hidden="1" x14ac:dyDescent="0.3">
      <c r="A1842" t="s">
        <v>4042</v>
      </c>
      <c r="B1842" t="s">
        <v>12</v>
      </c>
      <c r="C1842">
        <v>630</v>
      </c>
      <c r="D1842" s="1">
        <v>45300</v>
      </c>
      <c r="E1842">
        <v>5</v>
      </c>
      <c r="F1842" t="s">
        <v>13</v>
      </c>
      <c r="G1842" t="s">
        <v>4043</v>
      </c>
      <c r="H1842" t="s">
        <v>39</v>
      </c>
      <c r="I1842">
        <v>556</v>
      </c>
      <c r="J1842" t="s">
        <v>16</v>
      </c>
      <c r="K1842" t="s">
        <v>735</v>
      </c>
      <c r="L1842">
        <f>YEAR(licenziamenti[[#This Row],[date]])</f>
        <v>2024</v>
      </c>
    </row>
    <row r="1843" spans="1:12" hidden="1" x14ac:dyDescent="0.3">
      <c r="A1843" t="s">
        <v>4044</v>
      </c>
      <c r="B1843" t="s">
        <v>117</v>
      </c>
      <c r="C1843">
        <v>200</v>
      </c>
      <c r="D1843" s="1">
        <v>44011</v>
      </c>
      <c r="F1843" t="s">
        <v>251</v>
      </c>
      <c r="G1843" t="s">
        <v>4045</v>
      </c>
      <c r="H1843" t="s">
        <v>39</v>
      </c>
      <c r="I1843">
        <v>215</v>
      </c>
      <c r="J1843" t="s">
        <v>16</v>
      </c>
      <c r="K1843" t="s">
        <v>1002</v>
      </c>
      <c r="L1843">
        <f>YEAR(licenziamenti[[#This Row],[date]])</f>
        <v>2020</v>
      </c>
    </row>
    <row r="1844" spans="1:12" hidden="1" x14ac:dyDescent="0.3">
      <c r="A1844" t="s">
        <v>4044</v>
      </c>
      <c r="B1844" t="s">
        <v>12</v>
      </c>
      <c r="C1844">
        <v>1100</v>
      </c>
      <c r="D1844" s="1">
        <v>44791</v>
      </c>
      <c r="E1844">
        <v>5</v>
      </c>
      <c r="F1844" t="s">
        <v>251</v>
      </c>
      <c r="G1844" t="s">
        <v>4046</v>
      </c>
      <c r="H1844" t="s">
        <v>39</v>
      </c>
      <c r="I1844">
        <v>214</v>
      </c>
      <c r="J1844" t="s">
        <v>16</v>
      </c>
      <c r="K1844" t="s">
        <v>4047</v>
      </c>
      <c r="L1844">
        <f>YEAR(licenziamenti[[#This Row],[date]])</f>
        <v>2022</v>
      </c>
    </row>
    <row r="1845" spans="1:12" hidden="1" x14ac:dyDescent="0.3">
      <c r="A1845" t="s">
        <v>4044</v>
      </c>
      <c r="B1845" t="s">
        <v>12</v>
      </c>
      <c r="C1845">
        <v>1600</v>
      </c>
      <c r="D1845" s="1">
        <v>44292</v>
      </c>
      <c r="E1845">
        <v>7</v>
      </c>
      <c r="F1845" t="s">
        <v>251</v>
      </c>
      <c r="G1845" t="s">
        <v>4048</v>
      </c>
      <c r="H1845" t="s">
        <v>39</v>
      </c>
      <c r="I1845">
        <v>215</v>
      </c>
      <c r="J1845" t="s">
        <v>16</v>
      </c>
      <c r="K1845" t="s">
        <v>4049</v>
      </c>
      <c r="L1845">
        <f>YEAR(licenziamenti[[#This Row],[date]])</f>
        <v>2021</v>
      </c>
    </row>
    <row r="1846" spans="1:12" hidden="1" x14ac:dyDescent="0.3">
      <c r="A1846" t="s">
        <v>4044</v>
      </c>
      <c r="B1846" t="s">
        <v>12</v>
      </c>
      <c r="C1846">
        <v>2550</v>
      </c>
      <c r="D1846" s="1">
        <v>45104</v>
      </c>
      <c r="E1846">
        <v>1</v>
      </c>
      <c r="F1846" t="s">
        <v>251</v>
      </c>
      <c r="G1846" t="s">
        <v>4050</v>
      </c>
      <c r="H1846" t="s">
        <v>39</v>
      </c>
      <c r="I1846">
        <v>214</v>
      </c>
      <c r="J1846" t="s">
        <v>16</v>
      </c>
      <c r="K1846" t="s">
        <v>1641</v>
      </c>
      <c r="L1846">
        <f>YEAR(licenziamenti[[#This Row],[date]])</f>
        <v>2023</v>
      </c>
    </row>
    <row r="1847" spans="1:12" hidden="1" x14ac:dyDescent="0.3">
      <c r="A1847" t="s">
        <v>4051</v>
      </c>
      <c r="B1847" t="s">
        <v>42</v>
      </c>
      <c r="C1847">
        <v>120</v>
      </c>
      <c r="D1847" s="1">
        <v>45138</v>
      </c>
      <c r="F1847" t="s">
        <v>103</v>
      </c>
      <c r="G1847" t="s">
        <v>4052</v>
      </c>
      <c r="H1847" t="s">
        <v>45</v>
      </c>
      <c r="I1847">
        <v>149</v>
      </c>
      <c r="J1847" t="s">
        <v>16</v>
      </c>
      <c r="K1847" t="s">
        <v>2510</v>
      </c>
      <c r="L1847">
        <f>YEAR(licenziamenti[[#This Row],[date]])</f>
        <v>2023</v>
      </c>
    </row>
    <row r="1848" spans="1:12" hidden="1" x14ac:dyDescent="0.3">
      <c r="A1848" t="s">
        <v>4051</v>
      </c>
      <c r="B1848" t="s">
        <v>42</v>
      </c>
      <c r="C1848">
        <v>170</v>
      </c>
      <c r="D1848" s="1">
        <v>45173</v>
      </c>
      <c r="E1848">
        <v>14</v>
      </c>
      <c r="F1848" t="s">
        <v>103</v>
      </c>
      <c r="G1848" t="s">
        <v>4052</v>
      </c>
      <c r="H1848" t="s">
        <v>45</v>
      </c>
      <c r="I1848">
        <v>149</v>
      </c>
      <c r="J1848" t="s">
        <v>16</v>
      </c>
      <c r="K1848" t="s">
        <v>2510</v>
      </c>
      <c r="L1848">
        <f>YEAR(licenziamenti[[#This Row],[date]])</f>
        <v>2023</v>
      </c>
    </row>
    <row r="1849" spans="1:12" hidden="1" x14ac:dyDescent="0.3">
      <c r="A1849" t="s">
        <v>4051</v>
      </c>
      <c r="B1849" t="s">
        <v>42</v>
      </c>
      <c r="C1849">
        <v>250</v>
      </c>
      <c r="D1849" s="1">
        <v>44895</v>
      </c>
      <c r="F1849" t="s">
        <v>103</v>
      </c>
      <c r="G1849" t="s">
        <v>4052</v>
      </c>
      <c r="H1849" t="s">
        <v>45</v>
      </c>
      <c r="I1849">
        <v>149</v>
      </c>
      <c r="J1849" t="s">
        <v>16</v>
      </c>
      <c r="K1849" t="s">
        <v>2510</v>
      </c>
      <c r="L1849">
        <f>YEAR(licenziamenti[[#This Row],[date]])</f>
        <v>2022</v>
      </c>
    </row>
    <row r="1850" spans="1:12" hidden="1" x14ac:dyDescent="0.3">
      <c r="A1850" t="s">
        <v>4053</v>
      </c>
      <c r="B1850" t="s">
        <v>12</v>
      </c>
      <c r="C1850">
        <v>1500</v>
      </c>
      <c r="D1850" s="1">
        <v>44749</v>
      </c>
      <c r="E1850">
        <v>17</v>
      </c>
      <c r="F1850" t="s">
        <v>131</v>
      </c>
      <c r="G1850" t="s">
        <v>4054</v>
      </c>
      <c r="H1850" t="s">
        <v>15</v>
      </c>
      <c r="I1850">
        <v>881</v>
      </c>
      <c r="J1850" t="s">
        <v>16</v>
      </c>
      <c r="K1850" t="s">
        <v>1333</v>
      </c>
      <c r="L1850">
        <f>YEAR(licenziamenti[[#This Row],[date]])</f>
        <v>2022</v>
      </c>
    </row>
    <row r="1851" spans="1:12" hidden="1" x14ac:dyDescent="0.3">
      <c r="A1851" t="s">
        <v>4055</v>
      </c>
      <c r="B1851" t="s">
        <v>12</v>
      </c>
      <c r="D1851" s="1">
        <v>45237</v>
      </c>
      <c r="E1851">
        <v>25</v>
      </c>
      <c r="F1851" t="s">
        <v>33</v>
      </c>
      <c r="G1851" t="s">
        <v>4056</v>
      </c>
      <c r="H1851" t="s">
        <v>39</v>
      </c>
      <c r="I1851">
        <v>736</v>
      </c>
      <c r="J1851" t="s">
        <v>16</v>
      </c>
      <c r="K1851" t="s">
        <v>647</v>
      </c>
      <c r="L1851">
        <f>YEAR(licenziamenti[[#This Row],[date]])</f>
        <v>2023</v>
      </c>
    </row>
    <row r="1852" spans="1:12" hidden="1" x14ac:dyDescent="0.3">
      <c r="A1852" t="s">
        <v>4055</v>
      </c>
      <c r="B1852" t="s">
        <v>12</v>
      </c>
      <c r="C1852">
        <v>670</v>
      </c>
      <c r="D1852" s="1">
        <v>45876</v>
      </c>
      <c r="E1852">
        <v>12</v>
      </c>
      <c r="F1852" t="s">
        <v>33</v>
      </c>
      <c r="G1852" t="s">
        <v>4057</v>
      </c>
      <c r="H1852" t="s">
        <v>39</v>
      </c>
      <c r="I1852">
        <v>736</v>
      </c>
      <c r="J1852" t="s">
        <v>16</v>
      </c>
      <c r="K1852" t="s">
        <v>3415</v>
      </c>
      <c r="L1852">
        <f>YEAR(licenziamenti[[#This Row],[date]])</f>
        <v>2025</v>
      </c>
    </row>
    <row r="1853" spans="1:12" hidden="1" x14ac:dyDescent="0.3">
      <c r="A1853" t="s">
        <v>4058</v>
      </c>
      <c r="B1853" t="s">
        <v>848</v>
      </c>
      <c r="D1853" s="1">
        <v>44901</v>
      </c>
      <c r="E1853">
        <v>17</v>
      </c>
      <c r="F1853" t="s">
        <v>311</v>
      </c>
      <c r="G1853" t="s">
        <v>4059</v>
      </c>
      <c r="H1853" t="s">
        <v>215</v>
      </c>
      <c r="I1853">
        <v>200</v>
      </c>
      <c r="J1853" t="s">
        <v>16</v>
      </c>
      <c r="K1853" t="s">
        <v>179</v>
      </c>
      <c r="L1853">
        <f>YEAR(licenziamenti[[#This Row],[date]])</f>
        <v>2022</v>
      </c>
    </row>
    <row r="1854" spans="1:12" hidden="1" x14ac:dyDescent="0.3">
      <c r="A1854" t="s">
        <v>4060</v>
      </c>
      <c r="B1854" t="s">
        <v>12</v>
      </c>
      <c r="D1854" s="1">
        <v>44750</v>
      </c>
      <c r="E1854">
        <v>3</v>
      </c>
      <c r="F1854" t="s">
        <v>20</v>
      </c>
      <c r="G1854" t="s">
        <v>4061</v>
      </c>
      <c r="H1854" t="s">
        <v>58</v>
      </c>
      <c r="I1854">
        <v>108</v>
      </c>
      <c r="J1854" t="s">
        <v>16</v>
      </c>
      <c r="K1854" t="s">
        <v>191</v>
      </c>
      <c r="L1854">
        <f>YEAR(licenziamenti[[#This Row],[date]])</f>
        <v>2022</v>
      </c>
    </row>
    <row r="1855" spans="1:12" hidden="1" x14ac:dyDescent="0.3">
      <c r="A1855" t="s">
        <v>4060</v>
      </c>
      <c r="B1855" t="s">
        <v>12</v>
      </c>
      <c r="D1855" s="1">
        <v>44819</v>
      </c>
      <c r="E1855">
        <v>7</v>
      </c>
      <c r="F1855" t="s">
        <v>20</v>
      </c>
      <c r="G1855" t="s">
        <v>158</v>
      </c>
      <c r="H1855" t="s">
        <v>58</v>
      </c>
      <c r="I1855">
        <v>108</v>
      </c>
      <c r="J1855" t="s">
        <v>16</v>
      </c>
      <c r="K1855" t="s">
        <v>106</v>
      </c>
      <c r="L1855">
        <f>YEAR(licenziamenti[[#This Row],[date]])</f>
        <v>2022</v>
      </c>
    </row>
    <row r="1856" spans="1:12" hidden="1" x14ac:dyDescent="0.3">
      <c r="A1856" t="s">
        <v>4062</v>
      </c>
      <c r="B1856" t="s">
        <v>32</v>
      </c>
      <c r="C1856">
        <v>1000</v>
      </c>
      <c r="D1856" s="1">
        <v>45147</v>
      </c>
      <c r="F1856" t="s">
        <v>311</v>
      </c>
      <c r="G1856" t="s">
        <v>4063</v>
      </c>
      <c r="H1856" t="s">
        <v>45</v>
      </c>
      <c r="I1856">
        <v>770</v>
      </c>
      <c r="J1856" t="s">
        <v>16</v>
      </c>
      <c r="K1856" t="s">
        <v>695</v>
      </c>
      <c r="L1856">
        <f>YEAR(licenziamenti[[#This Row],[date]])</f>
        <v>2023</v>
      </c>
    </row>
    <row r="1857" spans="1:12" hidden="1" x14ac:dyDescent="0.3">
      <c r="A1857" t="s">
        <v>4062</v>
      </c>
      <c r="B1857" t="s">
        <v>12</v>
      </c>
      <c r="C1857">
        <v>2300</v>
      </c>
      <c r="D1857" s="1">
        <v>45106</v>
      </c>
      <c r="F1857" t="s">
        <v>311</v>
      </c>
      <c r="G1857" t="s">
        <v>4064</v>
      </c>
      <c r="H1857" t="s">
        <v>45</v>
      </c>
      <c r="I1857">
        <v>770</v>
      </c>
      <c r="J1857" t="s">
        <v>16</v>
      </c>
      <c r="K1857" t="s">
        <v>4065</v>
      </c>
      <c r="L1857">
        <f>YEAR(licenziamenti[[#This Row],[date]])</f>
        <v>2023</v>
      </c>
    </row>
    <row r="1858" spans="1:12" hidden="1" x14ac:dyDescent="0.3">
      <c r="A1858" t="s">
        <v>4062</v>
      </c>
      <c r="B1858" t="s">
        <v>12</v>
      </c>
      <c r="C1858">
        <v>680</v>
      </c>
      <c r="D1858" s="1">
        <v>45741</v>
      </c>
      <c r="F1858" t="s">
        <v>311</v>
      </c>
      <c r="G1858" t="s">
        <v>4066</v>
      </c>
      <c r="H1858" t="s">
        <v>45</v>
      </c>
      <c r="I1858">
        <v>770</v>
      </c>
      <c r="J1858" t="s">
        <v>16</v>
      </c>
      <c r="K1858" t="s">
        <v>4067</v>
      </c>
      <c r="L1858">
        <f>YEAR(licenziamenti[[#This Row],[date]])</f>
        <v>2025</v>
      </c>
    </row>
    <row r="1859" spans="1:12" hidden="1" x14ac:dyDescent="0.3">
      <c r="A1859" t="s">
        <v>4062</v>
      </c>
      <c r="B1859" t="s">
        <v>12</v>
      </c>
      <c r="C1859">
        <v>850</v>
      </c>
      <c r="D1859" s="1">
        <v>44741</v>
      </c>
      <c r="E1859">
        <v>8</v>
      </c>
      <c r="F1859" t="s">
        <v>33</v>
      </c>
      <c r="G1859" t="s">
        <v>4068</v>
      </c>
      <c r="H1859" t="s">
        <v>45</v>
      </c>
      <c r="I1859">
        <v>770</v>
      </c>
      <c r="J1859" t="s">
        <v>16</v>
      </c>
      <c r="K1859" t="s">
        <v>1061</v>
      </c>
      <c r="L1859">
        <f>YEAR(licenziamenti[[#This Row],[date]])</f>
        <v>2022</v>
      </c>
    </row>
    <row r="1860" spans="1:12" hidden="1" x14ac:dyDescent="0.3">
      <c r="A1860" t="s">
        <v>4069</v>
      </c>
      <c r="B1860" t="s">
        <v>196</v>
      </c>
      <c r="C1860">
        <v>240</v>
      </c>
      <c r="D1860" s="1">
        <v>45359</v>
      </c>
      <c r="E1860">
        <v>7</v>
      </c>
      <c r="F1860" t="s">
        <v>65</v>
      </c>
      <c r="G1860" t="s">
        <v>4070</v>
      </c>
      <c r="H1860" t="s">
        <v>35</v>
      </c>
      <c r="I1860">
        <v>44</v>
      </c>
      <c r="J1860" t="s">
        <v>16</v>
      </c>
      <c r="K1860" t="s">
        <v>4071</v>
      </c>
      <c r="L1860">
        <f>YEAR(licenziamenti[[#This Row],[date]])</f>
        <v>2024</v>
      </c>
    </row>
    <row r="1861" spans="1:12" hidden="1" x14ac:dyDescent="0.3">
      <c r="A1861" t="s">
        <v>4072</v>
      </c>
      <c r="B1861" t="s">
        <v>848</v>
      </c>
      <c r="C1861">
        <v>1300</v>
      </c>
      <c r="D1861" s="1">
        <v>45576</v>
      </c>
      <c r="E1861">
        <v>15</v>
      </c>
      <c r="F1861" t="s">
        <v>103</v>
      </c>
      <c r="G1861" t="s">
        <v>4073</v>
      </c>
      <c r="H1861" t="s">
        <v>39</v>
      </c>
      <c r="I1861">
        <v>3300</v>
      </c>
      <c r="J1861" t="s">
        <v>16</v>
      </c>
      <c r="K1861" t="s">
        <v>4074</v>
      </c>
      <c r="L1861">
        <f>YEAR(licenziamenti[[#This Row],[date]])</f>
        <v>2024</v>
      </c>
    </row>
    <row r="1862" spans="1:12" hidden="1" x14ac:dyDescent="0.3">
      <c r="A1862" t="s">
        <v>4072</v>
      </c>
      <c r="B1862" t="s">
        <v>848</v>
      </c>
      <c r="C1862">
        <v>2700</v>
      </c>
      <c r="D1862" s="1">
        <v>45093</v>
      </c>
      <c r="F1862" t="s">
        <v>103</v>
      </c>
      <c r="G1862" t="s">
        <v>4075</v>
      </c>
      <c r="H1862" t="s">
        <v>39</v>
      </c>
      <c r="I1862">
        <v>3300</v>
      </c>
      <c r="J1862" t="s">
        <v>16</v>
      </c>
      <c r="K1862" t="s">
        <v>3274</v>
      </c>
      <c r="L1862">
        <f>YEAR(licenziamenti[[#This Row],[date]])</f>
        <v>2023</v>
      </c>
    </row>
    <row r="1863" spans="1:12" hidden="1" x14ac:dyDescent="0.3">
      <c r="A1863" t="s">
        <v>4076</v>
      </c>
      <c r="B1863" t="s">
        <v>1278</v>
      </c>
      <c r="D1863" s="1">
        <v>45474</v>
      </c>
      <c r="E1863">
        <v>5</v>
      </c>
      <c r="F1863" t="s">
        <v>103</v>
      </c>
      <c r="G1863" t="s">
        <v>4077</v>
      </c>
      <c r="H1863" t="s">
        <v>15</v>
      </c>
      <c r="I1863">
        <v>974</v>
      </c>
      <c r="J1863" t="s">
        <v>1280</v>
      </c>
      <c r="K1863" t="s">
        <v>3526</v>
      </c>
      <c r="L1863">
        <f>YEAR(licenziamenti[[#This Row],[date]])</f>
        <v>2024</v>
      </c>
    </row>
    <row r="1864" spans="1:12" hidden="1" x14ac:dyDescent="0.3">
      <c r="A1864" t="s">
        <v>4076</v>
      </c>
      <c r="B1864" t="s">
        <v>1278</v>
      </c>
      <c r="C1864">
        <v>210</v>
      </c>
      <c r="D1864" s="1">
        <v>45411</v>
      </c>
      <c r="E1864">
        <v>1</v>
      </c>
      <c r="F1864" t="s">
        <v>103</v>
      </c>
      <c r="G1864" t="s">
        <v>4077</v>
      </c>
      <c r="H1864" t="s">
        <v>15</v>
      </c>
      <c r="I1864">
        <v>974</v>
      </c>
      <c r="J1864" t="s">
        <v>1280</v>
      </c>
      <c r="K1864" t="s">
        <v>3526</v>
      </c>
      <c r="L1864">
        <f>YEAR(licenziamenti[[#This Row],[date]])</f>
        <v>2024</v>
      </c>
    </row>
    <row r="1865" spans="1:12" hidden="1" x14ac:dyDescent="0.3">
      <c r="A1865" t="s">
        <v>4078</v>
      </c>
      <c r="B1865" t="s">
        <v>150</v>
      </c>
      <c r="C1865">
        <v>2000</v>
      </c>
      <c r="D1865" s="1">
        <v>44250</v>
      </c>
      <c r="F1865" t="s">
        <v>83</v>
      </c>
      <c r="G1865" t="s">
        <v>4079</v>
      </c>
      <c r="H1865" t="s">
        <v>58</v>
      </c>
      <c r="I1865">
        <v>194</v>
      </c>
      <c r="J1865" t="s">
        <v>133</v>
      </c>
      <c r="K1865" t="s">
        <v>4080</v>
      </c>
      <c r="L1865">
        <f>YEAR(licenziamenti[[#This Row],[date]])</f>
        <v>2021</v>
      </c>
    </row>
    <row r="1866" spans="1:12" hidden="1" x14ac:dyDescent="0.3">
      <c r="A1866" t="s">
        <v>4081</v>
      </c>
      <c r="B1866" t="s">
        <v>826</v>
      </c>
      <c r="D1866" s="1">
        <v>45233</v>
      </c>
      <c r="E1866">
        <v>1</v>
      </c>
      <c r="F1866" t="s">
        <v>103</v>
      </c>
      <c r="G1866" t="s">
        <v>4082</v>
      </c>
      <c r="H1866" t="s">
        <v>39</v>
      </c>
      <c r="I1866">
        <v>7200</v>
      </c>
      <c r="J1866" t="s">
        <v>828</v>
      </c>
      <c r="K1866" t="s">
        <v>4083</v>
      </c>
      <c r="L1866">
        <f>YEAR(licenziamenti[[#This Row],[date]])</f>
        <v>2023</v>
      </c>
    </row>
    <row r="1867" spans="1:12" hidden="1" x14ac:dyDescent="0.3">
      <c r="A1867" t="s">
        <v>4084</v>
      </c>
      <c r="B1867" t="s">
        <v>55</v>
      </c>
      <c r="D1867" s="1">
        <v>44777</v>
      </c>
      <c r="E1867">
        <v>2</v>
      </c>
      <c r="F1867" t="s">
        <v>131</v>
      </c>
      <c r="G1867" t="s">
        <v>4085</v>
      </c>
      <c r="H1867" t="s">
        <v>28</v>
      </c>
      <c r="I1867">
        <v>290</v>
      </c>
      <c r="J1867" t="s">
        <v>59</v>
      </c>
      <c r="K1867" t="s">
        <v>122</v>
      </c>
      <c r="L1867">
        <f>YEAR(licenziamenti[[#This Row],[date]])</f>
        <v>2022</v>
      </c>
    </row>
    <row r="1868" spans="1:12" hidden="1" x14ac:dyDescent="0.3">
      <c r="A1868" t="s">
        <v>4086</v>
      </c>
      <c r="B1868" t="s">
        <v>42</v>
      </c>
      <c r="D1868" s="1">
        <v>45219</v>
      </c>
      <c r="E1868">
        <v>25</v>
      </c>
      <c r="F1868" t="s">
        <v>13</v>
      </c>
      <c r="G1868" t="s">
        <v>4087</v>
      </c>
      <c r="H1868" t="s">
        <v>58</v>
      </c>
      <c r="I1868">
        <v>218</v>
      </c>
      <c r="J1868" t="s">
        <v>16</v>
      </c>
      <c r="K1868" t="s">
        <v>1113</v>
      </c>
      <c r="L1868">
        <f>YEAR(licenziamenti[[#This Row],[date]])</f>
        <v>2023</v>
      </c>
    </row>
    <row r="1869" spans="1:12" hidden="1" x14ac:dyDescent="0.3">
      <c r="A1869" t="s">
        <v>4086</v>
      </c>
      <c r="B1869" t="s">
        <v>42</v>
      </c>
      <c r="C1869">
        <v>1190</v>
      </c>
      <c r="D1869" s="1">
        <v>45219</v>
      </c>
      <c r="E1869">
        <v>17</v>
      </c>
      <c r="F1869" t="s">
        <v>13</v>
      </c>
      <c r="G1869" t="s">
        <v>4088</v>
      </c>
      <c r="H1869" t="s">
        <v>58</v>
      </c>
      <c r="I1869">
        <v>218</v>
      </c>
      <c r="J1869" t="s">
        <v>16</v>
      </c>
      <c r="K1869" t="s">
        <v>1780</v>
      </c>
      <c r="L1869">
        <f>YEAR(licenziamenti[[#This Row],[date]])</f>
        <v>2023</v>
      </c>
    </row>
    <row r="1870" spans="1:12" hidden="1" x14ac:dyDescent="0.3">
      <c r="A1870" t="s">
        <v>4089</v>
      </c>
      <c r="B1870" t="s">
        <v>287</v>
      </c>
      <c r="C1870">
        <v>100</v>
      </c>
      <c r="D1870" s="1">
        <v>45792</v>
      </c>
      <c r="E1870">
        <v>10</v>
      </c>
      <c r="F1870" t="s">
        <v>1099</v>
      </c>
      <c r="G1870" t="s">
        <v>4090</v>
      </c>
      <c r="H1870" t="s">
        <v>22</v>
      </c>
      <c r="I1870">
        <v>28</v>
      </c>
      <c r="J1870" t="s">
        <v>289</v>
      </c>
      <c r="K1870" t="s">
        <v>328</v>
      </c>
      <c r="L1870">
        <f>YEAR(licenziamenti[[#This Row],[date]])</f>
        <v>2025</v>
      </c>
    </row>
    <row r="1871" spans="1:12" hidden="1" x14ac:dyDescent="0.3">
      <c r="A1871" t="s">
        <v>4091</v>
      </c>
      <c r="B1871" t="s">
        <v>42</v>
      </c>
      <c r="C1871">
        <v>4950</v>
      </c>
      <c r="D1871" s="1">
        <v>44680</v>
      </c>
      <c r="F1871" t="s">
        <v>13</v>
      </c>
      <c r="G1871" t="s">
        <v>4092</v>
      </c>
      <c r="H1871" t="s">
        <v>173</v>
      </c>
      <c r="I1871">
        <v>657</v>
      </c>
      <c r="J1871" t="s">
        <v>16</v>
      </c>
      <c r="K1871" t="s">
        <v>663</v>
      </c>
      <c r="L1871">
        <f>YEAR(licenziamenti[[#This Row],[date]])</f>
        <v>2022</v>
      </c>
    </row>
    <row r="1872" spans="1:12" hidden="1" x14ac:dyDescent="0.3">
      <c r="A1872" t="s">
        <v>4091</v>
      </c>
      <c r="B1872" t="s">
        <v>42</v>
      </c>
      <c r="C1872">
        <v>5000</v>
      </c>
      <c r="D1872" s="1">
        <v>44845</v>
      </c>
      <c r="E1872">
        <v>1</v>
      </c>
      <c r="F1872" t="s">
        <v>13</v>
      </c>
      <c r="G1872" t="s">
        <v>4093</v>
      </c>
      <c r="H1872" t="s">
        <v>173</v>
      </c>
      <c r="I1872">
        <v>657</v>
      </c>
      <c r="J1872" t="s">
        <v>16</v>
      </c>
      <c r="K1872" t="s">
        <v>1170</v>
      </c>
      <c r="L1872">
        <f>YEAR(licenziamenti[[#This Row],[date]])</f>
        <v>2022</v>
      </c>
    </row>
    <row r="1873" spans="1:12" hidden="1" x14ac:dyDescent="0.3">
      <c r="A1873" t="s">
        <v>4094</v>
      </c>
      <c r="B1873" t="s">
        <v>99</v>
      </c>
      <c r="D1873" s="1">
        <v>45544</v>
      </c>
      <c r="E1873">
        <v>10</v>
      </c>
      <c r="F1873" t="s">
        <v>73</v>
      </c>
      <c r="G1873" t="s">
        <v>4095</v>
      </c>
      <c r="H1873" t="s">
        <v>58</v>
      </c>
      <c r="I1873">
        <v>19</v>
      </c>
      <c r="J1873" t="s">
        <v>16</v>
      </c>
      <c r="K1873" t="s">
        <v>4096</v>
      </c>
      <c r="L1873">
        <f>YEAR(licenziamenti[[#This Row],[date]])</f>
        <v>2024</v>
      </c>
    </row>
    <row r="1874" spans="1:12" hidden="1" x14ac:dyDescent="0.3">
      <c r="A1874" t="s">
        <v>4094</v>
      </c>
      <c r="B1874" t="s">
        <v>99</v>
      </c>
      <c r="C1874">
        <v>100</v>
      </c>
      <c r="D1874" s="1">
        <v>45026</v>
      </c>
      <c r="E1874">
        <v>37</v>
      </c>
      <c r="F1874" t="s">
        <v>73</v>
      </c>
      <c r="G1874" t="s">
        <v>4097</v>
      </c>
      <c r="H1874" t="s">
        <v>58</v>
      </c>
      <c r="I1874">
        <v>13</v>
      </c>
      <c r="J1874" t="s">
        <v>16</v>
      </c>
      <c r="K1874" t="s">
        <v>3784</v>
      </c>
      <c r="L1874">
        <f>YEAR(licenziamenti[[#This Row],[date]])</f>
        <v>2023</v>
      </c>
    </row>
    <row r="1875" spans="1:12" hidden="1" x14ac:dyDescent="0.3">
      <c r="A1875" t="s">
        <v>4098</v>
      </c>
      <c r="B1875" t="s">
        <v>124</v>
      </c>
      <c r="C1875">
        <v>16000</v>
      </c>
      <c r="D1875" s="1">
        <v>45558</v>
      </c>
      <c r="E1875">
        <v>2</v>
      </c>
      <c r="F1875" t="s">
        <v>73</v>
      </c>
      <c r="G1875" t="s">
        <v>4099</v>
      </c>
      <c r="H1875" t="s">
        <v>58</v>
      </c>
      <c r="I1875">
        <v>13800</v>
      </c>
      <c r="J1875" t="s">
        <v>127</v>
      </c>
      <c r="K1875" t="s">
        <v>1960</v>
      </c>
      <c r="L1875">
        <f>YEAR(licenziamenti[[#This Row],[date]])</f>
        <v>2024</v>
      </c>
    </row>
    <row r="1876" spans="1:12" hidden="1" x14ac:dyDescent="0.3">
      <c r="A1876" t="s">
        <v>4098</v>
      </c>
      <c r="B1876" t="s">
        <v>124</v>
      </c>
      <c r="C1876">
        <v>28000</v>
      </c>
      <c r="D1876" s="1">
        <v>45747</v>
      </c>
      <c r="E1876">
        <v>62</v>
      </c>
      <c r="F1876" t="s">
        <v>73</v>
      </c>
      <c r="G1876" t="s">
        <v>4100</v>
      </c>
      <c r="H1876" t="s">
        <v>58</v>
      </c>
      <c r="I1876">
        <v>13800</v>
      </c>
      <c r="J1876" t="s">
        <v>127</v>
      </c>
      <c r="K1876" t="s">
        <v>4101</v>
      </c>
      <c r="L1876">
        <f>YEAR(licenziamenti[[#This Row],[date]])</f>
        <v>2025</v>
      </c>
    </row>
    <row r="1877" spans="1:12" hidden="1" x14ac:dyDescent="0.3">
      <c r="A1877" t="s">
        <v>4102</v>
      </c>
      <c r="B1877" t="s">
        <v>138</v>
      </c>
      <c r="C1877">
        <v>1100</v>
      </c>
      <c r="D1877" s="1">
        <v>44727</v>
      </c>
      <c r="E1877">
        <v>25</v>
      </c>
      <c r="F1877" t="s">
        <v>570</v>
      </c>
      <c r="G1877" t="s">
        <v>4103</v>
      </c>
      <c r="H1877" t="s">
        <v>45</v>
      </c>
      <c r="I1877">
        <v>213</v>
      </c>
      <c r="J1877" t="s">
        <v>16</v>
      </c>
      <c r="K1877" t="s">
        <v>241</v>
      </c>
      <c r="L1877">
        <f>YEAR(licenziamenti[[#This Row],[date]])</f>
        <v>2022</v>
      </c>
    </row>
    <row r="1878" spans="1:12" hidden="1" x14ac:dyDescent="0.3">
      <c r="A1878" t="s">
        <v>4102</v>
      </c>
      <c r="B1878" t="s">
        <v>138</v>
      </c>
      <c r="C1878">
        <v>600</v>
      </c>
      <c r="D1878" s="1">
        <v>44865</v>
      </c>
      <c r="F1878" t="s">
        <v>570</v>
      </c>
      <c r="G1878" t="s">
        <v>4104</v>
      </c>
      <c r="H1878" t="s">
        <v>45</v>
      </c>
      <c r="I1878">
        <v>213</v>
      </c>
      <c r="J1878" t="s">
        <v>16</v>
      </c>
      <c r="K1878" t="s">
        <v>1074</v>
      </c>
      <c r="L1878">
        <f>YEAR(licenziamenti[[#This Row],[date]])</f>
        <v>2022</v>
      </c>
    </row>
    <row r="1879" spans="1:12" hidden="1" x14ac:dyDescent="0.3">
      <c r="A1879" t="s">
        <v>4105</v>
      </c>
      <c r="B1879" t="s">
        <v>150</v>
      </c>
      <c r="D1879" s="1">
        <v>44740</v>
      </c>
      <c r="E1879">
        <v>3</v>
      </c>
      <c r="F1879" t="s">
        <v>13</v>
      </c>
      <c r="G1879" t="s">
        <v>4106</v>
      </c>
      <c r="H1879" t="s">
        <v>28</v>
      </c>
      <c r="I1879">
        <v>41</v>
      </c>
      <c r="J1879" t="s">
        <v>133</v>
      </c>
      <c r="K1879" t="s">
        <v>654</v>
      </c>
      <c r="L1879">
        <f>YEAR(licenziamenti[[#This Row],[date]])</f>
        <v>2022</v>
      </c>
    </row>
    <row r="1880" spans="1:12" hidden="1" x14ac:dyDescent="0.3">
      <c r="A1880" t="s">
        <v>4107</v>
      </c>
      <c r="B1880" t="s">
        <v>12</v>
      </c>
      <c r="D1880" s="1">
        <v>45187</v>
      </c>
      <c r="E1880">
        <v>10</v>
      </c>
      <c r="F1880" t="s">
        <v>83</v>
      </c>
      <c r="G1880" t="s">
        <v>4108</v>
      </c>
      <c r="H1880" t="s">
        <v>152</v>
      </c>
      <c r="I1880">
        <v>10</v>
      </c>
      <c r="J1880" t="s">
        <v>16</v>
      </c>
      <c r="K1880" t="s">
        <v>1676</v>
      </c>
      <c r="L1880">
        <f>YEAR(licenziamenti[[#This Row],[date]])</f>
        <v>2023</v>
      </c>
    </row>
    <row r="1881" spans="1:12" hidden="1" x14ac:dyDescent="0.3">
      <c r="A1881" t="s">
        <v>4109</v>
      </c>
      <c r="B1881" t="s">
        <v>3903</v>
      </c>
      <c r="C1881">
        <v>2400</v>
      </c>
      <c r="D1881" s="1">
        <v>44085</v>
      </c>
      <c r="E1881">
        <v>9500000000000000</v>
      </c>
      <c r="F1881" t="s">
        <v>109</v>
      </c>
      <c r="G1881" t="s">
        <v>4110</v>
      </c>
      <c r="H1881" t="s">
        <v>22</v>
      </c>
      <c r="I1881">
        <v>158</v>
      </c>
      <c r="J1881" t="s">
        <v>16</v>
      </c>
      <c r="K1881" t="s">
        <v>4111</v>
      </c>
      <c r="L1881">
        <f>YEAR(licenziamenti[[#This Row],[date]])</f>
        <v>2020</v>
      </c>
    </row>
    <row r="1882" spans="1:12" hidden="1" x14ac:dyDescent="0.3">
      <c r="A1882" t="s">
        <v>4112</v>
      </c>
      <c r="B1882" t="s">
        <v>287</v>
      </c>
      <c r="C1882">
        <v>1000</v>
      </c>
      <c r="D1882" s="1">
        <v>44794</v>
      </c>
      <c r="E1882">
        <v>14</v>
      </c>
      <c r="F1882" t="s">
        <v>146</v>
      </c>
      <c r="G1882" t="s">
        <v>4113</v>
      </c>
      <c r="H1882" t="s">
        <v>152</v>
      </c>
      <c r="I1882">
        <v>1</v>
      </c>
      <c r="J1882" t="s">
        <v>289</v>
      </c>
      <c r="K1882" t="s">
        <v>367</v>
      </c>
      <c r="L1882">
        <f>YEAR(licenziamenti[[#This Row],[date]])</f>
        <v>2022</v>
      </c>
    </row>
    <row r="1883" spans="1:12" hidden="1" x14ac:dyDescent="0.3">
      <c r="A1883" t="s">
        <v>4114</v>
      </c>
      <c r="B1883" t="s">
        <v>55</v>
      </c>
      <c r="C1883">
        <v>2960</v>
      </c>
      <c r="D1883" s="1">
        <v>45084</v>
      </c>
      <c r="F1883" t="s">
        <v>131</v>
      </c>
      <c r="G1883" t="s">
        <v>4115</v>
      </c>
      <c r="H1883" t="s">
        <v>39</v>
      </c>
      <c r="I1883">
        <v>4100</v>
      </c>
      <c r="J1883" t="s">
        <v>59</v>
      </c>
      <c r="K1883" t="s">
        <v>1467</v>
      </c>
      <c r="L1883">
        <f>YEAR(licenziamenti[[#This Row],[date]])</f>
        <v>2023</v>
      </c>
    </row>
    <row r="1884" spans="1:12" hidden="1" x14ac:dyDescent="0.3">
      <c r="A1884" t="s">
        <v>4114</v>
      </c>
      <c r="B1884" t="s">
        <v>55</v>
      </c>
      <c r="C1884">
        <v>300</v>
      </c>
      <c r="D1884" s="1">
        <v>45000</v>
      </c>
      <c r="F1884" t="s">
        <v>131</v>
      </c>
      <c r="G1884" t="s">
        <v>4115</v>
      </c>
      <c r="H1884" t="s">
        <v>39</v>
      </c>
      <c r="I1884">
        <v>4100</v>
      </c>
      <c r="J1884" t="s">
        <v>59</v>
      </c>
      <c r="K1884" t="s">
        <v>1467</v>
      </c>
      <c r="L1884">
        <f>YEAR(licenziamenti[[#This Row],[date]])</f>
        <v>2023</v>
      </c>
    </row>
    <row r="1885" spans="1:12" hidden="1" x14ac:dyDescent="0.3">
      <c r="A1885" t="s">
        <v>4114</v>
      </c>
      <c r="B1885" t="s">
        <v>55</v>
      </c>
      <c r="C1885">
        <v>400</v>
      </c>
      <c r="D1885" s="1">
        <v>44957</v>
      </c>
      <c r="F1885" t="s">
        <v>131</v>
      </c>
      <c r="G1885" t="s">
        <v>4116</v>
      </c>
      <c r="H1885" t="s">
        <v>39</v>
      </c>
      <c r="I1885">
        <v>4100</v>
      </c>
      <c r="J1885" t="s">
        <v>59</v>
      </c>
      <c r="K1885" t="s">
        <v>1467</v>
      </c>
      <c r="L1885">
        <f>YEAR(licenziamenti[[#This Row],[date]])</f>
        <v>2023</v>
      </c>
    </row>
    <row r="1886" spans="1:12" hidden="1" x14ac:dyDescent="0.3">
      <c r="A1886" t="s">
        <v>4117</v>
      </c>
      <c r="B1886" t="s">
        <v>1505</v>
      </c>
      <c r="C1886">
        <v>620</v>
      </c>
      <c r="D1886" s="1">
        <v>43958</v>
      </c>
      <c r="E1886">
        <v>5</v>
      </c>
      <c r="F1886" t="s">
        <v>131</v>
      </c>
      <c r="G1886" t="s">
        <v>4118</v>
      </c>
      <c r="H1886" t="s">
        <v>28</v>
      </c>
      <c r="I1886">
        <v>78</v>
      </c>
      <c r="J1886" t="s">
        <v>1507</v>
      </c>
      <c r="K1886" t="s">
        <v>3212</v>
      </c>
      <c r="L1886">
        <f>YEAR(licenziamenti[[#This Row],[date]])</f>
        <v>2020</v>
      </c>
    </row>
    <row r="1887" spans="1:12" hidden="1" x14ac:dyDescent="0.3">
      <c r="A1887" t="s">
        <v>4119</v>
      </c>
      <c r="B1887" t="s">
        <v>138</v>
      </c>
      <c r="C1887">
        <v>200</v>
      </c>
      <c r="D1887" s="1">
        <v>43931</v>
      </c>
      <c r="E1887">
        <v>29</v>
      </c>
      <c r="F1887" t="s">
        <v>109</v>
      </c>
      <c r="G1887" t="s">
        <v>4120</v>
      </c>
      <c r="H1887" t="s">
        <v>58</v>
      </c>
      <c r="I1887">
        <v>85</v>
      </c>
      <c r="J1887" t="s">
        <v>16</v>
      </c>
      <c r="K1887" t="s">
        <v>1935</v>
      </c>
      <c r="L1887">
        <f>YEAR(licenziamenti[[#This Row],[date]])</f>
        <v>2020</v>
      </c>
    </row>
    <row r="1888" spans="1:12" hidden="1" x14ac:dyDescent="0.3">
      <c r="A1888" t="s">
        <v>4121</v>
      </c>
      <c r="B1888" t="s">
        <v>157</v>
      </c>
      <c r="D1888" s="1">
        <v>44851</v>
      </c>
      <c r="E1888">
        <v>10</v>
      </c>
      <c r="F1888" t="s">
        <v>56</v>
      </c>
      <c r="G1888" t="s">
        <v>4122</v>
      </c>
      <c r="H1888" t="s">
        <v>28</v>
      </c>
      <c r="I1888">
        <v>42</v>
      </c>
      <c r="J1888" t="s">
        <v>159</v>
      </c>
      <c r="K1888" t="s">
        <v>590</v>
      </c>
      <c r="L1888">
        <f>YEAR(licenziamenti[[#This Row],[date]])</f>
        <v>2022</v>
      </c>
    </row>
    <row r="1889" spans="1:12" hidden="1" x14ac:dyDescent="0.3">
      <c r="A1889" t="s">
        <v>4121</v>
      </c>
      <c r="B1889" t="s">
        <v>157</v>
      </c>
      <c r="C1889">
        <v>450</v>
      </c>
      <c r="D1889" s="1">
        <v>44706</v>
      </c>
      <c r="E1889">
        <v>2</v>
      </c>
      <c r="F1889" t="s">
        <v>131</v>
      </c>
      <c r="G1889" t="s">
        <v>4123</v>
      </c>
      <c r="H1889" t="s">
        <v>28</v>
      </c>
      <c r="I1889">
        <v>42</v>
      </c>
      <c r="J1889" t="s">
        <v>159</v>
      </c>
      <c r="K1889" t="s">
        <v>224</v>
      </c>
      <c r="L1889">
        <f>YEAR(licenziamenti[[#This Row],[date]])</f>
        <v>2022</v>
      </c>
    </row>
    <row r="1890" spans="1:12" hidden="1" x14ac:dyDescent="0.3">
      <c r="A1890" t="s">
        <v>4124</v>
      </c>
      <c r="B1890" t="s">
        <v>12</v>
      </c>
      <c r="C1890">
        <v>3000</v>
      </c>
      <c r="D1890" s="1">
        <v>44883</v>
      </c>
      <c r="E1890">
        <v>2</v>
      </c>
      <c r="F1890" t="s">
        <v>103</v>
      </c>
      <c r="G1890" t="s">
        <v>4125</v>
      </c>
      <c r="H1890" t="s">
        <v>45</v>
      </c>
      <c r="I1890">
        <v>2100</v>
      </c>
      <c r="J1890" t="s">
        <v>16</v>
      </c>
      <c r="K1890" t="s">
        <v>1240</v>
      </c>
      <c r="L1890">
        <f>YEAR(licenziamenti[[#This Row],[date]])</f>
        <v>2022</v>
      </c>
    </row>
    <row r="1891" spans="1:12" hidden="1" x14ac:dyDescent="0.3">
      <c r="A1891" t="s">
        <v>4124</v>
      </c>
      <c r="B1891" t="s">
        <v>12</v>
      </c>
      <c r="C1891">
        <v>3400</v>
      </c>
      <c r="D1891" s="1">
        <v>45058</v>
      </c>
      <c r="E1891">
        <v>3</v>
      </c>
      <c r="F1891" t="s">
        <v>103</v>
      </c>
      <c r="G1891" t="s">
        <v>4126</v>
      </c>
      <c r="H1891" t="s">
        <v>45</v>
      </c>
      <c r="I1891">
        <v>2100</v>
      </c>
      <c r="J1891" t="s">
        <v>16</v>
      </c>
      <c r="K1891" t="s">
        <v>3834</v>
      </c>
      <c r="L1891">
        <f>YEAR(licenziamenti[[#This Row],[date]])</f>
        <v>2023</v>
      </c>
    </row>
    <row r="1892" spans="1:12" hidden="1" x14ac:dyDescent="0.3">
      <c r="A1892" t="s">
        <v>4124</v>
      </c>
      <c r="B1892" t="s">
        <v>12</v>
      </c>
      <c r="C1892">
        <v>70</v>
      </c>
      <c r="D1892" s="1">
        <v>44755</v>
      </c>
      <c r="F1892" t="s">
        <v>103</v>
      </c>
      <c r="G1892" t="s">
        <v>4127</v>
      </c>
      <c r="H1892" t="s">
        <v>45</v>
      </c>
      <c r="I1892">
        <v>2100</v>
      </c>
      <c r="J1892" t="s">
        <v>16</v>
      </c>
      <c r="K1892" t="s">
        <v>4128</v>
      </c>
      <c r="L1892">
        <f>YEAR(licenziamenti[[#This Row],[date]])</f>
        <v>2022</v>
      </c>
    </row>
    <row r="1893" spans="1:12" hidden="1" x14ac:dyDescent="0.3">
      <c r="A1893" t="s">
        <v>4129</v>
      </c>
      <c r="B1893" t="s">
        <v>4130</v>
      </c>
      <c r="C1893">
        <v>1540</v>
      </c>
      <c r="D1893" s="1">
        <v>45299</v>
      </c>
      <c r="E1893">
        <v>28</v>
      </c>
      <c r="F1893" t="s">
        <v>73</v>
      </c>
      <c r="G1893" t="s">
        <v>4131</v>
      </c>
      <c r="H1893" t="s">
        <v>39</v>
      </c>
      <c r="I1893">
        <v>470</v>
      </c>
      <c r="J1893" t="s">
        <v>16</v>
      </c>
      <c r="K1893" t="s">
        <v>1723</v>
      </c>
      <c r="L1893">
        <f>YEAR(licenziamenti[[#This Row],[date]])</f>
        <v>2024</v>
      </c>
    </row>
    <row r="1894" spans="1:12" hidden="1" x14ac:dyDescent="0.3">
      <c r="A1894" t="s">
        <v>4132</v>
      </c>
      <c r="B1894" t="s">
        <v>12</v>
      </c>
      <c r="C1894">
        <v>2700</v>
      </c>
      <c r="D1894" s="1">
        <v>44782</v>
      </c>
      <c r="E1894">
        <v>4</v>
      </c>
      <c r="F1894" t="s">
        <v>251</v>
      </c>
      <c r="G1894" t="s">
        <v>4133</v>
      </c>
      <c r="H1894" t="s">
        <v>39</v>
      </c>
      <c r="I1894">
        <v>1100</v>
      </c>
      <c r="J1894" t="s">
        <v>16</v>
      </c>
      <c r="K1894" t="s">
        <v>768</v>
      </c>
      <c r="L1894">
        <f>YEAR(licenziamenti[[#This Row],[date]])</f>
        <v>2022</v>
      </c>
    </row>
    <row r="1895" spans="1:12" hidden="1" x14ac:dyDescent="0.3">
      <c r="A1895" t="s">
        <v>4134</v>
      </c>
      <c r="B1895" t="s">
        <v>42</v>
      </c>
      <c r="C1895">
        <v>1100</v>
      </c>
      <c r="D1895" s="1">
        <v>44826</v>
      </c>
      <c r="E1895">
        <v>33</v>
      </c>
      <c r="F1895" t="s">
        <v>56</v>
      </c>
      <c r="G1895" t="s">
        <v>4135</v>
      </c>
      <c r="H1895" t="s">
        <v>215</v>
      </c>
      <c r="I1895">
        <v>1400</v>
      </c>
      <c r="J1895" t="s">
        <v>16</v>
      </c>
      <c r="K1895" t="s">
        <v>80</v>
      </c>
      <c r="L1895">
        <f>YEAR(licenziamenti[[#This Row],[date]])</f>
        <v>2022</v>
      </c>
    </row>
    <row r="1896" spans="1:12" hidden="1" x14ac:dyDescent="0.3">
      <c r="A1896" t="s">
        <v>4136</v>
      </c>
      <c r="B1896" t="s">
        <v>12</v>
      </c>
      <c r="C1896">
        <v>800</v>
      </c>
      <c r="D1896" s="1">
        <v>44775</v>
      </c>
      <c r="E1896">
        <v>25</v>
      </c>
      <c r="F1896" t="s">
        <v>233</v>
      </c>
      <c r="G1896" t="s">
        <v>4137</v>
      </c>
      <c r="H1896" t="s">
        <v>35</v>
      </c>
      <c r="I1896">
        <v>175</v>
      </c>
      <c r="J1896" t="s">
        <v>16</v>
      </c>
      <c r="K1896" t="s">
        <v>3183</v>
      </c>
      <c r="L1896">
        <f>YEAR(licenziamenti[[#This Row],[date]])</f>
        <v>2022</v>
      </c>
    </row>
    <row r="1897" spans="1:12" hidden="1" x14ac:dyDescent="0.3">
      <c r="A1897" t="s">
        <v>4138</v>
      </c>
      <c r="B1897" t="s">
        <v>528</v>
      </c>
      <c r="D1897" s="1">
        <v>44844</v>
      </c>
      <c r="E1897">
        <v>33</v>
      </c>
      <c r="F1897" t="s">
        <v>251</v>
      </c>
      <c r="G1897" t="s">
        <v>4139</v>
      </c>
      <c r="H1897" t="s">
        <v>58</v>
      </c>
      <c r="I1897">
        <v>58</v>
      </c>
      <c r="J1897" t="s">
        <v>16</v>
      </c>
      <c r="K1897" t="s">
        <v>2490</v>
      </c>
      <c r="L1897">
        <f>YEAR(licenziamenti[[#This Row],[date]])</f>
        <v>2022</v>
      </c>
    </row>
    <row r="1898" spans="1:12" hidden="1" x14ac:dyDescent="0.3">
      <c r="A1898" t="s">
        <v>4140</v>
      </c>
      <c r="B1898" t="s">
        <v>517</v>
      </c>
      <c r="C1898">
        <v>10000</v>
      </c>
      <c r="D1898" s="1">
        <v>45291</v>
      </c>
      <c r="F1898" t="s">
        <v>83</v>
      </c>
      <c r="G1898" t="s">
        <v>4141</v>
      </c>
      <c r="H1898" t="s">
        <v>39</v>
      </c>
      <c r="I1898">
        <v>2000</v>
      </c>
      <c r="J1898" t="s">
        <v>519</v>
      </c>
      <c r="K1898" t="s">
        <v>4142</v>
      </c>
      <c r="L1898">
        <f>YEAR(licenziamenti[[#This Row],[date]])</f>
        <v>2023</v>
      </c>
    </row>
    <row r="1899" spans="1:12" hidden="1" x14ac:dyDescent="0.3">
      <c r="A1899" t="s">
        <v>4143</v>
      </c>
      <c r="B1899" t="s">
        <v>385</v>
      </c>
      <c r="C1899">
        <v>200</v>
      </c>
      <c r="D1899" s="1">
        <v>44875</v>
      </c>
      <c r="E1899">
        <v>48</v>
      </c>
      <c r="F1899" t="s">
        <v>56</v>
      </c>
      <c r="G1899" t="s">
        <v>4144</v>
      </c>
      <c r="H1899" t="s">
        <v>22</v>
      </c>
      <c r="I1899">
        <v>11</v>
      </c>
      <c r="J1899" t="s">
        <v>16</v>
      </c>
      <c r="K1899" t="s">
        <v>2208</v>
      </c>
      <c r="L1899">
        <f>YEAR(licenziamenti[[#This Row],[date]])</f>
        <v>2022</v>
      </c>
    </row>
    <row r="1900" spans="1:12" hidden="1" x14ac:dyDescent="0.3">
      <c r="A1900" t="s">
        <v>4145</v>
      </c>
      <c r="B1900" t="s">
        <v>4146</v>
      </c>
      <c r="D1900" s="1">
        <v>44922</v>
      </c>
      <c r="E1900">
        <v>4</v>
      </c>
      <c r="F1900" t="s">
        <v>56</v>
      </c>
      <c r="G1900" t="s">
        <v>4147</v>
      </c>
      <c r="H1900" t="s">
        <v>22</v>
      </c>
      <c r="I1900">
        <v>8</v>
      </c>
      <c r="J1900" t="s">
        <v>4148</v>
      </c>
      <c r="K1900" t="s">
        <v>829</v>
      </c>
      <c r="L1900">
        <f>YEAR(licenziamenti[[#This Row],[date]])</f>
        <v>2022</v>
      </c>
    </row>
    <row r="1901" spans="1:12" hidden="1" x14ac:dyDescent="0.3">
      <c r="A1901" t="s">
        <v>4149</v>
      </c>
      <c r="B1901" t="s">
        <v>4150</v>
      </c>
      <c r="C1901">
        <v>1500</v>
      </c>
      <c r="D1901" s="1">
        <v>45448</v>
      </c>
      <c r="F1901" t="s">
        <v>83</v>
      </c>
      <c r="G1901" t="s">
        <v>4151</v>
      </c>
      <c r="H1901" t="s">
        <v>58</v>
      </c>
      <c r="I1901">
        <v>691</v>
      </c>
      <c r="J1901" t="s">
        <v>4152</v>
      </c>
      <c r="K1901" t="s">
        <v>290</v>
      </c>
      <c r="L1901">
        <f>YEAR(licenziamenti[[#This Row],[date]])</f>
        <v>2024</v>
      </c>
    </row>
    <row r="1902" spans="1:12" hidden="1" x14ac:dyDescent="0.3">
      <c r="A1902" t="s">
        <v>4149</v>
      </c>
      <c r="B1902" t="s">
        <v>4150</v>
      </c>
      <c r="C1902">
        <v>700</v>
      </c>
      <c r="D1902" s="1">
        <v>44866</v>
      </c>
      <c r="E1902">
        <v>6</v>
      </c>
      <c r="F1902" t="s">
        <v>83</v>
      </c>
      <c r="G1902" t="s">
        <v>4153</v>
      </c>
      <c r="H1902" t="s">
        <v>58</v>
      </c>
      <c r="I1902">
        <v>479</v>
      </c>
      <c r="J1902" t="s">
        <v>4152</v>
      </c>
      <c r="K1902" t="s">
        <v>258</v>
      </c>
      <c r="L1902">
        <f>YEAR(licenziamenti[[#This Row],[date]])</f>
        <v>2022</v>
      </c>
    </row>
    <row r="1903" spans="1:12" hidden="1" x14ac:dyDescent="0.3">
      <c r="A1903" t="s">
        <v>4149</v>
      </c>
      <c r="B1903" t="s">
        <v>4150</v>
      </c>
      <c r="C1903">
        <v>700</v>
      </c>
      <c r="D1903" s="1">
        <v>44866</v>
      </c>
      <c r="E1903">
        <v>18</v>
      </c>
      <c r="F1903" t="s">
        <v>83</v>
      </c>
      <c r="G1903" t="s">
        <v>4154</v>
      </c>
      <c r="H1903" t="s">
        <v>58</v>
      </c>
      <c r="I1903">
        <v>377</v>
      </c>
      <c r="J1903" t="s">
        <v>127</v>
      </c>
      <c r="K1903" t="s">
        <v>1074</v>
      </c>
      <c r="L1903">
        <f>YEAR(licenziamenti[[#This Row],[date]])</f>
        <v>2022</v>
      </c>
    </row>
    <row r="1904" spans="1:12" hidden="1" x14ac:dyDescent="0.3">
      <c r="A1904" t="s">
        <v>4149</v>
      </c>
      <c r="B1904" t="s">
        <v>4150</v>
      </c>
      <c r="C1904">
        <v>700</v>
      </c>
      <c r="D1904" s="1">
        <v>44866</v>
      </c>
      <c r="E1904">
        <v>18</v>
      </c>
      <c r="F1904" t="s">
        <v>83</v>
      </c>
      <c r="G1904" t="s">
        <v>4155</v>
      </c>
      <c r="H1904" t="s">
        <v>58</v>
      </c>
      <c r="I1904">
        <v>477</v>
      </c>
      <c r="J1904" t="s">
        <v>4152</v>
      </c>
      <c r="K1904" t="s">
        <v>650</v>
      </c>
      <c r="L1904">
        <f>YEAR(licenziamenti[[#This Row],[date]])</f>
        <v>2022</v>
      </c>
    </row>
    <row r="1905" spans="1:12" hidden="1" x14ac:dyDescent="0.3">
      <c r="A1905" t="s">
        <v>4156</v>
      </c>
      <c r="B1905" t="s">
        <v>1278</v>
      </c>
      <c r="D1905" s="1">
        <v>45043</v>
      </c>
      <c r="E1905">
        <v>25</v>
      </c>
      <c r="F1905" t="s">
        <v>83</v>
      </c>
      <c r="G1905" t="s">
        <v>4157</v>
      </c>
      <c r="H1905" t="s">
        <v>28</v>
      </c>
      <c r="I1905">
        <v>9</v>
      </c>
      <c r="J1905" t="s">
        <v>1280</v>
      </c>
      <c r="K1905" t="s">
        <v>3773</v>
      </c>
      <c r="L1905">
        <f>YEAR(licenziamenti[[#This Row],[date]])</f>
        <v>2023</v>
      </c>
    </row>
    <row r="1906" spans="1:12" hidden="1" x14ac:dyDescent="0.3">
      <c r="A1906" t="s">
        <v>4158</v>
      </c>
      <c r="B1906" t="s">
        <v>848</v>
      </c>
      <c r="D1906" s="1">
        <v>44876</v>
      </c>
      <c r="E1906">
        <v>7</v>
      </c>
      <c r="F1906" t="s">
        <v>419</v>
      </c>
      <c r="G1906" t="s">
        <v>4159</v>
      </c>
      <c r="H1906" t="s">
        <v>39</v>
      </c>
      <c r="I1906">
        <v>355</v>
      </c>
      <c r="J1906" t="s">
        <v>16</v>
      </c>
      <c r="K1906" t="s">
        <v>1247</v>
      </c>
      <c r="L1906">
        <f>YEAR(licenziamenti[[#This Row],[date]])</f>
        <v>2022</v>
      </c>
    </row>
    <row r="1907" spans="1:12" hidden="1" x14ac:dyDescent="0.3">
      <c r="A1907" t="s">
        <v>4160</v>
      </c>
      <c r="B1907" t="s">
        <v>99</v>
      </c>
      <c r="D1907" s="1">
        <v>44880</v>
      </c>
      <c r="E1907">
        <v>19</v>
      </c>
      <c r="F1907" t="s">
        <v>43</v>
      </c>
      <c r="G1907" t="s">
        <v>4161</v>
      </c>
      <c r="H1907" t="s">
        <v>58</v>
      </c>
      <c r="I1907">
        <v>381</v>
      </c>
      <c r="J1907" t="s">
        <v>16</v>
      </c>
      <c r="K1907" t="s">
        <v>1247</v>
      </c>
      <c r="L1907">
        <f>YEAR(licenziamenti[[#This Row],[date]])</f>
        <v>2022</v>
      </c>
    </row>
    <row r="1908" spans="1:12" hidden="1" x14ac:dyDescent="0.3">
      <c r="A1908" t="s">
        <v>4160</v>
      </c>
      <c r="B1908" t="s">
        <v>99</v>
      </c>
      <c r="D1908" s="1">
        <v>45637</v>
      </c>
      <c r="E1908">
        <v>22</v>
      </c>
      <c r="F1908" t="s">
        <v>43</v>
      </c>
      <c r="G1908" t="s">
        <v>4162</v>
      </c>
      <c r="H1908" t="s">
        <v>58</v>
      </c>
      <c r="I1908">
        <v>381</v>
      </c>
      <c r="J1908" t="s">
        <v>16</v>
      </c>
      <c r="K1908" t="s">
        <v>1208</v>
      </c>
      <c r="L1908">
        <f>YEAR(licenziamenti[[#This Row],[date]])</f>
        <v>2024</v>
      </c>
    </row>
    <row r="1909" spans="1:12" hidden="1" x14ac:dyDescent="0.3">
      <c r="A1909" t="s">
        <v>4163</v>
      </c>
      <c r="B1909" t="s">
        <v>731</v>
      </c>
      <c r="C1909">
        <v>160</v>
      </c>
      <c r="D1909" s="1">
        <v>44950</v>
      </c>
      <c r="F1909" t="s">
        <v>13</v>
      </c>
      <c r="G1909" t="s">
        <v>4164</v>
      </c>
      <c r="H1909" t="s">
        <v>22</v>
      </c>
      <c r="I1909">
        <v>14</v>
      </c>
      <c r="J1909" t="s">
        <v>16</v>
      </c>
      <c r="K1909" t="s">
        <v>30</v>
      </c>
      <c r="L1909">
        <f>YEAR(licenziamenti[[#This Row],[date]])</f>
        <v>2023</v>
      </c>
    </row>
    <row r="1910" spans="1:12" hidden="1" x14ac:dyDescent="0.3">
      <c r="A1910" t="s">
        <v>4165</v>
      </c>
      <c r="B1910" t="s">
        <v>12</v>
      </c>
      <c r="C1910">
        <v>400</v>
      </c>
      <c r="D1910" s="1">
        <v>43917</v>
      </c>
      <c r="F1910" t="s">
        <v>83</v>
      </c>
      <c r="G1910" t="s">
        <v>4166</v>
      </c>
      <c r="H1910" t="s">
        <v>152</v>
      </c>
      <c r="I1910">
        <v>20</v>
      </c>
      <c r="J1910" t="s">
        <v>16</v>
      </c>
      <c r="K1910" t="s">
        <v>689</v>
      </c>
      <c r="L1910">
        <f>YEAR(licenziamenti[[#This Row],[date]])</f>
        <v>2020</v>
      </c>
    </row>
    <row r="1911" spans="1:12" hidden="1" x14ac:dyDescent="0.3">
      <c r="A1911" t="s">
        <v>4167</v>
      </c>
      <c r="B1911" t="s">
        <v>957</v>
      </c>
      <c r="C1911">
        <v>300</v>
      </c>
      <c r="D1911" s="1">
        <v>44616</v>
      </c>
      <c r="F1911" t="s">
        <v>131</v>
      </c>
      <c r="G1911" t="s">
        <v>4168</v>
      </c>
      <c r="H1911" t="s">
        <v>28</v>
      </c>
      <c r="I1911">
        <v>85</v>
      </c>
      <c r="J1911" t="s">
        <v>133</v>
      </c>
      <c r="K1911" t="s">
        <v>4169</v>
      </c>
      <c r="L1911">
        <f>YEAR(licenziamenti[[#This Row],[date]])</f>
        <v>2022</v>
      </c>
    </row>
    <row r="1912" spans="1:12" hidden="1" x14ac:dyDescent="0.3">
      <c r="A1912" t="s">
        <v>4170</v>
      </c>
      <c r="B1912" t="s">
        <v>810</v>
      </c>
      <c r="D1912" s="1">
        <v>45840</v>
      </c>
      <c r="E1912">
        <v>10</v>
      </c>
      <c r="F1912" t="s">
        <v>131</v>
      </c>
      <c r="G1912" t="s">
        <v>4171</v>
      </c>
      <c r="H1912" t="s">
        <v>22</v>
      </c>
      <c r="I1912">
        <v>12</v>
      </c>
      <c r="J1912" t="s">
        <v>294</v>
      </c>
      <c r="K1912" t="s">
        <v>4172</v>
      </c>
      <c r="L1912">
        <f>YEAR(licenziamenti[[#This Row],[date]])</f>
        <v>2025</v>
      </c>
    </row>
    <row r="1913" spans="1:12" hidden="1" x14ac:dyDescent="0.3">
      <c r="A1913" t="s">
        <v>4173</v>
      </c>
      <c r="B1913" t="s">
        <v>12</v>
      </c>
      <c r="C1913">
        <v>1800</v>
      </c>
      <c r="D1913" s="1">
        <v>45692</v>
      </c>
      <c r="E1913">
        <v>3</v>
      </c>
      <c r="F1913" t="s">
        <v>146</v>
      </c>
      <c r="G1913" t="s">
        <v>4174</v>
      </c>
      <c r="H1913" t="s">
        <v>39</v>
      </c>
      <c r="I1913">
        <v>1200</v>
      </c>
      <c r="J1913" t="s">
        <v>16</v>
      </c>
      <c r="K1913" t="s">
        <v>472</v>
      </c>
      <c r="L1913">
        <f>YEAR(licenziamenti[[#This Row],[date]])</f>
        <v>2025</v>
      </c>
    </row>
    <row r="1914" spans="1:12" hidden="1" x14ac:dyDescent="0.3">
      <c r="A1914" t="s">
        <v>4173</v>
      </c>
      <c r="B1914" t="s">
        <v>12</v>
      </c>
      <c r="C1914">
        <v>240</v>
      </c>
      <c r="D1914" s="1">
        <v>44799</v>
      </c>
      <c r="F1914" t="s">
        <v>146</v>
      </c>
      <c r="G1914" t="s">
        <v>4175</v>
      </c>
      <c r="H1914" t="s">
        <v>39</v>
      </c>
      <c r="I1914">
        <v>1200</v>
      </c>
      <c r="J1914" t="s">
        <v>16</v>
      </c>
      <c r="K1914" t="s">
        <v>513</v>
      </c>
      <c r="L1914">
        <f>YEAR(licenziamenti[[#This Row],[date]])</f>
        <v>2022</v>
      </c>
    </row>
    <row r="1915" spans="1:12" hidden="1" x14ac:dyDescent="0.3">
      <c r="A1915" t="s">
        <v>4173</v>
      </c>
      <c r="B1915" t="s">
        <v>12</v>
      </c>
      <c r="C1915">
        <v>3000</v>
      </c>
      <c r="D1915" s="1">
        <v>44959</v>
      </c>
      <c r="E1915">
        <v>5</v>
      </c>
      <c r="F1915" t="s">
        <v>146</v>
      </c>
      <c r="G1915" t="s">
        <v>4176</v>
      </c>
      <c r="H1915" t="s">
        <v>39</v>
      </c>
      <c r="I1915">
        <v>1200</v>
      </c>
      <c r="J1915" t="s">
        <v>16</v>
      </c>
      <c r="K1915" t="s">
        <v>1168</v>
      </c>
      <c r="L1915">
        <f>YEAR(licenziamenti[[#This Row],[date]])</f>
        <v>2023</v>
      </c>
    </row>
    <row r="1916" spans="1:12" hidden="1" x14ac:dyDescent="0.3">
      <c r="A1916" t="s">
        <v>4173</v>
      </c>
      <c r="B1916" t="s">
        <v>12</v>
      </c>
      <c r="C1916">
        <v>4000</v>
      </c>
      <c r="D1916" s="1">
        <v>45323</v>
      </c>
      <c r="E1916">
        <v>7</v>
      </c>
      <c r="F1916" t="s">
        <v>146</v>
      </c>
      <c r="G1916" t="s">
        <v>4177</v>
      </c>
      <c r="H1916" t="s">
        <v>39</v>
      </c>
      <c r="I1916">
        <v>1200</v>
      </c>
      <c r="J1916" t="s">
        <v>16</v>
      </c>
      <c r="K1916" t="s">
        <v>1444</v>
      </c>
      <c r="L1916">
        <f>YEAR(licenziamenti[[#This Row],[date]])</f>
        <v>2024</v>
      </c>
    </row>
    <row r="1917" spans="1:12" hidden="1" x14ac:dyDescent="0.3">
      <c r="A1917" t="s">
        <v>4178</v>
      </c>
      <c r="B1917" t="s">
        <v>150</v>
      </c>
      <c r="C1917">
        <v>10000</v>
      </c>
      <c r="D1917" s="1">
        <v>44771</v>
      </c>
      <c r="F1917" t="s">
        <v>103</v>
      </c>
      <c r="G1917" t="s">
        <v>4179</v>
      </c>
      <c r="H1917" t="s">
        <v>4180</v>
      </c>
      <c r="I1917">
        <v>5000</v>
      </c>
      <c r="J1917" t="s">
        <v>133</v>
      </c>
      <c r="K1917" t="s">
        <v>1271</v>
      </c>
      <c r="L1917">
        <f>YEAR(licenziamenti[[#This Row],[date]])</f>
        <v>2022</v>
      </c>
    </row>
    <row r="1918" spans="1:12" hidden="1" x14ac:dyDescent="0.3">
      <c r="A1918" t="s">
        <v>4178</v>
      </c>
      <c r="B1918" t="s">
        <v>150</v>
      </c>
      <c r="C1918">
        <v>14000</v>
      </c>
      <c r="D1918" s="1">
        <v>43971</v>
      </c>
      <c r="E1918">
        <v>3.5000000000000004E+16</v>
      </c>
      <c r="F1918" t="s">
        <v>103</v>
      </c>
      <c r="G1918" t="s">
        <v>4181</v>
      </c>
      <c r="H1918" t="s">
        <v>4180</v>
      </c>
      <c r="I1918">
        <v>3800</v>
      </c>
      <c r="J1918" t="s">
        <v>133</v>
      </c>
      <c r="K1918" t="s">
        <v>3107</v>
      </c>
      <c r="L1918">
        <f>YEAR(licenziamenti[[#This Row],[date]])</f>
        <v>2020</v>
      </c>
    </row>
    <row r="1919" spans="1:12" hidden="1" x14ac:dyDescent="0.3">
      <c r="A1919" t="s">
        <v>4178</v>
      </c>
      <c r="B1919" t="s">
        <v>150</v>
      </c>
      <c r="C1919">
        <v>1800</v>
      </c>
      <c r="D1919" s="1">
        <v>45411</v>
      </c>
      <c r="E1919">
        <v>1</v>
      </c>
      <c r="F1919" t="s">
        <v>103</v>
      </c>
      <c r="G1919" t="s">
        <v>4182</v>
      </c>
      <c r="H1919" t="s">
        <v>4180</v>
      </c>
      <c r="I1919">
        <v>5000</v>
      </c>
      <c r="J1919" t="s">
        <v>133</v>
      </c>
      <c r="K1919" t="s">
        <v>1614</v>
      </c>
      <c r="L1919">
        <f>YEAR(licenziamenti[[#This Row],[date]])</f>
        <v>2024</v>
      </c>
    </row>
    <row r="1920" spans="1:12" hidden="1" x14ac:dyDescent="0.3">
      <c r="A1920" t="s">
        <v>4178</v>
      </c>
      <c r="B1920" t="s">
        <v>150</v>
      </c>
      <c r="C1920">
        <v>2000</v>
      </c>
      <c r="D1920" s="1">
        <v>44939</v>
      </c>
      <c r="F1920" t="s">
        <v>103</v>
      </c>
      <c r="G1920" t="s">
        <v>4183</v>
      </c>
      <c r="H1920" t="s">
        <v>4180</v>
      </c>
      <c r="I1920">
        <v>5000</v>
      </c>
      <c r="J1920" t="s">
        <v>133</v>
      </c>
      <c r="K1920" t="s">
        <v>2273</v>
      </c>
      <c r="L1920">
        <f>YEAR(licenziamenti[[#This Row],[date]])</f>
        <v>2023</v>
      </c>
    </row>
    <row r="1921" spans="1:12" hidden="1" x14ac:dyDescent="0.3">
      <c r="A1921" t="s">
        <v>4178</v>
      </c>
      <c r="B1921" t="s">
        <v>150</v>
      </c>
      <c r="C1921">
        <v>2000</v>
      </c>
      <c r="D1921" s="1">
        <v>44823</v>
      </c>
      <c r="F1921" t="s">
        <v>103</v>
      </c>
      <c r="G1921" t="s">
        <v>4184</v>
      </c>
      <c r="H1921" t="s">
        <v>4180</v>
      </c>
      <c r="I1921">
        <v>5000</v>
      </c>
      <c r="J1921" t="s">
        <v>133</v>
      </c>
      <c r="K1921" t="s">
        <v>4185</v>
      </c>
      <c r="L1921">
        <f>YEAR(licenziamenti[[#This Row],[date]])</f>
        <v>2022</v>
      </c>
    </row>
    <row r="1922" spans="1:12" hidden="1" x14ac:dyDescent="0.3">
      <c r="A1922" t="s">
        <v>4186</v>
      </c>
      <c r="B1922" t="s">
        <v>150</v>
      </c>
      <c r="C1922">
        <v>10000</v>
      </c>
      <c r="D1922" s="1">
        <v>45719</v>
      </c>
      <c r="F1922" t="s">
        <v>103</v>
      </c>
      <c r="G1922" t="s">
        <v>4187</v>
      </c>
      <c r="H1922" t="s">
        <v>39</v>
      </c>
      <c r="I1922">
        <v>1700</v>
      </c>
      <c r="J1922" t="s">
        <v>133</v>
      </c>
      <c r="K1922" t="s">
        <v>1888</v>
      </c>
      <c r="L1922">
        <f>YEAR(licenziamenti[[#This Row],[date]])</f>
        <v>2025</v>
      </c>
    </row>
    <row r="1923" spans="1:12" hidden="1" x14ac:dyDescent="0.3">
      <c r="A1923" t="s">
        <v>4186</v>
      </c>
      <c r="B1923" t="s">
        <v>150</v>
      </c>
      <c r="C1923">
        <v>5000</v>
      </c>
      <c r="D1923" s="1">
        <v>45618</v>
      </c>
      <c r="F1923" t="s">
        <v>103</v>
      </c>
      <c r="G1923" t="s">
        <v>4188</v>
      </c>
      <c r="H1923" t="s">
        <v>39</v>
      </c>
      <c r="I1923">
        <v>1700</v>
      </c>
      <c r="J1923" t="s">
        <v>133</v>
      </c>
      <c r="K1923" t="s">
        <v>176</v>
      </c>
      <c r="L1923">
        <f>YEAR(licenziamenti[[#This Row],[date]])</f>
        <v>2024</v>
      </c>
    </row>
    <row r="1924" spans="1:12" hidden="1" x14ac:dyDescent="0.3">
      <c r="A1924" t="s">
        <v>4189</v>
      </c>
      <c r="B1924" t="s">
        <v>731</v>
      </c>
      <c r="D1924" s="1">
        <v>45230</v>
      </c>
      <c r="E1924">
        <v>10</v>
      </c>
      <c r="F1924" t="s">
        <v>13</v>
      </c>
      <c r="G1924" t="s">
        <v>4190</v>
      </c>
      <c r="H1924" t="s">
        <v>1189</v>
      </c>
      <c r="I1924">
        <v>856</v>
      </c>
      <c r="J1924" t="s">
        <v>16</v>
      </c>
      <c r="K1924" t="s">
        <v>2253</v>
      </c>
      <c r="L1924">
        <f>YEAR(licenziamenti[[#This Row],[date]])</f>
        <v>2023</v>
      </c>
    </row>
    <row r="1925" spans="1:12" hidden="1" x14ac:dyDescent="0.3">
      <c r="A1925" t="s">
        <v>4189</v>
      </c>
      <c r="B1925" t="s">
        <v>731</v>
      </c>
      <c r="C1925">
        <v>4500</v>
      </c>
      <c r="D1925" s="1">
        <v>44761</v>
      </c>
      <c r="E1925">
        <v>31</v>
      </c>
      <c r="F1925" t="s">
        <v>13</v>
      </c>
      <c r="G1925" t="s">
        <v>4191</v>
      </c>
      <c r="H1925" t="s">
        <v>1189</v>
      </c>
      <c r="I1925">
        <v>856</v>
      </c>
      <c r="J1925" t="s">
        <v>16</v>
      </c>
      <c r="K1925" t="s">
        <v>3129</v>
      </c>
      <c r="L1925">
        <f>YEAR(licenziamenti[[#This Row],[date]])</f>
        <v>2022</v>
      </c>
    </row>
    <row r="1926" spans="1:12" hidden="1" x14ac:dyDescent="0.3">
      <c r="A1926" t="s">
        <v>4192</v>
      </c>
      <c r="B1926" t="s">
        <v>731</v>
      </c>
      <c r="C1926">
        <v>2150</v>
      </c>
      <c r="D1926" s="1">
        <v>44966</v>
      </c>
      <c r="E1926">
        <v>3.5000000000000004E+16</v>
      </c>
      <c r="F1926" t="s">
        <v>13</v>
      </c>
      <c r="G1926" t="s">
        <v>4193</v>
      </c>
      <c r="H1926" t="s">
        <v>1189</v>
      </c>
      <c r="I1926">
        <v>856</v>
      </c>
      <c r="J1926" t="s">
        <v>16</v>
      </c>
      <c r="K1926" t="s">
        <v>1780</v>
      </c>
      <c r="L1926">
        <f>YEAR(licenziamenti[[#This Row],[date]])</f>
        <v>2023</v>
      </c>
    </row>
    <row r="1927" spans="1:12" hidden="1" x14ac:dyDescent="0.3">
      <c r="A1927" t="s">
        <v>4194</v>
      </c>
      <c r="B1927" t="s">
        <v>42</v>
      </c>
      <c r="D1927" s="1">
        <v>45558</v>
      </c>
      <c r="E1927">
        <v>9</v>
      </c>
      <c r="F1927" t="s">
        <v>83</v>
      </c>
      <c r="G1927" t="s">
        <v>4195</v>
      </c>
      <c r="H1927" t="s">
        <v>39</v>
      </c>
      <c r="I1927">
        <v>184</v>
      </c>
      <c r="J1927" t="s">
        <v>16</v>
      </c>
      <c r="K1927" t="s">
        <v>2794</v>
      </c>
      <c r="L1927">
        <f>YEAR(licenziamenti[[#This Row],[date]])</f>
        <v>2024</v>
      </c>
    </row>
    <row r="1928" spans="1:12" hidden="1" x14ac:dyDescent="0.3">
      <c r="A1928" t="s">
        <v>4194</v>
      </c>
      <c r="B1928" t="s">
        <v>42</v>
      </c>
      <c r="C1928">
        <v>810</v>
      </c>
      <c r="D1928" s="1">
        <v>45091</v>
      </c>
      <c r="E1928">
        <v>11</v>
      </c>
      <c r="F1928" t="s">
        <v>83</v>
      </c>
      <c r="G1928" t="s">
        <v>4196</v>
      </c>
      <c r="H1928" t="s">
        <v>39</v>
      </c>
      <c r="I1928">
        <v>184</v>
      </c>
      <c r="J1928" t="s">
        <v>16</v>
      </c>
      <c r="K1928" t="s">
        <v>1393</v>
      </c>
      <c r="L1928">
        <f>YEAR(licenziamenti[[#This Row],[date]])</f>
        <v>2023</v>
      </c>
    </row>
    <row r="1929" spans="1:12" hidden="1" x14ac:dyDescent="0.3">
      <c r="A1929" t="s">
        <v>4197</v>
      </c>
      <c r="B1929" t="s">
        <v>957</v>
      </c>
      <c r="C1929">
        <v>2500</v>
      </c>
      <c r="D1929" s="1">
        <v>44114</v>
      </c>
      <c r="F1929" t="s">
        <v>20</v>
      </c>
      <c r="G1929" t="s">
        <v>4198</v>
      </c>
      <c r="H1929" t="s">
        <v>105</v>
      </c>
      <c r="I1929">
        <v>28</v>
      </c>
      <c r="J1929" t="s">
        <v>133</v>
      </c>
      <c r="K1929" t="s">
        <v>4199</v>
      </c>
      <c r="L1929">
        <f>YEAR(licenziamenti[[#This Row],[date]])</f>
        <v>2020</v>
      </c>
    </row>
    <row r="1930" spans="1:12" hidden="1" x14ac:dyDescent="0.3">
      <c r="A1930" t="s">
        <v>4200</v>
      </c>
      <c r="B1930" t="s">
        <v>55</v>
      </c>
      <c r="C1930">
        <v>1360</v>
      </c>
      <c r="D1930" s="1">
        <v>43930</v>
      </c>
      <c r="E1930">
        <v>31</v>
      </c>
      <c r="F1930" t="s">
        <v>131</v>
      </c>
      <c r="G1930" t="s">
        <v>1681</v>
      </c>
      <c r="H1930" t="s">
        <v>28</v>
      </c>
      <c r="I1930">
        <v>26</v>
      </c>
      <c r="J1930" t="s">
        <v>59</v>
      </c>
      <c r="K1930" t="s">
        <v>1027</v>
      </c>
      <c r="L1930">
        <f>YEAR(licenziamenti[[#This Row],[date]])</f>
        <v>2020</v>
      </c>
    </row>
    <row r="1931" spans="1:12" hidden="1" x14ac:dyDescent="0.3">
      <c r="A1931" t="s">
        <v>4201</v>
      </c>
      <c r="B1931" t="s">
        <v>150</v>
      </c>
      <c r="C1931">
        <v>600</v>
      </c>
      <c r="D1931" s="1">
        <v>45168</v>
      </c>
      <c r="E1931">
        <v>35</v>
      </c>
      <c r="F1931" t="s">
        <v>43</v>
      </c>
      <c r="G1931" t="s">
        <v>4202</v>
      </c>
      <c r="H1931" t="s">
        <v>105</v>
      </c>
      <c r="I1931">
        <v>10</v>
      </c>
      <c r="J1931" t="s">
        <v>133</v>
      </c>
      <c r="K1931" t="s">
        <v>2922</v>
      </c>
      <c r="L1931">
        <f>YEAR(licenziamenti[[#This Row],[date]])</f>
        <v>2023</v>
      </c>
    </row>
    <row r="1932" spans="1:12" hidden="1" x14ac:dyDescent="0.3">
      <c r="A1932" t="s">
        <v>4203</v>
      </c>
      <c r="B1932" t="s">
        <v>12</v>
      </c>
      <c r="C1932">
        <v>600</v>
      </c>
      <c r="D1932" s="1">
        <v>45489</v>
      </c>
      <c r="E1932">
        <v>10</v>
      </c>
      <c r="F1932" t="s">
        <v>43</v>
      </c>
      <c r="G1932" t="s">
        <v>4204</v>
      </c>
      <c r="H1932" t="s">
        <v>58</v>
      </c>
      <c r="I1932">
        <v>81</v>
      </c>
      <c r="J1932" t="s">
        <v>16</v>
      </c>
      <c r="K1932" t="s">
        <v>4205</v>
      </c>
      <c r="L1932">
        <f>YEAR(licenziamenti[[#This Row],[date]])</f>
        <v>2024</v>
      </c>
    </row>
    <row r="1933" spans="1:12" hidden="1" x14ac:dyDescent="0.3">
      <c r="A1933" t="s">
        <v>4206</v>
      </c>
      <c r="B1933" t="s">
        <v>12</v>
      </c>
      <c r="C1933">
        <v>720</v>
      </c>
      <c r="D1933" s="1">
        <v>44686</v>
      </c>
      <c r="E1933">
        <v>25</v>
      </c>
      <c r="F1933" t="s">
        <v>65</v>
      </c>
      <c r="G1933" t="s">
        <v>4207</v>
      </c>
      <c r="H1933" t="s">
        <v>22</v>
      </c>
      <c r="I1933">
        <v>20</v>
      </c>
      <c r="J1933" t="s">
        <v>16</v>
      </c>
      <c r="K1933" t="s">
        <v>3688</v>
      </c>
      <c r="L1933">
        <f>YEAR(licenziamenti[[#This Row],[date]])</f>
        <v>2022</v>
      </c>
    </row>
    <row r="1934" spans="1:12" hidden="1" x14ac:dyDescent="0.3">
      <c r="A1934" t="s">
        <v>4206</v>
      </c>
      <c r="B1934" t="s">
        <v>12</v>
      </c>
      <c r="C1934">
        <v>730</v>
      </c>
      <c r="D1934" s="1">
        <v>44777</v>
      </c>
      <c r="E1934">
        <v>33</v>
      </c>
      <c r="F1934" t="s">
        <v>65</v>
      </c>
      <c r="G1934" t="s">
        <v>4208</v>
      </c>
      <c r="H1934" t="s">
        <v>22</v>
      </c>
      <c r="I1934">
        <v>20</v>
      </c>
      <c r="J1934" t="s">
        <v>16</v>
      </c>
      <c r="K1934" t="s">
        <v>40</v>
      </c>
      <c r="L1934">
        <f>YEAR(licenziamenti[[#This Row],[date]])</f>
        <v>2022</v>
      </c>
    </row>
    <row r="1935" spans="1:12" hidden="1" x14ac:dyDescent="0.3">
      <c r="A1935" t="s">
        <v>4209</v>
      </c>
      <c r="B1935" t="s">
        <v>157</v>
      </c>
      <c r="C1935">
        <v>1500</v>
      </c>
      <c r="D1935" s="1">
        <v>44980</v>
      </c>
      <c r="E1935">
        <v>32</v>
      </c>
      <c r="F1935" t="s">
        <v>20</v>
      </c>
      <c r="G1935" t="s">
        <v>4210</v>
      </c>
      <c r="H1935" t="s">
        <v>45</v>
      </c>
      <c r="I1935">
        <v>442</v>
      </c>
      <c r="J1935" t="s">
        <v>159</v>
      </c>
      <c r="K1935" t="s">
        <v>2135</v>
      </c>
      <c r="L1935">
        <f>YEAR(licenziamenti[[#This Row],[date]])</f>
        <v>2023</v>
      </c>
    </row>
    <row r="1936" spans="1:12" hidden="1" x14ac:dyDescent="0.3">
      <c r="A1936" t="s">
        <v>4209</v>
      </c>
      <c r="B1936" t="s">
        <v>157</v>
      </c>
      <c r="C1936">
        <v>620</v>
      </c>
      <c r="D1936" s="1">
        <v>44904</v>
      </c>
      <c r="E1936">
        <v>115</v>
      </c>
      <c r="F1936" t="s">
        <v>20</v>
      </c>
      <c r="G1936" t="s">
        <v>4211</v>
      </c>
      <c r="H1936" t="s">
        <v>45</v>
      </c>
      <c r="I1936">
        <v>442</v>
      </c>
      <c r="J1936" t="s">
        <v>159</v>
      </c>
      <c r="K1936" t="s">
        <v>2897</v>
      </c>
      <c r="L1936">
        <f>YEAR(licenziamenti[[#This Row],[date]])</f>
        <v>2022</v>
      </c>
    </row>
    <row r="1937" spans="1:12" hidden="1" x14ac:dyDescent="0.3">
      <c r="A1937" t="s">
        <v>4212</v>
      </c>
      <c r="B1937" t="s">
        <v>138</v>
      </c>
      <c r="D1937" s="1">
        <v>44901</v>
      </c>
      <c r="E1937">
        <v>25</v>
      </c>
      <c r="F1937" t="s">
        <v>13</v>
      </c>
      <c r="G1937" t="s">
        <v>4213</v>
      </c>
      <c r="H1937" t="s">
        <v>45</v>
      </c>
      <c r="I1937">
        <v>479</v>
      </c>
      <c r="J1937" t="s">
        <v>16</v>
      </c>
      <c r="K1937" t="s">
        <v>179</v>
      </c>
      <c r="L1937">
        <f>YEAR(licenziamenti[[#This Row],[date]])</f>
        <v>2022</v>
      </c>
    </row>
    <row r="1938" spans="1:12" hidden="1" x14ac:dyDescent="0.3">
      <c r="A1938" t="s">
        <v>4214</v>
      </c>
      <c r="B1938" t="s">
        <v>702</v>
      </c>
      <c r="C1938">
        <v>1500</v>
      </c>
      <c r="D1938" s="1">
        <v>43930</v>
      </c>
      <c r="E1938">
        <v>1</v>
      </c>
      <c r="F1938" t="s">
        <v>570</v>
      </c>
      <c r="G1938" t="s">
        <v>4215</v>
      </c>
      <c r="H1938" t="s">
        <v>28</v>
      </c>
      <c r="I1938">
        <v>410</v>
      </c>
      <c r="J1938" t="s">
        <v>16</v>
      </c>
      <c r="K1938" t="s">
        <v>1150</v>
      </c>
      <c r="L1938">
        <f>YEAR(licenziamenti[[#This Row],[date]])</f>
        <v>2020</v>
      </c>
    </row>
    <row r="1939" spans="1:12" hidden="1" x14ac:dyDescent="0.3">
      <c r="A1939" t="s">
        <v>4214</v>
      </c>
      <c r="B1939" t="s">
        <v>702</v>
      </c>
      <c r="C1939">
        <v>9500</v>
      </c>
      <c r="D1939" s="1">
        <v>44721</v>
      </c>
      <c r="E1939">
        <v>25</v>
      </c>
      <c r="F1939" t="s">
        <v>146</v>
      </c>
      <c r="G1939" t="s">
        <v>4216</v>
      </c>
      <c r="H1939" t="s">
        <v>35</v>
      </c>
      <c r="I1939">
        <v>926</v>
      </c>
      <c r="J1939" t="s">
        <v>16</v>
      </c>
      <c r="K1939" t="s">
        <v>1645</v>
      </c>
      <c r="L1939">
        <f>YEAR(licenziamenti[[#This Row],[date]])</f>
        <v>2022</v>
      </c>
    </row>
    <row r="1940" spans="1:12" hidden="1" x14ac:dyDescent="0.3">
      <c r="A1940" t="s">
        <v>4217</v>
      </c>
      <c r="B1940" t="s">
        <v>517</v>
      </c>
      <c r="C1940">
        <v>4510</v>
      </c>
      <c r="D1940" s="1">
        <v>43917</v>
      </c>
      <c r="E1940">
        <v>85</v>
      </c>
      <c r="F1940" t="s">
        <v>549</v>
      </c>
      <c r="G1940" t="s">
        <v>4218</v>
      </c>
      <c r="H1940" t="s">
        <v>58</v>
      </c>
      <c r="I1940">
        <v>3000</v>
      </c>
      <c r="J1940" t="s">
        <v>519</v>
      </c>
      <c r="K1940" t="s">
        <v>796</v>
      </c>
      <c r="L1940">
        <f>YEAR(licenziamenti[[#This Row],[date]])</f>
        <v>2020</v>
      </c>
    </row>
    <row r="1941" spans="1:12" hidden="1" x14ac:dyDescent="0.3">
      <c r="A1941" t="s">
        <v>4219</v>
      </c>
      <c r="B1941" t="s">
        <v>117</v>
      </c>
      <c r="C1941">
        <v>200</v>
      </c>
      <c r="D1941" s="1">
        <v>43917</v>
      </c>
      <c r="F1941" t="s">
        <v>20</v>
      </c>
      <c r="G1941" t="s">
        <v>4220</v>
      </c>
      <c r="H1941" t="s">
        <v>28</v>
      </c>
      <c r="I1941">
        <v>25</v>
      </c>
      <c r="J1941" t="s">
        <v>16</v>
      </c>
      <c r="K1941" t="s">
        <v>796</v>
      </c>
      <c r="L1941">
        <f>YEAR(licenziamenti[[#This Row],[date]])</f>
        <v>2020</v>
      </c>
    </row>
    <row r="1942" spans="1:12" hidden="1" x14ac:dyDescent="0.3">
      <c r="A1942" t="s">
        <v>4221</v>
      </c>
      <c r="B1942" t="s">
        <v>810</v>
      </c>
      <c r="D1942" s="1">
        <v>43957</v>
      </c>
      <c r="E1942">
        <v>7000000000000001</v>
      </c>
      <c r="F1942" t="s">
        <v>131</v>
      </c>
      <c r="G1942" t="s">
        <v>4222</v>
      </c>
      <c r="H1942" t="s">
        <v>28</v>
      </c>
      <c r="I1942">
        <v>170</v>
      </c>
      <c r="J1942" t="s">
        <v>294</v>
      </c>
      <c r="K1942" t="s">
        <v>3493</v>
      </c>
      <c r="L1942">
        <f>YEAR(licenziamenti[[#This Row],[date]])</f>
        <v>2020</v>
      </c>
    </row>
    <row r="1943" spans="1:12" hidden="1" x14ac:dyDescent="0.3">
      <c r="A1943" t="s">
        <v>4223</v>
      </c>
      <c r="B1943" t="s">
        <v>150</v>
      </c>
      <c r="C1943">
        <v>470</v>
      </c>
      <c r="D1943" s="1">
        <v>45036</v>
      </c>
      <c r="F1943" t="s">
        <v>131</v>
      </c>
      <c r="G1943" t="s">
        <v>4224</v>
      </c>
      <c r="H1943" t="s">
        <v>45</v>
      </c>
      <c r="I1943">
        <v>190</v>
      </c>
      <c r="J1943" t="s">
        <v>133</v>
      </c>
      <c r="K1943" t="s">
        <v>1164</v>
      </c>
      <c r="L1943">
        <f>YEAR(licenziamenti[[#This Row],[date]])</f>
        <v>2023</v>
      </c>
    </row>
    <row r="1944" spans="1:12" hidden="1" x14ac:dyDescent="0.3">
      <c r="A1944" t="s">
        <v>4225</v>
      </c>
      <c r="B1944" t="s">
        <v>26</v>
      </c>
      <c r="C1944">
        <v>180</v>
      </c>
      <c r="D1944" s="1">
        <v>43924</v>
      </c>
      <c r="E1944">
        <v>25</v>
      </c>
      <c r="F1944" t="s">
        <v>13</v>
      </c>
      <c r="G1944" t="s">
        <v>4226</v>
      </c>
      <c r="H1944" t="s">
        <v>22</v>
      </c>
      <c r="I1944">
        <v>24</v>
      </c>
      <c r="J1944" t="s">
        <v>29</v>
      </c>
      <c r="K1944" t="s">
        <v>494</v>
      </c>
      <c r="L1944">
        <f>YEAR(licenziamenti[[#This Row],[date]])</f>
        <v>2020</v>
      </c>
    </row>
    <row r="1945" spans="1:12" hidden="1" x14ac:dyDescent="0.3">
      <c r="A1945" t="s">
        <v>4227</v>
      </c>
      <c r="B1945" t="s">
        <v>697</v>
      </c>
      <c r="D1945" s="1">
        <v>45030</v>
      </c>
      <c r="E1945">
        <v>25</v>
      </c>
      <c r="F1945" t="s">
        <v>65</v>
      </c>
      <c r="G1945" t="s">
        <v>4228</v>
      </c>
      <c r="H1945" t="s">
        <v>35</v>
      </c>
      <c r="I1945">
        <v>150</v>
      </c>
      <c r="J1945" t="s">
        <v>699</v>
      </c>
      <c r="K1945" t="s">
        <v>2533</v>
      </c>
      <c r="L1945">
        <f>YEAR(licenziamenti[[#This Row],[date]])</f>
        <v>2023</v>
      </c>
    </row>
    <row r="1946" spans="1:12" hidden="1" x14ac:dyDescent="0.3">
      <c r="A1946" t="s">
        <v>4229</v>
      </c>
      <c r="B1946" t="s">
        <v>12</v>
      </c>
      <c r="C1946">
        <v>3000</v>
      </c>
      <c r="D1946" s="1">
        <v>45603</v>
      </c>
      <c r="E1946">
        <v>17</v>
      </c>
      <c r="F1946" t="s">
        <v>419</v>
      </c>
      <c r="G1946" t="s">
        <v>4230</v>
      </c>
      <c r="H1946" t="s">
        <v>39</v>
      </c>
      <c r="I1946">
        <v>1900</v>
      </c>
      <c r="J1946" t="s">
        <v>16</v>
      </c>
      <c r="K1946" t="s">
        <v>261</v>
      </c>
      <c r="L1946">
        <f>YEAR(licenziamenti[[#This Row],[date]])</f>
        <v>2024</v>
      </c>
    </row>
    <row r="1947" spans="1:12" hidden="1" x14ac:dyDescent="0.3">
      <c r="A1947" t="s">
        <v>4229</v>
      </c>
      <c r="B1947" t="s">
        <v>12</v>
      </c>
      <c r="C1947">
        <v>5500</v>
      </c>
      <c r="D1947" s="1">
        <v>44867</v>
      </c>
      <c r="E1947">
        <v>18</v>
      </c>
      <c r="F1947" t="s">
        <v>419</v>
      </c>
      <c r="G1947" t="s">
        <v>4231</v>
      </c>
      <c r="H1947" t="s">
        <v>39</v>
      </c>
      <c r="I1947">
        <v>1900</v>
      </c>
      <c r="J1947" t="s">
        <v>16</v>
      </c>
      <c r="K1947" t="s">
        <v>1375</v>
      </c>
      <c r="L1947">
        <f>YEAR(licenziamenti[[#This Row],[date]])</f>
        <v>2022</v>
      </c>
    </row>
    <row r="1948" spans="1:12" hidden="1" x14ac:dyDescent="0.3">
      <c r="A1948" t="s">
        <v>4229</v>
      </c>
      <c r="B1948" t="s">
        <v>12</v>
      </c>
      <c r="C1948">
        <v>5600</v>
      </c>
      <c r="D1948" s="1">
        <v>45034</v>
      </c>
      <c r="E1948">
        <v>22</v>
      </c>
      <c r="F1948" t="s">
        <v>419</v>
      </c>
      <c r="G1948" t="s">
        <v>4232</v>
      </c>
      <c r="H1948" t="s">
        <v>39</v>
      </c>
      <c r="I1948">
        <v>1900</v>
      </c>
      <c r="J1948" t="s">
        <v>16</v>
      </c>
      <c r="K1948" t="s">
        <v>4233</v>
      </c>
      <c r="L1948">
        <f>YEAR(licenziamenti[[#This Row],[date]])</f>
        <v>2023</v>
      </c>
    </row>
    <row r="1949" spans="1:12" hidden="1" x14ac:dyDescent="0.3">
      <c r="A1949" t="s">
        <v>4229</v>
      </c>
      <c r="B1949" t="s">
        <v>12</v>
      </c>
      <c r="C1949">
        <v>6000</v>
      </c>
      <c r="D1949" s="1">
        <v>43936</v>
      </c>
      <c r="E1949">
        <v>3.5000000000000004E+16</v>
      </c>
      <c r="F1949" t="s">
        <v>419</v>
      </c>
      <c r="G1949" t="s">
        <v>4234</v>
      </c>
      <c r="H1949" t="s">
        <v>15</v>
      </c>
      <c r="I1949">
        <v>1500</v>
      </c>
      <c r="J1949" t="s">
        <v>16</v>
      </c>
      <c r="K1949" t="s">
        <v>1301</v>
      </c>
      <c r="L1949">
        <f>YEAR(licenziamenti[[#This Row],[date]])</f>
        <v>2020</v>
      </c>
    </row>
    <row r="1950" spans="1:12" hidden="1" x14ac:dyDescent="0.3">
      <c r="A1950" t="s">
        <v>4235</v>
      </c>
      <c r="B1950" t="s">
        <v>717</v>
      </c>
      <c r="C1950">
        <v>830</v>
      </c>
      <c r="D1950" s="1">
        <v>44964</v>
      </c>
      <c r="E1950">
        <v>10</v>
      </c>
      <c r="F1950" t="s">
        <v>131</v>
      </c>
      <c r="G1950" t="s">
        <v>4236</v>
      </c>
      <c r="H1950" t="s">
        <v>39</v>
      </c>
      <c r="I1950">
        <v>299</v>
      </c>
      <c r="J1950" t="s">
        <v>75</v>
      </c>
      <c r="K1950" t="s">
        <v>598</v>
      </c>
      <c r="L1950">
        <f>YEAR(licenziamenti[[#This Row],[date]])</f>
        <v>2023</v>
      </c>
    </row>
    <row r="1951" spans="1:12" hidden="1" x14ac:dyDescent="0.3">
      <c r="A1951" t="s">
        <v>4237</v>
      </c>
      <c r="B1951" t="s">
        <v>42</v>
      </c>
      <c r="D1951" s="1">
        <v>44756</v>
      </c>
      <c r="E1951">
        <v>2</v>
      </c>
      <c r="F1951" t="s">
        <v>56</v>
      </c>
      <c r="G1951" t="s">
        <v>4238</v>
      </c>
      <c r="H1951" t="s">
        <v>35</v>
      </c>
      <c r="I1951">
        <v>427</v>
      </c>
      <c r="J1951" t="s">
        <v>16</v>
      </c>
      <c r="K1951" t="s">
        <v>522</v>
      </c>
      <c r="L1951">
        <f>YEAR(licenziamenti[[#This Row],[date]])</f>
        <v>2022</v>
      </c>
    </row>
    <row r="1952" spans="1:12" hidden="1" x14ac:dyDescent="0.3">
      <c r="A1952" t="s">
        <v>4237</v>
      </c>
      <c r="B1952" t="s">
        <v>42</v>
      </c>
      <c r="D1952" s="1">
        <v>45233</v>
      </c>
      <c r="E1952">
        <v>5</v>
      </c>
      <c r="F1952" t="s">
        <v>56</v>
      </c>
      <c r="G1952" t="s">
        <v>4239</v>
      </c>
      <c r="H1952" t="s">
        <v>35</v>
      </c>
      <c r="I1952">
        <v>427</v>
      </c>
      <c r="J1952" t="s">
        <v>16</v>
      </c>
      <c r="K1952" t="s">
        <v>4240</v>
      </c>
      <c r="L1952">
        <f>YEAR(licenziamenti[[#This Row],[date]])</f>
        <v>2023</v>
      </c>
    </row>
    <row r="1953" spans="1:12" hidden="1" x14ac:dyDescent="0.3">
      <c r="A1953" t="s">
        <v>4241</v>
      </c>
      <c r="B1953" t="s">
        <v>466</v>
      </c>
      <c r="D1953" s="1">
        <v>44957</v>
      </c>
      <c r="E1953">
        <v>8</v>
      </c>
      <c r="F1953" t="s">
        <v>109</v>
      </c>
      <c r="G1953" t="s">
        <v>4242</v>
      </c>
      <c r="H1953" t="s">
        <v>39</v>
      </c>
      <c r="I1953">
        <v>1100</v>
      </c>
      <c r="J1953" t="s">
        <v>29</v>
      </c>
      <c r="K1953" t="s">
        <v>1954</v>
      </c>
      <c r="L1953">
        <f>YEAR(licenziamenti[[#This Row],[date]])</f>
        <v>2023</v>
      </c>
    </row>
    <row r="1954" spans="1:12" hidden="1" x14ac:dyDescent="0.3">
      <c r="A1954" t="s">
        <v>4241</v>
      </c>
      <c r="B1954" t="s">
        <v>466</v>
      </c>
      <c r="C1954">
        <v>12000</v>
      </c>
      <c r="D1954" s="1">
        <v>45476</v>
      </c>
      <c r="E1954">
        <v>2</v>
      </c>
      <c r="F1954" t="s">
        <v>109</v>
      </c>
      <c r="G1954" t="s">
        <v>4243</v>
      </c>
      <c r="H1954" t="s">
        <v>39</v>
      </c>
      <c r="I1954">
        <v>1100</v>
      </c>
      <c r="J1954" t="s">
        <v>29</v>
      </c>
      <c r="K1954" t="s">
        <v>3526</v>
      </c>
      <c r="L1954">
        <f>YEAR(licenziamenti[[#This Row],[date]])</f>
        <v>2024</v>
      </c>
    </row>
    <row r="1955" spans="1:12" hidden="1" x14ac:dyDescent="0.3">
      <c r="A1955" t="s">
        <v>4241</v>
      </c>
      <c r="B1955" t="s">
        <v>466</v>
      </c>
      <c r="C1955">
        <v>16000</v>
      </c>
      <c r="D1955" s="1">
        <v>45783</v>
      </c>
      <c r="F1955" t="s">
        <v>109</v>
      </c>
      <c r="G1955" t="s">
        <v>4244</v>
      </c>
      <c r="H1955" t="s">
        <v>39</v>
      </c>
      <c r="I1955">
        <v>1100</v>
      </c>
      <c r="J1955" t="s">
        <v>29</v>
      </c>
      <c r="K1955" t="s">
        <v>328</v>
      </c>
      <c r="L1955">
        <f>YEAR(licenziamenti[[#This Row],[date]])</f>
        <v>2025</v>
      </c>
    </row>
    <row r="1956" spans="1:12" hidden="1" x14ac:dyDescent="0.3">
      <c r="A1956" t="s">
        <v>4245</v>
      </c>
      <c r="B1956" t="s">
        <v>287</v>
      </c>
      <c r="C1956">
        <v>140</v>
      </c>
      <c r="D1956" s="1">
        <v>44727</v>
      </c>
      <c r="E1956">
        <v>5</v>
      </c>
      <c r="F1956" t="s">
        <v>125</v>
      </c>
      <c r="G1956" t="s">
        <v>4246</v>
      </c>
      <c r="H1956" t="s">
        <v>15</v>
      </c>
      <c r="I1956">
        <v>223</v>
      </c>
      <c r="J1956" t="s">
        <v>289</v>
      </c>
      <c r="K1956" t="s">
        <v>2091</v>
      </c>
      <c r="L1956">
        <f>YEAR(licenziamenti[[#This Row],[date]])</f>
        <v>2022</v>
      </c>
    </row>
    <row r="1957" spans="1:12" hidden="1" x14ac:dyDescent="0.3">
      <c r="A1957" t="s">
        <v>4247</v>
      </c>
      <c r="B1957" t="s">
        <v>32</v>
      </c>
      <c r="C1957">
        <v>350</v>
      </c>
      <c r="D1957" s="1">
        <v>43949</v>
      </c>
      <c r="E1957">
        <v>15</v>
      </c>
      <c r="F1957" t="s">
        <v>20</v>
      </c>
      <c r="G1957" t="s">
        <v>4248</v>
      </c>
      <c r="H1957" t="s">
        <v>58</v>
      </c>
      <c r="I1957">
        <v>70</v>
      </c>
      <c r="J1957" t="s">
        <v>16</v>
      </c>
      <c r="K1957" t="s">
        <v>747</v>
      </c>
      <c r="L1957">
        <f>YEAR(licenziamenti[[#This Row],[date]])</f>
        <v>2020</v>
      </c>
    </row>
    <row r="1958" spans="1:12" hidden="1" x14ac:dyDescent="0.3">
      <c r="A1958" t="s">
        <v>4249</v>
      </c>
      <c r="B1958" t="s">
        <v>12</v>
      </c>
      <c r="D1958" s="1">
        <v>45085</v>
      </c>
      <c r="E1958">
        <v>10</v>
      </c>
      <c r="F1958" t="s">
        <v>146</v>
      </c>
      <c r="G1958" t="s">
        <v>4250</v>
      </c>
      <c r="H1958" t="s">
        <v>152</v>
      </c>
      <c r="I1958">
        <v>7</v>
      </c>
      <c r="J1958" t="s">
        <v>16</v>
      </c>
      <c r="K1958" t="s">
        <v>53</v>
      </c>
      <c r="L1958">
        <f>YEAR(licenziamenti[[#This Row],[date]])</f>
        <v>2023</v>
      </c>
    </row>
    <row r="1959" spans="1:12" hidden="1" x14ac:dyDescent="0.3">
      <c r="A1959" t="s">
        <v>4251</v>
      </c>
      <c r="B1959" t="s">
        <v>12</v>
      </c>
      <c r="C1959">
        <v>1550</v>
      </c>
      <c r="D1959" s="1">
        <v>44966</v>
      </c>
      <c r="E1959">
        <v>1</v>
      </c>
      <c r="F1959" t="s">
        <v>131</v>
      </c>
      <c r="G1959" t="s">
        <v>4252</v>
      </c>
      <c r="H1959" t="s">
        <v>39</v>
      </c>
      <c r="I1959">
        <v>566</v>
      </c>
      <c r="J1959" t="s">
        <v>16</v>
      </c>
      <c r="K1959" t="s">
        <v>2076</v>
      </c>
      <c r="L1959">
        <f>YEAR(licenziamenti[[#This Row],[date]])</f>
        <v>2023</v>
      </c>
    </row>
    <row r="1960" spans="1:12" hidden="1" x14ac:dyDescent="0.3">
      <c r="A1960" t="s">
        <v>4251</v>
      </c>
      <c r="B1960" t="s">
        <v>12</v>
      </c>
      <c r="C1960">
        <v>1850</v>
      </c>
      <c r="D1960" s="1">
        <v>45237</v>
      </c>
      <c r="E1960">
        <v>7</v>
      </c>
      <c r="F1960" t="s">
        <v>131</v>
      </c>
      <c r="G1960" t="s">
        <v>4253</v>
      </c>
      <c r="H1960" t="s">
        <v>39</v>
      </c>
      <c r="I1960">
        <v>766</v>
      </c>
      <c r="J1960" t="s">
        <v>16</v>
      </c>
      <c r="K1960" t="s">
        <v>3062</v>
      </c>
      <c r="L1960">
        <f>YEAR(licenziamenti[[#This Row],[date]])</f>
        <v>2023</v>
      </c>
    </row>
    <row r="1961" spans="1:12" hidden="1" x14ac:dyDescent="0.3">
      <c r="A1961" t="s">
        <v>4254</v>
      </c>
      <c r="B1961" t="s">
        <v>12</v>
      </c>
      <c r="C1961">
        <v>600</v>
      </c>
      <c r="D1961" s="1">
        <v>44027</v>
      </c>
      <c r="E1961">
        <v>15</v>
      </c>
      <c r="F1961" t="s">
        <v>20</v>
      </c>
      <c r="G1961" t="s">
        <v>4255</v>
      </c>
      <c r="H1961" t="s">
        <v>45</v>
      </c>
      <c r="I1961">
        <v>251</v>
      </c>
      <c r="J1961" t="s">
        <v>16</v>
      </c>
      <c r="K1961" t="s">
        <v>4256</v>
      </c>
      <c r="L1961">
        <f>YEAR(licenziamenti[[#This Row],[date]])</f>
        <v>2020</v>
      </c>
    </row>
    <row r="1962" spans="1:12" hidden="1" x14ac:dyDescent="0.3">
      <c r="A1962" t="s">
        <v>4257</v>
      </c>
      <c r="B1962" t="s">
        <v>287</v>
      </c>
      <c r="C1962">
        <v>600</v>
      </c>
      <c r="D1962" s="1">
        <v>45294</v>
      </c>
      <c r="E1962">
        <v>15</v>
      </c>
      <c r="F1962" t="s">
        <v>146</v>
      </c>
      <c r="G1962" t="s">
        <v>4258</v>
      </c>
      <c r="H1962" t="s">
        <v>35</v>
      </c>
      <c r="I1962">
        <v>632</v>
      </c>
      <c r="J1962" t="s">
        <v>289</v>
      </c>
      <c r="K1962" t="s">
        <v>2470</v>
      </c>
      <c r="L1962">
        <f>YEAR(licenziamenti[[#This Row],[date]])</f>
        <v>2024</v>
      </c>
    </row>
    <row r="1963" spans="1:12" hidden="1" x14ac:dyDescent="0.3">
      <c r="A1963" t="s">
        <v>4259</v>
      </c>
      <c r="B1963" t="s">
        <v>3524</v>
      </c>
      <c r="C1963">
        <v>1000</v>
      </c>
      <c r="D1963" s="1">
        <v>45446</v>
      </c>
      <c r="E1963">
        <v>5</v>
      </c>
      <c r="F1963" t="s">
        <v>13</v>
      </c>
      <c r="G1963" t="s">
        <v>4260</v>
      </c>
      <c r="H1963" t="s">
        <v>58</v>
      </c>
      <c r="I1963">
        <v>86</v>
      </c>
      <c r="J1963" t="s">
        <v>289</v>
      </c>
      <c r="K1963" t="s">
        <v>4261</v>
      </c>
      <c r="L1963">
        <f>YEAR(licenziamenti[[#This Row],[date]])</f>
        <v>2024</v>
      </c>
    </row>
    <row r="1964" spans="1:12" hidden="1" x14ac:dyDescent="0.3">
      <c r="A1964" t="s">
        <v>4259</v>
      </c>
      <c r="B1964" t="s">
        <v>3524</v>
      </c>
      <c r="C1964">
        <v>500</v>
      </c>
      <c r="D1964" s="1">
        <v>45350</v>
      </c>
      <c r="E1964">
        <v>19</v>
      </c>
      <c r="F1964" t="s">
        <v>13</v>
      </c>
      <c r="G1964" t="s">
        <v>4260</v>
      </c>
      <c r="H1964" t="s">
        <v>58</v>
      </c>
      <c r="I1964">
        <v>86</v>
      </c>
      <c r="J1964" t="s">
        <v>289</v>
      </c>
      <c r="K1964" t="s">
        <v>4261</v>
      </c>
      <c r="L1964">
        <f>YEAR(licenziamenti[[#This Row],[date]])</f>
        <v>2024</v>
      </c>
    </row>
    <row r="1965" spans="1:12" hidden="1" x14ac:dyDescent="0.3">
      <c r="A1965" t="s">
        <v>4259</v>
      </c>
      <c r="B1965" t="s">
        <v>3524</v>
      </c>
      <c r="C1965">
        <v>620</v>
      </c>
      <c r="D1965" s="1">
        <v>44857</v>
      </c>
      <c r="E1965">
        <v>16</v>
      </c>
      <c r="F1965" t="s">
        <v>13</v>
      </c>
      <c r="G1965" t="s">
        <v>4262</v>
      </c>
      <c r="H1965" t="s">
        <v>58</v>
      </c>
      <c r="I1965">
        <v>86</v>
      </c>
      <c r="J1965" t="s">
        <v>289</v>
      </c>
      <c r="K1965" t="s">
        <v>412</v>
      </c>
      <c r="L1965">
        <f>YEAR(licenziamenti[[#This Row],[date]])</f>
        <v>2022</v>
      </c>
    </row>
    <row r="1966" spans="1:12" hidden="1" x14ac:dyDescent="0.3">
      <c r="A1966" t="s">
        <v>4263</v>
      </c>
      <c r="B1966" t="s">
        <v>42</v>
      </c>
      <c r="D1966" s="1">
        <v>44735</v>
      </c>
      <c r="E1966">
        <v>1</v>
      </c>
      <c r="F1966" t="s">
        <v>419</v>
      </c>
      <c r="G1966" t="s">
        <v>4264</v>
      </c>
      <c r="H1966" t="s">
        <v>45</v>
      </c>
      <c r="I1966">
        <v>472</v>
      </c>
      <c r="J1966" t="s">
        <v>16</v>
      </c>
      <c r="K1966" t="s">
        <v>713</v>
      </c>
      <c r="L1966">
        <f>YEAR(licenziamenti[[#This Row],[date]])</f>
        <v>2022</v>
      </c>
    </row>
    <row r="1967" spans="1:12" hidden="1" x14ac:dyDescent="0.3">
      <c r="A1967" t="s">
        <v>4263</v>
      </c>
      <c r="B1967" t="s">
        <v>42</v>
      </c>
      <c r="C1967">
        <v>1800</v>
      </c>
      <c r="D1967" s="1">
        <v>44882</v>
      </c>
      <c r="F1967" t="s">
        <v>419</v>
      </c>
      <c r="G1967" t="s">
        <v>4265</v>
      </c>
      <c r="H1967" t="s">
        <v>45</v>
      </c>
      <c r="I1967">
        <v>472</v>
      </c>
      <c r="J1967" t="s">
        <v>16</v>
      </c>
      <c r="K1967" t="s">
        <v>1240</v>
      </c>
      <c r="L1967">
        <f>YEAR(licenziamenti[[#This Row],[date]])</f>
        <v>2022</v>
      </c>
    </row>
    <row r="1968" spans="1:12" hidden="1" x14ac:dyDescent="0.3">
      <c r="A1968" t="s">
        <v>4266</v>
      </c>
      <c r="B1968" t="s">
        <v>348</v>
      </c>
      <c r="C1968">
        <v>4000</v>
      </c>
      <c r="D1968" s="1">
        <v>43955</v>
      </c>
      <c r="E1968">
        <v>2</v>
      </c>
      <c r="F1968" t="s">
        <v>131</v>
      </c>
      <c r="G1968" t="s">
        <v>4267</v>
      </c>
      <c r="H1968" t="s">
        <v>28</v>
      </c>
      <c r="I1968">
        <v>175</v>
      </c>
      <c r="J1968" t="s">
        <v>350</v>
      </c>
      <c r="K1968" t="s">
        <v>216</v>
      </c>
      <c r="L1968">
        <f>YEAR(licenziamenti[[#This Row],[date]])</f>
        <v>2020</v>
      </c>
    </row>
    <row r="1969" spans="1:12" hidden="1" x14ac:dyDescent="0.3">
      <c r="A1969" t="s">
        <v>4268</v>
      </c>
      <c r="B1969" t="s">
        <v>42</v>
      </c>
      <c r="C1969">
        <v>700</v>
      </c>
      <c r="D1969" s="1">
        <v>43944</v>
      </c>
      <c r="E1969">
        <v>5</v>
      </c>
      <c r="F1969" t="s">
        <v>13</v>
      </c>
      <c r="G1969" t="s">
        <v>4269</v>
      </c>
      <c r="H1969" t="s">
        <v>58</v>
      </c>
      <c r="I1969">
        <v>1300</v>
      </c>
      <c r="J1969" t="s">
        <v>16</v>
      </c>
      <c r="K1969" t="s">
        <v>163</v>
      </c>
      <c r="L1969">
        <f>YEAR(licenziamenti[[#This Row],[date]])</f>
        <v>2020</v>
      </c>
    </row>
    <row r="1970" spans="1:12" hidden="1" x14ac:dyDescent="0.3">
      <c r="A1970" t="s">
        <v>4270</v>
      </c>
      <c r="B1970" t="s">
        <v>150</v>
      </c>
      <c r="D1970" s="1">
        <v>45239</v>
      </c>
      <c r="E1970">
        <v>10</v>
      </c>
      <c r="F1970" t="s">
        <v>311</v>
      </c>
      <c r="G1970" t="s">
        <v>4271</v>
      </c>
      <c r="H1970" t="s">
        <v>152</v>
      </c>
      <c r="I1970">
        <v>7</v>
      </c>
      <c r="J1970" t="s">
        <v>133</v>
      </c>
      <c r="K1970" t="s">
        <v>820</v>
      </c>
      <c r="L1970">
        <f>YEAR(licenziamenti[[#This Row],[date]])</f>
        <v>2023</v>
      </c>
    </row>
    <row r="1971" spans="1:12" hidden="1" x14ac:dyDescent="0.3">
      <c r="A1971" t="s">
        <v>4272</v>
      </c>
      <c r="B1971" t="s">
        <v>12</v>
      </c>
      <c r="C1971">
        <v>670</v>
      </c>
      <c r="D1971" s="1">
        <v>45383</v>
      </c>
      <c r="F1971" t="s">
        <v>13</v>
      </c>
      <c r="G1971" t="s">
        <v>4273</v>
      </c>
      <c r="H1971" t="s">
        <v>35</v>
      </c>
      <c r="I1971">
        <v>109</v>
      </c>
      <c r="J1971" t="s">
        <v>16</v>
      </c>
      <c r="K1971" t="s">
        <v>1172</v>
      </c>
      <c r="L1971">
        <f>YEAR(licenziamenti[[#This Row],[date]])</f>
        <v>2024</v>
      </c>
    </row>
    <row r="1972" spans="1:12" hidden="1" x14ac:dyDescent="0.3">
      <c r="A1972" t="s">
        <v>4274</v>
      </c>
      <c r="B1972" t="s">
        <v>957</v>
      </c>
      <c r="C1972">
        <v>3000</v>
      </c>
      <c r="D1972" s="1">
        <v>45800</v>
      </c>
      <c r="E1972">
        <v>10</v>
      </c>
      <c r="F1972" t="s">
        <v>83</v>
      </c>
      <c r="G1972" t="s">
        <v>4275</v>
      </c>
      <c r="H1972" t="s">
        <v>28</v>
      </c>
      <c r="I1972">
        <v>44</v>
      </c>
      <c r="J1972" t="s">
        <v>133</v>
      </c>
      <c r="K1972" t="s">
        <v>4276</v>
      </c>
      <c r="L1972">
        <f>YEAR(licenziamenti[[#This Row],[date]])</f>
        <v>2025</v>
      </c>
    </row>
    <row r="1973" spans="1:12" hidden="1" x14ac:dyDescent="0.3">
      <c r="A1973" t="s">
        <v>4277</v>
      </c>
      <c r="B1973" t="s">
        <v>287</v>
      </c>
      <c r="C1973">
        <v>800</v>
      </c>
      <c r="D1973" s="1">
        <v>44903</v>
      </c>
      <c r="E1973">
        <v>5</v>
      </c>
      <c r="F1973" t="s">
        <v>103</v>
      </c>
      <c r="G1973" t="s">
        <v>4278</v>
      </c>
      <c r="H1973" t="s">
        <v>39</v>
      </c>
      <c r="I1973">
        <v>231</v>
      </c>
      <c r="J1973" t="s">
        <v>289</v>
      </c>
      <c r="K1973" t="s">
        <v>300</v>
      </c>
      <c r="L1973">
        <f>YEAR(licenziamenti[[#This Row],[date]])</f>
        <v>2022</v>
      </c>
    </row>
    <row r="1974" spans="1:12" hidden="1" x14ac:dyDescent="0.3">
      <c r="A1974" t="s">
        <v>4279</v>
      </c>
      <c r="B1974" t="s">
        <v>4150</v>
      </c>
      <c r="C1974">
        <v>650</v>
      </c>
      <c r="D1974" s="1">
        <v>45330</v>
      </c>
      <c r="E1974">
        <v>15</v>
      </c>
      <c r="F1974" t="s">
        <v>73</v>
      </c>
      <c r="G1974" t="s">
        <v>4280</v>
      </c>
      <c r="H1974" t="s">
        <v>39</v>
      </c>
      <c r="I1974">
        <v>247</v>
      </c>
      <c r="J1974" t="s">
        <v>4152</v>
      </c>
      <c r="K1974" t="s">
        <v>4281</v>
      </c>
      <c r="L1974">
        <f>YEAR(licenziamenti[[#This Row],[date]])</f>
        <v>2024</v>
      </c>
    </row>
    <row r="1975" spans="1:12" hidden="1" x14ac:dyDescent="0.3">
      <c r="A1975" t="s">
        <v>4282</v>
      </c>
      <c r="B1975" t="s">
        <v>3619</v>
      </c>
      <c r="C1975">
        <v>1280</v>
      </c>
      <c r="D1975" s="1">
        <v>45257</v>
      </c>
      <c r="E1975">
        <v>25</v>
      </c>
      <c r="F1975" t="s">
        <v>103</v>
      </c>
      <c r="G1975" t="s">
        <v>4283</v>
      </c>
      <c r="H1975" t="s">
        <v>28</v>
      </c>
      <c r="I1975">
        <v>390</v>
      </c>
      <c r="J1975" t="s">
        <v>16</v>
      </c>
      <c r="K1975" t="s">
        <v>1800</v>
      </c>
      <c r="L1975">
        <f>YEAR(licenziamenti[[#This Row],[date]])</f>
        <v>2023</v>
      </c>
    </row>
    <row r="1976" spans="1:12" hidden="1" x14ac:dyDescent="0.3">
      <c r="A1976" t="s">
        <v>4282</v>
      </c>
      <c r="B1976" t="s">
        <v>3619</v>
      </c>
      <c r="C1976">
        <v>400</v>
      </c>
      <c r="D1976" s="1">
        <v>45355</v>
      </c>
      <c r="E1976">
        <v>13</v>
      </c>
      <c r="F1976" t="s">
        <v>103</v>
      </c>
      <c r="G1976" t="s">
        <v>4284</v>
      </c>
      <c r="H1976" t="s">
        <v>28</v>
      </c>
      <c r="I1976">
        <v>390</v>
      </c>
      <c r="J1976" t="s">
        <v>16</v>
      </c>
      <c r="K1976" t="s">
        <v>3302</v>
      </c>
      <c r="L1976">
        <f>YEAR(licenziamenti[[#This Row],[date]])</f>
        <v>2024</v>
      </c>
    </row>
    <row r="1977" spans="1:12" hidden="1" x14ac:dyDescent="0.3">
      <c r="A1977" t="s">
        <v>4285</v>
      </c>
      <c r="B1977" t="s">
        <v>12</v>
      </c>
      <c r="D1977" s="1">
        <v>44824</v>
      </c>
      <c r="E1977">
        <v>1</v>
      </c>
      <c r="F1977" t="s">
        <v>103</v>
      </c>
      <c r="G1977" t="s">
        <v>4286</v>
      </c>
      <c r="H1977" t="s">
        <v>39</v>
      </c>
      <c r="I1977">
        <v>282</v>
      </c>
      <c r="J1977" t="s">
        <v>16</v>
      </c>
      <c r="K1977" t="s">
        <v>2432</v>
      </c>
      <c r="L1977">
        <f>YEAR(licenziamenti[[#This Row],[date]])</f>
        <v>2022</v>
      </c>
    </row>
    <row r="1978" spans="1:12" hidden="1" x14ac:dyDescent="0.3">
      <c r="A1978" t="s">
        <v>4285</v>
      </c>
      <c r="B1978" t="s">
        <v>12</v>
      </c>
      <c r="D1978" s="1">
        <v>44082</v>
      </c>
      <c r="E1978">
        <v>1</v>
      </c>
      <c r="F1978" t="s">
        <v>103</v>
      </c>
      <c r="G1978" t="s">
        <v>4287</v>
      </c>
      <c r="H1978" t="s">
        <v>28</v>
      </c>
      <c r="I1978">
        <v>132</v>
      </c>
      <c r="J1978" t="s">
        <v>16</v>
      </c>
      <c r="K1978" t="s">
        <v>4288</v>
      </c>
      <c r="L1978">
        <f>YEAR(licenziamenti[[#This Row],[date]])</f>
        <v>2020</v>
      </c>
    </row>
    <row r="1979" spans="1:12" hidden="1" x14ac:dyDescent="0.3">
      <c r="A1979" t="s">
        <v>4289</v>
      </c>
      <c r="B1979" t="s">
        <v>528</v>
      </c>
      <c r="C1979">
        <v>520</v>
      </c>
      <c r="D1979" s="1">
        <v>43915</v>
      </c>
      <c r="E1979">
        <v>28</v>
      </c>
      <c r="F1979" t="s">
        <v>20</v>
      </c>
      <c r="G1979" t="s">
        <v>4290</v>
      </c>
      <c r="H1979" t="s">
        <v>35</v>
      </c>
      <c r="I1979">
        <v>48</v>
      </c>
      <c r="J1979" t="s">
        <v>16</v>
      </c>
      <c r="K1979" t="s">
        <v>796</v>
      </c>
      <c r="L1979">
        <f>YEAR(licenziamenti[[#This Row],[date]])</f>
        <v>2020</v>
      </c>
    </row>
    <row r="1980" spans="1:12" hidden="1" x14ac:dyDescent="0.3">
      <c r="A1980" t="s">
        <v>4291</v>
      </c>
      <c r="B1980" t="s">
        <v>42</v>
      </c>
      <c r="C1980">
        <v>2000</v>
      </c>
      <c r="D1980" s="1">
        <v>45693</v>
      </c>
      <c r="F1980" t="s">
        <v>20</v>
      </c>
      <c r="G1980" t="s">
        <v>4292</v>
      </c>
      <c r="H1980" t="s">
        <v>39</v>
      </c>
      <c r="I1980">
        <v>394</v>
      </c>
      <c r="J1980" t="s">
        <v>16</v>
      </c>
      <c r="K1980" t="s">
        <v>537</v>
      </c>
      <c r="L1980">
        <f>YEAR(licenziamenti[[#This Row],[date]])</f>
        <v>2025</v>
      </c>
    </row>
    <row r="1981" spans="1:12" hidden="1" x14ac:dyDescent="0.3">
      <c r="A1981" t="s">
        <v>4291</v>
      </c>
      <c r="B1981" t="s">
        <v>42</v>
      </c>
      <c r="C1981">
        <v>380</v>
      </c>
      <c r="D1981" s="1">
        <v>44768</v>
      </c>
      <c r="E1981">
        <v>3</v>
      </c>
      <c r="F1981" t="s">
        <v>20</v>
      </c>
      <c r="G1981" t="s">
        <v>2324</v>
      </c>
      <c r="H1981" t="s">
        <v>39</v>
      </c>
      <c r="I1981">
        <v>394</v>
      </c>
      <c r="J1981" t="s">
        <v>16</v>
      </c>
      <c r="K1981" t="s">
        <v>17</v>
      </c>
      <c r="L1981">
        <f>YEAR(licenziamenti[[#This Row],[date]])</f>
        <v>2022</v>
      </c>
    </row>
    <row r="1982" spans="1:12" hidden="1" x14ac:dyDescent="0.3">
      <c r="A1982" t="s">
        <v>4291</v>
      </c>
      <c r="B1982" t="s">
        <v>42</v>
      </c>
      <c r="C1982">
        <v>900</v>
      </c>
      <c r="D1982" s="1">
        <v>45078</v>
      </c>
      <c r="E1982">
        <v>1</v>
      </c>
      <c r="F1982" t="s">
        <v>20</v>
      </c>
      <c r="G1982" t="s">
        <v>4293</v>
      </c>
      <c r="H1982" t="s">
        <v>39</v>
      </c>
      <c r="I1982">
        <v>394</v>
      </c>
      <c r="J1982" t="s">
        <v>16</v>
      </c>
      <c r="K1982" t="s">
        <v>2569</v>
      </c>
      <c r="L1982">
        <f>YEAR(licenziamenti[[#This Row],[date]])</f>
        <v>2023</v>
      </c>
    </row>
    <row r="1983" spans="1:12" hidden="1" x14ac:dyDescent="0.3">
      <c r="A1983" t="s">
        <v>4294</v>
      </c>
      <c r="B1983" t="s">
        <v>99</v>
      </c>
      <c r="D1983" s="1">
        <v>45189</v>
      </c>
      <c r="E1983">
        <v>12</v>
      </c>
      <c r="F1983" t="s">
        <v>78</v>
      </c>
      <c r="G1983" t="s">
        <v>4295</v>
      </c>
      <c r="H1983" t="s">
        <v>1284</v>
      </c>
      <c r="I1983">
        <v>489</v>
      </c>
      <c r="J1983" t="s">
        <v>16</v>
      </c>
      <c r="K1983" t="s">
        <v>4296</v>
      </c>
      <c r="L1983">
        <f>YEAR(licenziamenti[[#This Row],[date]])</f>
        <v>2023</v>
      </c>
    </row>
    <row r="1984" spans="1:12" hidden="1" x14ac:dyDescent="0.3">
      <c r="A1984" t="s">
        <v>4294</v>
      </c>
      <c r="B1984" t="s">
        <v>99</v>
      </c>
      <c r="C1984">
        <v>600</v>
      </c>
      <c r="D1984" s="1">
        <v>44775</v>
      </c>
      <c r="E1984">
        <v>5</v>
      </c>
      <c r="F1984" t="s">
        <v>78</v>
      </c>
      <c r="G1984" t="s">
        <v>4297</v>
      </c>
      <c r="H1984" t="s">
        <v>1284</v>
      </c>
      <c r="I1984">
        <v>489</v>
      </c>
      <c r="J1984" t="s">
        <v>16</v>
      </c>
      <c r="K1984" t="s">
        <v>3183</v>
      </c>
      <c r="L1984">
        <f>YEAR(licenziamenti[[#This Row],[date]])</f>
        <v>2022</v>
      </c>
    </row>
    <row r="1985" spans="1:12" hidden="1" x14ac:dyDescent="0.3">
      <c r="A1985" t="s">
        <v>4294</v>
      </c>
      <c r="B1985" t="s">
        <v>99</v>
      </c>
      <c r="C1985">
        <v>670</v>
      </c>
      <c r="D1985" s="1">
        <v>45602</v>
      </c>
      <c r="E1985">
        <v>9</v>
      </c>
      <c r="F1985" t="s">
        <v>78</v>
      </c>
      <c r="G1985" t="s">
        <v>4298</v>
      </c>
      <c r="H1985" t="s">
        <v>1284</v>
      </c>
      <c r="I1985">
        <v>489</v>
      </c>
      <c r="J1985" t="s">
        <v>16</v>
      </c>
      <c r="K1985" t="s">
        <v>2465</v>
      </c>
      <c r="L1985">
        <f>YEAR(licenziamenti[[#This Row],[date]])</f>
        <v>2024</v>
      </c>
    </row>
    <row r="1986" spans="1:12" hidden="1" x14ac:dyDescent="0.3">
      <c r="A1986" t="s">
        <v>4294</v>
      </c>
      <c r="B1986" t="s">
        <v>99</v>
      </c>
      <c r="C1986">
        <v>700</v>
      </c>
      <c r="D1986" s="1">
        <v>44984</v>
      </c>
      <c r="E1986">
        <v>7</v>
      </c>
      <c r="F1986" t="s">
        <v>78</v>
      </c>
      <c r="G1986" t="s">
        <v>4299</v>
      </c>
      <c r="H1986" t="s">
        <v>1284</v>
      </c>
      <c r="I1986">
        <v>489</v>
      </c>
      <c r="J1986" t="s">
        <v>16</v>
      </c>
      <c r="K1986" t="s">
        <v>4300</v>
      </c>
      <c r="L1986">
        <f>YEAR(licenziamenti[[#This Row],[date]])</f>
        <v>2023</v>
      </c>
    </row>
    <row r="1987" spans="1:12" hidden="1" x14ac:dyDescent="0.3">
      <c r="A1987" t="s">
        <v>4294</v>
      </c>
      <c r="B1987" t="s">
        <v>99</v>
      </c>
      <c r="D1987" s="1">
        <v>45139</v>
      </c>
      <c r="E1987">
        <v>5</v>
      </c>
      <c r="F1987" t="s">
        <v>78</v>
      </c>
      <c r="G1987" t="s">
        <v>4301</v>
      </c>
      <c r="H1987" t="s">
        <v>1284</v>
      </c>
      <c r="I1987">
        <v>489</v>
      </c>
      <c r="J1987" t="s">
        <v>16</v>
      </c>
      <c r="K1987" t="s">
        <v>503</v>
      </c>
      <c r="L1987">
        <f>YEAR(licenziamenti[[#This Row],[date]])</f>
        <v>2023</v>
      </c>
    </row>
    <row r="1988" spans="1:12" hidden="1" x14ac:dyDescent="0.3">
      <c r="A1988" t="s">
        <v>4302</v>
      </c>
      <c r="B1988" t="s">
        <v>12</v>
      </c>
      <c r="C1988">
        <v>310</v>
      </c>
      <c r="D1988" s="1">
        <v>44747</v>
      </c>
      <c r="E1988">
        <v>18</v>
      </c>
      <c r="F1988" t="s">
        <v>65</v>
      </c>
      <c r="G1988" t="s">
        <v>4303</v>
      </c>
      <c r="H1988" t="s">
        <v>45</v>
      </c>
      <c r="I1988">
        <v>240</v>
      </c>
      <c r="J1988" t="s">
        <v>16</v>
      </c>
      <c r="K1988" t="s">
        <v>2155</v>
      </c>
      <c r="L1988">
        <f>YEAR(licenziamenti[[#This Row],[date]])</f>
        <v>2022</v>
      </c>
    </row>
    <row r="1989" spans="1:12" hidden="1" x14ac:dyDescent="0.3">
      <c r="A1989" t="s">
        <v>4302</v>
      </c>
      <c r="B1989" t="s">
        <v>12</v>
      </c>
      <c r="C1989">
        <v>430</v>
      </c>
      <c r="D1989" s="1">
        <v>44905</v>
      </c>
      <c r="E1989">
        <v>25</v>
      </c>
      <c r="F1989" t="s">
        <v>65</v>
      </c>
      <c r="G1989" t="s">
        <v>4304</v>
      </c>
      <c r="H1989" t="s">
        <v>45</v>
      </c>
      <c r="I1989">
        <v>240</v>
      </c>
      <c r="J1989" t="s">
        <v>16</v>
      </c>
      <c r="K1989" t="s">
        <v>715</v>
      </c>
      <c r="L1989">
        <f>YEAR(licenziamenti[[#This Row],[date]])</f>
        <v>2022</v>
      </c>
    </row>
    <row r="1990" spans="1:12" hidden="1" x14ac:dyDescent="0.3">
      <c r="A1990" t="s">
        <v>4305</v>
      </c>
      <c r="B1990" t="s">
        <v>642</v>
      </c>
      <c r="D1990" s="1">
        <v>44880</v>
      </c>
      <c r="E1990">
        <v>12</v>
      </c>
      <c r="F1990" t="s">
        <v>125</v>
      </c>
      <c r="G1990" t="s">
        <v>4306</v>
      </c>
      <c r="H1990" t="s">
        <v>28</v>
      </c>
      <c r="I1990">
        <v>174</v>
      </c>
      <c r="J1990" t="s">
        <v>16</v>
      </c>
      <c r="K1990" t="s">
        <v>1247</v>
      </c>
      <c r="L1990">
        <f>YEAR(licenziamenti[[#This Row],[date]])</f>
        <v>2022</v>
      </c>
    </row>
    <row r="1991" spans="1:12" hidden="1" x14ac:dyDescent="0.3">
      <c r="A1991" t="s">
        <v>4305</v>
      </c>
      <c r="B1991" t="s">
        <v>642</v>
      </c>
      <c r="C1991">
        <v>870</v>
      </c>
      <c r="D1991" s="1">
        <v>44701</v>
      </c>
      <c r="E1991">
        <v>15</v>
      </c>
      <c r="F1991" t="s">
        <v>125</v>
      </c>
      <c r="G1991" t="s">
        <v>4307</v>
      </c>
      <c r="H1991" t="s">
        <v>28</v>
      </c>
      <c r="I1991">
        <v>174</v>
      </c>
      <c r="J1991" t="s">
        <v>16</v>
      </c>
      <c r="K1991" t="s">
        <v>3821</v>
      </c>
      <c r="L1991">
        <f>YEAR(licenziamenti[[#This Row],[date]])</f>
        <v>2022</v>
      </c>
    </row>
    <row r="1992" spans="1:12" hidden="1" x14ac:dyDescent="0.3">
      <c r="A1992" t="s">
        <v>4308</v>
      </c>
      <c r="B1992" t="s">
        <v>138</v>
      </c>
      <c r="C1992">
        <v>1500</v>
      </c>
      <c r="D1992" s="1">
        <v>45401</v>
      </c>
      <c r="E1992">
        <v>8</v>
      </c>
      <c r="F1992" t="s">
        <v>233</v>
      </c>
      <c r="G1992" t="s">
        <v>4309</v>
      </c>
      <c r="H1992" t="s">
        <v>1284</v>
      </c>
      <c r="I1992">
        <v>802</v>
      </c>
      <c r="J1992" t="s">
        <v>16</v>
      </c>
      <c r="K1992" t="s">
        <v>4310</v>
      </c>
      <c r="L1992">
        <f>YEAR(licenziamenti[[#This Row],[date]])</f>
        <v>2024</v>
      </c>
    </row>
    <row r="1993" spans="1:12" hidden="1" x14ac:dyDescent="0.3">
      <c r="A1993" t="s">
        <v>4311</v>
      </c>
      <c r="B1993" t="s">
        <v>42</v>
      </c>
      <c r="C1993">
        <v>300</v>
      </c>
      <c r="D1993" s="1">
        <v>43915</v>
      </c>
      <c r="E1993">
        <v>23</v>
      </c>
      <c r="F1993" t="s">
        <v>125</v>
      </c>
      <c r="G1993" t="s">
        <v>4312</v>
      </c>
      <c r="H1993" t="s">
        <v>28</v>
      </c>
      <c r="I1993">
        <v>35</v>
      </c>
      <c r="J1993" t="s">
        <v>16</v>
      </c>
      <c r="K1993" t="s">
        <v>1480</v>
      </c>
      <c r="L1993">
        <f>YEAR(licenziamenti[[#This Row],[date]])</f>
        <v>2020</v>
      </c>
    </row>
    <row r="1994" spans="1:12" hidden="1" x14ac:dyDescent="0.3">
      <c r="A1994" t="s">
        <v>4313</v>
      </c>
      <c r="B1994" t="s">
        <v>42</v>
      </c>
      <c r="C1994">
        <v>1700</v>
      </c>
      <c r="D1994" s="1">
        <v>44880</v>
      </c>
      <c r="E1994">
        <v>17</v>
      </c>
      <c r="F1994" t="s">
        <v>146</v>
      </c>
      <c r="G1994" t="s">
        <v>4314</v>
      </c>
      <c r="H1994" t="s">
        <v>15</v>
      </c>
      <c r="I1994">
        <v>507</v>
      </c>
      <c r="J1994" t="s">
        <v>16</v>
      </c>
      <c r="K1994" t="s">
        <v>1247</v>
      </c>
      <c r="L1994">
        <f>YEAR(licenziamenti[[#This Row],[date]])</f>
        <v>2022</v>
      </c>
    </row>
    <row r="1995" spans="1:12" hidden="1" x14ac:dyDescent="0.3">
      <c r="A1995" t="s">
        <v>4315</v>
      </c>
      <c r="B1995" t="s">
        <v>957</v>
      </c>
      <c r="C1995">
        <v>400</v>
      </c>
      <c r="D1995" s="1">
        <v>44741</v>
      </c>
      <c r="E1995">
        <v>2</v>
      </c>
      <c r="F1995" t="s">
        <v>103</v>
      </c>
      <c r="G1995" t="s">
        <v>4316</v>
      </c>
      <c r="H1995" t="s">
        <v>58</v>
      </c>
      <c r="I1995">
        <v>13</v>
      </c>
      <c r="J1995" t="s">
        <v>133</v>
      </c>
      <c r="K1995" t="s">
        <v>115</v>
      </c>
      <c r="L1995">
        <f>YEAR(licenziamenti[[#This Row],[date]])</f>
        <v>2022</v>
      </c>
    </row>
    <row r="1996" spans="1:12" hidden="1" x14ac:dyDescent="0.3">
      <c r="A1996" t="s">
        <v>4317</v>
      </c>
      <c r="B1996" t="s">
        <v>168</v>
      </c>
      <c r="C1996">
        <v>6000</v>
      </c>
      <c r="D1996" s="1">
        <v>44173</v>
      </c>
      <c r="F1996" t="s">
        <v>213</v>
      </c>
      <c r="G1996" t="s">
        <v>4318</v>
      </c>
      <c r="H1996" t="s">
        <v>173</v>
      </c>
      <c r="I1996">
        <v>3200</v>
      </c>
      <c r="J1996" t="s">
        <v>133</v>
      </c>
      <c r="K1996" t="s">
        <v>4319</v>
      </c>
      <c r="L1996">
        <f>YEAR(licenziamenti[[#This Row],[date]])</f>
        <v>2020</v>
      </c>
    </row>
    <row r="1997" spans="1:12" hidden="1" x14ac:dyDescent="0.3">
      <c r="A1997" t="s">
        <v>4317</v>
      </c>
      <c r="B1997" t="s">
        <v>168</v>
      </c>
      <c r="C1997">
        <v>6000</v>
      </c>
      <c r="D1997" s="1">
        <v>44898</v>
      </c>
      <c r="F1997" t="s">
        <v>213</v>
      </c>
      <c r="G1997" t="s">
        <v>4320</v>
      </c>
      <c r="H1997" t="s">
        <v>173</v>
      </c>
      <c r="I1997">
        <v>4000</v>
      </c>
      <c r="J1997" t="s">
        <v>133</v>
      </c>
      <c r="K1997" t="s">
        <v>2788</v>
      </c>
      <c r="L1997">
        <f>YEAR(licenziamenti[[#This Row],[date]])</f>
        <v>2022</v>
      </c>
    </row>
    <row r="1998" spans="1:12" hidden="1" x14ac:dyDescent="0.3">
      <c r="A1998" t="s">
        <v>4317</v>
      </c>
      <c r="B1998" t="s">
        <v>517</v>
      </c>
      <c r="C1998">
        <v>1500</v>
      </c>
      <c r="D1998" s="1">
        <v>43952</v>
      </c>
      <c r="F1998" t="s">
        <v>213</v>
      </c>
      <c r="G1998" t="s">
        <v>4321</v>
      </c>
      <c r="H1998" t="s">
        <v>173</v>
      </c>
      <c r="I1998">
        <v>2400</v>
      </c>
      <c r="J1998" t="s">
        <v>519</v>
      </c>
      <c r="K1998" t="s">
        <v>1267</v>
      </c>
      <c r="L1998">
        <f>YEAR(licenziamenti[[#This Row],[date]])</f>
        <v>2020</v>
      </c>
    </row>
    <row r="1999" spans="1:12" hidden="1" x14ac:dyDescent="0.3">
      <c r="A1999" t="s">
        <v>4317</v>
      </c>
      <c r="B1999" t="s">
        <v>55</v>
      </c>
      <c r="C1999">
        <v>5000</v>
      </c>
      <c r="D1999" s="1">
        <v>43946</v>
      </c>
      <c r="F1999" t="s">
        <v>213</v>
      </c>
      <c r="G1999" t="s">
        <v>4322</v>
      </c>
      <c r="H1999" t="s">
        <v>173</v>
      </c>
      <c r="I1999">
        <v>2400</v>
      </c>
      <c r="J1999" t="s">
        <v>59</v>
      </c>
      <c r="K1999" t="s">
        <v>1201</v>
      </c>
      <c r="L1999">
        <f>YEAR(licenziamenti[[#This Row],[date]])</f>
        <v>2020</v>
      </c>
    </row>
    <row r="2000" spans="1:12" hidden="1" x14ac:dyDescent="0.3">
      <c r="A2000" t="s">
        <v>4323</v>
      </c>
      <c r="B2000" t="s">
        <v>12</v>
      </c>
      <c r="D2000" s="1">
        <v>44470</v>
      </c>
      <c r="E2000">
        <v>10</v>
      </c>
      <c r="F2000" t="s">
        <v>125</v>
      </c>
      <c r="G2000" t="s">
        <v>4324</v>
      </c>
      <c r="H2000" t="s">
        <v>35</v>
      </c>
      <c r="I2000">
        <v>70</v>
      </c>
      <c r="J2000" t="s">
        <v>16</v>
      </c>
      <c r="K2000" t="s">
        <v>4325</v>
      </c>
      <c r="L2000">
        <f>YEAR(licenziamenti[[#This Row],[date]])</f>
        <v>2021</v>
      </c>
    </row>
    <row r="2001" spans="1:12" hidden="1" x14ac:dyDescent="0.3">
      <c r="A2001" t="s">
        <v>4326</v>
      </c>
      <c r="B2001" t="s">
        <v>12</v>
      </c>
      <c r="C2001">
        <v>1000</v>
      </c>
      <c r="D2001" s="1">
        <v>44845</v>
      </c>
      <c r="E2001">
        <v>3</v>
      </c>
      <c r="F2001" t="s">
        <v>419</v>
      </c>
      <c r="G2001" t="s">
        <v>4327</v>
      </c>
      <c r="H2001" t="s">
        <v>35</v>
      </c>
      <c r="I2001">
        <v>217</v>
      </c>
      <c r="J2001" t="s">
        <v>16</v>
      </c>
      <c r="K2001" t="s">
        <v>2477</v>
      </c>
      <c r="L2001">
        <f>YEAR(licenziamenti[[#This Row],[date]])</f>
        <v>2022</v>
      </c>
    </row>
    <row r="2002" spans="1:12" hidden="1" x14ac:dyDescent="0.3">
      <c r="A2002" t="s">
        <v>4328</v>
      </c>
      <c r="B2002" t="s">
        <v>42</v>
      </c>
      <c r="C2002">
        <v>1380</v>
      </c>
      <c r="D2002" s="1">
        <v>44796</v>
      </c>
      <c r="E2002">
        <v>2</v>
      </c>
      <c r="F2002" t="s">
        <v>43</v>
      </c>
      <c r="G2002" t="s">
        <v>4329</v>
      </c>
      <c r="H2002" t="s">
        <v>58</v>
      </c>
      <c r="I2002">
        <v>472</v>
      </c>
      <c r="J2002" t="s">
        <v>16</v>
      </c>
      <c r="K2002" t="s">
        <v>4330</v>
      </c>
      <c r="L2002">
        <f>YEAR(licenziamenti[[#This Row],[date]])</f>
        <v>2022</v>
      </c>
    </row>
    <row r="2003" spans="1:12" hidden="1" x14ac:dyDescent="0.3">
      <c r="A2003" t="s">
        <v>4331</v>
      </c>
      <c r="B2003" t="s">
        <v>12</v>
      </c>
      <c r="C2003">
        <v>940</v>
      </c>
      <c r="D2003" s="1">
        <v>44760</v>
      </c>
      <c r="F2003" t="s">
        <v>13</v>
      </c>
      <c r="G2003" t="s">
        <v>4332</v>
      </c>
      <c r="H2003" t="s">
        <v>35</v>
      </c>
      <c r="I2003">
        <v>200</v>
      </c>
      <c r="J2003" t="s">
        <v>16</v>
      </c>
      <c r="K2003" t="s">
        <v>949</v>
      </c>
      <c r="L2003">
        <f>YEAR(licenziamenti[[#This Row],[date]])</f>
        <v>2022</v>
      </c>
    </row>
    <row r="2004" spans="1:12" hidden="1" x14ac:dyDescent="0.3">
      <c r="A2004" t="s">
        <v>4333</v>
      </c>
      <c r="B2004" t="s">
        <v>517</v>
      </c>
      <c r="D2004" s="1">
        <v>44937</v>
      </c>
      <c r="E2004">
        <v>8</v>
      </c>
      <c r="F2004" t="s">
        <v>131</v>
      </c>
      <c r="G2004" t="s">
        <v>4334</v>
      </c>
      <c r="H2004" t="s">
        <v>45</v>
      </c>
      <c r="I2004">
        <v>293</v>
      </c>
      <c r="J2004" t="s">
        <v>519</v>
      </c>
      <c r="K2004" t="s">
        <v>921</v>
      </c>
      <c r="L2004">
        <f>YEAR(licenziamenti[[#This Row],[date]])</f>
        <v>2023</v>
      </c>
    </row>
    <row r="2005" spans="1:12" hidden="1" x14ac:dyDescent="0.3">
      <c r="A2005" t="s">
        <v>4335</v>
      </c>
      <c r="B2005" t="s">
        <v>150</v>
      </c>
      <c r="C2005">
        <v>800</v>
      </c>
      <c r="D2005" s="1">
        <v>44403</v>
      </c>
      <c r="F2005" t="s">
        <v>396</v>
      </c>
      <c r="G2005" t="s">
        <v>4336</v>
      </c>
      <c r="H2005" t="s">
        <v>22</v>
      </c>
      <c r="I2005">
        <v>17</v>
      </c>
      <c r="J2005" t="s">
        <v>133</v>
      </c>
      <c r="K2005" t="s">
        <v>4337</v>
      </c>
      <c r="L2005">
        <f>YEAR(licenziamenti[[#This Row],[date]])</f>
        <v>2021</v>
      </c>
    </row>
    <row r="2006" spans="1:12" hidden="1" x14ac:dyDescent="0.3">
      <c r="A2006" t="s">
        <v>4338</v>
      </c>
      <c r="B2006" t="s">
        <v>287</v>
      </c>
      <c r="C2006">
        <v>1000</v>
      </c>
      <c r="D2006" s="1">
        <v>45448</v>
      </c>
      <c r="E2006">
        <v>2</v>
      </c>
      <c r="F2006" t="s">
        <v>131</v>
      </c>
      <c r="G2006" t="s">
        <v>4339</v>
      </c>
      <c r="H2006" t="s">
        <v>39</v>
      </c>
      <c r="I2006">
        <v>2000</v>
      </c>
      <c r="J2006" t="s">
        <v>289</v>
      </c>
      <c r="K2006" t="s">
        <v>290</v>
      </c>
      <c r="L2006">
        <f>YEAR(licenziamenti[[#This Row],[date]])</f>
        <v>2024</v>
      </c>
    </row>
    <row r="2007" spans="1:12" hidden="1" x14ac:dyDescent="0.3">
      <c r="A2007" t="s">
        <v>4338</v>
      </c>
      <c r="B2007" t="s">
        <v>287</v>
      </c>
      <c r="C2007">
        <v>1400</v>
      </c>
      <c r="D2007" s="1">
        <v>44944</v>
      </c>
      <c r="E2007">
        <v>2</v>
      </c>
      <c r="F2007" t="s">
        <v>131</v>
      </c>
      <c r="G2007" t="s">
        <v>4340</v>
      </c>
      <c r="H2007" t="s">
        <v>39</v>
      </c>
      <c r="I2007">
        <v>571</v>
      </c>
      <c r="J2007" t="s">
        <v>289</v>
      </c>
      <c r="K2007" t="s">
        <v>96</v>
      </c>
      <c r="L2007">
        <f>YEAR(licenziamenti[[#This Row],[date]])</f>
        <v>2023</v>
      </c>
    </row>
    <row r="2008" spans="1:12" hidden="1" x14ac:dyDescent="0.3">
      <c r="A2008" t="s">
        <v>4341</v>
      </c>
      <c r="B2008" t="s">
        <v>12</v>
      </c>
      <c r="D2008" s="1">
        <v>44950</v>
      </c>
      <c r="E2008">
        <v>7</v>
      </c>
      <c r="F2008" t="s">
        <v>233</v>
      </c>
      <c r="G2008" t="s">
        <v>4342</v>
      </c>
      <c r="H2008" t="s">
        <v>39</v>
      </c>
      <c r="I2008">
        <v>173</v>
      </c>
      <c r="J2008" t="s">
        <v>16</v>
      </c>
      <c r="K2008" t="s">
        <v>1537</v>
      </c>
      <c r="L2008">
        <f>YEAR(licenziamenti[[#This Row],[date]])</f>
        <v>2023</v>
      </c>
    </row>
    <row r="2009" spans="1:12" hidden="1" x14ac:dyDescent="0.3">
      <c r="A2009" t="s">
        <v>4343</v>
      </c>
      <c r="B2009" t="s">
        <v>168</v>
      </c>
      <c r="C2009">
        <v>15000</v>
      </c>
      <c r="D2009" s="1">
        <v>43998</v>
      </c>
      <c r="E2009">
        <v>5</v>
      </c>
      <c r="F2009" t="s">
        <v>131</v>
      </c>
      <c r="G2009" t="s">
        <v>4344</v>
      </c>
      <c r="H2009" t="s">
        <v>1284</v>
      </c>
      <c r="I2009">
        <v>496</v>
      </c>
      <c r="J2009" t="s">
        <v>133</v>
      </c>
      <c r="K2009" t="s">
        <v>2686</v>
      </c>
      <c r="L2009">
        <f>YEAR(licenziamenti[[#This Row],[date]])</f>
        <v>2020</v>
      </c>
    </row>
    <row r="2010" spans="1:12" hidden="1" x14ac:dyDescent="0.3">
      <c r="A2010" t="s">
        <v>4345</v>
      </c>
      <c r="B2010" t="s">
        <v>204</v>
      </c>
      <c r="C2010">
        <v>1200</v>
      </c>
      <c r="D2010" s="1">
        <v>45743</v>
      </c>
      <c r="F2010" t="s">
        <v>109</v>
      </c>
      <c r="G2010" t="s">
        <v>4346</v>
      </c>
      <c r="H2010" t="s">
        <v>39</v>
      </c>
      <c r="I2010">
        <v>3000</v>
      </c>
      <c r="J2010" t="s">
        <v>16</v>
      </c>
      <c r="K2010" t="s">
        <v>4101</v>
      </c>
      <c r="L2010">
        <f>YEAR(licenziamenti[[#This Row],[date]])</f>
        <v>2025</v>
      </c>
    </row>
    <row r="2011" spans="1:12" hidden="1" x14ac:dyDescent="0.3">
      <c r="A2011" t="s">
        <v>4345</v>
      </c>
      <c r="B2011" t="s">
        <v>204</v>
      </c>
      <c r="C2011">
        <v>750</v>
      </c>
      <c r="D2011" s="1">
        <v>44984</v>
      </c>
      <c r="E2011">
        <v>2</v>
      </c>
      <c r="F2011" t="s">
        <v>109</v>
      </c>
      <c r="G2011" t="s">
        <v>4347</v>
      </c>
      <c r="H2011" t="s">
        <v>39</v>
      </c>
      <c r="I2011">
        <v>3000</v>
      </c>
      <c r="J2011" t="s">
        <v>16</v>
      </c>
      <c r="K2011" t="s">
        <v>865</v>
      </c>
      <c r="L2011">
        <f>YEAR(licenziamenti[[#This Row],[date]])</f>
        <v>2023</v>
      </c>
    </row>
    <row r="2012" spans="1:12" hidden="1" x14ac:dyDescent="0.3">
      <c r="A2012" t="s">
        <v>4348</v>
      </c>
      <c r="B2012" t="s">
        <v>204</v>
      </c>
      <c r="C2012">
        <v>180</v>
      </c>
      <c r="D2012" s="1">
        <v>43922</v>
      </c>
      <c r="F2012" t="s">
        <v>213</v>
      </c>
      <c r="G2012" t="s">
        <v>4349</v>
      </c>
      <c r="H2012" t="s">
        <v>22</v>
      </c>
      <c r="I2012">
        <v>11</v>
      </c>
      <c r="J2012" t="s">
        <v>16</v>
      </c>
      <c r="K2012" t="s">
        <v>1480</v>
      </c>
      <c r="L2012">
        <f>YEAR(licenziamenti[[#This Row],[date]])</f>
        <v>2020</v>
      </c>
    </row>
    <row r="2013" spans="1:12" hidden="1" x14ac:dyDescent="0.3">
      <c r="A2013" t="s">
        <v>4350</v>
      </c>
      <c r="B2013" t="s">
        <v>12</v>
      </c>
      <c r="C2013">
        <v>60</v>
      </c>
      <c r="D2013" s="1">
        <v>43903</v>
      </c>
      <c r="E2013">
        <v>75</v>
      </c>
      <c r="F2013" t="s">
        <v>33</v>
      </c>
      <c r="G2013" t="s">
        <v>4351</v>
      </c>
      <c r="H2013" t="s">
        <v>152</v>
      </c>
      <c r="I2013">
        <v>1</v>
      </c>
      <c r="J2013" t="s">
        <v>16</v>
      </c>
      <c r="K2013" t="s">
        <v>593</v>
      </c>
      <c r="L2013">
        <f>YEAR(licenziamenti[[#This Row],[date]])</f>
        <v>2020</v>
      </c>
    </row>
    <row r="2014" spans="1:12" hidden="1" x14ac:dyDescent="0.3">
      <c r="A2014" t="s">
        <v>4352</v>
      </c>
      <c r="B2014" t="s">
        <v>99</v>
      </c>
      <c r="C2014">
        <v>630</v>
      </c>
      <c r="D2014" s="1">
        <v>45667</v>
      </c>
      <c r="E2014">
        <v>10</v>
      </c>
      <c r="F2014" t="s">
        <v>221</v>
      </c>
      <c r="G2014" t="s">
        <v>4353</v>
      </c>
      <c r="H2014" t="s">
        <v>28</v>
      </c>
      <c r="I2014">
        <v>76</v>
      </c>
      <c r="J2014" t="s">
        <v>16</v>
      </c>
      <c r="K2014" t="s">
        <v>2962</v>
      </c>
      <c r="L2014">
        <f>YEAR(licenziamenti[[#This Row],[date]])</f>
        <v>2025</v>
      </c>
    </row>
    <row r="2015" spans="1:12" hidden="1" x14ac:dyDescent="0.3">
      <c r="A2015" t="s">
        <v>4354</v>
      </c>
      <c r="B2015" t="s">
        <v>1846</v>
      </c>
      <c r="D2015" s="1">
        <v>45096</v>
      </c>
      <c r="E2015">
        <v>10</v>
      </c>
      <c r="F2015" t="s">
        <v>396</v>
      </c>
      <c r="G2015" t="s">
        <v>4355</v>
      </c>
      <c r="H2015" t="s">
        <v>152</v>
      </c>
      <c r="I2015">
        <v>2</v>
      </c>
      <c r="J2015" t="s">
        <v>16</v>
      </c>
      <c r="K2015" t="s">
        <v>727</v>
      </c>
      <c r="L2015">
        <f>YEAR(licenziamenti[[#This Row],[date]])</f>
        <v>2023</v>
      </c>
    </row>
    <row r="2016" spans="1:12" hidden="1" x14ac:dyDescent="0.3">
      <c r="A2016" t="s">
        <v>4356</v>
      </c>
      <c r="B2016" t="s">
        <v>1395</v>
      </c>
      <c r="D2016" s="1">
        <v>44755</v>
      </c>
      <c r="E2016">
        <v>15</v>
      </c>
      <c r="F2016" t="s">
        <v>311</v>
      </c>
      <c r="G2016" t="s">
        <v>4357</v>
      </c>
      <c r="H2016" t="s">
        <v>45</v>
      </c>
      <c r="I2016">
        <v>241</v>
      </c>
      <c r="J2016" t="s">
        <v>16</v>
      </c>
      <c r="K2016" t="s">
        <v>226</v>
      </c>
      <c r="L2016">
        <f>YEAR(licenziamenti[[#This Row],[date]])</f>
        <v>2022</v>
      </c>
    </row>
    <row r="2017" spans="1:12" hidden="1" x14ac:dyDescent="0.3">
      <c r="A2017" t="s">
        <v>4358</v>
      </c>
      <c r="B2017" t="s">
        <v>1043</v>
      </c>
      <c r="C2017">
        <v>1060</v>
      </c>
      <c r="D2017" s="1">
        <v>45139</v>
      </c>
      <c r="E2017">
        <v>4</v>
      </c>
      <c r="F2017" t="s">
        <v>65</v>
      </c>
      <c r="G2017" t="s">
        <v>4359</v>
      </c>
      <c r="H2017" t="s">
        <v>45</v>
      </c>
      <c r="I2017">
        <v>389</v>
      </c>
      <c r="J2017" t="s">
        <v>29</v>
      </c>
      <c r="K2017" t="s">
        <v>503</v>
      </c>
      <c r="L2017">
        <f>YEAR(licenziamenti[[#This Row],[date]])</f>
        <v>2023</v>
      </c>
    </row>
    <row r="2018" spans="1:12" hidden="1" x14ac:dyDescent="0.3">
      <c r="A2018" t="s">
        <v>4358</v>
      </c>
      <c r="B2018" t="s">
        <v>1043</v>
      </c>
      <c r="C2018">
        <v>810</v>
      </c>
      <c r="D2018" s="1">
        <v>45033</v>
      </c>
      <c r="E2018">
        <v>3</v>
      </c>
      <c r="F2018" t="s">
        <v>65</v>
      </c>
      <c r="G2018" t="s">
        <v>4360</v>
      </c>
      <c r="H2018" t="s">
        <v>45</v>
      </c>
      <c r="I2018">
        <v>389</v>
      </c>
      <c r="J2018" t="s">
        <v>29</v>
      </c>
      <c r="K2018" t="s">
        <v>2413</v>
      </c>
      <c r="L2018">
        <f>YEAR(licenziamenti[[#This Row],[date]])</f>
        <v>2023</v>
      </c>
    </row>
    <row r="2019" spans="1:12" hidden="1" x14ac:dyDescent="0.3">
      <c r="A2019" t="s">
        <v>4358</v>
      </c>
      <c r="B2019" t="s">
        <v>1043</v>
      </c>
      <c r="C2019">
        <v>810</v>
      </c>
      <c r="D2019" s="1">
        <v>45520</v>
      </c>
      <c r="E2019">
        <v>45</v>
      </c>
      <c r="F2019" t="s">
        <v>65</v>
      </c>
      <c r="G2019" t="s">
        <v>4361</v>
      </c>
      <c r="H2019" t="s">
        <v>45</v>
      </c>
      <c r="I2019">
        <v>389</v>
      </c>
      <c r="J2019" t="s">
        <v>29</v>
      </c>
      <c r="K2019" t="s">
        <v>450</v>
      </c>
      <c r="L2019">
        <f>YEAR(licenziamenti[[#This Row],[date]])</f>
        <v>2024</v>
      </c>
    </row>
    <row r="2020" spans="1:12" hidden="1" x14ac:dyDescent="0.3">
      <c r="A2020" t="s">
        <v>4358</v>
      </c>
      <c r="B2020" t="s">
        <v>1043</v>
      </c>
      <c r="C2020">
        <v>870</v>
      </c>
      <c r="D2020" s="1">
        <v>45181</v>
      </c>
      <c r="E2020">
        <v>3</v>
      </c>
      <c r="F2020" t="s">
        <v>65</v>
      </c>
      <c r="G2020" t="s">
        <v>4362</v>
      </c>
      <c r="H2020" t="s">
        <v>45</v>
      </c>
      <c r="I2020">
        <v>389</v>
      </c>
      <c r="J2020" t="s">
        <v>29</v>
      </c>
      <c r="K2020" t="s">
        <v>235</v>
      </c>
      <c r="L2020">
        <f>YEAR(licenziamenti[[#This Row],[date]])</f>
        <v>2023</v>
      </c>
    </row>
    <row r="2021" spans="1:12" hidden="1" x14ac:dyDescent="0.3">
      <c r="A2021" t="s">
        <v>4363</v>
      </c>
      <c r="B2021" t="s">
        <v>2955</v>
      </c>
      <c r="C2021">
        <v>600</v>
      </c>
      <c r="D2021" s="1">
        <v>44741</v>
      </c>
      <c r="F2021" t="s">
        <v>251</v>
      </c>
      <c r="G2021" t="s">
        <v>4364</v>
      </c>
      <c r="H2021" t="s">
        <v>58</v>
      </c>
      <c r="I2021">
        <v>8</v>
      </c>
      <c r="J2021" t="s">
        <v>16</v>
      </c>
      <c r="K2021" t="s">
        <v>654</v>
      </c>
      <c r="L2021">
        <f>YEAR(licenziamenti[[#This Row],[date]])</f>
        <v>2022</v>
      </c>
    </row>
    <row r="2022" spans="1:12" hidden="1" x14ac:dyDescent="0.3">
      <c r="A2022" t="s">
        <v>4365</v>
      </c>
      <c r="B2022" t="s">
        <v>1053</v>
      </c>
      <c r="C2022">
        <v>600</v>
      </c>
      <c r="D2022" s="1">
        <v>44936</v>
      </c>
      <c r="E2022">
        <v>75</v>
      </c>
      <c r="F2022" t="s">
        <v>33</v>
      </c>
      <c r="G2022" t="s">
        <v>4366</v>
      </c>
      <c r="H2022" t="s">
        <v>28</v>
      </c>
      <c r="I2022">
        <v>36</v>
      </c>
      <c r="J2022" t="s">
        <v>16</v>
      </c>
      <c r="K2022" t="s">
        <v>334</v>
      </c>
      <c r="L2022">
        <f>YEAR(licenziamenti[[#This Row],[date]])</f>
        <v>2023</v>
      </c>
    </row>
    <row r="2023" spans="1:12" hidden="1" x14ac:dyDescent="0.3">
      <c r="A2023" t="s">
        <v>4367</v>
      </c>
      <c r="B2023" t="s">
        <v>12</v>
      </c>
      <c r="C2023">
        <v>400</v>
      </c>
      <c r="D2023" s="1">
        <v>43936</v>
      </c>
      <c r="E2023">
        <v>25</v>
      </c>
      <c r="F2023" t="s">
        <v>396</v>
      </c>
      <c r="G2023" t="s">
        <v>592</v>
      </c>
      <c r="H2023" t="s">
        <v>35</v>
      </c>
      <c r="I2023">
        <v>72</v>
      </c>
      <c r="J2023" t="s">
        <v>16</v>
      </c>
      <c r="K2023" t="s">
        <v>433</v>
      </c>
      <c r="L2023">
        <f>YEAR(licenziamenti[[#This Row],[date]])</f>
        <v>2020</v>
      </c>
    </row>
    <row r="2024" spans="1:12" hidden="1" x14ac:dyDescent="0.3">
      <c r="A2024" t="s">
        <v>4368</v>
      </c>
      <c r="B2024" t="s">
        <v>26</v>
      </c>
      <c r="C2024">
        <v>400</v>
      </c>
      <c r="D2024" s="1">
        <v>44950</v>
      </c>
      <c r="E2024">
        <v>2</v>
      </c>
      <c r="F2024" t="s">
        <v>78</v>
      </c>
      <c r="G2024" t="s">
        <v>27</v>
      </c>
      <c r="H2024" t="s">
        <v>28</v>
      </c>
      <c r="I2024">
        <v>36</v>
      </c>
      <c r="J2024" t="s">
        <v>29</v>
      </c>
      <c r="K2024" t="s">
        <v>1537</v>
      </c>
      <c r="L2024">
        <f>YEAR(licenziamenti[[#This Row],[date]])</f>
        <v>2023</v>
      </c>
    </row>
    <row r="2025" spans="1:12" hidden="1" x14ac:dyDescent="0.3">
      <c r="A2025" t="s">
        <v>4369</v>
      </c>
      <c r="B2025" t="s">
        <v>4370</v>
      </c>
      <c r="C2025">
        <v>440</v>
      </c>
      <c r="D2025" s="1">
        <v>43916</v>
      </c>
      <c r="F2025" t="s">
        <v>103</v>
      </c>
      <c r="G2025" t="s">
        <v>4371</v>
      </c>
      <c r="H2025" t="s">
        <v>45</v>
      </c>
      <c r="I2025">
        <v>123</v>
      </c>
      <c r="J2025" t="s">
        <v>16</v>
      </c>
      <c r="K2025" t="s">
        <v>796</v>
      </c>
      <c r="L2025">
        <f>YEAR(licenziamenti[[#This Row],[date]])</f>
        <v>2020</v>
      </c>
    </row>
    <row r="2026" spans="1:12" hidden="1" x14ac:dyDescent="0.3">
      <c r="A2026" t="s">
        <v>4372</v>
      </c>
      <c r="B2026" t="s">
        <v>138</v>
      </c>
      <c r="C2026">
        <v>870</v>
      </c>
      <c r="D2026" s="1">
        <v>45128</v>
      </c>
      <c r="F2026" t="s">
        <v>13</v>
      </c>
      <c r="G2026" t="s">
        <v>4373</v>
      </c>
      <c r="H2026" t="s">
        <v>35</v>
      </c>
      <c r="I2026">
        <v>255</v>
      </c>
      <c r="J2026" t="s">
        <v>16</v>
      </c>
      <c r="K2026" t="s">
        <v>2475</v>
      </c>
      <c r="L2026">
        <f>YEAR(licenziamenti[[#This Row],[date]])</f>
        <v>2023</v>
      </c>
    </row>
    <row r="2027" spans="1:12" hidden="1" x14ac:dyDescent="0.3">
      <c r="A2027" t="s">
        <v>4374</v>
      </c>
      <c r="B2027" t="s">
        <v>32</v>
      </c>
      <c r="C2027">
        <v>1000</v>
      </c>
      <c r="D2027" s="1">
        <v>43922</v>
      </c>
      <c r="E2027">
        <v>2</v>
      </c>
      <c r="F2027" t="s">
        <v>13</v>
      </c>
      <c r="G2027" t="s">
        <v>143</v>
      </c>
      <c r="H2027" t="s">
        <v>28</v>
      </c>
      <c r="I2027">
        <v>75</v>
      </c>
      <c r="J2027" t="s">
        <v>16</v>
      </c>
      <c r="K2027" t="s">
        <v>183</v>
      </c>
      <c r="L2027">
        <f>YEAR(licenziamenti[[#This Row],[date]])</f>
        <v>2020</v>
      </c>
    </row>
    <row r="2028" spans="1:12" hidden="1" x14ac:dyDescent="0.3">
      <c r="A2028" t="s">
        <v>4375</v>
      </c>
      <c r="B2028" t="s">
        <v>12</v>
      </c>
      <c r="C2028">
        <v>300</v>
      </c>
      <c r="D2028" s="1">
        <v>43942</v>
      </c>
      <c r="E2028">
        <v>13</v>
      </c>
      <c r="F2028" t="s">
        <v>125</v>
      </c>
      <c r="G2028" t="s">
        <v>4376</v>
      </c>
      <c r="H2028" t="s">
        <v>45</v>
      </c>
      <c r="I2028">
        <v>165</v>
      </c>
      <c r="J2028" t="s">
        <v>16</v>
      </c>
      <c r="K2028" t="s">
        <v>1318</v>
      </c>
      <c r="L2028">
        <f>YEAR(licenziamenti[[#This Row],[date]])</f>
        <v>2020</v>
      </c>
    </row>
    <row r="2029" spans="1:12" hidden="1" x14ac:dyDescent="0.3">
      <c r="A2029" t="s">
        <v>4375</v>
      </c>
      <c r="B2029" t="s">
        <v>12</v>
      </c>
      <c r="C2029">
        <v>360</v>
      </c>
      <c r="D2029" s="1">
        <v>44312</v>
      </c>
      <c r="F2029" t="s">
        <v>125</v>
      </c>
      <c r="G2029" t="s">
        <v>4377</v>
      </c>
      <c r="H2029" t="s">
        <v>45</v>
      </c>
      <c r="I2029">
        <v>165</v>
      </c>
      <c r="J2029" t="s">
        <v>16</v>
      </c>
      <c r="K2029" t="s">
        <v>4378</v>
      </c>
      <c r="L2029">
        <f>YEAR(licenziamenti[[#This Row],[date]])</f>
        <v>2021</v>
      </c>
    </row>
    <row r="2030" spans="1:12" hidden="1" x14ac:dyDescent="0.3">
      <c r="A2030" t="s">
        <v>4375</v>
      </c>
      <c r="B2030" t="s">
        <v>12</v>
      </c>
      <c r="C2030">
        <v>50</v>
      </c>
      <c r="D2030" s="1">
        <v>44813</v>
      </c>
      <c r="F2030" t="s">
        <v>125</v>
      </c>
      <c r="G2030" t="s">
        <v>4379</v>
      </c>
      <c r="H2030" t="s">
        <v>173</v>
      </c>
      <c r="I2030">
        <v>413</v>
      </c>
      <c r="J2030" t="s">
        <v>16</v>
      </c>
      <c r="K2030" t="s">
        <v>817</v>
      </c>
      <c r="L2030">
        <f>YEAR(licenziamenti[[#This Row],[date]])</f>
        <v>2022</v>
      </c>
    </row>
    <row r="2031" spans="1:12" hidden="1" x14ac:dyDescent="0.3">
      <c r="A2031" t="s">
        <v>4375</v>
      </c>
      <c r="B2031" t="s">
        <v>12</v>
      </c>
      <c r="C2031">
        <v>800</v>
      </c>
      <c r="D2031" s="1">
        <v>44817</v>
      </c>
      <c r="E2031">
        <v>17</v>
      </c>
      <c r="F2031" t="s">
        <v>125</v>
      </c>
      <c r="G2031" t="s">
        <v>4380</v>
      </c>
      <c r="H2031" t="s">
        <v>173</v>
      </c>
      <c r="I2031">
        <v>413</v>
      </c>
      <c r="J2031" t="s">
        <v>16</v>
      </c>
      <c r="K2031" t="s">
        <v>1611</v>
      </c>
      <c r="L2031">
        <f>YEAR(licenziamenti[[#This Row],[date]])</f>
        <v>2022</v>
      </c>
    </row>
    <row r="2032" spans="1:12" hidden="1" x14ac:dyDescent="0.3">
      <c r="A2032" t="s">
        <v>4381</v>
      </c>
      <c r="B2032" t="s">
        <v>12</v>
      </c>
      <c r="C2032">
        <v>960</v>
      </c>
      <c r="D2032" s="1">
        <v>44844</v>
      </c>
      <c r="E2032">
        <v>96</v>
      </c>
      <c r="F2032" t="s">
        <v>251</v>
      </c>
      <c r="G2032" t="s">
        <v>4382</v>
      </c>
      <c r="H2032" t="s">
        <v>45</v>
      </c>
      <c r="I2032">
        <v>103</v>
      </c>
      <c r="J2032" t="s">
        <v>16</v>
      </c>
      <c r="K2032" t="s">
        <v>2490</v>
      </c>
      <c r="L2032">
        <f>YEAR(licenziamenti[[#This Row],[date]])</f>
        <v>2022</v>
      </c>
    </row>
    <row r="2033" spans="1:12" hidden="1" x14ac:dyDescent="0.3">
      <c r="A2033" t="s">
        <v>4383</v>
      </c>
      <c r="B2033" t="s">
        <v>204</v>
      </c>
      <c r="D2033" s="1">
        <v>45400</v>
      </c>
      <c r="E2033">
        <v>5</v>
      </c>
      <c r="F2033" t="s">
        <v>251</v>
      </c>
      <c r="G2033" t="s">
        <v>4384</v>
      </c>
      <c r="H2033" t="s">
        <v>58</v>
      </c>
      <c r="I2033">
        <v>400</v>
      </c>
      <c r="J2033" t="s">
        <v>16</v>
      </c>
      <c r="K2033" t="s">
        <v>4385</v>
      </c>
      <c r="L2033">
        <f>YEAR(licenziamenti[[#This Row],[date]])</f>
        <v>2024</v>
      </c>
    </row>
    <row r="2034" spans="1:12" hidden="1" x14ac:dyDescent="0.3">
      <c r="A2034" t="s">
        <v>4386</v>
      </c>
      <c r="B2034" t="s">
        <v>42</v>
      </c>
      <c r="C2034">
        <v>650</v>
      </c>
      <c r="D2034" s="1">
        <v>45455</v>
      </c>
      <c r="E2034">
        <v>2</v>
      </c>
      <c r="F2034" t="s">
        <v>56</v>
      </c>
      <c r="G2034" t="s">
        <v>4387</v>
      </c>
      <c r="H2034" t="s">
        <v>58</v>
      </c>
      <c r="I2034">
        <v>543</v>
      </c>
      <c r="J2034" t="s">
        <v>16</v>
      </c>
      <c r="K2034" t="s">
        <v>4388</v>
      </c>
      <c r="L2034">
        <f>YEAR(licenziamenti[[#This Row],[date]])</f>
        <v>2024</v>
      </c>
    </row>
    <row r="2035" spans="1:12" hidden="1" x14ac:dyDescent="0.3">
      <c r="A2035" t="s">
        <v>4389</v>
      </c>
      <c r="B2035" t="s">
        <v>697</v>
      </c>
      <c r="C2035">
        <v>2000</v>
      </c>
      <c r="D2035" s="1">
        <v>44986</v>
      </c>
      <c r="E2035">
        <v>2</v>
      </c>
      <c r="F2035" t="s">
        <v>396</v>
      </c>
      <c r="G2035" t="s">
        <v>4390</v>
      </c>
      <c r="H2035" t="s">
        <v>15</v>
      </c>
      <c r="I2035">
        <v>495</v>
      </c>
      <c r="J2035" t="s">
        <v>699</v>
      </c>
      <c r="K2035" t="s">
        <v>2076</v>
      </c>
      <c r="L2035">
        <f>YEAR(licenziamenti[[#This Row],[date]])</f>
        <v>2023</v>
      </c>
    </row>
    <row r="2036" spans="1:12" hidden="1" x14ac:dyDescent="0.3">
      <c r="A2036" t="s">
        <v>4391</v>
      </c>
      <c r="B2036" t="s">
        <v>12</v>
      </c>
      <c r="C2036">
        <v>270</v>
      </c>
      <c r="D2036" s="1">
        <v>43949</v>
      </c>
      <c r="E2036">
        <v>25</v>
      </c>
      <c r="F2036" t="s">
        <v>131</v>
      </c>
      <c r="G2036" t="s">
        <v>4392</v>
      </c>
      <c r="H2036" t="s">
        <v>28</v>
      </c>
      <c r="I2036">
        <v>71</v>
      </c>
      <c r="J2036" t="s">
        <v>16</v>
      </c>
      <c r="K2036" t="s">
        <v>955</v>
      </c>
      <c r="L2036">
        <f>YEAR(licenziamenti[[#This Row],[date]])</f>
        <v>2020</v>
      </c>
    </row>
    <row r="2037" spans="1:12" hidden="1" x14ac:dyDescent="0.3">
      <c r="A2037" t="s">
        <v>4393</v>
      </c>
      <c r="B2037" t="s">
        <v>12</v>
      </c>
      <c r="C2037">
        <v>20000</v>
      </c>
      <c r="D2037" s="1">
        <v>44957</v>
      </c>
      <c r="E2037">
        <v>7</v>
      </c>
      <c r="F2037" t="s">
        <v>131</v>
      </c>
      <c r="G2037" t="s">
        <v>4394</v>
      </c>
      <c r="H2037" t="s">
        <v>39</v>
      </c>
      <c r="I2037">
        <v>216</v>
      </c>
      <c r="J2037" t="s">
        <v>16</v>
      </c>
      <c r="K2037" t="s">
        <v>526</v>
      </c>
      <c r="L2037">
        <f>YEAR(licenziamenti[[#This Row],[date]])</f>
        <v>2023</v>
      </c>
    </row>
    <row r="2038" spans="1:12" hidden="1" x14ac:dyDescent="0.3">
      <c r="A2038" t="s">
        <v>4393</v>
      </c>
      <c r="B2038" t="s">
        <v>12</v>
      </c>
      <c r="C2038">
        <v>25000</v>
      </c>
      <c r="D2038" s="1">
        <v>45321</v>
      </c>
      <c r="E2038">
        <v>9</v>
      </c>
      <c r="F2038" t="s">
        <v>131</v>
      </c>
      <c r="G2038" t="s">
        <v>4395</v>
      </c>
      <c r="H2038" t="s">
        <v>39</v>
      </c>
      <c r="I2038">
        <v>216</v>
      </c>
      <c r="J2038" t="s">
        <v>16</v>
      </c>
      <c r="K2038" t="s">
        <v>626</v>
      </c>
      <c r="L2038">
        <f>YEAR(licenziamenti[[#This Row],[date]])</f>
        <v>2024</v>
      </c>
    </row>
    <row r="2039" spans="1:12" hidden="1" x14ac:dyDescent="0.3">
      <c r="A2039" t="s">
        <v>4393</v>
      </c>
      <c r="B2039" t="s">
        <v>12</v>
      </c>
      <c r="C2039">
        <v>830</v>
      </c>
      <c r="D2039" s="1">
        <v>44704</v>
      </c>
      <c r="F2039" t="s">
        <v>131</v>
      </c>
      <c r="G2039" t="s">
        <v>4396</v>
      </c>
      <c r="H2039" t="s">
        <v>39</v>
      </c>
      <c r="I2039">
        <v>216</v>
      </c>
      <c r="J2039" t="s">
        <v>16</v>
      </c>
      <c r="K2039" t="s">
        <v>4397</v>
      </c>
      <c r="L2039">
        <f>YEAR(licenziamenti[[#This Row],[date]])</f>
        <v>2022</v>
      </c>
    </row>
    <row r="2040" spans="1:12" hidden="1" x14ac:dyDescent="0.3">
      <c r="A2040" t="s">
        <v>4393</v>
      </c>
      <c r="B2040" t="s">
        <v>12</v>
      </c>
      <c r="C2040">
        <v>850</v>
      </c>
      <c r="D2040" s="1">
        <v>45461</v>
      </c>
      <c r="F2040" t="s">
        <v>131</v>
      </c>
      <c r="G2040" t="s">
        <v>4398</v>
      </c>
      <c r="H2040" t="s">
        <v>39</v>
      </c>
      <c r="I2040">
        <v>216</v>
      </c>
      <c r="J2040" t="s">
        <v>23</v>
      </c>
      <c r="K2040" t="s">
        <v>2559</v>
      </c>
      <c r="L2040">
        <f>YEAR(licenziamenti[[#This Row],[date]])</f>
        <v>2024</v>
      </c>
    </row>
    <row r="2041" spans="1:12" hidden="1" x14ac:dyDescent="0.3">
      <c r="A2041" t="s">
        <v>4399</v>
      </c>
      <c r="B2041" t="s">
        <v>99</v>
      </c>
      <c r="C2041">
        <v>140</v>
      </c>
      <c r="D2041" s="1">
        <v>45121</v>
      </c>
      <c r="E2041">
        <v>2</v>
      </c>
      <c r="F2041" t="s">
        <v>396</v>
      </c>
      <c r="G2041" t="s">
        <v>4400</v>
      </c>
      <c r="H2041" t="s">
        <v>105</v>
      </c>
      <c r="I2041">
        <v>33</v>
      </c>
      <c r="J2041" t="s">
        <v>16</v>
      </c>
      <c r="K2041" t="s">
        <v>4401</v>
      </c>
      <c r="L2041">
        <f>YEAR(licenziamenti[[#This Row],[date]])</f>
        <v>2023</v>
      </c>
    </row>
    <row r="2042" spans="1:12" hidden="1" x14ac:dyDescent="0.3">
      <c r="A2042" t="s">
        <v>4402</v>
      </c>
      <c r="B2042" t="s">
        <v>130</v>
      </c>
      <c r="C2042">
        <v>400</v>
      </c>
      <c r="D2042" s="1">
        <v>44021</v>
      </c>
      <c r="F2042" t="s">
        <v>131</v>
      </c>
      <c r="G2042" t="s">
        <v>4403</v>
      </c>
      <c r="H2042" t="s">
        <v>105</v>
      </c>
      <c r="I2042">
        <v>26</v>
      </c>
      <c r="J2042" t="s">
        <v>133</v>
      </c>
      <c r="K2042" t="s">
        <v>4404</v>
      </c>
      <c r="L2042">
        <f>YEAR(licenziamenti[[#This Row],[date]])</f>
        <v>2020</v>
      </c>
    </row>
    <row r="2043" spans="1:12" hidden="1" x14ac:dyDescent="0.3">
      <c r="A2043" t="s">
        <v>4405</v>
      </c>
      <c r="B2043" t="s">
        <v>810</v>
      </c>
      <c r="C2043">
        <v>330</v>
      </c>
      <c r="D2043" s="1">
        <v>45246</v>
      </c>
      <c r="F2043" t="s">
        <v>131</v>
      </c>
      <c r="G2043" t="s">
        <v>4406</v>
      </c>
      <c r="H2043" t="s">
        <v>105</v>
      </c>
      <c r="I2043">
        <v>10</v>
      </c>
      <c r="J2043" t="s">
        <v>294</v>
      </c>
      <c r="K2043" t="s">
        <v>4407</v>
      </c>
      <c r="L2043">
        <f>YEAR(licenziamenti[[#This Row],[date]])</f>
        <v>2023</v>
      </c>
    </row>
    <row r="2044" spans="1:12" hidden="1" x14ac:dyDescent="0.3">
      <c r="A2044" t="s">
        <v>4408</v>
      </c>
      <c r="B2044" t="s">
        <v>957</v>
      </c>
      <c r="C2044">
        <v>5000</v>
      </c>
      <c r="D2044" s="1">
        <v>43942</v>
      </c>
      <c r="F2044" t="s">
        <v>131</v>
      </c>
      <c r="G2044" t="s">
        <v>4409</v>
      </c>
      <c r="H2044" t="s">
        <v>58</v>
      </c>
      <c r="I2044">
        <v>2200</v>
      </c>
      <c r="J2044" t="s">
        <v>133</v>
      </c>
      <c r="K2044" t="s">
        <v>1774</v>
      </c>
      <c r="L2044">
        <f>YEAR(licenziamenti[[#This Row],[date]])</f>
        <v>2020</v>
      </c>
    </row>
    <row r="2045" spans="1:12" hidden="1" x14ac:dyDescent="0.3">
      <c r="A2045" t="s">
        <v>4410</v>
      </c>
      <c r="B2045" t="s">
        <v>138</v>
      </c>
      <c r="C2045">
        <v>1700</v>
      </c>
      <c r="D2045" s="1">
        <v>45023</v>
      </c>
      <c r="E2045">
        <v>92</v>
      </c>
      <c r="F2045" t="s">
        <v>13</v>
      </c>
      <c r="G2045" t="s">
        <v>4411</v>
      </c>
      <c r="H2045" t="s">
        <v>39</v>
      </c>
      <c r="I2045">
        <v>409</v>
      </c>
      <c r="J2045" t="s">
        <v>16</v>
      </c>
      <c r="K2045" t="s">
        <v>2857</v>
      </c>
      <c r="L2045">
        <f>YEAR(licenziamenti[[#This Row],[date]])</f>
        <v>2023</v>
      </c>
    </row>
    <row r="2046" spans="1:12" hidden="1" x14ac:dyDescent="0.3">
      <c r="A2046" t="s">
        <v>4410</v>
      </c>
      <c r="B2046" t="s">
        <v>138</v>
      </c>
      <c r="C2046">
        <v>590</v>
      </c>
      <c r="D2046" s="1">
        <v>44879</v>
      </c>
      <c r="E2046">
        <v>22</v>
      </c>
      <c r="F2046" t="s">
        <v>13</v>
      </c>
      <c r="G2046" t="s">
        <v>4412</v>
      </c>
      <c r="H2046" t="s">
        <v>39</v>
      </c>
      <c r="I2046">
        <v>409</v>
      </c>
      <c r="J2046" t="s">
        <v>16</v>
      </c>
      <c r="K2046" t="s">
        <v>1247</v>
      </c>
      <c r="L2046">
        <f>YEAR(licenziamenti[[#This Row],[date]])</f>
        <v>2022</v>
      </c>
    </row>
    <row r="2047" spans="1:12" hidden="1" x14ac:dyDescent="0.3">
      <c r="A2047" t="s">
        <v>4410</v>
      </c>
      <c r="B2047" t="s">
        <v>138</v>
      </c>
      <c r="C2047">
        <v>590</v>
      </c>
      <c r="D2047" s="1">
        <v>44881</v>
      </c>
      <c r="E2047">
        <v>22</v>
      </c>
      <c r="F2047" t="s">
        <v>13</v>
      </c>
      <c r="G2047" t="s">
        <v>4413</v>
      </c>
      <c r="H2047" t="s">
        <v>39</v>
      </c>
      <c r="I2047">
        <v>409</v>
      </c>
      <c r="J2047" t="s">
        <v>16</v>
      </c>
      <c r="K2047" t="s">
        <v>300</v>
      </c>
      <c r="L2047">
        <f>YEAR(licenziamenti[[#This Row],[date]])</f>
        <v>2022</v>
      </c>
    </row>
    <row r="2048" spans="1:12" hidden="1" x14ac:dyDescent="0.3">
      <c r="A2048" t="s">
        <v>4410</v>
      </c>
      <c r="B2048" t="s">
        <v>138</v>
      </c>
      <c r="C2048">
        <v>250</v>
      </c>
      <c r="D2048" s="1">
        <v>44767</v>
      </c>
      <c r="E2048">
        <v>9</v>
      </c>
      <c r="F2048" t="s">
        <v>13</v>
      </c>
      <c r="G2048" t="s">
        <v>4414</v>
      </c>
      <c r="H2048" t="s">
        <v>39</v>
      </c>
      <c r="I2048">
        <v>409</v>
      </c>
      <c r="J2048" t="s">
        <v>16</v>
      </c>
      <c r="K2048" t="s">
        <v>17</v>
      </c>
      <c r="L2048">
        <f>YEAR(licenziamenti[[#This Row],[date]])</f>
        <v>2022</v>
      </c>
    </row>
    <row r="2049" spans="1:12" hidden="1" x14ac:dyDescent="0.3">
      <c r="A2049" t="s">
        <v>4415</v>
      </c>
      <c r="B2049" t="s">
        <v>12</v>
      </c>
      <c r="D2049" s="1">
        <v>45223</v>
      </c>
      <c r="E2049">
        <v>10</v>
      </c>
      <c r="F2049" t="s">
        <v>33</v>
      </c>
      <c r="G2049" t="s">
        <v>4416</v>
      </c>
      <c r="H2049" t="s">
        <v>152</v>
      </c>
      <c r="I2049">
        <v>1</v>
      </c>
      <c r="J2049" t="s">
        <v>16</v>
      </c>
      <c r="K2049" t="s">
        <v>1250</v>
      </c>
      <c r="L2049">
        <f>YEAR(licenziamenti[[#This Row],[date]])</f>
        <v>2023</v>
      </c>
    </row>
    <row r="2050" spans="1:12" hidden="1" x14ac:dyDescent="0.3">
      <c r="A2050" t="s">
        <v>4417</v>
      </c>
      <c r="B2050" t="s">
        <v>42</v>
      </c>
      <c r="D2050" s="1">
        <v>43922</v>
      </c>
      <c r="E2050">
        <v>6</v>
      </c>
      <c r="F2050" t="s">
        <v>20</v>
      </c>
      <c r="G2050" t="s">
        <v>143</v>
      </c>
      <c r="H2050" t="s">
        <v>35</v>
      </c>
      <c r="I2050">
        <v>81</v>
      </c>
      <c r="J2050" t="s">
        <v>16</v>
      </c>
      <c r="K2050" t="s">
        <v>401</v>
      </c>
      <c r="L2050">
        <f>YEAR(licenziamenti[[#This Row],[date]])</f>
        <v>2020</v>
      </c>
    </row>
    <row r="2051" spans="1:12" hidden="1" x14ac:dyDescent="0.3">
      <c r="A2051" t="s">
        <v>4418</v>
      </c>
      <c r="B2051" t="s">
        <v>287</v>
      </c>
      <c r="C2051">
        <v>300</v>
      </c>
      <c r="D2051" s="1">
        <v>44931</v>
      </c>
      <c r="E2051">
        <v>25</v>
      </c>
      <c r="F2051" t="s">
        <v>109</v>
      </c>
      <c r="G2051" t="s">
        <v>4419</v>
      </c>
      <c r="H2051" t="s">
        <v>35</v>
      </c>
      <c r="I2051">
        <v>116</v>
      </c>
      <c r="J2051" t="s">
        <v>289</v>
      </c>
      <c r="K2051" t="s">
        <v>609</v>
      </c>
      <c r="L2051">
        <f>YEAR(licenziamenti[[#This Row],[date]])</f>
        <v>2023</v>
      </c>
    </row>
    <row r="2052" spans="1:12" hidden="1" x14ac:dyDescent="0.3">
      <c r="A2052" t="s">
        <v>4420</v>
      </c>
      <c r="B2052" t="s">
        <v>181</v>
      </c>
      <c r="C2052">
        <v>450</v>
      </c>
      <c r="D2052" s="1">
        <v>43910</v>
      </c>
      <c r="F2052" t="s">
        <v>213</v>
      </c>
      <c r="G2052" t="s">
        <v>4421</v>
      </c>
      <c r="H2052" t="s">
        <v>28</v>
      </c>
      <c r="I2052">
        <v>39</v>
      </c>
      <c r="J2052" t="s">
        <v>16</v>
      </c>
      <c r="K2052" t="s">
        <v>1141</v>
      </c>
      <c r="L2052">
        <f>YEAR(licenziamenti[[#This Row],[date]])</f>
        <v>2020</v>
      </c>
    </row>
    <row r="2053" spans="1:12" hidden="1" x14ac:dyDescent="0.3">
      <c r="A2053" t="s">
        <v>4422</v>
      </c>
      <c r="B2053" t="s">
        <v>1846</v>
      </c>
      <c r="D2053" s="1">
        <v>43914</v>
      </c>
      <c r="E2053">
        <v>4</v>
      </c>
      <c r="F2053" t="s">
        <v>396</v>
      </c>
      <c r="G2053" t="s">
        <v>4423</v>
      </c>
      <c r="H2053" t="s">
        <v>58</v>
      </c>
      <c r="I2053">
        <v>47</v>
      </c>
      <c r="J2053" t="s">
        <v>16</v>
      </c>
      <c r="K2053" t="s">
        <v>943</v>
      </c>
      <c r="L2053">
        <f>YEAR(licenziamenti[[#This Row],[date]])</f>
        <v>2020</v>
      </c>
    </row>
    <row r="2054" spans="1:12" hidden="1" x14ac:dyDescent="0.3">
      <c r="A2054" t="s">
        <v>4424</v>
      </c>
      <c r="B2054" t="s">
        <v>12</v>
      </c>
      <c r="C2054">
        <v>410</v>
      </c>
      <c r="D2054" s="1">
        <v>43916</v>
      </c>
      <c r="E2054">
        <v>75</v>
      </c>
      <c r="F2054" t="s">
        <v>419</v>
      </c>
      <c r="G2054" t="s">
        <v>4425</v>
      </c>
      <c r="H2054" t="s">
        <v>28</v>
      </c>
      <c r="I2054">
        <v>34</v>
      </c>
      <c r="J2054" t="s">
        <v>16</v>
      </c>
      <c r="K2054" t="s">
        <v>1323</v>
      </c>
      <c r="L2054">
        <f>YEAR(licenziamenti[[#This Row],[date]])</f>
        <v>2020</v>
      </c>
    </row>
    <row r="2055" spans="1:12" hidden="1" x14ac:dyDescent="0.3">
      <c r="A2055" t="s">
        <v>4426</v>
      </c>
      <c r="B2055" t="s">
        <v>32</v>
      </c>
      <c r="C2055">
        <v>510</v>
      </c>
      <c r="D2055" s="1">
        <v>43920</v>
      </c>
      <c r="E2055">
        <v>3</v>
      </c>
      <c r="F2055" t="s">
        <v>131</v>
      </c>
      <c r="G2055" t="s">
        <v>4427</v>
      </c>
      <c r="H2055" t="s">
        <v>35</v>
      </c>
      <c r="I2055">
        <v>110</v>
      </c>
      <c r="J2055" t="s">
        <v>16</v>
      </c>
      <c r="K2055" t="s">
        <v>1323</v>
      </c>
      <c r="L2055">
        <f>YEAR(licenziamenti[[#This Row],[date]])</f>
        <v>2020</v>
      </c>
    </row>
    <row r="2056" spans="1:12" hidden="1" x14ac:dyDescent="0.3">
      <c r="A2056" t="s">
        <v>4426</v>
      </c>
      <c r="B2056" t="s">
        <v>32</v>
      </c>
      <c r="C2056">
        <v>750</v>
      </c>
      <c r="D2056" s="1">
        <v>44706</v>
      </c>
      <c r="F2056" t="s">
        <v>131</v>
      </c>
      <c r="G2056" t="s">
        <v>158</v>
      </c>
      <c r="H2056" t="s">
        <v>35</v>
      </c>
      <c r="I2056">
        <v>121</v>
      </c>
      <c r="J2056" t="s">
        <v>16</v>
      </c>
      <c r="K2056" t="s">
        <v>2397</v>
      </c>
      <c r="L2056">
        <f>YEAR(licenziamenti[[#This Row],[date]])</f>
        <v>2022</v>
      </c>
    </row>
    <row r="2057" spans="1:12" hidden="1" x14ac:dyDescent="0.3">
      <c r="A2057" t="s">
        <v>4428</v>
      </c>
      <c r="B2057" t="s">
        <v>42</v>
      </c>
      <c r="D2057" s="1">
        <v>45876</v>
      </c>
      <c r="E2057">
        <v>6</v>
      </c>
      <c r="F2057" t="s">
        <v>1478</v>
      </c>
      <c r="G2057" t="s">
        <v>4429</v>
      </c>
      <c r="H2057" t="s">
        <v>39</v>
      </c>
      <c r="I2057">
        <v>1900</v>
      </c>
      <c r="J2057" t="s">
        <v>16</v>
      </c>
      <c r="K2057" t="s">
        <v>3250</v>
      </c>
      <c r="L2057">
        <f>YEAR(licenziamenti[[#This Row],[date]])</f>
        <v>2025</v>
      </c>
    </row>
    <row r="2058" spans="1:12" hidden="1" x14ac:dyDescent="0.3">
      <c r="A2058" t="s">
        <v>4428</v>
      </c>
      <c r="B2058" t="s">
        <v>42</v>
      </c>
      <c r="C2058">
        <v>110</v>
      </c>
      <c r="D2058" s="1">
        <v>45120</v>
      </c>
      <c r="F2058" t="s">
        <v>1478</v>
      </c>
      <c r="G2058" t="s">
        <v>4430</v>
      </c>
      <c r="H2058" t="s">
        <v>39</v>
      </c>
      <c r="I2058">
        <v>1900</v>
      </c>
      <c r="J2058" t="s">
        <v>16</v>
      </c>
      <c r="K2058" t="s">
        <v>606</v>
      </c>
      <c r="L2058">
        <f>YEAR(licenziamenti[[#This Row],[date]])</f>
        <v>2023</v>
      </c>
    </row>
    <row r="2059" spans="1:12" hidden="1" x14ac:dyDescent="0.3">
      <c r="A2059" t="s">
        <v>4428</v>
      </c>
      <c r="B2059" t="s">
        <v>42</v>
      </c>
      <c r="C2059">
        <v>28000</v>
      </c>
      <c r="D2059" s="1">
        <v>44600</v>
      </c>
      <c r="E2059">
        <v>2</v>
      </c>
      <c r="F2059" t="s">
        <v>1478</v>
      </c>
      <c r="G2059" t="s">
        <v>4431</v>
      </c>
      <c r="H2059" t="s">
        <v>39</v>
      </c>
      <c r="I2059">
        <v>1900</v>
      </c>
      <c r="J2059" t="s">
        <v>16</v>
      </c>
      <c r="K2059" t="s">
        <v>4432</v>
      </c>
      <c r="L2059">
        <f>YEAR(licenziamenti[[#This Row],[date]])</f>
        <v>2022</v>
      </c>
    </row>
    <row r="2060" spans="1:12" hidden="1" x14ac:dyDescent="0.3">
      <c r="A2060" t="s">
        <v>4428</v>
      </c>
      <c r="B2060" t="s">
        <v>42</v>
      </c>
      <c r="C2060">
        <v>4000</v>
      </c>
      <c r="D2060" s="1">
        <v>45414</v>
      </c>
      <c r="E2060">
        <v>15</v>
      </c>
      <c r="F2060" t="s">
        <v>1478</v>
      </c>
      <c r="G2060" t="s">
        <v>4433</v>
      </c>
      <c r="H2060" t="s">
        <v>39</v>
      </c>
      <c r="I2060">
        <v>1900</v>
      </c>
      <c r="J2060" t="s">
        <v>16</v>
      </c>
      <c r="K2060" t="s">
        <v>266</v>
      </c>
      <c r="L2060">
        <f>YEAR(licenziamenti[[#This Row],[date]])</f>
        <v>2024</v>
      </c>
    </row>
    <row r="2061" spans="1:12" hidden="1" x14ac:dyDescent="0.3">
      <c r="A2061" t="s">
        <v>4428</v>
      </c>
      <c r="B2061" t="s">
        <v>42</v>
      </c>
      <c r="C2061">
        <v>5000</v>
      </c>
      <c r="D2061" s="1">
        <v>44840</v>
      </c>
      <c r="E2061">
        <v>12</v>
      </c>
      <c r="F2061" t="s">
        <v>1478</v>
      </c>
      <c r="G2061" t="s">
        <v>4434</v>
      </c>
      <c r="H2061" t="s">
        <v>39</v>
      </c>
      <c r="I2061">
        <v>1900</v>
      </c>
      <c r="J2061" t="s">
        <v>16</v>
      </c>
      <c r="K2061" t="s">
        <v>2867</v>
      </c>
      <c r="L2061">
        <f>YEAR(licenziamenti[[#This Row],[date]])</f>
        <v>2022</v>
      </c>
    </row>
    <row r="2062" spans="1:12" hidden="1" x14ac:dyDescent="0.3">
      <c r="A2062" t="s">
        <v>4428</v>
      </c>
      <c r="B2062" t="s">
        <v>42</v>
      </c>
      <c r="C2062">
        <v>7840</v>
      </c>
      <c r="D2062" s="1">
        <v>44785</v>
      </c>
      <c r="E2062">
        <v>13</v>
      </c>
      <c r="F2062" t="s">
        <v>1478</v>
      </c>
      <c r="G2062" t="s">
        <v>4435</v>
      </c>
      <c r="H2062" t="s">
        <v>39</v>
      </c>
      <c r="I2062">
        <v>1900</v>
      </c>
      <c r="J2062" t="s">
        <v>16</v>
      </c>
      <c r="K2062" t="s">
        <v>787</v>
      </c>
      <c r="L2062">
        <f>YEAR(licenziamenti[[#This Row],[date]])</f>
        <v>2022</v>
      </c>
    </row>
    <row r="2063" spans="1:12" hidden="1" x14ac:dyDescent="0.3">
      <c r="A2063" t="s">
        <v>4436</v>
      </c>
      <c r="B2063" t="s">
        <v>1986</v>
      </c>
      <c r="C2063">
        <v>1000</v>
      </c>
      <c r="D2063" s="1">
        <v>45089</v>
      </c>
      <c r="E2063">
        <v>12</v>
      </c>
      <c r="F2063" t="s">
        <v>233</v>
      </c>
      <c r="G2063" t="s">
        <v>3226</v>
      </c>
      <c r="H2063" t="s">
        <v>173</v>
      </c>
      <c r="I2063">
        <v>469</v>
      </c>
      <c r="J2063" t="s">
        <v>16</v>
      </c>
      <c r="K2063" t="s">
        <v>2610</v>
      </c>
      <c r="L2063">
        <f>YEAR(licenziamenti[[#This Row],[date]])</f>
        <v>2023</v>
      </c>
    </row>
    <row r="2064" spans="1:12" hidden="1" x14ac:dyDescent="0.3">
      <c r="A2064" t="s">
        <v>4436</v>
      </c>
      <c r="B2064" t="s">
        <v>1986</v>
      </c>
      <c r="C2064">
        <v>450</v>
      </c>
      <c r="D2064" s="1">
        <v>44811</v>
      </c>
      <c r="E2064">
        <v>5</v>
      </c>
      <c r="F2064" t="s">
        <v>233</v>
      </c>
      <c r="G2064" t="s">
        <v>4437</v>
      </c>
      <c r="H2064" t="s">
        <v>173</v>
      </c>
      <c r="I2064">
        <v>469</v>
      </c>
      <c r="J2064" t="s">
        <v>16</v>
      </c>
      <c r="K2064" t="s">
        <v>2365</v>
      </c>
      <c r="L2064">
        <f>YEAR(licenziamenti[[#This Row],[date]])</f>
        <v>2022</v>
      </c>
    </row>
    <row r="2065" spans="1:12" hidden="1" x14ac:dyDescent="0.3">
      <c r="A2065" t="s">
        <v>4438</v>
      </c>
      <c r="B2065" t="s">
        <v>12</v>
      </c>
      <c r="C2065">
        <v>300</v>
      </c>
      <c r="D2065" s="1">
        <v>43938</v>
      </c>
      <c r="E2065">
        <v>18</v>
      </c>
      <c r="F2065" t="s">
        <v>20</v>
      </c>
      <c r="G2065" t="s">
        <v>4439</v>
      </c>
      <c r="H2065" t="s">
        <v>35</v>
      </c>
      <c r="I2065">
        <v>100</v>
      </c>
      <c r="J2065" t="s">
        <v>16</v>
      </c>
      <c r="K2065" t="s">
        <v>593</v>
      </c>
      <c r="L2065">
        <f>YEAR(licenziamenti[[#This Row],[date]])</f>
        <v>2020</v>
      </c>
    </row>
    <row r="2066" spans="1:12" hidden="1" x14ac:dyDescent="0.3">
      <c r="A2066" t="s">
        <v>4440</v>
      </c>
      <c r="B2066" t="s">
        <v>138</v>
      </c>
      <c r="D2066" s="1">
        <v>44774</v>
      </c>
      <c r="E2066">
        <v>10</v>
      </c>
      <c r="F2066" t="s">
        <v>103</v>
      </c>
      <c r="G2066" t="s">
        <v>4441</v>
      </c>
      <c r="H2066" t="s">
        <v>22</v>
      </c>
      <c r="I2066">
        <v>20</v>
      </c>
      <c r="J2066" t="s">
        <v>16</v>
      </c>
      <c r="K2066" t="s">
        <v>40</v>
      </c>
      <c r="L2066">
        <f>YEAR(licenziamenti[[#This Row],[date]])</f>
        <v>2022</v>
      </c>
    </row>
    <row r="2067" spans="1:12" hidden="1" x14ac:dyDescent="0.3">
      <c r="A2067" t="s">
        <v>4442</v>
      </c>
      <c r="B2067" t="s">
        <v>12</v>
      </c>
      <c r="C2067">
        <v>1340</v>
      </c>
      <c r="D2067" s="1">
        <v>45113</v>
      </c>
      <c r="E2067">
        <v>15</v>
      </c>
      <c r="F2067" t="s">
        <v>83</v>
      </c>
      <c r="G2067" t="s">
        <v>4443</v>
      </c>
      <c r="H2067" t="s">
        <v>45</v>
      </c>
      <c r="I2067">
        <v>711</v>
      </c>
      <c r="J2067" t="s">
        <v>16</v>
      </c>
      <c r="K2067" t="s">
        <v>1108</v>
      </c>
      <c r="L2067">
        <f>YEAR(licenziamenti[[#This Row],[date]])</f>
        <v>2023</v>
      </c>
    </row>
    <row r="2068" spans="1:12" hidden="1" x14ac:dyDescent="0.3">
      <c r="A2068" t="s">
        <v>4444</v>
      </c>
      <c r="B2068" t="s">
        <v>287</v>
      </c>
      <c r="C2068">
        <v>200</v>
      </c>
      <c r="D2068" s="1">
        <v>44901</v>
      </c>
      <c r="E2068">
        <v>8</v>
      </c>
      <c r="F2068" t="s">
        <v>146</v>
      </c>
      <c r="G2068" t="s">
        <v>4445</v>
      </c>
      <c r="H2068" t="s">
        <v>35</v>
      </c>
      <c r="I2068">
        <v>165</v>
      </c>
      <c r="J2068" t="s">
        <v>289</v>
      </c>
      <c r="K2068" t="s">
        <v>179</v>
      </c>
      <c r="L2068">
        <f>YEAR(licenziamenti[[#This Row],[date]])</f>
        <v>2022</v>
      </c>
    </row>
    <row r="2069" spans="1:12" hidden="1" x14ac:dyDescent="0.3">
      <c r="A2069" t="s">
        <v>4446</v>
      </c>
      <c r="B2069" t="s">
        <v>287</v>
      </c>
      <c r="C2069">
        <v>200</v>
      </c>
      <c r="D2069" s="1">
        <v>44781</v>
      </c>
      <c r="E2069">
        <v>5</v>
      </c>
      <c r="F2069" t="s">
        <v>20</v>
      </c>
      <c r="G2069" t="s">
        <v>4447</v>
      </c>
      <c r="H2069" t="s">
        <v>39</v>
      </c>
      <c r="I2069">
        <v>76</v>
      </c>
      <c r="J2069" t="s">
        <v>289</v>
      </c>
      <c r="K2069" t="s">
        <v>2725</v>
      </c>
      <c r="L2069">
        <f>YEAR(licenziamenti[[#This Row],[date]])</f>
        <v>2022</v>
      </c>
    </row>
    <row r="2070" spans="1:12" hidden="1" x14ac:dyDescent="0.3">
      <c r="A2070" t="s">
        <v>4446</v>
      </c>
      <c r="B2070" t="s">
        <v>287</v>
      </c>
      <c r="C2070">
        <v>350</v>
      </c>
      <c r="D2070" s="1">
        <v>45468</v>
      </c>
      <c r="E2070">
        <v>5</v>
      </c>
      <c r="F2070" t="s">
        <v>20</v>
      </c>
      <c r="G2070" t="s">
        <v>4447</v>
      </c>
      <c r="H2070" t="s">
        <v>39</v>
      </c>
      <c r="I2070">
        <v>76</v>
      </c>
      <c r="J2070" t="s">
        <v>289</v>
      </c>
      <c r="K2070" t="s">
        <v>2368</v>
      </c>
      <c r="L2070">
        <f>YEAR(licenziamenti[[#This Row],[date]])</f>
        <v>2024</v>
      </c>
    </row>
    <row r="2071" spans="1:12" hidden="1" x14ac:dyDescent="0.3">
      <c r="A2071" t="s">
        <v>4448</v>
      </c>
      <c r="B2071" t="s">
        <v>142</v>
      </c>
      <c r="C2071">
        <v>100</v>
      </c>
      <c r="D2071" s="1">
        <v>43927</v>
      </c>
      <c r="E2071">
        <v>1</v>
      </c>
      <c r="F2071" t="s">
        <v>396</v>
      </c>
      <c r="G2071" t="s">
        <v>4449</v>
      </c>
      <c r="H2071" t="s">
        <v>215</v>
      </c>
      <c r="I2071">
        <v>50</v>
      </c>
      <c r="J2071" t="s">
        <v>16</v>
      </c>
      <c r="K2071" t="s">
        <v>1150</v>
      </c>
      <c r="L2071">
        <f>YEAR(licenziamenti[[#This Row],[date]])</f>
        <v>2020</v>
      </c>
    </row>
    <row r="2072" spans="1:12" hidden="1" x14ac:dyDescent="0.3">
      <c r="A2072" t="s">
        <v>4450</v>
      </c>
      <c r="B2072" t="s">
        <v>517</v>
      </c>
      <c r="C2072">
        <v>300</v>
      </c>
      <c r="D2072" s="1">
        <v>44783</v>
      </c>
      <c r="E2072">
        <v>12</v>
      </c>
      <c r="F2072" t="s">
        <v>20</v>
      </c>
      <c r="G2072" t="s">
        <v>4451</v>
      </c>
      <c r="H2072" t="s">
        <v>35</v>
      </c>
      <c r="I2072">
        <v>105</v>
      </c>
      <c r="J2072" t="s">
        <v>519</v>
      </c>
      <c r="K2072" t="s">
        <v>122</v>
      </c>
      <c r="L2072">
        <f>YEAR(licenziamenti[[#This Row],[date]])</f>
        <v>2022</v>
      </c>
    </row>
    <row r="2073" spans="1:12" hidden="1" x14ac:dyDescent="0.3">
      <c r="A2073" t="s">
        <v>4450</v>
      </c>
      <c r="B2073" t="s">
        <v>517</v>
      </c>
      <c r="C2073">
        <v>800</v>
      </c>
      <c r="D2073" s="1">
        <v>45027</v>
      </c>
      <c r="E2073">
        <v>4</v>
      </c>
      <c r="F2073" t="s">
        <v>20</v>
      </c>
      <c r="G2073" t="s">
        <v>4452</v>
      </c>
      <c r="H2073" t="s">
        <v>35</v>
      </c>
      <c r="I2073">
        <v>105</v>
      </c>
      <c r="J2073" t="s">
        <v>519</v>
      </c>
      <c r="K2073" t="s">
        <v>1944</v>
      </c>
      <c r="L2073">
        <f>YEAR(licenziamenti[[#This Row],[date]])</f>
        <v>2023</v>
      </c>
    </row>
    <row r="2074" spans="1:12" hidden="1" x14ac:dyDescent="0.3">
      <c r="A2074" t="s">
        <v>4453</v>
      </c>
      <c r="B2074" t="s">
        <v>12</v>
      </c>
      <c r="D2074" s="1">
        <v>44945</v>
      </c>
      <c r="E2074">
        <v>3</v>
      </c>
      <c r="F2074" t="s">
        <v>13</v>
      </c>
      <c r="G2074" t="s">
        <v>4454</v>
      </c>
      <c r="H2074" t="s">
        <v>39</v>
      </c>
      <c r="I2074">
        <v>225</v>
      </c>
      <c r="J2074" t="s">
        <v>16</v>
      </c>
      <c r="K2074" t="s">
        <v>354</v>
      </c>
      <c r="L2074">
        <f>YEAR(licenziamenti[[#This Row],[date]])</f>
        <v>2023</v>
      </c>
    </row>
    <row r="2075" spans="1:12" hidden="1" x14ac:dyDescent="0.3">
      <c r="A2075" t="s">
        <v>4455</v>
      </c>
      <c r="B2075" t="s">
        <v>42</v>
      </c>
      <c r="C2075">
        <v>300</v>
      </c>
      <c r="D2075" s="1">
        <v>44931</v>
      </c>
      <c r="E2075">
        <v>8</v>
      </c>
      <c r="F2075" t="s">
        <v>94</v>
      </c>
      <c r="G2075" t="s">
        <v>4456</v>
      </c>
      <c r="H2075" t="s">
        <v>215</v>
      </c>
      <c r="I2075">
        <v>178</v>
      </c>
      <c r="J2075" t="s">
        <v>16</v>
      </c>
      <c r="K2075" t="s">
        <v>561</v>
      </c>
      <c r="L2075">
        <f>YEAR(licenziamenti[[#This Row],[date]])</f>
        <v>2023</v>
      </c>
    </row>
    <row r="2076" spans="1:12" hidden="1" x14ac:dyDescent="0.3">
      <c r="A2076" t="s">
        <v>4457</v>
      </c>
      <c r="B2076" t="s">
        <v>505</v>
      </c>
      <c r="C2076">
        <v>1000</v>
      </c>
      <c r="D2076" s="1">
        <v>45315</v>
      </c>
      <c r="F2076" t="s">
        <v>396</v>
      </c>
      <c r="G2076" t="s">
        <v>158</v>
      </c>
      <c r="H2076" t="s">
        <v>15</v>
      </c>
      <c r="I2076">
        <v>724</v>
      </c>
      <c r="J2076" t="s">
        <v>159</v>
      </c>
      <c r="K2076" t="s">
        <v>621</v>
      </c>
      <c r="L2076">
        <f>YEAR(licenziamenti[[#This Row],[date]])</f>
        <v>2024</v>
      </c>
    </row>
    <row r="2077" spans="1:12" hidden="1" x14ac:dyDescent="0.3">
      <c r="A2077" t="s">
        <v>4457</v>
      </c>
      <c r="B2077" t="s">
        <v>505</v>
      </c>
      <c r="C2077">
        <v>1150</v>
      </c>
      <c r="D2077" s="1">
        <v>45603</v>
      </c>
      <c r="E2077">
        <v>6</v>
      </c>
      <c r="F2077" t="s">
        <v>396</v>
      </c>
      <c r="G2077" t="s">
        <v>4458</v>
      </c>
      <c r="H2077" t="s">
        <v>15</v>
      </c>
      <c r="I2077">
        <v>724</v>
      </c>
      <c r="J2077" t="s">
        <v>159</v>
      </c>
      <c r="K2077" t="s">
        <v>2465</v>
      </c>
      <c r="L2077">
        <f>YEAR(licenziamenti[[#This Row],[date]])</f>
        <v>2024</v>
      </c>
    </row>
    <row r="2078" spans="1:12" hidden="1" x14ac:dyDescent="0.3">
      <c r="A2078" t="s">
        <v>4457</v>
      </c>
      <c r="B2078" t="s">
        <v>505</v>
      </c>
      <c r="C2078">
        <v>1650</v>
      </c>
      <c r="D2078" s="1">
        <v>45959</v>
      </c>
      <c r="E2078">
        <v>1</v>
      </c>
      <c r="F2078" t="s">
        <v>396</v>
      </c>
      <c r="G2078" t="s">
        <v>158</v>
      </c>
      <c r="H2078" t="s">
        <v>15</v>
      </c>
      <c r="I2078">
        <v>724</v>
      </c>
      <c r="J2078" t="s">
        <v>159</v>
      </c>
      <c r="K2078" t="s">
        <v>4459</v>
      </c>
      <c r="L2078">
        <f>YEAR(licenziamenti[[#This Row],[date]])</f>
        <v>2025</v>
      </c>
    </row>
    <row r="2079" spans="1:12" hidden="1" x14ac:dyDescent="0.3">
      <c r="A2079" t="s">
        <v>4460</v>
      </c>
      <c r="B2079" t="s">
        <v>12</v>
      </c>
      <c r="D2079" s="1">
        <v>44827</v>
      </c>
      <c r="E2079">
        <v>10</v>
      </c>
      <c r="F2079" t="s">
        <v>311</v>
      </c>
      <c r="G2079" t="s">
        <v>4461</v>
      </c>
      <c r="H2079" t="s">
        <v>152</v>
      </c>
      <c r="I2079">
        <v>6</v>
      </c>
      <c r="J2079" t="s">
        <v>16</v>
      </c>
      <c r="K2079" t="s">
        <v>2432</v>
      </c>
      <c r="L2079">
        <f>YEAR(licenziamenti[[#This Row],[date]])</f>
        <v>2022</v>
      </c>
    </row>
    <row r="2080" spans="1:12" hidden="1" x14ac:dyDescent="0.3">
      <c r="A2080" t="s">
        <v>4462</v>
      </c>
      <c r="B2080" t="s">
        <v>42</v>
      </c>
      <c r="D2080" s="1">
        <v>44791</v>
      </c>
      <c r="E2080">
        <v>1</v>
      </c>
      <c r="F2080" t="s">
        <v>131</v>
      </c>
      <c r="G2080" t="s">
        <v>4463</v>
      </c>
      <c r="H2080" t="s">
        <v>45</v>
      </c>
      <c r="I2080">
        <v>704</v>
      </c>
      <c r="J2080" t="s">
        <v>16</v>
      </c>
      <c r="K2080" t="s">
        <v>367</v>
      </c>
      <c r="L2080">
        <f>YEAR(licenziamenti[[#This Row],[date]])</f>
        <v>2022</v>
      </c>
    </row>
    <row r="2081" spans="1:12" hidden="1" x14ac:dyDescent="0.3">
      <c r="A2081" t="s">
        <v>4462</v>
      </c>
      <c r="B2081" t="s">
        <v>42</v>
      </c>
      <c r="D2081" s="1">
        <v>45107</v>
      </c>
      <c r="E2081">
        <v>2</v>
      </c>
      <c r="F2081" t="s">
        <v>131</v>
      </c>
      <c r="G2081" t="s">
        <v>4464</v>
      </c>
      <c r="H2081" t="s">
        <v>45</v>
      </c>
      <c r="I2081">
        <v>704</v>
      </c>
      <c r="J2081" t="s">
        <v>16</v>
      </c>
      <c r="K2081" t="s">
        <v>276</v>
      </c>
      <c r="L2081">
        <f>YEAR(licenziamenti[[#This Row],[date]])</f>
        <v>2023</v>
      </c>
    </row>
    <row r="2082" spans="1:12" hidden="1" x14ac:dyDescent="0.3">
      <c r="A2082" t="s">
        <v>4465</v>
      </c>
      <c r="B2082" t="s">
        <v>55</v>
      </c>
      <c r="C2082">
        <v>940</v>
      </c>
      <c r="D2082" s="1">
        <v>44970</v>
      </c>
      <c r="F2082" t="s">
        <v>43</v>
      </c>
      <c r="G2082" t="s">
        <v>4466</v>
      </c>
      <c r="H2082" t="s">
        <v>35</v>
      </c>
      <c r="I2082">
        <v>225</v>
      </c>
      <c r="J2082" t="s">
        <v>59</v>
      </c>
      <c r="K2082" t="s">
        <v>1588</v>
      </c>
      <c r="L2082">
        <f>YEAR(licenziamenti[[#This Row],[date]])</f>
        <v>2023</v>
      </c>
    </row>
    <row r="2083" spans="1:12" hidden="1" x14ac:dyDescent="0.3">
      <c r="A2083" t="s">
        <v>4467</v>
      </c>
      <c r="B2083" t="s">
        <v>150</v>
      </c>
      <c r="D2083" s="1">
        <v>44971</v>
      </c>
      <c r="E2083">
        <v>7000000000000001</v>
      </c>
      <c r="F2083" t="s">
        <v>13</v>
      </c>
      <c r="G2083" t="s">
        <v>4468</v>
      </c>
      <c r="H2083" t="s">
        <v>28</v>
      </c>
      <c r="I2083">
        <v>40</v>
      </c>
      <c r="J2083" t="s">
        <v>133</v>
      </c>
      <c r="K2083" t="s">
        <v>1588</v>
      </c>
      <c r="L2083">
        <f>YEAR(licenziamenti[[#This Row],[date]])</f>
        <v>2023</v>
      </c>
    </row>
    <row r="2084" spans="1:12" hidden="1" x14ac:dyDescent="0.3">
      <c r="A2084" t="s">
        <v>4469</v>
      </c>
      <c r="B2084" t="s">
        <v>12</v>
      </c>
      <c r="C2084">
        <v>1000</v>
      </c>
      <c r="D2084" s="1">
        <v>45363</v>
      </c>
      <c r="E2084">
        <v>10</v>
      </c>
      <c r="F2084" t="s">
        <v>103</v>
      </c>
      <c r="G2084" t="s">
        <v>4470</v>
      </c>
      <c r="H2084" t="s">
        <v>58</v>
      </c>
      <c r="I2084">
        <v>86</v>
      </c>
      <c r="J2084" t="s">
        <v>16</v>
      </c>
      <c r="K2084" t="s">
        <v>4471</v>
      </c>
      <c r="L2084">
        <f>YEAR(licenziamenti[[#This Row],[date]])</f>
        <v>2024</v>
      </c>
    </row>
    <row r="2085" spans="1:12" hidden="1" x14ac:dyDescent="0.3">
      <c r="A2085" t="s">
        <v>4472</v>
      </c>
      <c r="B2085" t="s">
        <v>130</v>
      </c>
      <c r="C2085">
        <v>400</v>
      </c>
      <c r="D2085" s="1">
        <v>44728</v>
      </c>
      <c r="F2085" t="s">
        <v>13</v>
      </c>
      <c r="G2085" t="s">
        <v>4473</v>
      </c>
      <c r="H2085" t="s">
        <v>58</v>
      </c>
      <c r="I2085">
        <v>1600</v>
      </c>
      <c r="J2085" t="s">
        <v>133</v>
      </c>
      <c r="K2085" t="s">
        <v>1183</v>
      </c>
      <c r="L2085">
        <f>YEAR(licenziamenti[[#This Row],[date]])</f>
        <v>2022</v>
      </c>
    </row>
    <row r="2086" spans="1:12" hidden="1" x14ac:dyDescent="0.3">
      <c r="A2086" t="s">
        <v>4474</v>
      </c>
      <c r="B2086" t="s">
        <v>3682</v>
      </c>
      <c r="C2086">
        <v>1200</v>
      </c>
      <c r="D2086" s="1">
        <v>45249</v>
      </c>
      <c r="E2086">
        <v>1</v>
      </c>
      <c r="F2086" t="s">
        <v>65</v>
      </c>
      <c r="G2086" t="s">
        <v>4475</v>
      </c>
      <c r="H2086" t="s">
        <v>22</v>
      </c>
      <c r="I2086">
        <v>100</v>
      </c>
      <c r="J2086" t="s">
        <v>133</v>
      </c>
      <c r="K2086" t="s">
        <v>3195</v>
      </c>
      <c r="L2086">
        <f>YEAR(licenziamenti[[#This Row],[date]])</f>
        <v>2023</v>
      </c>
    </row>
    <row r="2087" spans="1:12" hidden="1" x14ac:dyDescent="0.3">
      <c r="A2087" t="s">
        <v>4476</v>
      </c>
      <c r="B2087" t="s">
        <v>483</v>
      </c>
      <c r="C2087">
        <v>700</v>
      </c>
      <c r="D2087" s="1">
        <v>43972</v>
      </c>
      <c r="E2087">
        <v>3.5000000000000004E+16</v>
      </c>
      <c r="F2087" t="s">
        <v>213</v>
      </c>
      <c r="G2087" t="s">
        <v>4477</v>
      </c>
      <c r="H2087" t="s">
        <v>22</v>
      </c>
      <c r="I2087">
        <v>3</v>
      </c>
      <c r="J2087" t="s">
        <v>133</v>
      </c>
      <c r="K2087" t="s">
        <v>4478</v>
      </c>
      <c r="L2087">
        <f>YEAR(licenziamenti[[#This Row],[date]])</f>
        <v>2020</v>
      </c>
    </row>
    <row r="2088" spans="1:12" hidden="1" x14ac:dyDescent="0.3">
      <c r="A2088" t="s">
        <v>4479</v>
      </c>
      <c r="B2088" t="s">
        <v>12</v>
      </c>
      <c r="C2088">
        <v>4000</v>
      </c>
      <c r="D2088" s="1">
        <v>44973</v>
      </c>
      <c r="E2088">
        <v>2</v>
      </c>
      <c r="F2088" t="s">
        <v>311</v>
      </c>
      <c r="G2088" t="s">
        <v>4480</v>
      </c>
      <c r="H2088" t="s">
        <v>105</v>
      </c>
      <c r="I2088">
        <v>62</v>
      </c>
      <c r="J2088" t="s">
        <v>16</v>
      </c>
      <c r="K2088" t="s">
        <v>790</v>
      </c>
      <c r="L2088">
        <f>YEAR(licenziamenti[[#This Row],[date]])</f>
        <v>2023</v>
      </c>
    </row>
    <row r="2089" spans="1:12" hidden="1" x14ac:dyDescent="0.3">
      <c r="A2089" t="s">
        <v>4481</v>
      </c>
      <c r="B2089" t="s">
        <v>99</v>
      </c>
      <c r="D2089" s="1">
        <v>43951</v>
      </c>
      <c r="E2089">
        <v>10</v>
      </c>
      <c r="F2089" t="s">
        <v>83</v>
      </c>
      <c r="G2089" t="s">
        <v>4482</v>
      </c>
      <c r="H2089" t="s">
        <v>22</v>
      </c>
      <c r="I2089">
        <v>15</v>
      </c>
      <c r="J2089" t="s">
        <v>16</v>
      </c>
      <c r="K2089" t="s">
        <v>634</v>
      </c>
      <c r="L2089">
        <f>YEAR(licenziamenti[[#This Row],[date]])</f>
        <v>2020</v>
      </c>
    </row>
    <row r="2090" spans="1:12" hidden="1" x14ac:dyDescent="0.3">
      <c r="A2090" t="s">
        <v>4483</v>
      </c>
      <c r="B2090" t="s">
        <v>1395</v>
      </c>
      <c r="C2090">
        <v>900</v>
      </c>
      <c r="D2090" s="1">
        <v>44698</v>
      </c>
      <c r="E2090">
        <v>8</v>
      </c>
      <c r="F2090" t="s">
        <v>33</v>
      </c>
      <c r="G2090" t="s">
        <v>4484</v>
      </c>
      <c r="H2090" t="s">
        <v>35</v>
      </c>
      <c r="I2090">
        <v>195</v>
      </c>
      <c r="J2090" t="s">
        <v>16</v>
      </c>
      <c r="K2090" t="s">
        <v>3397</v>
      </c>
      <c r="L2090">
        <f>YEAR(licenziamenti[[#This Row],[date]])</f>
        <v>2022</v>
      </c>
    </row>
    <row r="2091" spans="1:12" hidden="1" x14ac:dyDescent="0.3">
      <c r="A2091" t="s">
        <v>4485</v>
      </c>
      <c r="B2091" t="s">
        <v>64</v>
      </c>
      <c r="C2091">
        <v>630</v>
      </c>
      <c r="D2091" s="1">
        <v>45064</v>
      </c>
      <c r="E2091">
        <v>14</v>
      </c>
      <c r="F2091" t="s">
        <v>131</v>
      </c>
      <c r="G2091" t="s">
        <v>4486</v>
      </c>
      <c r="H2091" t="s">
        <v>45</v>
      </c>
      <c r="I2091">
        <v>621</v>
      </c>
      <c r="J2091" t="s">
        <v>16</v>
      </c>
      <c r="K2091" t="s">
        <v>1826</v>
      </c>
      <c r="L2091">
        <f>YEAR(licenziamenti[[#This Row],[date]])</f>
        <v>2023</v>
      </c>
    </row>
    <row r="2092" spans="1:12" hidden="1" x14ac:dyDescent="0.3">
      <c r="A2092" t="s">
        <v>4487</v>
      </c>
      <c r="B2092" t="s">
        <v>55</v>
      </c>
      <c r="C2092">
        <v>1110</v>
      </c>
      <c r="D2092" s="1">
        <v>44938</v>
      </c>
      <c r="E2092">
        <v>39</v>
      </c>
      <c r="F2092" t="s">
        <v>131</v>
      </c>
      <c r="G2092" t="s">
        <v>4488</v>
      </c>
      <c r="H2092" t="s">
        <v>28</v>
      </c>
      <c r="I2092">
        <v>42</v>
      </c>
      <c r="J2092" t="s">
        <v>59</v>
      </c>
      <c r="K2092" t="s">
        <v>921</v>
      </c>
      <c r="L2092">
        <f>YEAR(licenziamenti[[#This Row],[date]])</f>
        <v>2023</v>
      </c>
    </row>
    <row r="2093" spans="1:12" hidden="1" x14ac:dyDescent="0.3">
      <c r="A2093" t="s">
        <v>4489</v>
      </c>
      <c r="B2093" t="s">
        <v>12</v>
      </c>
      <c r="C2093">
        <v>450</v>
      </c>
      <c r="D2093" s="1">
        <v>45093</v>
      </c>
      <c r="E2093">
        <v>13</v>
      </c>
      <c r="F2093" t="s">
        <v>131</v>
      </c>
      <c r="G2093" t="s">
        <v>158</v>
      </c>
      <c r="H2093" t="s">
        <v>58</v>
      </c>
      <c r="I2093">
        <v>116</v>
      </c>
      <c r="J2093" t="s">
        <v>16</v>
      </c>
      <c r="K2093" t="s">
        <v>1158</v>
      </c>
      <c r="L2093">
        <f>YEAR(licenziamenti[[#This Row],[date]])</f>
        <v>2023</v>
      </c>
    </row>
    <row r="2094" spans="1:12" hidden="1" x14ac:dyDescent="0.3">
      <c r="A2094" t="s">
        <v>4490</v>
      </c>
      <c r="B2094" t="s">
        <v>12</v>
      </c>
      <c r="C2094">
        <v>1500</v>
      </c>
      <c r="D2094" s="1">
        <v>44958</v>
      </c>
      <c r="F2094" t="s">
        <v>33</v>
      </c>
      <c r="G2094" t="s">
        <v>4491</v>
      </c>
      <c r="H2094" t="s">
        <v>39</v>
      </c>
      <c r="I2094">
        <v>1500</v>
      </c>
      <c r="J2094" t="s">
        <v>16</v>
      </c>
      <c r="K2094" t="s">
        <v>1168</v>
      </c>
      <c r="L2094">
        <f>YEAR(licenziamenti[[#This Row],[date]])</f>
        <v>2023</v>
      </c>
    </row>
    <row r="2095" spans="1:12" hidden="1" x14ac:dyDescent="0.3">
      <c r="A2095" t="s">
        <v>4492</v>
      </c>
      <c r="B2095" t="s">
        <v>12</v>
      </c>
      <c r="C2095">
        <v>2000</v>
      </c>
      <c r="D2095" s="1">
        <v>45977</v>
      </c>
      <c r="E2095">
        <v>5</v>
      </c>
      <c r="F2095" t="s">
        <v>131</v>
      </c>
      <c r="G2095" t="s">
        <v>4493</v>
      </c>
      <c r="H2095" t="s">
        <v>45</v>
      </c>
      <c r="I2095">
        <v>453</v>
      </c>
      <c r="J2095" t="s">
        <v>16</v>
      </c>
      <c r="K2095" t="s">
        <v>2356</v>
      </c>
      <c r="L2095">
        <f>YEAR(licenziamenti[[#This Row],[date]])</f>
        <v>2025</v>
      </c>
    </row>
    <row r="2096" spans="1:12" hidden="1" x14ac:dyDescent="0.3">
      <c r="A2096" t="s">
        <v>4494</v>
      </c>
      <c r="B2096" t="s">
        <v>2165</v>
      </c>
      <c r="C2096">
        <v>1430</v>
      </c>
      <c r="D2096" s="1">
        <v>44879</v>
      </c>
      <c r="E2096">
        <v>15</v>
      </c>
      <c r="F2096" t="s">
        <v>78</v>
      </c>
      <c r="G2096" t="s">
        <v>4495</v>
      </c>
      <c r="H2096" t="s">
        <v>215</v>
      </c>
      <c r="I2096">
        <v>90</v>
      </c>
      <c r="J2096" t="s">
        <v>2167</v>
      </c>
      <c r="K2096" t="s">
        <v>539</v>
      </c>
      <c r="L2096">
        <f>YEAR(licenziamenti[[#This Row],[date]])</f>
        <v>2022</v>
      </c>
    </row>
    <row r="2097" spans="1:12" hidden="1" x14ac:dyDescent="0.3">
      <c r="A2097" t="s">
        <v>4494</v>
      </c>
      <c r="B2097" t="s">
        <v>2165</v>
      </c>
      <c r="C2097">
        <v>310</v>
      </c>
      <c r="D2097" s="1">
        <v>43956</v>
      </c>
      <c r="F2097" t="s">
        <v>78</v>
      </c>
      <c r="G2097" t="s">
        <v>4496</v>
      </c>
      <c r="H2097" t="s">
        <v>35</v>
      </c>
      <c r="I2097">
        <v>90</v>
      </c>
      <c r="J2097" t="s">
        <v>2167</v>
      </c>
      <c r="K2097" t="s">
        <v>1856</v>
      </c>
      <c r="L2097">
        <f>YEAR(licenziamenti[[#This Row],[date]])</f>
        <v>2020</v>
      </c>
    </row>
    <row r="2098" spans="1:12" hidden="1" x14ac:dyDescent="0.3">
      <c r="A2098" t="s">
        <v>4497</v>
      </c>
      <c r="B2098" t="s">
        <v>4498</v>
      </c>
      <c r="C2098">
        <v>220</v>
      </c>
      <c r="D2098" s="1">
        <v>44735</v>
      </c>
      <c r="E2098">
        <v>13</v>
      </c>
      <c r="F2098" t="s">
        <v>146</v>
      </c>
      <c r="G2098" t="s">
        <v>4499</v>
      </c>
      <c r="H2098" t="s">
        <v>58</v>
      </c>
      <c r="I2098">
        <v>19</v>
      </c>
      <c r="J2098" t="s">
        <v>16</v>
      </c>
      <c r="K2098" t="s">
        <v>713</v>
      </c>
      <c r="L2098">
        <f>YEAR(licenziamenti[[#This Row],[date]])</f>
        <v>2022</v>
      </c>
    </row>
    <row r="2099" spans="1:12" hidden="1" x14ac:dyDescent="0.3">
      <c r="A2099" t="s">
        <v>4500</v>
      </c>
      <c r="B2099" t="s">
        <v>157</v>
      </c>
      <c r="C2099">
        <v>590</v>
      </c>
      <c r="D2099" s="1">
        <v>44818</v>
      </c>
      <c r="E2099">
        <v>3</v>
      </c>
      <c r="F2099" t="s">
        <v>20</v>
      </c>
      <c r="G2099" t="s">
        <v>4501</v>
      </c>
      <c r="H2099" t="s">
        <v>28</v>
      </c>
      <c r="I2099">
        <v>137</v>
      </c>
      <c r="J2099" t="s">
        <v>159</v>
      </c>
      <c r="K2099" t="s">
        <v>1378</v>
      </c>
      <c r="L2099">
        <f>YEAR(licenziamenti[[#This Row],[date]])</f>
        <v>2022</v>
      </c>
    </row>
    <row r="2100" spans="1:12" hidden="1" x14ac:dyDescent="0.3">
      <c r="A2100" t="s">
        <v>4500</v>
      </c>
      <c r="B2100" t="s">
        <v>157</v>
      </c>
      <c r="C2100">
        <v>800</v>
      </c>
      <c r="D2100" s="1">
        <v>45299</v>
      </c>
      <c r="E2100">
        <v>67</v>
      </c>
      <c r="F2100" t="s">
        <v>311</v>
      </c>
      <c r="G2100" t="s">
        <v>4502</v>
      </c>
      <c r="H2100" t="s">
        <v>28</v>
      </c>
      <c r="I2100">
        <v>138</v>
      </c>
      <c r="J2100" t="s">
        <v>159</v>
      </c>
      <c r="K2100" t="s">
        <v>757</v>
      </c>
      <c r="L2100">
        <f>YEAR(licenziamenti[[#This Row],[date]])</f>
        <v>2024</v>
      </c>
    </row>
    <row r="2101" spans="1:12" hidden="1" x14ac:dyDescent="0.3">
      <c r="A2101" t="s">
        <v>4503</v>
      </c>
      <c r="B2101" t="s">
        <v>4504</v>
      </c>
      <c r="D2101" s="1">
        <v>45265</v>
      </c>
      <c r="E2101">
        <v>10</v>
      </c>
      <c r="F2101" t="s">
        <v>131</v>
      </c>
      <c r="G2101" t="s">
        <v>4505</v>
      </c>
      <c r="H2101" t="s">
        <v>152</v>
      </c>
      <c r="I2101">
        <v>3</v>
      </c>
      <c r="J2101" t="s">
        <v>294</v>
      </c>
      <c r="K2101" t="s">
        <v>3021</v>
      </c>
      <c r="L2101">
        <f>YEAR(licenziamenti[[#This Row],[date]])</f>
        <v>2023</v>
      </c>
    </row>
    <row r="2102" spans="1:12" hidden="1" x14ac:dyDescent="0.3">
      <c r="A2102" t="s">
        <v>4506</v>
      </c>
      <c r="B2102" t="s">
        <v>12</v>
      </c>
      <c r="C2102">
        <v>1500</v>
      </c>
      <c r="D2102" s="1">
        <v>45686</v>
      </c>
      <c r="E2102">
        <v>18</v>
      </c>
      <c r="F2102" t="s">
        <v>109</v>
      </c>
      <c r="G2102" t="s">
        <v>4507</v>
      </c>
      <c r="H2102" t="s">
        <v>58</v>
      </c>
      <c r="I2102">
        <v>267</v>
      </c>
      <c r="J2102" t="s">
        <v>16</v>
      </c>
      <c r="K2102" t="s">
        <v>4508</v>
      </c>
      <c r="L2102">
        <f>YEAR(licenziamenti[[#This Row],[date]])</f>
        <v>2025</v>
      </c>
    </row>
    <row r="2103" spans="1:12" hidden="1" x14ac:dyDescent="0.3">
      <c r="A2103" t="s">
        <v>4509</v>
      </c>
      <c r="B2103" t="s">
        <v>12</v>
      </c>
      <c r="C2103">
        <v>2600</v>
      </c>
      <c r="D2103" s="1">
        <v>44902</v>
      </c>
      <c r="E2103">
        <v>2</v>
      </c>
      <c r="F2103" t="s">
        <v>131</v>
      </c>
      <c r="G2103" t="s">
        <v>4510</v>
      </c>
      <c r="H2103" t="s">
        <v>45</v>
      </c>
      <c r="I2103">
        <v>734</v>
      </c>
      <c r="J2103" t="s">
        <v>16</v>
      </c>
      <c r="K2103" t="s">
        <v>179</v>
      </c>
      <c r="L2103">
        <f>YEAR(licenziamenti[[#This Row],[date]])</f>
        <v>2022</v>
      </c>
    </row>
    <row r="2104" spans="1:12" hidden="1" x14ac:dyDescent="0.3">
      <c r="A2104" t="s">
        <v>4511</v>
      </c>
      <c r="B2104" t="s">
        <v>12</v>
      </c>
      <c r="C2104">
        <v>1170</v>
      </c>
      <c r="D2104" s="1">
        <v>45139</v>
      </c>
      <c r="E2104">
        <v>1</v>
      </c>
      <c r="F2104" t="s">
        <v>549</v>
      </c>
      <c r="G2104" t="s">
        <v>4512</v>
      </c>
      <c r="H2104" t="s">
        <v>39</v>
      </c>
      <c r="I2104">
        <v>574</v>
      </c>
      <c r="J2104" t="s">
        <v>16</v>
      </c>
      <c r="K2104" t="s">
        <v>503</v>
      </c>
      <c r="L2104">
        <f>YEAR(licenziamenti[[#This Row],[date]])</f>
        <v>2023</v>
      </c>
    </row>
    <row r="2105" spans="1:12" hidden="1" x14ac:dyDescent="0.3">
      <c r="A2105" t="s">
        <v>4511</v>
      </c>
      <c r="B2105" t="s">
        <v>12</v>
      </c>
      <c r="C2105">
        <v>1800</v>
      </c>
      <c r="D2105" s="1">
        <v>45469</v>
      </c>
      <c r="E2105">
        <v>17</v>
      </c>
      <c r="F2105" t="s">
        <v>549</v>
      </c>
      <c r="G2105" t="s">
        <v>4513</v>
      </c>
      <c r="H2105" t="s">
        <v>39</v>
      </c>
      <c r="I2105">
        <v>574</v>
      </c>
      <c r="J2105" t="s">
        <v>16</v>
      </c>
      <c r="K2105" t="s">
        <v>3930</v>
      </c>
      <c r="L2105">
        <f>YEAR(licenziamenti[[#This Row],[date]])</f>
        <v>2024</v>
      </c>
    </row>
    <row r="2106" spans="1:12" hidden="1" x14ac:dyDescent="0.3">
      <c r="A2106" t="s">
        <v>4514</v>
      </c>
      <c r="B2106" t="s">
        <v>157</v>
      </c>
      <c r="C2106">
        <v>2000</v>
      </c>
      <c r="D2106" s="1">
        <v>44869</v>
      </c>
      <c r="E2106">
        <v>10</v>
      </c>
      <c r="F2106" t="s">
        <v>311</v>
      </c>
      <c r="G2106" t="s">
        <v>4515</v>
      </c>
      <c r="H2106" t="s">
        <v>105</v>
      </c>
      <c r="I2106">
        <v>5</v>
      </c>
      <c r="J2106" t="s">
        <v>159</v>
      </c>
      <c r="K2106" t="s">
        <v>765</v>
      </c>
      <c r="L2106">
        <f>YEAR(licenziamenti[[#This Row],[date]])</f>
        <v>2022</v>
      </c>
    </row>
    <row r="2107" spans="1:12" hidden="1" x14ac:dyDescent="0.3">
      <c r="A2107" t="s">
        <v>4516</v>
      </c>
      <c r="B2107" t="s">
        <v>12</v>
      </c>
      <c r="C2107">
        <v>290</v>
      </c>
      <c r="D2107" s="1">
        <v>44796</v>
      </c>
      <c r="E2107">
        <v>5</v>
      </c>
      <c r="F2107" t="s">
        <v>396</v>
      </c>
      <c r="G2107" t="s">
        <v>1592</v>
      </c>
      <c r="H2107" t="s">
        <v>152</v>
      </c>
      <c r="I2107">
        <v>3</v>
      </c>
      <c r="J2107" t="s">
        <v>16</v>
      </c>
      <c r="K2107" t="s">
        <v>513</v>
      </c>
      <c r="L2107">
        <f>YEAR(licenziamenti[[#This Row],[date]])</f>
        <v>2022</v>
      </c>
    </row>
    <row r="2108" spans="1:12" hidden="1" x14ac:dyDescent="0.3">
      <c r="A2108" t="s">
        <v>4517</v>
      </c>
      <c r="B2108" t="s">
        <v>287</v>
      </c>
      <c r="C2108">
        <v>650</v>
      </c>
      <c r="D2108" s="1">
        <v>45861</v>
      </c>
      <c r="E2108">
        <v>36</v>
      </c>
      <c r="F2108" t="s">
        <v>146</v>
      </c>
      <c r="G2108" t="s">
        <v>4518</v>
      </c>
      <c r="H2108" t="s">
        <v>105</v>
      </c>
      <c r="I2108">
        <v>25</v>
      </c>
      <c r="J2108" t="s">
        <v>289</v>
      </c>
      <c r="K2108" t="s">
        <v>611</v>
      </c>
      <c r="L2108">
        <f>YEAR(licenziamenti[[#This Row],[date]])</f>
        <v>2025</v>
      </c>
    </row>
    <row r="2109" spans="1:12" hidden="1" x14ac:dyDescent="0.3">
      <c r="A2109" t="s">
        <v>4519</v>
      </c>
      <c r="B2109" t="s">
        <v>42</v>
      </c>
      <c r="C2109">
        <v>650</v>
      </c>
      <c r="D2109" s="1">
        <v>44847</v>
      </c>
      <c r="E2109">
        <v>10</v>
      </c>
      <c r="F2109" t="s">
        <v>33</v>
      </c>
      <c r="G2109" t="s">
        <v>4520</v>
      </c>
      <c r="H2109" t="s">
        <v>105</v>
      </c>
      <c r="I2109">
        <v>10</v>
      </c>
      <c r="J2109" t="s">
        <v>16</v>
      </c>
      <c r="K2109" t="s">
        <v>765</v>
      </c>
      <c r="L2109">
        <f>YEAR(licenziamenti[[#This Row],[date]])</f>
        <v>2022</v>
      </c>
    </row>
    <row r="2110" spans="1:12" hidden="1" x14ac:dyDescent="0.3">
      <c r="A2110" t="s">
        <v>4521</v>
      </c>
      <c r="B2110" t="s">
        <v>239</v>
      </c>
      <c r="C2110">
        <v>1000</v>
      </c>
      <c r="D2110" s="1">
        <v>45980</v>
      </c>
      <c r="E2110">
        <v>12</v>
      </c>
      <c r="F2110" t="s">
        <v>131</v>
      </c>
      <c r="G2110" t="s">
        <v>4522</v>
      </c>
      <c r="H2110" t="s">
        <v>35</v>
      </c>
      <c r="I2110">
        <v>428</v>
      </c>
      <c r="J2110" t="s">
        <v>240</v>
      </c>
      <c r="K2110" t="s">
        <v>1733</v>
      </c>
      <c r="L2110">
        <f>YEAR(licenziamenti[[#This Row],[date]])</f>
        <v>2025</v>
      </c>
    </row>
    <row r="2111" spans="1:12" hidden="1" x14ac:dyDescent="0.3">
      <c r="A2111" t="s">
        <v>4521</v>
      </c>
      <c r="B2111" t="s">
        <v>239</v>
      </c>
      <c r="C2111">
        <v>1500</v>
      </c>
      <c r="D2111" s="1">
        <v>44868</v>
      </c>
      <c r="E2111">
        <v>15</v>
      </c>
      <c r="F2111" t="s">
        <v>131</v>
      </c>
      <c r="G2111" t="s">
        <v>4523</v>
      </c>
      <c r="H2111" t="s">
        <v>35</v>
      </c>
      <c r="I2111">
        <v>428</v>
      </c>
      <c r="J2111" t="s">
        <v>240</v>
      </c>
      <c r="K2111" t="s">
        <v>1366</v>
      </c>
      <c r="L2111">
        <f>YEAR(licenziamenti[[#This Row],[date]])</f>
        <v>2022</v>
      </c>
    </row>
    <row r="2112" spans="1:12" hidden="1" x14ac:dyDescent="0.3">
      <c r="A2112" t="s">
        <v>4524</v>
      </c>
      <c r="B2112" t="s">
        <v>3402</v>
      </c>
      <c r="D2112" s="1">
        <v>44894</v>
      </c>
      <c r="E2112">
        <v>4</v>
      </c>
      <c r="F2112" t="s">
        <v>131</v>
      </c>
      <c r="G2112" t="s">
        <v>4525</v>
      </c>
      <c r="H2112" t="s">
        <v>22</v>
      </c>
      <c r="I2112">
        <v>13</v>
      </c>
      <c r="J2112" t="s">
        <v>869</v>
      </c>
      <c r="K2112" t="s">
        <v>258</v>
      </c>
      <c r="L2112">
        <f>YEAR(licenziamenti[[#This Row],[date]])</f>
        <v>2022</v>
      </c>
    </row>
    <row r="2113" spans="1:12" hidden="1" x14ac:dyDescent="0.3">
      <c r="A2113" t="s">
        <v>4526</v>
      </c>
      <c r="B2113" t="s">
        <v>12</v>
      </c>
      <c r="C2113">
        <v>370</v>
      </c>
      <c r="D2113" s="1">
        <v>45105</v>
      </c>
      <c r="E2113">
        <v>2</v>
      </c>
      <c r="F2113" t="s">
        <v>125</v>
      </c>
      <c r="G2113" t="s">
        <v>4527</v>
      </c>
      <c r="H2113" t="s">
        <v>58</v>
      </c>
      <c r="I2113">
        <v>81</v>
      </c>
      <c r="J2113" t="s">
        <v>16</v>
      </c>
      <c r="K2113" t="s">
        <v>3613</v>
      </c>
      <c r="L2113">
        <f>YEAR(licenziamenti[[#This Row],[date]])</f>
        <v>2023</v>
      </c>
    </row>
    <row r="2114" spans="1:12" hidden="1" x14ac:dyDescent="0.3">
      <c r="A2114" t="s">
        <v>4528</v>
      </c>
      <c r="B2114" t="s">
        <v>287</v>
      </c>
      <c r="C2114">
        <v>120</v>
      </c>
      <c r="D2114" s="1">
        <v>44789</v>
      </c>
      <c r="E2114">
        <v>9</v>
      </c>
      <c r="F2114" t="s">
        <v>109</v>
      </c>
      <c r="G2114" t="s">
        <v>4529</v>
      </c>
      <c r="H2114" t="s">
        <v>45</v>
      </c>
      <c r="I2114">
        <v>205</v>
      </c>
      <c r="J2114" t="s">
        <v>289</v>
      </c>
      <c r="K2114" t="s">
        <v>4047</v>
      </c>
      <c r="L2114">
        <f>YEAR(licenziamenti[[#This Row],[date]])</f>
        <v>2022</v>
      </c>
    </row>
    <row r="2115" spans="1:12" hidden="1" x14ac:dyDescent="0.3">
      <c r="A2115" t="s">
        <v>4530</v>
      </c>
      <c r="B2115" t="s">
        <v>150</v>
      </c>
      <c r="C2115">
        <v>360</v>
      </c>
      <c r="D2115" s="1">
        <v>44874</v>
      </c>
      <c r="E2115">
        <v>1</v>
      </c>
      <c r="F2115" t="s">
        <v>13</v>
      </c>
      <c r="G2115" t="s">
        <v>4531</v>
      </c>
      <c r="H2115" t="s">
        <v>22</v>
      </c>
      <c r="I2115">
        <v>20</v>
      </c>
      <c r="J2115" t="s">
        <v>133</v>
      </c>
      <c r="K2115" t="s">
        <v>650</v>
      </c>
      <c r="L2115">
        <f>YEAR(licenziamenti[[#This Row],[date]])</f>
        <v>2022</v>
      </c>
    </row>
    <row r="2116" spans="1:12" hidden="1" x14ac:dyDescent="0.3">
      <c r="A2116" t="s">
        <v>4532</v>
      </c>
      <c r="B2116" t="s">
        <v>204</v>
      </c>
      <c r="C2116">
        <v>240</v>
      </c>
      <c r="D2116" s="1">
        <v>45217</v>
      </c>
      <c r="F2116" t="s">
        <v>13</v>
      </c>
      <c r="G2116" t="s">
        <v>4533</v>
      </c>
      <c r="H2116" t="s">
        <v>28</v>
      </c>
      <c r="I2116">
        <v>38</v>
      </c>
      <c r="J2116" t="s">
        <v>16</v>
      </c>
      <c r="K2116" t="s">
        <v>1643</v>
      </c>
      <c r="L2116">
        <f>YEAR(licenziamenti[[#This Row],[date]])</f>
        <v>2023</v>
      </c>
    </row>
    <row r="2117" spans="1:12" hidden="1" x14ac:dyDescent="0.3">
      <c r="A2117" t="s">
        <v>4534</v>
      </c>
      <c r="B2117" t="s">
        <v>181</v>
      </c>
      <c r="D2117" s="1">
        <v>45832</v>
      </c>
      <c r="E2117">
        <v>17</v>
      </c>
      <c r="F2117" t="s">
        <v>65</v>
      </c>
      <c r="G2117" t="s">
        <v>4535</v>
      </c>
      <c r="H2117" t="s">
        <v>105</v>
      </c>
      <c r="I2117">
        <v>192</v>
      </c>
      <c r="J2117" t="s">
        <v>16</v>
      </c>
      <c r="K2117" t="s">
        <v>4536</v>
      </c>
      <c r="L2117">
        <f>YEAR(licenziamenti[[#This Row],[date]])</f>
        <v>2025</v>
      </c>
    </row>
    <row r="2118" spans="1:12" hidden="1" x14ac:dyDescent="0.3">
      <c r="A2118" t="s">
        <v>4534</v>
      </c>
      <c r="B2118" t="s">
        <v>181</v>
      </c>
      <c r="C2118">
        <v>4000</v>
      </c>
      <c r="D2118" s="1">
        <v>44907</v>
      </c>
      <c r="E2118">
        <v>2</v>
      </c>
      <c r="F2118" t="s">
        <v>65</v>
      </c>
      <c r="G2118" t="s">
        <v>4537</v>
      </c>
      <c r="H2118" t="s">
        <v>105</v>
      </c>
      <c r="I2118">
        <v>192</v>
      </c>
      <c r="J2118" t="s">
        <v>16</v>
      </c>
      <c r="K2118" t="s">
        <v>4538</v>
      </c>
      <c r="L2118">
        <f>YEAR(licenziamenti[[#This Row],[date]])</f>
        <v>2022</v>
      </c>
    </row>
    <row r="2119" spans="1:12" hidden="1" x14ac:dyDescent="0.3">
      <c r="A2119" t="s">
        <v>4539</v>
      </c>
      <c r="B2119" t="s">
        <v>4540</v>
      </c>
      <c r="D2119" s="1">
        <v>44952</v>
      </c>
      <c r="E2119">
        <v>1</v>
      </c>
      <c r="F2119" t="s">
        <v>311</v>
      </c>
      <c r="G2119" t="s">
        <v>4541</v>
      </c>
      <c r="H2119" t="s">
        <v>28</v>
      </c>
      <c r="I2119">
        <v>43</v>
      </c>
      <c r="J2119" t="s">
        <v>16</v>
      </c>
      <c r="K2119" t="s">
        <v>1829</v>
      </c>
      <c r="L2119">
        <f>YEAR(licenziamenti[[#This Row],[date]])</f>
        <v>2023</v>
      </c>
    </row>
    <row r="2120" spans="1:12" hidden="1" x14ac:dyDescent="0.3">
      <c r="A2120" t="s">
        <v>4542</v>
      </c>
      <c r="B2120" t="s">
        <v>130</v>
      </c>
      <c r="C2120">
        <v>500</v>
      </c>
      <c r="D2120" s="1">
        <v>44963</v>
      </c>
      <c r="E2120">
        <v>25</v>
      </c>
      <c r="F2120" t="s">
        <v>125</v>
      </c>
      <c r="G2120" t="s">
        <v>4543</v>
      </c>
      <c r="H2120" t="s">
        <v>58</v>
      </c>
      <c r="I2120">
        <v>19</v>
      </c>
      <c r="J2120" t="s">
        <v>133</v>
      </c>
      <c r="K2120" t="s">
        <v>2291</v>
      </c>
      <c r="L2120">
        <f>YEAR(licenziamenti[[#This Row],[date]])</f>
        <v>2023</v>
      </c>
    </row>
    <row r="2121" spans="1:12" hidden="1" x14ac:dyDescent="0.3">
      <c r="A2121" t="s">
        <v>4544</v>
      </c>
      <c r="B2121" t="s">
        <v>150</v>
      </c>
      <c r="C2121">
        <v>2000</v>
      </c>
      <c r="D2121" s="1">
        <v>45500</v>
      </c>
      <c r="F2121" t="s">
        <v>125</v>
      </c>
      <c r="G2121" t="s">
        <v>4545</v>
      </c>
      <c r="H2121" t="s">
        <v>45</v>
      </c>
      <c r="I2121">
        <v>212</v>
      </c>
      <c r="J2121" t="s">
        <v>133</v>
      </c>
      <c r="K2121" t="s">
        <v>2929</v>
      </c>
      <c r="L2121">
        <f>YEAR(licenziamenti[[#This Row],[date]])</f>
        <v>2024</v>
      </c>
    </row>
    <row r="2122" spans="1:12" hidden="1" x14ac:dyDescent="0.3">
      <c r="A2122" t="s">
        <v>4544</v>
      </c>
      <c r="B2122" t="s">
        <v>150</v>
      </c>
      <c r="C2122">
        <v>750</v>
      </c>
      <c r="D2122" s="1">
        <v>45673</v>
      </c>
      <c r="F2122" t="s">
        <v>125</v>
      </c>
      <c r="G2122" t="s">
        <v>4546</v>
      </c>
      <c r="H2122" t="s">
        <v>45</v>
      </c>
      <c r="I2122">
        <v>212</v>
      </c>
      <c r="J2122" t="s">
        <v>133</v>
      </c>
      <c r="K2122" t="s">
        <v>3366</v>
      </c>
      <c r="L2122">
        <f>YEAR(licenziamenti[[#This Row],[date]])</f>
        <v>2025</v>
      </c>
    </row>
    <row r="2123" spans="1:12" hidden="1" x14ac:dyDescent="0.3">
      <c r="A2123" t="s">
        <v>4547</v>
      </c>
      <c r="B2123" t="s">
        <v>1280</v>
      </c>
      <c r="C2123">
        <v>210</v>
      </c>
      <c r="D2123" s="1">
        <v>44216</v>
      </c>
      <c r="E2123">
        <v>10</v>
      </c>
      <c r="F2123" t="s">
        <v>20</v>
      </c>
      <c r="G2123" t="s">
        <v>4548</v>
      </c>
      <c r="H2123" t="s">
        <v>58</v>
      </c>
      <c r="I2123">
        <v>20</v>
      </c>
      <c r="J2123" t="s">
        <v>1280</v>
      </c>
      <c r="K2123" t="s">
        <v>3076</v>
      </c>
      <c r="L2123">
        <f>YEAR(licenziamenti[[#This Row],[date]])</f>
        <v>2021</v>
      </c>
    </row>
    <row r="2124" spans="1:12" hidden="1" x14ac:dyDescent="0.3">
      <c r="A2124" t="s">
        <v>4549</v>
      </c>
      <c r="B2124" t="s">
        <v>385</v>
      </c>
      <c r="D2124" s="1">
        <v>44896</v>
      </c>
      <c r="E2124">
        <v>12</v>
      </c>
      <c r="F2124" t="s">
        <v>94</v>
      </c>
      <c r="G2124" t="s">
        <v>4550</v>
      </c>
      <c r="H2124" t="s">
        <v>45</v>
      </c>
      <c r="I2124">
        <v>419</v>
      </c>
      <c r="J2124" t="s">
        <v>16</v>
      </c>
      <c r="K2124" t="s">
        <v>24</v>
      </c>
      <c r="L2124">
        <f>YEAR(licenziamenti[[#This Row],[date]])</f>
        <v>2022</v>
      </c>
    </row>
    <row r="2125" spans="1:12" hidden="1" x14ac:dyDescent="0.3">
      <c r="A2125" t="s">
        <v>4551</v>
      </c>
      <c r="B2125" t="s">
        <v>12</v>
      </c>
      <c r="C2125">
        <v>610</v>
      </c>
      <c r="D2125" s="1">
        <v>45134</v>
      </c>
      <c r="E2125">
        <v>28</v>
      </c>
      <c r="F2125" t="s">
        <v>419</v>
      </c>
      <c r="G2125" t="s">
        <v>4552</v>
      </c>
      <c r="H2125" t="s">
        <v>35</v>
      </c>
      <c r="I2125">
        <v>149</v>
      </c>
      <c r="J2125" t="s">
        <v>16</v>
      </c>
      <c r="K2125" t="s">
        <v>119</v>
      </c>
      <c r="L2125">
        <f>YEAR(licenziamenti[[#This Row],[date]])</f>
        <v>2023</v>
      </c>
    </row>
    <row r="2126" spans="1:12" hidden="1" x14ac:dyDescent="0.3">
      <c r="A2126" t="s">
        <v>4553</v>
      </c>
      <c r="B2126" t="s">
        <v>12</v>
      </c>
      <c r="C2126">
        <v>100</v>
      </c>
      <c r="D2126" s="1">
        <v>43919</v>
      </c>
      <c r="F2126" t="s">
        <v>33</v>
      </c>
      <c r="G2126" t="s">
        <v>4554</v>
      </c>
      <c r="H2126" t="s">
        <v>22</v>
      </c>
      <c r="I2126">
        <v>13</v>
      </c>
      <c r="J2126" t="s">
        <v>16</v>
      </c>
      <c r="K2126" t="s">
        <v>46</v>
      </c>
      <c r="L2126">
        <f>YEAR(licenziamenti[[#This Row],[date]])</f>
        <v>2020</v>
      </c>
    </row>
    <row r="2127" spans="1:12" hidden="1" x14ac:dyDescent="0.3">
      <c r="A2127" t="s">
        <v>4555</v>
      </c>
      <c r="B2127" t="s">
        <v>42</v>
      </c>
      <c r="C2127">
        <v>1700</v>
      </c>
      <c r="D2127" s="1">
        <v>44714</v>
      </c>
      <c r="E2127">
        <v>25</v>
      </c>
      <c r="F2127" t="s">
        <v>131</v>
      </c>
      <c r="G2127" t="s">
        <v>4556</v>
      </c>
      <c r="H2127" t="s">
        <v>15</v>
      </c>
      <c r="I2127">
        <v>286</v>
      </c>
      <c r="J2127" t="s">
        <v>16</v>
      </c>
      <c r="K2127" t="s">
        <v>62</v>
      </c>
      <c r="L2127">
        <f>YEAR(licenziamenti[[#This Row],[date]])</f>
        <v>2022</v>
      </c>
    </row>
    <row r="2128" spans="1:12" hidden="1" x14ac:dyDescent="0.3">
      <c r="A2128" t="s">
        <v>4557</v>
      </c>
      <c r="B2128" t="s">
        <v>517</v>
      </c>
      <c r="D2128" s="1">
        <v>44783</v>
      </c>
      <c r="E2128">
        <v>10</v>
      </c>
      <c r="F2128" t="s">
        <v>20</v>
      </c>
      <c r="G2128" t="s">
        <v>4558</v>
      </c>
      <c r="H2128" t="s">
        <v>35</v>
      </c>
      <c r="I2128">
        <v>238</v>
      </c>
      <c r="J2128" t="s">
        <v>519</v>
      </c>
      <c r="K2128" t="s">
        <v>122</v>
      </c>
      <c r="L2128">
        <f>YEAR(licenziamenti[[#This Row],[date]])</f>
        <v>2022</v>
      </c>
    </row>
    <row r="2129" spans="1:12" hidden="1" x14ac:dyDescent="0.3">
      <c r="A2129" t="s">
        <v>4557</v>
      </c>
      <c r="B2129" t="s">
        <v>517</v>
      </c>
      <c r="C2129">
        <v>2000</v>
      </c>
      <c r="D2129" s="1">
        <v>44691</v>
      </c>
      <c r="E2129">
        <v>33</v>
      </c>
      <c r="F2129" t="s">
        <v>213</v>
      </c>
      <c r="G2129" t="s">
        <v>4559</v>
      </c>
      <c r="H2129" t="s">
        <v>35</v>
      </c>
      <c r="I2129">
        <v>238</v>
      </c>
      <c r="J2129" t="s">
        <v>519</v>
      </c>
      <c r="K2129" t="s">
        <v>4560</v>
      </c>
      <c r="L2129">
        <f>YEAR(licenziamenti[[#This Row],[date]])</f>
        <v>2022</v>
      </c>
    </row>
    <row r="2130" spans="1:12" hidden="1" x14ac:dyDescent="0.3">
      <c r="A2130" t="s">
        <v>4557</v>
      </c>
      <c r="B2130" t="s">
        <v>517</v>
      </c>
      <c r="C2130">
        <v>690</v>
      </c>
      <c r="D2130" s="1">
        <v>43970</v>
      </c>
      <c r="E2130">
        <v>31</v>
      </c>
      <c r="F2130" t="s">
        <v>213</v>
      </c>
      <c r="G2130" t="s">
        <v>4561</v>
      </c>
      <c r="H2130" t="s">
        <v>28</v>
      </c>
      <c r="I2130">
        <v>88</v>
      </c>
      <c r="J2130" t="s">
        <v>519</v>
      </c>
      <c r="K2130" t="s">
        <v>3572</v>
      </c>
      <c r="L2130">
        <f>YEAR(licenziamenti[[#This Row],[date]])</f>
        <v>2020</v>
      </c>
    </row>
    <row r="2131" spans="1:12" hidden="1" x14ac:dyDescent="0.3">
      <c r="A2131" t="s">
        <v>4562</v>
      </c>
      <c r="B2131" t="s">
        <v>4563</v>
      </c>
      <c r="C2131">
        <v>470</v>
      </c>
      <c r="D2131" s="1">
        <v>44897</v>
      </c>
      <c r="E2131">
        <v>15</v>
      </c>
      <c r="F2131" t="s">
        <v>131</v>
      </c>
      <c r="G2131" t="s">
        <v>4564</v>
      </c>
      <c r="H2131" t="s">
        <v>35</v>
      </c>
      <c r="I2131">
        <v>184</v>
      </c>
      <c r="J2131" t="s">
        <v>16</v>
      </c>
      <c r="K2131" t="s">
        <v>2788</v>
      </c>
      <c r="L2131">
        <f>YEAR(licenziamenti[[#This Row],[date]])</f>
        <v>2022</v>
      </c>
    </row>
    <row r="2132" spans="1:12" hidden="1" x14ac:dyDescent="0.3">
      <c r="A2132" t="s">
        <v>4565</v>
      </c>
      <c r="B2132" t="s">
        <v>150</v>
      </c>
      <c r="C2132">
        <v>1000</v>
      </c>
      <c r="D2132" s="1">
        <v>44978</v>
      </c>
      <c r="E2132">
        <v>2</v>
      </c>
      <c r="F2132" t="s">
        <v>56</v>
      </c>
      <c r="G2132" t="s">
        <v>4566</v>
      </c>
      <c r="H2132" t="s">
        <v>58</v>
      </c>
      <c r="I2132">
        <v>451</v>
      </c>
      <c r="J2132" t="s">
        <v>133</v>
      </c>
      <c r="K2132" t="s">
        <v>2301</v>
      </c>
      <c r="L2132">
        <f>YEAR(licenziamenti[[#This Row],[date]])</f>
        <v>2023</v>
      </c>
    </row>
    <row r="2133" spans="1:12" hidden="1" x14ac:dyDescent="0.3">
      <c r="A2133" t="s">
        <v>4565</v>
      </c>
      <c r="B2133" t="s">
        <v>4567</v>
      </c>
      <c r="C2133">
        <v>600</v>
      </c>
      <c r="D2133" s="1">
        <v>45323</v>
      </c>
      <c r="E2133">
        <v>19</v>
      </c>
      <c r="F2133" t="s">
        <v>56</v>
      </c>
      <c r="G2133" t="s">
        <v>4568</v>
      </c>
      <c r="H2133" t="s">
        <v>58</v>
      </c>
      <c r="I2133">
        <v>451</v>
      </c>
      <c r="J2133" t="s">
        <v>4569</v>
      </c>
      <c r="K2133" t="s">
        <v>1444</v>
      </c>
      <c r="L2133">
        <f>YEAR(licenziamenti[[#This Row],[date]])</f>
        <v>2024</v>
      </c>
    </row>
    <row r="2134" spans="1:12" hidden="1" x14ac:dyDescent="0.3">
      <c r="A2134" t="s">
        <v>4570</v>
      </c>
      <c r="B2134" t="s">
        <v>4571</v>
      </c>
      <c r="C2134">
        <v>550</v>
      </c>
      <c r="D2134" s="1">
        <v>44812</v>
      </c>
      <c r="E2134">
        <v>8</v>
      </c>
      <c r="F2134" t="s">
        <v>43</v>
      </c>
      <c r="G2134" t="s">
        <v>4572</v>
      </c>
      <c r="H2134" t="s">
        <v>58</v>
      </c>
      <c r="I2134">
        <v>120</v>
      </c>
      <c r="J2134" t="s">
        <v>4573</v>
      </c>
      <c r="K2134" t="s">
        <v>2365</v>
      </c>
      <c r="L2134">
        <f>YEAR(licenziamenti[[#This Row],[date]])</f>
        <v>2022</v>
      </c>
    </row>
    <row r="2135" spans="1:12" hidden="1" x14ac:dyDescent="0.3">
      <c r="A2135" t="s">
        <v>4574</v>
      </c>
      <c r="B2135" t="s">
        <v>32</v>
      </c>
      <c r="D2135" s="1">
        <v>45044</v>
      </c>
      <c r="E2135">
        <v>10</v>
      </c>
      <c r="F2135" t="s">
        <v>33</v>
      </c>
      <c r="G2135" t="s">
        <v>4575</v>
      </c>
      <c r="H2135" t="s">
        <v>22</v>
      </c>
      <c r="I2135">
        <v>15</v>
      </c>
      <c r="J2135" t="s">
        <v>16</v>
      </c>
      <c r="K2135" t="s">
        <v>850</v>
      </c>
      <c r="L2135">
        <f>YEAR(licenziamenti[[#This Row],[date]])</f>
        <v>2023</v>
      </c>
    </row>
    <row r="2136" spans="1:12" hidden="1" x14ac:dyDescent="0.3">
      <c r="A2136" t="s">
        <v>4576</v>
      </c>
      <c r="B2136" t="s">
        <v>42</v>
      </c>
      <c r="D2136" s="1">
        <v>43909</v>
      </c>
      <c r="E2136">
        <v>10</v>
      </c>
      <c r="F2136" t="s">
        <v>1478</v>
      </c>
      <c r="G2136" t="s">
        <v>4577</v>
      </c>
      <c r="H2136" t="s">
        <v>58</v>
      </c>
      <c r="I2136">
        <v>13</v>
      </c>
      <c r="J2136" t="s">
        <v>16</v>
      </c>
      <c r="K2136" t="s">
        <v>401</v>
      </c>
      <c r="L2136">
        <f>YEAR(licenziamenti[[#This Row],[date]])</f>
        <v>2020</v>
      </c>
    </row>
    <row r="2137" spans="1:12" hidden="1" x14ac:dyDescent="0.3">
      <c r="A2137" t="s">
        <v>4578</v>
      </c>
      <c r="B2137" t="s">
        <v>204</v>
      </c>
      <c r="C2137">
        <v>850</v>
      </c>
      <c r="D2137" s="1">
        <v>45043</v>
      </c>
      <c r="F2137" t="s">
        <v>396</v>
      </c>
      <c r="G2137" t="s">
        <v>4579</v>
      </c>
      <c r="H2137" t="s">
        <v>105</v>
      </c>
      <c r="I2137">
        <v>30</v>
      </c>
      <c r="J2137" t="s">
        <v>16</v>
      </c>
      <c r="K2137" t="s">
        <v>3773</v>
      </c>
      <c r="L2137">
        <f>YEAR(licenziamenti[[#This Row],[date]])</f>
        <v>2023</v>
      </c>
    </row>
    <row r="2138" spans="1:12" hidden="1" x14ac:dyDescent="0.3">
      <c r="A2138" t="s">
        <v>4580</v>
      </c>
      <c r="B2138" t="s">
        <v>150</v>
      </c>
      <c r="C2138">
        <v>3500</v>
      </c>
      <c r="D2138" s="1">
        <v>45965</v>
      </c>
      <c r="E2138">
        <v>18</v>
      </c>
      <c r="F2138" t="s">
        <v>221</v>
      </c>
      <c r="G2138" t="s">
        <v>4581</v>
      </c>
      <c r="H2138" t="s">
        <v>173</v>
      </c>
      <c r="I2138">
        <v>357</v>
      </c>
      <c r="J2138" t="s">
        <v>133</v>
      </c>
      <c r="K2138" t="s">
        <v>681</v>
      </c>
      <c r="L2138">
        <f>YEAR(licenziamenti[[#This Row],[date]])</f>
        <v>2025</v>
      </c>
    </row>
    <row r="2139" spans="1:12" hidden="1" x14ac:dyDescent="0.3">
      <c r="A2139" t="s">
        <v>4582</v>
      </c>
      <c r="B2139" t="s">
        <v>12</v>
      </c>
      <c r="D2139" s="1">
        <v>44981</v>
      </c>
      <c r="E2139">
        <v>2</v>
      </c>
      <c r="F2139" t="s">
        <v>43</v>
      </c>
      <c r="G2139" t="s">
        <v>4583</v>
      </c>
      <c r="H2139" t="s">
        <v>105</v>
      </c>
      <c r="I2139">
        <v>153</v>
      </c>
      <c r="J2139" t="s">
        <v>16</v>
      </c>
      <c r="K2139" t="s">
        <v>2135</v>
      </c>
      <c r="L2139">
        <f>YEAR(licenziamenti[[#This Row],[date]])</f>
        <v>2023</v>
      </c>
    </row>
    <row r="2140" spans="1:12" hidden="1" x14ac:dyDescent="0.3">
      <c r="A2140" t="s">
        <v>4584</v>
      </c>
      <c r="B2140" t="s">
        <v>12</v>
      </c>
      <c r="C2140">
        <v>1800</v>
      </c>
      <c r="D2140" s="1">
        <v>44219</v>
      </c>
      <c r="E2140">
        <v>15</v>
      </c>
      <c r="F2140" t="s">
        <v>83</v>
      </c>
      <c r="G2140" t="s">
        <v>4585</v>
      </c>
      <c r="H2140" t="s">
        <v>105</v>
      </c>
      <c r="I2140">
        <v>763</v>
      </c>
      <c r="J2140" t="s">
        <v>16</v>
      </c>
      <c r="K2140" t="s">
        <v>4586</v>
      </c>
      <c r="L2140">
        <f>YEAR(licenziamenti[[#This Row],[date]])</f>
        <v>2021</v>
      </c>
    </row>
    <row r="2141" spans="1:12" hidden="1" x14ac:dyDescent="0.3">
      <c r="A2141" t="s">
        <v>4587</v>
      </c>
      <c r="B2141" t="s">
        <v>12</v>
      </c>
      <c r="C2141">
        <v>430</v>
      </c>
      <c r="D2141" s="1">
        <v>44738</v>
      </c>
      <c r="F2141" t="s">
        <v>20</v>
      </c>
      <c r="G2141" t="s">
        <v>4588</v>
      </c>
      <c r="H2141" t="s">
        <v>35</v>
      </c>
      <c r="I2141">
        <v>106</v>
      </c>
      <c r="J2141" t="s">
        <v>16</v>
      </c>
      <c r="K2141" t="s">
        <v>615</v>
      </c>
      <c r="L2141">
        <f>YEAR(licenziamenti[[#This Row],[date]])</f>
        <v>2022</v>
      </c>
    </row>
    <row r="2142" spans="1:12" hidden="1" x14ac:dyDescent="0.3">
      <c r="A2142" t="s">
        <v>4589</v>
      </c>
      <c r="B2142" t="s">
        <v>150</v>
      </c>
      <c r="C2142">
        <v>410</v>
      </c>
      <c r="D2142" s="1">
        <v>45024</v>
      </c>
      <c r="F2142" t="s">
        <v>13</v>
      </c>
      <c r="G2142" t="s">
        <v>4590</v>
      </c>
      <c r="H2142" t="s">
        <v>45</v>
      </c>
      <c r="I2142">
        <v>222</v>
      </c>
      <c r="J2142" t="s">
        <v>133</v>
      </c>
      <c r="K2142" t="s">
        <v>1980</v>
      </c>
      <c r="L2142">
        <f>YEAR(licenziamenti[[#This Row],[date]])</f>
        <v>2023</v>
      </c>
    </row>
    <row r="2143" spans="1:12" hidden="1" x14ac:dyDescent="0.3">
      <c r="A2143" t="s">
        <v>4591</v>
      </c>
      <c r="B2143" t="s">
        <v>64</v>
      </c>
      <c r="C2143">
        <v>200</v>
      </c>
      <c r="D2143" s="1">
        <v>45741</v>
      </c>
      <c r="F2143" t="s">
        <v>109</v>
      </c>
      <c r="G2143" t="s">
        <v>4592</v>
      </c>
      <c r="H2143" t="s">
        <v>28</v>
      </c>
      <c r="I2143">
        <v>47</v>
      </c>
      <c r="J2143" t="s">
        <v>16</v>
      </c>
      <c r="K2143" t="s">
        <v>4067</v>
      </c>
      <c r="L2143">
        <f>YEAR(licenziamenti[[#This Row],[date]])</f>
        <v>2025</v>
      </c>
    </row>
    <row r="2144" spans="1:12" hidden="1" x14ac:dyDescent="0.3">
      <c r="A2144" t="s">
        <v>4593</v>
      </c>
      <c r="B2144" t="s">
        <v>138</v>
      </c>
      <c r="C2144">
        <v>260</v>
      </c>
      <c r="D2144" s="1">
        <v>44721</v>
      </c>
      <c r="E2144">
        <v>5</v>
      </c>
      <c r="F2144" t="s">
        <v>65</v>
      </c>
      <c r="G2144" t="s">
        <v>158</v>
      </c>
      <c r="H2144" t="s">
        <v>35</v>
      </c>
      <c r="I2144">
        <v>100</v>
      </c>
      <c r="J2144" t="s">
        <v>16</v>
      </c>
      <c r="K2144" t="s">
        <v>1645</v>
      </c>
      <c r="L2144">
        <f>YEAR(licenziamenti[[#This Row],[date]])</f>
        <v>2022</v>
      </c>
    </row>
    <row r="2145" spans="1:12" hidden="1" x14ac:dyDescent="0.3">
      <c r="A2145" t="s">
        <v>4594</v>
      </c>
      <c r="B2145" t="s">
        <v>12</v>
      </c>
      <c r="D2145" s="1">
        <v>45250</v>
      </c>
      <c r="E2145">
        <v>17</v>
      </c>
      <c r="F2145" t="s">
        <v>83</v>
      </c>
      <c r="G2145" t="s">
        <v>4595</v>
      </c>
      <c r="H2145" t="s">
        <v>39</v>
      </c>
      <c r="I2145">
        <v>167</v>
      </c>
      <c r="J2145" t="s">
        <v>16</v>
      </c>
      <c r="K2145" t="s">
        <v>2354</v>
      </c>
      <c r="L2145">
        <f>YEAR(licenziamenti[[#This Row],[date]])</f>
        <v>2023</v>
      </c>
    </row>
    <row r="2146" spans="1:12" hidden="1" x14ac:dyDescent="0.3">
      <c r="A2146" t="s">
        <v>4596</v>
      </c>
      <c r="B2146" t="s">
        <v>977</v>
      </c>
      <c r="C2146">
        <v>1030</v>
      </c>
      <c r="D2146" s="1">
        <v>45471</v>
      </c>
      <c r="E2146">
        <v>7</v>
      </c>
      <c r="F2146" t="s">
        <v>213</v>
      </c>
      <c r="G2146" t="s">
        <v>4597</v>
      </c>
      <c r="H2146" t="s">
        <v>105</v>
      </c>
      <c r="I2146">
        <v>77</v>
      </c>
      <c r="J2146" t="s">
        <v>16</v>
      </c>
      <c r="K2146" t="s">
        <v>3526</v>
      </c>
      <c r="L2146">
        <f>YEAR(licenziamenti[[#This Row],[date]])</f>
        <v>2024</v>
      </c>
    </row>
    <row r="2147" spans="1:12" hidden="1" x14ac:dyDescent="0.3">
      <c r="A2147" t="s">
        <v>4598</v>
      </c>
      <c r="B2147" t="s">
        <v>3903</v>
      </c>
      <c r="D2147" s="1">
        <v>44956</v>
      </c>
      <c r="E2147">
        <v>33</v>
      </c>
      <c r="F2147" t="s">
        <v>56</v>
      </c>
      <c r="G2147" t="s">
        <v>4599</v>
      </c>
      <c r="H2147" t="s">
        <v>28</v>
      </c>
      <c r="I2147">
        <v>176</v>
      </c>
      <c r="J2147" t="s">
        <v>16</v>
      </c>
      <c r="K2147" t="s">
        <v>1954</v>
      </c>
      <c r="L2147">
        <f>YEAR(licenziamenti[[#This Row],[date]])</f>
        <v>2023</v>
      </c>
    </row>
    <row r="2148" spans="1:12" hidden="1" x14ac:dyDescent="0.3">
      <c r="A2148" t="s">
        <v>4600</v>
      </c>
      <c r="B2148" t="s">
        <v>517</v>
      </c>
      <c r="C2148">
        <v>850</v>
      </c>
      <c r="D2148" s="1">
        <v>44904</v>
      </c>
      <c r="E2148">
        <v>33</v>
      </c>
      <c r="F2148" t="s">
        <v>131</v>
      </c>
      <c r="G2148" t="s">
        <v>4601</v>
      </c>
      <c r="H2148" t="s">
        <v>28</v>
      </c>
      <c r="I2148">
        <v>73</v>
      </c>
      <c r="J2148" t="s">
        <v>519</v>
      </c>
      <c r="K2148" t="s">
        <v>901</v>
      </c>
      <c r="L2148">
        <f>YEAR(licenziamenti[[#This Row],[date]])</f>
        <v>2022</v>
      </c>
    </row>
    <row r="2149" spans="1:12" hidden="1" x14ac:dyDescent="0.3">
      <c r="A2149" t="s">
        <v>4602</v>
      </c>
      <c r="B2149" t="s">
        <v>12</v>
      </c>
      <c r="D2149" s="1">
        <v>44945</v>
      </c>
      <c r="E2149">
        <v>28</v>
      </c>
      <c r="F2149" t="s">
        <v>109</v>
      </c>
      <c r="G2149" t="s">
        <v>4603</v>
      </c>
      <c r="H2149" t="s">
        <v>28</v>
      </c>
      <c r="I2149">
        <v>56</v>
      </c>
      <c r="J2149" t="s">
        <v>16</v>
      </c>
      <c r="K2149" t="s">
        <v>709</v>
      </c>
      <c r="L2149">
        <f>YEAR(licenziamenti[[#This Row],[date]])</f>
        <v>2023</v>
      </c>
    </row>
    <row r="2150" spans="1:12" hidden="1" x14ac:dyDescent="0.3">
      <c r="A2150" t="s">
        <v>4604</v>
      </c>
      <c r="B2150" t="s">
        <v>168</v>
      </c>
      <c r="C2150">
        <v>1200</v>
      </c>
      <c r="D2150" s="1">
        <v>45352</v>
      </c>
      <c r="E2150">
        <v>7</v>
      </c>
      <c r="F2150" t="s">
        <v>13</v>
      </c>
      <c r="G2150" t="s">
        <v>4605</v>
      </c>
      <c r="H2150" t="s">
        <v>15</v>
      </c>
      <c r="I2150">
        <v>177</v>
      </c>
      <c r="J2150" t="s">
        <v>133</v>
      </c>
      <c r="K2150" t="s">
        <v>4606</v>
      </c>
      <c r="L2150">
        <f>YEAR(licenziamenti[[#This Row],[date]])</f>
        <v>2024</v>
      </c>
    </row>
    <row r="2151" spans="1:12" hidden="1" x14ac:dyDescent="0.3">
      <c r="A2151" t="s">
        <v>4604</v>
      </c>
      <c r="B2151" t="s">
        <v>168</v>
      </c>
      <c r="C2151">
        <v>3000</v>
      </c>
      <c r="D2151" s="1">
        <v>44992</v>
      </c>
      <c r="E2151">
        <v>15</v>
      </c>
      <c r="F2151" t="s">
        <v>13</v>
      </c>
      <c r="G2151" t="s">
        <v>4607</v>
      </c>
      <c r="H2151" t="s">
        <v>15</v>
      </c>
      <c r="I2151">
        <v>177</v>
      </c>
      <c r="J2151" t="s">
        <v>133</v>
      </c>
      <c r="K2151" t="s">
        <v>297</v>
      </c>
      <c r="L2151">
        <f>YEAR(licenziamenti[[#This Row],[date]])</f>
        <v>2023</v>
      </c>
    </row>
    <row r="2152" spans="1:12" hidden="1" x14ac:dyDescent="0.3">
      <c r="A2152" t="s">
        <v>4608</v>
      </c>
      <c r="B2152" t="s">
        <v>517</v>
      </c>
      <c r="C2152">
        <v>200</v>
      </c>
      <c r="D2152" s="1">
        <v>44223</v>
      </c>
      <c r="F2152" t="s">
        <v>109</v>
      </c>
      <c r="G2152" t="s">
        <v>4609</v>
      </c>
      <c r="H2152" t="s">
        <v>35</v>
      </c>
      <c r="I2152">
        <v>150</v>
      </c>
      <c r="J2152" t="s">
        <v>519</v>
      </c>
      <c r="K2152" t="s">
        <v>618</v>
      </c>
      <c r="L2152">
        <f>YEAR(licenziamenti[[#This Row],[date]])</f>
        <v>2021</v>
      </c>
    </row>
    <row r="2153" spans="1:12" hidden="1" x14ac:dyDescent="0.3">
      <c r="A2153" t="s">
        <v>4610</v>
      </c>
      <c r="B2153" t="s">
        <v>32</v>
      </c>
      <c r="C2153">
        <v>1800</v>
      </c>
      <c r="D2153" s="1">
        <v>44040</v>
      </c>
      <c r="E2153">
        <v>9</v>
      </c>
      <c r="F2153" t="s">
        <v>1056</v>
      </c>
      <c r="G2153" t="s">
        <v>4611</v>
      </c>
      <c r="H2153" t="s">
        <v>58</v>
      </c>
      <c r="I2153">
        <v>649</v>
      </c>
      <c r="J2153" t="s">
        <v>16</v>
      </c>
      <c r="K2153" t="s">
        <v>4612</v>
      </c>
      <c r="L2153">
        <f>YEAR(licenziamenti[[#This Row],[date]])</f>
        <v>2020</v>
      </c>
    </row>
    <row r="2154" spans="1:12" hidden="1" x14ac:dyDescent="0.3">
      <c r="A2154" t="s">
        <v>4610</v>
      </c>
      <c r="B2154" t="s">
        <v>438</v>
      </c>
      <c r="D2154" s="1">
        <v>45321</v>
      </c>
      <c r="E2154">
        <v>4</v>
      </c>
      <c r="F2154" t="s">
        <v>1056</v>
      </c>
      <c r="G2154" t="s">
        <v>158</v>
      </c>
      <c r="H2154" t="s">
        <v>39</v>
      </c>
      <c r="I2154">
        <v>654</v>
      </c>
      <c r="J2154" t="s">
        <v>16</v>
      </c>
      <c r="K2154" t="s">
        <v>2080</v>
      </c>
      <c r="L2154">
        <f>YEAR(licenziamenti[[#This Row],[date]])</f>
        <v>2024</v>
      </c>
    </row>
    <row r="2155" spans="1:12" hidden="1" x14ac:dyDescent="0.3">
      <c r="A2155" t="s">
        <v>4613</v>
      </c>
      <c r="B2155" t="s">
        <v>181</v>
      </c>
      <c r="C2155">
        <v>1000</v>
      </c>
      <c r="D2155" s="1">
        <v>44686</v>
      </c>
      <c r="F2155" t="s">
        <v>131</v>
      </c>
      <c r="G2155" t="s">
        <v>4614</v>
      </c>
      <c r="H2155" t="s">
        <v>105</v>
      </c>
      <c r="I2155">
        <v>202</v>
      </c>
      <c r="J2155" t="s">
        <v>16</v>
      </c>
      <c r="K2155" t="s">
        <v>1735</v>
      </c>
      <c r="L2155">
        <f>YEAR(licenziamenti[[#This Row],[date]])</f>
        <v>2022</v>
      </c>
    </row>
    <row r="2156" spans="1:12" hidden="1" x14ac:dyDescent="0.3">
      <c r="A2156" t="s">
        <v>4615</v>
      </c>
      <c r="B2156" t="s">
        <v>142</v>
      </c>
      <c r="C2156">
        <v>1160</v>
      </c>
      <c r="D2156" s="1">
        <v>45183</v>
      </c>
      <c r="F2156" t="s">
        <v>221</v>
      </c>
      <c r="G2156" t="s">
        <v>4616</v>
      </c>
      <c r="H2156" t="s">
        <v>58</v>
      </c>
      <c r="I2156">
        <v>817</v>
      </c>
      <c r="J2156" t="s">
        <v>16</v>
      </c>
      <c r="K2156" t="s">
        <v>1453</v>
      </c>
      <c r="L2156">
        <f>YEAR(licenziamenti[[#This Row],[date]])</f>
        <v>2023</v>
      </c>
    </row>
    <row r="2157" spans="1:12" hidden="1" x14ac:dyDescent="0.3">
      <c r="A2157" t="s">
        <v>4615</v>
      </c>
      <c r="B2157" t="s">
        <v>142</v>
      </c>
      <c r="C2157">
        <v>1300</v>
      </c>
      <c r="D2157" s="1">
        <v>45072</v>
      </c>
      <c r="E2157">
        <v>1</v>
      </c>
      <c r="F2157" t="s">
        <v>221</v>
      </c>
      <c r="G2157" t="s">
        <v>4617</v>
      </c>
      <c r="H2157" t="s">
        <v>58</v>
      </c>
      <c r="I2157">
        <v>817</v>
      </c>
      <c r="J2157" t="s">
        <v>16</v>
      </c>
      <c r="K2157" t="s">
        <v>4618</v>
      </c>
      <c r="L2157">
        <f>YEAR(licenziamenti[[#This Row],[date]])</f>
        <v>2023</v>
      </c>
    </row>
    <row r="2158" spans="1:12" hidden="1" x14ac:dyDescent="0.3">
      <c r="A2158" t="s">
        <v>4615</v>
      </c>
      <c r="B2158" t="s">
        <v>142</v>
      </c>
      <c r="C2158">
        <v>630</v>
      </c>
      <c r="D2158" s="1">
        <v>44757</v>
      </c>
      <c r="E2158">
        <v>5</v>
      </c>
      <c r="F2158" t="s">
        <v>221</v>
      </c>
      <c r="G2158" t="s">
        <v>4619</v>
      </c>
      <c r="H2158" t="s">
        <v>58</v>
      </c>
      <c r="I2158">
        <v>817</v>
      </c>
      <c r="J2158" t="s">
        <v>16</v>
      </c>
      <c r="K2158" t="s">
        <v>544</v>
      </c>
      <c r="L2158">
        <f>YEAR(licenziamenti[[#This Row],[date]])</f>
        <v>2022</v>
      </c>
    </row>
    <row r="2159" spans="1:12" hidden="1" x14ac:dyDescent="0.3">
      <c r="A2159" t="s">
        <v>4620</v>
      </c>
      <c r="B2159" t="s">
        <v>12</v>
      </c>
      <c r="C2159">
        <v>2800</v>
      </c>
      <c r="D2159" s="1">
        <v>45322</v>
      </c>
      <c r="E2159">
        <v>6</v>
      </c>
      <c r="F2159" t="s">
        <v>146</v>
      </c>
      <c r="G2159" t="s">
        <v>4621</v>
      </c>
      <c r="H2159" t="s">
        <v>105</v>
      </c>
      <c r="I2159">
        <v>885</v>
      </c>
      <c r="J2159" t="s">
        <v>16</v>
      </c>
      <c r="K2159" t="s">
        <v>2870</v>
      </c>
      <c r="L2159">
        <f>YEAR(licenziamenti[[#This Row],[date]])</f>
        <v>2024</v>
      </c>
    </row>
    <row r="2160" spans="1:12" hidden="1" x14ac:dyDescent="0.3">
      <c r="A2160" t="s">
        <v>4622</v>
      </c>
      <c r="B2160" t="s">
        <v>26</v>
      </c>
      <c r="C2160">
        <v>710</v>
      </c>
      <c r="D2160" s="1">
        <v>44880</v>
      </c>
      <c r="F2160" t="s">
        <v>419</v>
      </c>
      <c r="G2160" t="s">
        <v>4623</v>
      </c>
      <c r="H2160" t="s">
        <v>28</v>
      </c>
      <c r="I2160">
        <v>154</v>
      </c>
      <c r="J2160" t="s">
        <v>29</v>
      </c>
      <c r="K2160" t="s">
        <v>1247</v>
      </c>
      <c r="L2160">
        <f>YEAR(licenziamenti[[#This Row],[date]])</f>
        <v>2022</v>
      </c>
    </row>
    <row r="2161" spans="1:12" hidden="1" x14ac:dyDescent="0.3">
      <c r="A2161" t="s">
        <v>4624</v>
      </c>
      <c r="B2161" t="s">
        <v>1278</v>
      </c>
      <c r="C2161">
        <v>790</v>
      </c>
      <c r="D2161" s="1">
        <v>45349</v>
      </c>
      <c r="F2161" t="s">
        <v>419</v>
      </c>
      <c r="G2161" t="s">
        <v>4625</v>
      </c>
      <c r="H2161" t="s">
        <v>39</v>
      </c>
      <c r="I2161">
        <v>676</v>
      </c>
      <c r="J2161" t="s">
        <v>1280</v>
      </c>
      <c r="K2161" t="s">
        <v>1120</v>
      </c>
      <c r="L2161">
        <f>YEAR(licenziamenti[[#This Row],[date]])</f>
        <v>2024</v>
      </c>
    </row>
    <row r="2162" spans="1:12" hidden="1" x14ac:dyDescent="0.3">
      <c r="A2162" t="s">
        <v>4626</v>
      </c>
      <c r="B2162" t="s">
        <v>4627</v>
      </c>
      <c r="D2162" s="1">
        <v>44719</v>
      </c>
      <c r="E2162">
        <v>5</v>
      </c>
      <c r="F2162" t="s">
        <v>419</v>
      </c>
      <c r="G2162" t="s">
        <v>4628</v>
      </c>
      <c r="H2162" t="s">
        <v>22</v>
      </c>
      <c r="I2162">
        <v>33</v>
      </c>
      <c r="J2162" t="s">
        <v>4629</v>
      </c>
      <c r="K2162" t="s">
        <v>128</v>
      </c>
      <c r="L2162">
        <f>YEAR(licenziamenti[[#This Row],[date]])</f>
        <v>2022</v>
      </c>
    </row>
    <row r="2163" spans="1:12" hidden="1" x14ac:dyDescent="0.3">
      <c r="A2163" t="s">
        <v>4626</v>
      </c>
      <c r="B2163" t="s">
        <v>4627</v>
      </c>
      <c r="D2163" s="1">
        <v>44817</v>
      </c>
      <c r="E2163">
        <v>10</v>
      </c>
      <c r="F2163" t="s">
        <v>419</v>
      </c>
      <c r="G2163" t="s">
        <v>4630</v>
      </c>
      <c r="H2163" t="s">
        <v>22</v>
      </c>
      <c r="I2163">
        <v>33</v>
      </c>
      <c r="J2163" t="s">
        <v>4629</v>
      </c>
      <c r="K2163" t="s">
        <v>128</v>
      </c>
      <c r="L2163">
        <f>YEAR(licenziamenti[[#This Row],[date]])</f>
        <v>2022</v>
      </c>
    </row>
    <row r="2164" spans="1:12" hidden="1" x14ac:dyDescent="0.3">
      <c r="A2164" t="s">
        <v>4631</v>
      </c>
      <c r="B2164" t="s">
        <v>99</v>
      </c>
      <c r="D2164" s="1">
        <v>44986</v>
      </c>
      <c r="E2164">
        <v>5</v>
      </c>
      <c r="F2164" t="s">
        <v>56</v>
      </c>
      <c r="G2164" t="s">
        <v>4632</v>
      </c>
      <c r="H2164" t="s">
        <v>22</v>
      </c>
      <c r="I2164">
        <v>70</v>
      </c>
      <c r="J2164" t="s">
        <v>16</v>
      </c>
      <c r="K2164" t="s">
        <v>362</v>
      </c>
      <c r="L2164">
        <f>YEAR(licenziamenti[[#This Row],[date]])</f>
        <v>2023</v>
      </c>
    </row>
    <row r="2165" spans="1:12" hidden="1" x14ac:dyDescent="0.3">
      <c r="A2165" t="s">
        <v>4633</v>
      </c>
      <c r="B2165" t="s">
        <v>12</v>
      </c>
      <c r="C2165">
        <v>3000</v>
      </c>
      <c r="D2165" s="1">
        <v>44945</v>
      </c>
      <c r="F2165" t="s">
        <v>103</v>
      </c>
      <c r="G2165" t="s">
        <v>4634</v>
      </c>
      <c r="H2165" t="s">
        <v>39</v>
      </c>
      <c r="I2165">
        <v>1200</v>
      </c>
      <c r="J2165" t="s">
        <v>16</v>
      </c>
      <c r="K2165" t="s">
        <v>297</v>
      </c>
      <c r="L2165">
        <f>YEAR(licenziamenti[[#This Row],[date]])</f>
        <v>2023</v>
      </c>
    </row>
    <row r="2166" spans="1:12" hidden="1" x14ac:dyDescent="0.3">
      <c r="A2166" t="s">
        <v>4635</v>
      </c>
      <c r="B2166" t="s">
        <v>12</v>
      </c>
      <c r="C2166">
        <v>890</v>
      </c>
      <c r="D2166" s="1">
        <v>44960</v>
      </c>
      <c r="E2166">
        <v>2</v>
      </c>
      <c r="F2166" t="s">
        <v>56</v>
      </c>
      <c r="G2166" t="s">
        <v>4636</v>
      </c>
      <c r="H2166" t="s">
        <v>58</v>
      </c>
      <c r="I2166">
        <v>10</v>
      </c>
      <c r="J2166" t="s">
        <v>16</v>
      </c>
      <c r="K2166" t="s">
        <v>4637</v>
      </c>
      <c r="L2166">
        <f>YEAR(licenziamenti[[#This Row],[date]])</f>
        <v>2023</v>
      </c>
    </row>
    <row r="2167" spans="1:12" hidden="1" x14ac:dyDescent="0.3">
      <c r="A2167" t="s">
        <v>4638</v>
      </c>
      <c r="B2167" t="s">
        <v>150</v>
      </c>
      <c r="D2167" s="1">
        <v>44581</v>
      </c>
      <c r="E2167">
        <v>10</v>
      </c>
      <c r="F2167" t="s">
        <v>311</v>
      </c>
      <c r="G2167" t="s">
        <v>4639</v>
      </c>
      <c r="H2167" t="s">
        <v>152</v>
      </c>
      <c r="I2167">
        <v>9</v>
      </c>
      <c r="J2167" t="s">
        <v>133</v>
      </c>
      <c r="K2167" t="s">
        <v>276</v>
      </c>
      <c r="L2167">
        <f>YEAR(licenziamenti[[#This Row],[date]])</f>
        <v>2022</v>
      </c>
    </row>
    <row r="2168" spans="1:12" hidden="1" x14ac:dyDescent="0.3">
      <c r="A2168" t="s">
        <v>4640</v>
      </c>
      <c r="B2168" t="s">
        <v>12</v>
      </c>
      <c r="C2168">
        <v>120</v>
      </c>
      <c r="D2168" s="1">
        <v>45572</v>
      </c>
      <c r="E2168">
        <v>1</v>
      </c>
      <c r="F2168" t="s">
        <v>20</v>
      </c>
      <c r="G2168" t="s">
        <v>4641</v>
      </c>
      <c r="H2168" t="s">
        <v>39</v>
      </c>
      <c r="I2168">
        <v>63</v>
      </c>
      <c r="J2168" t="s">
        <v>16</v>
      </c>
      <c r="K2168" t="s">
        <v>2027</v>
      </c>
      <c r="L2168">
        <f>YEAR(licenziamenti[[#This Row],[date]])</f>
        <v>2024</v>
      </c>
    </row>
    <row r="2169" spans="1:12" hidden="1" x14ac:dyDescent="0.3">
      <c r="A2169" t="s">
        <v>4642</v>
      </c>
      <c r="B2169" t="s">
        <v>4643</v>
      </c>
      <c r="C2169">
        <v>15000</v>
      </c>
      <c r="D2169" s="1">
        <v>44750</v>
      </c>
      <c r="F2169" t="s">
        <v>311</v>
      </c>
      <c r="G2169" t="s">
        <v>4644</v>
      </c>
      <c r="H2169" t="s">
        <v>35</v>
      </c>
      <c r="I2169">
        <v>184</v>
      </c>
      <c r="J2169" t="s">
        <v>828</v>
      </c>
      <c r="K2169" t="s">
        <v>40</v>
      </c>
      <c r="L2169">
        <f>YEAR(licenziamenti[[#This Row],[date]])</f>
        <v>2022</v>
      </c>
    </row>
    <row r="2170" spans="1:12" hidden="1" x14ac:dyDescent="0.3">
      <c r="A2170" t="s">
        <v>4645</v>
      </c>
      <c r="B2170" t="s">
        <v>117</v>
      </c>
      <c r="D2170" s="1">
        <v>44776</v>
      </c>
      <c r="E2170">
        <v>15</v>
      </c>
      <c r="F2170" t="s">
        <v>251</v>
      </c>
      <c r="G2170" t="s">
        <v>158</v>
      </c>
      <c r="H2170" t="s">
        <v>105</v>
      </c>
      <c r="I2170">
        <v>189</v>
      </c>
      <c r="J2170" t="s">
        <v>16</v>
      </c>
      <c r="K2170" t="s">
        <v>2725</v>
      </c>
      <c r="L2170">
        <f>YEAR(licenziamenti[[#This Row],[date]])</f>
        <v>2022</v>
      </c>
    </row>
    <row r="2171" spans="1:12" hidden="1" x14ac:dyDescent="0.3">
      <c r="A2171" t="s">
        <v>4645</v>
      </c>
      <c r="B2171" t="s">
        <v>117</v>
      </c>
      <c r="C2171">
        <v>500</v>
      </c>
      <c r="D2171" s="1">
        <v>43916</v>
      </c>
      <c r="E2171">
        <v>1</v>
      </c>
      <c r="F2171" t="s">
        <v>251</v>
      </c>
      <c r="G2171" t="s">
        <v>4220</v>
      </c>
      <c r="H2171" t="s">
        <v>173</v>
      </c>
      <c r="I2171">
        <v>149</v>
      </c>
      <c r="J2171" t="s">
        <v>16</v>
      </c>
      <c r="K2171" t="s">
        <v>796</v>
      </c>
      <c r="L2171">
        <f>YEAR(licenziamenti[[#This Row],[date]])</f>
        <v>2020</v>
      </c>
    </row>
    <row r="2172" spans="1:12" hidden="1" x14ac:dyDescent="0.3">
      <c r="A2172" t="s">
        <v>4646</v>
      </c>
      <c r="B2172" t="s">
        <v>12</v>
      </c>
      <c r="C2172">
        <v>2750</v>
      </c>
      <c r="D2172" s="1">
        <v>45330</v>
      </c>
      <c r="F2172" t="s">
        <v>109</v>
      </c>
      <c r="G2172" t="s">
        <v>4647</v>
      </c>
      <c r="H2172" t="s">
        <v>39</v>
      </c>
      <c r="I2172">
        <v>529</v>
      </c>
      <c r="J2172" t="s">
        <v>16</v>
      </c>
      <c r="K2172" t="s">
        <v>2533</v>
      </c>
      <c r="L2172">
        <f>YEAR(licenziamenti[[#This Row],[date]])</f>
        <v>2024</v>
      </c>
    </row>
    <row r="2173" spans="1:12" hidden="1" x14ac:dyDescent="0.3">
      <c r="A2173" t="s">
        <v>4648</v>
      </c>
      <c r="B2173" t="s">
        <v>12</v>
      </c>
      <c r="D2173" s="1">
        <v>43937</v>
      </c>
      <c r="E2173">
        <v>10</v>
      </c>
      <c r="F2173" t="s">
        <v>56</v>
      </c>
      <c r="G2173" t="s">
        <v>4649</v>
      </c>
      <c r="H2173" t="s">
        <v>152</v>
      </c>
      <c r="I2173">
        <v>1</v>
      </c>
      <c r="J2173" t="s">
        <v>16</v>
      </c>
      <c r="K2173" t="s">
        <v>1276</v>
      </c>
      <c r="L2173">
        <f>YEAR(licenziamenti[[#This Row],[date]])</f>
        <v>2020</v>
      </c>
    </row>
    <row r="2174" spans="1:12" hidden="1" x14ac:dyDescent="0.3">
      <c r="A2174" t="s">
        <v>4650</v>
      </c>
      <c r="B2174" t="s">
        <v>26</v>
      </c>
      <c r="C2174">
        <v>500</v>
      </c>
      <c r="D2174" s="1">
        <v>44796</v>
      </c>
      <c r="E2174">
        <v>8</v>
      </c>
      <c r="F2174" t="s">
        <v>311</v>
      </c>
      <c r="G2174" t="s">
        <v>4651</v>
      </c>
      <c r="H2174" t="s">
        <v>35</v>
      </c>
      <c r="I2174">
        <v>91</v>
      </c>
      <c r="J2174" t="s">
        <v>29</v>
      </c>
      <c r="K2174" t="s">
        <v>4330</v>
      </c>
      <c r="L2174">
        <f>YEAR(licenziamenti[[#This Row],[date]])</f>
        <v>2022</v>
      </c>
    </row>
    <row r="2175" spans="1:12" hidden="1" x14ac:dyDescent="0.3">
      <c r="A2175" t="s">
        <v>4652</v>
      </c>
      <c r="B2175" t="s">
        <v>255</v>
      </c>
      <c r="C2175">
        <v>800</v>
      </c>
      <c r="D2175" s="1">
        <v>45138</v>
      </c>
      <c r="F2175" t="s">
        <v>131</v>
      </c>
      <c r="G2175" t="s">
        <v>4653</v>
      </c>
      <c r="H2175" t="s">
        <v>28</v>
      </c>
      <c r="I2175">
        <v>89</v>
      </c>
      <c r="J2175" t="s">
        <v>257</v>
      </c>
      <c r="K2175" t="s">
        <v>553</v>
      </c>
      <c r="L2175">
        <f>YEAR(licenziamenti[[#This Row],[date]])</f>
        <v>2023</v>
      </c>
    </row>
    <row r="2176" spans="1:12" hidden="1" x14ac:dyDescent="0.3">
      <c r="A2176" t="s">
        <v>4654</v>
      </c>
      <c r="B2176" t="s">
        <v>64</v>
      </c>
      <c r="C2176">
        <v>600</v>
      </c>
      <c r="D2176" s="1">
        <v>45142</v>
      </c>
      <c r="F2176" t="s">
        <v>1099</v>
      </c>
      <c r="G2176" t="s">
        <v>4655</v>
      </c>
      <c r="H2176" t="s">
        <v>22</v>
      </c>
      <c r="I2176">
        <v>107</v>
      </c>
      <c r="J2176" t="s">
        <v>16</v>
      </c>
      <c r="K2176" t="s">
        <v>553</v>
      </c>
      <c r="L2176">
        <f>YEAR(licenziamenti[[#This Row],[date]])</f>
        <v>2023</v>
      </c>
    </row>
    <row r="2177" spans="1:12" hidden="1" x14ac:dyDescent="0.3">
      <c r="A2177" t="s">
        <v>4656</v>
      </c>
      <c r="B2177" t="s">
        <v>181</v>
      </c>
      <c r="C2177">
        <v>2700</v>
      </c>
      <c r="D2177" s="1">
        <v>44937</v>
      </c>
      <c r="E2177">
        <v>5</v>
      </c>
      <c r="F2177" t="s">
        <v>311</v>
      </c>
      <c r="G2177" t="s">
        <v>4657</v>
      </c>
      <c r="H2177" t="s">
        <v>39</v>
      </c>
      <c r="I2177">
        <v>400</v>
      </c>
      <c r="J2177" t="s">
        <v>16</v>
      </c>
      <c r="K2177" t="s">
        <v>921</v>
      </c>
      <c r="L2177">
        <f>YEAR(licenziamenti[[#This Row],[date]])</f>
        <v>2023</v>
      </c>
    </row>
    <row r="2178" spans="1:12" hidden="1" x14ac:dyDescent="0.3">
      <c r="A2178" t="s">
        <v>4656</v>
      </c>
      <c r="B2178" t="s">
        <v>181</v>
      </c>
      <c r="C2178">
        <v>7800</v>
      </c>
      <c r="D2178" s="1">
        <v>45203</v>
      </c>
      <c r="E2178">
        <v>14</v>
      </c>
      <c r="F2178" t="s">
        <v>311</v>
      </c>
      <c r="G2178" t="s">
        <v>4658</v>
      </c>
      <c r="H2178" t="s">
        <v>105</v>
      </c>
      <c r="I2178">
        <v>400</v>
      </c>
      <c r="J2178" t="s">
        <v>16</v>
      </c>
      <c r="K2178" t="s">
        <v>1351</v>
      </c>
      <c r="L2178">
        <f>YEAR(licenziamenti[[#This Row],[date]])</f>
        <v>2023</v>
      </c>
    </row>
    <row r="2179" spans="1:12" hidden="1" x14ac:dyDescent="0.3">
      <c r="A2179" t="s">
        <v>4659</v>
      </c>
      <c r="B2179" t="s">
        <v>157</v>
      </c>
      <c r="C2179">
        <v>870</v>
      </c>
      <c r="D2179" s="1">
        <v>44230</v>
      </c>
      <c r="E2179">
        <v>2</v>
      </c>
      <c r="F2179" t="s">
        <v>83</v>
      </c>
      <c r="G2179" t="s">
        <v>4660</v>
      </c>
      <c r="H2179" t="s">
        <v>105</v>
      </c>
      <c r="I2179">
        <v>39</v>
      </c>
      <c r="J2179" t="s">
        <v>159</v>
      </c>
      <c r="K2179" t="s">
        <v>4661</v>
      </c>
      <c r="L2179">
        <f>YEAR(licenziamenti[[#This Row],[date]])</f>
        <v>2021</v>
      </c>
    </row>
    <row r="2180" spans="1:12" hidden="1" x14ac:dyDescent="0.3">
      <c r="A2180" t="s">
        <v>4662</v>
      </c>
      <c r="B2180" t="s">
        <v>12</v>
      </c>
      <c r="C2180">
        <v>720</v>
      </c>
      <c r="D2180" s="1">
        <v>44909</v>
      </c>
      <c r="F2180" t="s">
        <v>103</v>
      </c>
      <c r="G2180" t="s">
        <v>4663</v>
      </c>
      <c r="H2180" t="s">
        <v>39</v>
      </c>
      <c r="I2180">
        <v>175</v>
      </c>
      <c r="J2180" t="s">
        <v>16</v>
      </c>
      <c r="K2180" t="s">
        <v>427</v>
      </c>
      <c r="L2180">
        <f>YEAR(licenziamenti[[#This Row],[date]])</f>
        <v>2022</v>
      </c>
    </row>
    <row r="2181" spans="1:12" hidden="1" x14ac:dyDescent="0.3">
      <c r="A2181" t="s">
        <v>4664</v>
      </c>
      <c r="B2181" t="s">
        <v>12</v>
      </c>
      <c r="C2181">
        <v>300</v>
      </c>
      <c r="D2181" s="1">
        <v>43929</v>
      </c>
      <c r="E2181">
        <v>5</v>
      </c>
      <c r="F2181" t="s">
        <v>20</v>
      </c>
      <c r="G2181" t="s">
        <v>4665</v>
      </c>
      <c r="H2181" t="s">
        <v>35</v>
      </c>
      <c r="I2181">
        <v>65</v>
      </c>
      <c r="J2181" t="s">
        <v>16</v>
      </c>
      <c r="K2181" t="s">
        <v>46</v>
      </c>
      <c r="L2181">
        <f>YEAR(licenziamenti[[#This Row],[date]])</f>
        <v>2020</v>
      </c>
    </row>
    <row r="2182" spans="1:12" hidden="1" x14ac:dyDescent="0.3">
      <c r="A2182" t="s">
        <v>4664</v>
      </c>
      <c r="B2182" t="s">
        <v>12</v>
      </c>
      <c r="C2182">
        <v>400</v>
      </c>
      <c r="D2182" s="1">
        <v>44771</v>
      </c>
      <c r="E2182">
        <v>6</v>
      </c>
      <c r="F2182" t="s">
        <v>20</v>
      </c>
      <c r="G2182" t="s">
        <v>4666</v>
      </c>
      <c r="H2182" t="s">
        <v>35</v>
      </c>
      <c r="I2182">
        <v>65</v>
      </c>
      <c r="J2182" t="s">
        <v>16</v>
      </c>
      <c r="K2182" t="s">
        <v>3183</v>
      </c>
      <c r="L2182">
        <f>YEAR(licenziamenti[[#This Row],[date]])</f>
        <v>2022</v>
      </c>
    </row>
    <row r="2183" spans="1:12" hidden="1" x14ac:dyDescent="0.3">
      <c r="A2183" t="s">
        <v>4667</v>
      </c>
      <c r="B2183" t="s">
        <v>138</v>
      </c>
      <c r="C2183">
        <v>1300</v>
      </c>
      <c r="D2183" s="1">
        <v>44782</v>
      </c>
      <c r="E2183">
        <v>25</v>
      </c>
      <c r="F2183" t="s">
        <v>13</v>
      </c>
      <c r="G2183" t="s">
        <v>4668</v>
      </c>
      <c r="H2183" t="s">
        <v>39</v>
      </c>
      <c r="I2183">
        <v>533</v>
      </c>
      <c r="J2183" t="s">
        <v>16</v>
      </c>
      <c r="K2183" t="s">
        <v>1247</v>
      </c>
      <c r="L2183">
        <f>YEAR(licenziamenti[[#This Row],[date]])</f>
        <v>2022</v>
      </c>
    </row>
    <row r="2184" spans="1:12" hidden="1" x14ac:dyDescent="0.3">
      <c r="A2184" t="s">
        <v>4669</v>
      </c>
      <c r="B2184" t="s">
        <v>55</v>
      </c>
      <c r="D2184" s="1">
        <v>45062</v>
      </c>
      <c r="E2184">
        <v>85</v>
      </c>
      <c r="F2184" t="s">
        <v>131</v>
      </c>
      <c r="G2184" t="s">
        <v>4670</v>
      </c>
      <c r="H2184" t="s">
        <v>22</v>
      </c>
      <c r="I2184">
        <v>20</v>
      </c>
      <c r="J2184" t="s">
        <v>59</v>
      </c>
      <c r="K2184" t="s">
        <v>1826</v>
      </c>
      <c r="L2184">
        <f>YEAR(licenziamenti[[#This Row],[date]])</f>
        <v>2023</v>
      </c>
    </row>
    <row r="2185" spans="1:12" hidden="1" x14ac:dyDescent="0.3">
      <c r="A2185" t="s">
        <v>4669</v>
      </c>
      <c r="B2185" t="s">
        <v>55</v>
      </c>
      <c r="C2185">
        <v>280</v>
      </c>
      <c r="D2185" s="1">
        <v>44764</v>
      </c>
      <c r="E2185">
        <v>22</v>
      </c>
      <c r="F2185" t="s">
        <v>131</v>
      </c>
      <c r="G2185" t="s">
        <v>4671</v>
      </c>
      <c r="H2185" t="s">
        <v>22</v>
      </c>
      <c r="I2185">
        <v>15</v>
      </c>
      <c r="J2185" t="s">
        <v>59</v>
      </c>
      <c r="K2185" t="s">
        <v>692</v>
      </c>
      <c r="L2185">
        <f>YEAR(licenziamenti[[#This Row],[date]])</f>
        <v>2022</v>
      </c>
    </row>
    <row r="2186" spans="1:12" hidden="1" x14ac:dyDescent="0.3">
      <c r="A2186" t="s">
        <v>4672</v>
      </c>
      <c r="B2186" t="s">
        <v>1146</v>
      </c>
      <c r="D2186" s="1">
        <v>44956</v>
      </c>
      <c r="E2186">
        <v>12</v>
      </c>
      <c r="F2186" t="s">
        <v>13</v>
      </c>
      <c r="G2186" t="s">
        <v>4673</v>
      </c>
      <c r="H2186" t="s">
        <v>39</v>
      </c>
      <c r="I2186">
        <v>425</v>
      </c>
      <c r="J2186" t="s">
        <v>16</v>
      </c>
      <c r="K2186" t="s">
        <v>532</v>
      </c>
      <c r="L2186">
        <f>YEAR(licenziamenti[[#This Row],[date]])</f>
        <v>2023</v>
      </c>
    </row>
    <row r="2187" spans="1:12" hidden="1" x14ac:dyDescent="0.3">
      <c r="A2187" t="s">
        <v>4674</v>
      </c>
      <c r="B2187" t="s">
        <v>32</v>
      </c>
      <c r="D2187" s="1">
        <v>44125</v>
      </c>
      <c r="E2187">
        <v>10</v>
      </c>
      <c r="F2187" t="s">
        <v>125</v>
      </c>
      <c r="G2187" t="s">
        <v>4675</v>
      </c>
      <c r="H2187" t="s">
        <v>215</v>
      </c>
      <c r="I2187">
        <v>1800</v>
      </c>
      <c r="J2187" t="s">
        <v>16</v>
      </c>
      <c r="K2187" t="s">
        <v>4676</v>
      </c>
      <c r="L2187">
        <f>YEAR(licenziamenti[[#This Row],[date]])</f>
        <v>2020</v>
      </c>
    </row>
    <row r="2188" spans="1:12" hidden="1" x14ac:dyDescent="0.3">
      <c r="A2188" t="s">
        <v>4677</v>
      </c>
      <c r="B2188" t="s">
        <v>55</v>
      </c>
      <c r="C2188">
        <v>600</v>
      </c>
      <c r="D2188" s="1">
        <v>44816</v>
      </c>
      <c r="F2188" t="s">
        <v>103</v>
      </c>
      <c r="G2188" t="s">
        <v>4678</v>
      </c>
      <c r="H2188" t="s">
        <v>105</v>
      </c>
      <c r="I2188">
        <v>28</v>
      </c>
      <c r="J2188" t="s">
        <v>59</v>
      </c>
      <c r="K2188" t="s">
        <v>1611</v>
      </c>
      <c r="L2188">
        <f>YEAR(licenziamenti[[#This Row],[date]])</f>
        <v>2022</v>
      </c>
    </row>
    <row r="2189" spans="1:12" hidden="1" x14ac:dyDescent="0.3">
      <c r="A2189" t="s">
        <v>4679</v>
      </c>
      <c r="B2189" t="s">
        <v>810</v>
      </c>
      <c r="C2189">
        <v>200</v>
      </c>
      <c r="D2189" s="1">
        <v>44889</v>
      </c>
      <c r="E2189">
        <v>2</v>
      </c>
      <c r="F2189" t="s">
        <v>56</v>
      </c>
      <c r="G2189" t="s">
        <v>4680</v>
      </c>
      <c r="H2189" t="s">
        <v>58</v>
      </c>
      <c r="I2189">
        <v>3</v>
      </c>
      <c r="J2189" t="s">
        <v>294</v>
      </c>
      <c r="K2189" t="s">
        <v>4681</v>
      </c>
      <c r="L2189">
        <f>YEAR(licenziamenti[[#This Row],[date]])</f>
        <v>2022</v>
      </c>
    </row>
    <row r="2190" spans="1:12" hidden="1" x14ac:dyDescent="0.3">
      <c r="A2190" t="s">
        <v>4682</v>
      </c>
      <c r="B2190" t="s">
        <v>55</v>
      </c>
      <c r="C2190">
        <v>1600</v>
      </c>
      <c r="D2190" s="1">
        <v>44670</v>
      </c>
      <c r="E2190">
        <v>4</v>
      </c>
      <c r="F2190" t="s">
        <v>419</v>
      </c>
      <c r="G2190" t="s">
        <v>4683</v>
      </c>
      <c r="H2190" t="s">
        <v>15</v>
      </c>
      <c r="I2190">
        <v>755</v>
      </c>
      <c r="J2190" t="s">
        <v>59</v>
      </c>
      <c r="K2190" t="s">
        <v>3579</v>
      </c>
      <c r="L2190">
        <f>YEAR(licenziamenti[[#This Row],[date]])</f>
        <v>2022</v>
      </c>
    </row>
    <row r="2191" spans="1:12" hidden="1" x14ac:dyDescent="0.3">
      <c r="A2191" t="s">
        <v>4682</v>
      </c>
      <c r="B2191" t="s">
        <v>55</v>
      </c>
      <c r="C2191">
        <v>880</v>
      </c>
      <c r="D2191" s="1">
        <v>43938</v>
      </c>
      <c r="E2191">
        <v>8</v>
      </c>
      <c r="F2191" t="s">
        <v>419</v>
      </c>
      <c r="G2191" t="s">
        <v>4684</v>
      </c>
      <c r="H2191" t="s">
        <v>45</v>
      </c>
      <c r="I2191">
        <v>335</v>
      </c>
      <c r="J2191" t="s">
        <v>59</v>
      </c>
      <c r="K2191" t="s">
        <v>2088</v>
      </c>
      <c r="L2191">
        <f>YEAR(licenziamenti[[#This Row],[date]])</f>
        <v>2020</v>
      </c>
    </row>
    <row r="2192" spans="1:12" hidden="1" x14ac:dyDescent="0.3">
      <c r="A2192" t="s">
        <v>4685</v>
      </c>
      <c r="B2192" t="s">
        <v>99</v>
      </c>
      <c r="C2192">
        <v>800</v>
      </c>
      <c r="D2192" s="1">
        <v>44741</v>
      </c>
      <c r="E2192">
        <v>19</v>
      </c>
      <c r="F2192" t="s">
        <v>109</v>
      </c>
      <c r="G2192" t="s">
        <v>4686</v>
      </c>
      <c r="H2192" t="s">
        <v>15</v>
      </c>
      <c r="I2192">
        <v>347</v>
      </c>
      <c r="J2192" t="s">
        <v>16</v>
      </c>
      <c r="K2192" t="s">
        <v>654</v>
      </c>
      <c r="L2192">
        <f>YEAR(licenziamenti[[#This Row],[date]])</f>
        <v>2022</v>
      </c>
    </row>
    <row r="2193" spans="1:12" hidden="1" x14ac:dyDescent="0.3">
      <c r="A2193" t="s">
        <v>4687</v>
      </c>
      <c r="B2193" t="s">
        <v>848</v>
      </c>
      <c r="D2193" s="1">
        <v>43948</v>
      </c>
      <c r="E2193">
        <v>7000000000000001</v>
      </c>
      <c r="F2193" t="s">
        <v>392</v>
      </c>
      <c r="G2193" t="s">
        <v>3184</v>
      </c>
      <c r="H2193" t="s">
        <v>152</v>
      </c>
      <c r="I2193">
        <v>4</v>
      </c>
      <c r="J2193" t="s">
        <v>16</v>
      </c>
      <c r="K2193" t="s">
        <v>433</v>
      </c>
      <c r="L2193">
        <f>YEAR(licenziamenti[[#This Row],[date]])</f>
        <v>2020</v>
      </c>
    </row>
    <row r="2194" spans="1:12" hidden="1" x14ac:dyDescent="0.3">
      <c r="A2194" t="s">
        <v>4688</v>
      </c>
      <c r="B2194" t="s">
        <v>150</v>
      </c>
      <c r="D2194" s="1">
        <v>45106</v>
      </c>
      <c r="E2194">
        <v>3</v>
      </c>
      <c r="F2194" t="s">
        <v>311</v>
      </c>
      <c r="G2194" t="s">
        <v>4689</v>
      </c>
      <c r="H2194" t="s">
        <v>152</v>
      </c>
      <c r="I2194">
        <v>19</v>
      </c>
      <c r="J2194" t="s">
        <v>133</v>
      </c>
      <c r="K2194" t="s">
        <v>1652</v>
      </c>
      <c r="L2194">
        <f>YEAR(licenziamenti[[#This Row],[date]])</f>
        <v>2023</v>
      </c>
    </row>
    <row r="2195" spans="1:12" hidden="1" x14ac:dyDescent="0.3">
      <c r="A2195" t="s">
        <v>4690</v>
      </c>
      <c r="B2195" t="s">
        <v>42</v>
      </c>
      <c r="D2195" s="1">
        <v>45183</v>
      </c>
      <c r="E2195">
        <v>2</v>
      </c>
      <c r="F2195" t="s">
        <v>56</v>
      </c>
      <c r="G2195" t="s">
        <v>4691</v>
      </c>
      <c r="H2195" t="s">
        <v>22</v>
      </c>
      <c r="I2195">
        <v>112</v>
      </c>
      <c r="J2195" t="s">
        <v>16</v>
      </c>
      <c r="K2195" t="s">
        <v>235</v>
      </c>
      <c r="L2195">
        <f>YEAR(licenziamenti[[#This Row],[date]])</f>
        <v>2023</v>
      </c>
    </row>
    <row r="2196" spans="1:12" hidden="1" x14ac:dyDescent="0.3">
      <c r="A2196" t="s">
        <v>4692</v>
      </c>
      <c r="B2196" t="s">
        <v>4540</v>
      </c>
      <c r="C2196">
        <v>2750</v>
      </c>
      <c r="D2196" s="1">
        <v>45012</v>
      </c>
      <c r="F2196" t="s">
        <v>109</v>
      </c>
      <c r="G2196" t="s">
        <v>4693</v>
      </c>
      <c r="H2196" t="s">
        <v>105</v>
      </c>
      <c r="I2196">
        <v>17</v>
      </c>
      <c r="J2196" t="s">
        <v>16</v>
      </c>
      <c r="K2196" t="s">
        <v>4694</v>
      </c>
      <c r="L2196">
        <f>YEAR(licenziamenti[[#This Row],[date]])</f>
        <v>2023</v>
      </c>
    </row>
    <row r="2197" spans="1:12" hidden="1" x14ac:dyDescent="0.3">
      <c r="A2197" t="s">
        <v>4695</v>
      </c>
      <c r="B2197" t="s">
        <v>99</v>
      </c>
      <c r="C2197">
        <v>1000</v>
      </c>
      <c r="D2197" s="1">
        <v>44663</v>
      </c>
      <c r="E2197">
        <v>14</v>
      </c>
      <c r="F2197" t="s">
        <v>103</v>
      </c>
      <c r="G2197" t="s">
        <v>4696</v>
      </c>
      <c r="H2197" t="s">
        <v>45</v>
      </c>
      <c r="I2197">
        <v>329</v>
      </c>
      <c r="J2197" t="s">
        <v>16</v>
      </c>
      <c r="K2197" t="s">
        <v>3688</v>
      </c>
      <c r="L2197">
        <f>YEAR(licenziamenti[[#This Row],[date]])</f>
        <v>2022</v>
      </c>
    </row>
    <row r="2198" spans="1:12" hidden="1" x14ac:dyDescent="0.3">
      <c r="A2198" t="s">
        <v>4695</v>
      </c>
      <c r="B2198" t="s">
        <v>99</v>
      </c>
      <c r="C2198">
        <v>400</v>
      </c>
      <c r="D2198" s="1">
        <v>45117</v>
      </c>
      <c r="F2198" t="s">
        <v>103</v>
      </c>
      <c r="G2198" t="s">
        <v>4697</v>
      </c>
      <c r="H2198" t="s">
        <v>45</v>
      </c>
      <c r="I2198">
        <v>329</v>
      </c>
      <c r="J2198" t="s">
        <v>16</v>
      </c>
      <c r="K2198" t="s">
        <v>1127</v>
      </c>
      <c r="L2198">
        <f>YEAR(licenziamenti[[#This Row],[date]])</f>
        <v>2023</v>
      </c>
    </row>
    <row r="2199" spans="1:12" hidden="1" x14ac:dyDescent="0.3">
      <c r="A2199" t="s">
        <v>4695</v>
      </c>
      <c r="B2199" t="s">
        <v>99</v>
      </c>
      <c r="C2199">
        <v>630</v>
      </c>
      <c r="D2199" s="1">
        <v>44763</v>
      </c>
      <c r="E2199">
        <v>1</v>
      </c>
      <c r="F2199" t="s">
        <v>103</v>
      </c>
      <c r="G2199" t="s">
        <v>4698</v>
      </c>
      <c r="H2199" t="s">
        <v>45</v>
      </c>
      <c r="I2199">
        <v>329</v>
      </c>
      <c r="J2199" t="s">
        <v>16</v>
      </c>
      <c r="K2199" t="s">
        <v>497</v>
      </c>
      <c r="L2199">
        <f>YEAR(licenziamenti[[#This Row],[date]])</f>
        <v>2022</v>
      </c>
    </row>
    <row r="2200" spans="1:12" hidden="1" x14ac:dyDescent="0.3">
      <c r="A2200" t="s">
        <v>4699</v>
      </c>
      <c r="B2200" t="s">
        <v>1500</v>
      </c>
      <c r="C2200">
        <v>600</v>
      </c>
      <c r="D2200" s="1">
        <v>43917</v>
      </c>
      <c r="F2200" t="s">
        <v>1056</v>
      </c>
      <c r="G2200" t="s">
        <v>143</v>
      </c>
      <c r="H2200" t="s">
        <v>22</v>
      </c>
      <c r="I2200">
        <v>12</v>
      </c>
      <c r="J2200" t="s">
        <v>16</v>
      </c>
      <c r="K2200" t="s">
        <v>377</v>
      </c>
      <c r="L2200">
        <f>YEAR(licenziamenti[[#This Row],[date]])</f>
        <v>2020</v>
      </c>
    </row>
    <row r="2201" spans="1:12" hidden="1" x14ac:dyDescent="0.3">
      <c r="A2201" t="s">
        <v>4700</v>
      </c>
      <c r="B2201" t="s">
        <v>42</v>
      </c>
      <c r="D2201" s="1">
        <v>45383</v>
      </c>
      <c r="E2201">
        <v>10</v>
      </c>
      <c r="F2201" t="s">
        <v>131</v>
      </c>
      <c r="G2201" t="s">
        <v>4701</v>
      </c>
      <c r="H2201" t="s">
        <v>152</v>
      </c>
      <c r="I2201">
        <v>5</v>
      </c>
      <c r="J2201" t="s">
        <v>16</v>
      </c>
      <c r="K2201" t="s">
        <v>1172</v>
      </c>
      <c r="L2201">
        <f>YEAR(licenziamenti[[#This Row],[date]])</f>
        <v>2024</v>
      </c>
    </row>
    <row r="2202" spans="1:12" hidden="1" x14ac:dyDescent="0.3">
      <c r="A2202" t="s">
        <v>4702</v>
      </c>
      <c r="B2202" t="s">
        <v>12</v>
      </c>
      <c r="C2202">
        <v>1150</v>
      </c>
      <c r="D2202" s="1">
        <v>45041</v>
      </c>
      <c r="E2202">
        <v>5</v>
      </c>
      <c r="F2202" t="s">
        <v>131</v>
      </c>
      <c r="G2202" t="s">
        <v>4703</v>
      </c>
      <c r="H2202" t="s">
        <v>45</v>
      </c>
      <c r="I2202">
        <v>272</v>
      </c>
      <c r="J2202" t="s">
        <v>16</v>
      </c>
      <c r="K2202" t="s">
        <v>824</v>
      </c>
      <c r="L2202">
        <f>YEAR(licenziamenti[[#This Row],[date]])</f>
        <v>2023</v>
      </c>
    </row>
    <row r="2203" spans="1:12" hidden="1" x14ac:dyDescent="0.3">
      <c r="A2203" t="s">
        <v>4702</v>
      </c>
      <c r="B2203" t="s">
        <v>12</v>
      </c>
      <c r="C2203">
        <v>700</v>
      </c>
      <c r="D2203" s="1">
        <v>45041</v>
      </c>
      <c r="E2203">
        <v>3</v>
      </c>
      <c r="F2203" t="s">
        <v>131</v>
      </c>
      <c r="G2203" t="s">
        <v>4704</v>
      </c>
      <c r="H2203" t="s">
        <v>45</v>
      </c>
      <c r="I2203">
        <v>272</v>
      </c>
      <c r="J2203" t="s">
        <v>16</v>
      </c>
      <c r="K2203" t="s">
        <v>631</v>
      </c>
      <c r="L2203">
        <f>YEAR(licenziamenti[[#This Row],[date]])</f>
        <v>2023</v>
      </c>
    </row>
    <row r="2204" spans="1:12" hidden="1" x14ac:dyDescent="0.3">
      <c r="A2204" t="s">
        <v>4705</v>
      </c>
      <c r="B2204" t="s">
        <v>138</v>
      </c>
      <c r="C2204">
        <v>4700</v>
      </c>
      <c r="D2204" s="1">
        <v>45146</v>
      </c>
      <c r="E2204">
        <v>18</v>
      </c>
      <c r="F2204" t="s">
        <v>146</v>
      </c>
      <c r="G2204" t="s">
        <v>4706</v>
      </c>
      <c r="H2204" t="s">
        <v>39</v>
      </c>
      <c r="I2204">
        <v>89</v>
      </c>
      <c r="J2204" t="s">
        <v>16</v>
      </c>
      <c r="K2204" t="s">
        <v>51</v>
      </c>
      <c r="L2204">
        <f>YEAR(licenziamenti[[#This Row],[date]])</f>
        <v>2023</v>
      </c>
    </row>
    <row r="2205" spans="1:12" hidden="1" x14ac:dyDescent="0.3">
      <c r="A2205" t="s">
        <v>4707</v>
      </c>
      <c r="B2205" t="s">
        <v>287</v>
      </c>
      <c r="C2205">
        <v>300</v>
      </c>
      <c r="D2205" s="1">
        <v>45461</v>
      </c>
      <c r="F2205" t="s">
        <v>131</v>
      </c>
      <c r="G2205" t="s">
        <v>4708</v>
      </c>
      <c r="H2205" t="s">
        <v>58</v>
      </c>
      <c r="I2205">
        <v>770</v>
      </c>
      <c r="J2205" t="s">
        <v>289</v>
      </c>
      <c r="K2205" t="s">
        <v>1190</v>
      </c>
      <c r="L2205">
        <f>YEAR(licenziamenti[[#This Row],[date]])</f>
        <v>2024</v>
      </c>
    </row>
    <row r="2206" spans="1:12" hidden="1" x14ac:dyDescent="0.3">
      <c r="A2206" t="s">
        <v>4709</v>
      </c>
      <c r="B2206" t="s">
        <v>157</v>
      </c>
      <c r="C2206">
        <v>590</v>
      </c>
      <c r="D2206" s="1">
        <v>44650</v>
      </c>
      <c r="E2206">
        <v>4</v>
      </c>
      <c r="F2206" t="s">
        <v>109</v>
      </c>
      <c r="G2206" t="s">
        <v>4710</v>
      </c>
      <c r="H2206" t="s">
        <v>28</v>
      </c>
      <c r="I2206">
        <v>40</v>
      </c>
      <c r="J2206" t="s">
        <v>159</v>
      </c>
      <c r="K2206" t="s">
        <v>2661</v>
      </c>
      <c r="L2206">
        <f>YEAR(licenziamenti[[#This Row],[date]])</f>
        <v>2022</v>
      </c>
    </row>
    <row r="2207" spans="1:12" hidden="1" x14ac:dyDescent="0.3">
      <c r="A2207" t="s">
        <v>4711</v>
      </c>
      <c r="B2207" t="s">
        <v>517</v>
      </c>
      <c r="D2207" s="1">
        <v>44992</v>
      </c>
      <c r="E2207">
        <v>25</v>
      </c>
      <c r="F2207" t="s">
        <v>56</v>
      </c>
      <c r="G2207" t="s">
        <v>4712</v>
      </c>
      <c r="H2207" t="s">
        <v>58</v>
      </c>
      <c r="I2207">
        <v>6</v>
      </c>
      <c r="J2207" t="s">
        <v>519</v>
      </c>
      <c r="K2207" t="s">
        <v>4713</v>
      </c>
      <c r="L2207">
        <f>YEAR(licenziamenti[[#This Row],[date]])</f>
        <v>2023</v>
      </c>
    </row>
    <row r="2208" spans="1:12" hidden="1" x14ac:dyDescent="0.3">
      <c r="A2208" t="s">
        <v>4714</v>
      </c>
      <c r="B2208" t="s">
        <v>569</v>
      </c>
      <c r="D2208" s="1">
        <v>44911</v>
      </c>
      <c r="E2208">
        <v>12</v>
      </c>
      <c r="F2208" t="s">
        <v>43</v>
      </c>
      <c r="G2208" t="s">
        <v>4715</v>
      </c>
      <c r="H2208" t="s">
        <v>22</v>
      </c>
      <c r="I2208">
        <v>30</v>
      </c>
      <c r="J2208" t="s">
        <v>29</v>
      </c>
      <c r="K2208" t="s">
        <v>1058</v>
      </c>
      <c r="L2208">
        <f>YEAR(licenziamenti[[#This Row],[date]])</f>
        <v>2022</v>
      </c>
    </row>
    <row r="2209" spans="1:12" hidden="1" x14ac:dyDescent="0.3">
      <c r="A2209" t="s">
        <v>4716</v>
      </c>
      <c r="B2209" t="s">
        <v>12</v>
      </c>
      <c r="C2209">
        <v>1400</v>
      </c>
      <c r="D2209" s="1">
        <v>44797</v>
      </c>
      <c r="E2209">
        <v>10</v>
      </c>
      <c r="F2209" t="s">
        <v>419</v>
      </c>
      <c r="G2209" t="s">
        <v>4717</v>
      </c>
      <c r="H2209" t="s">
        <v>28</v>
      </c>
      <c r="I2209">
        <v>117</v>
      </c>
      <c r="J2209" t="s">
        <v>16</v>
      </c>
      <c r="K2209" t="s">
        <v>4330</v>
      </c>
      <c r="L2209">
        <f>YEAR(licenziamenti[[#This Row],[date]])</f>
        <v>2022</v>
      </c>
    </row>
    <row r="2210" spans="1:12" hidden="1" x14ac:dyDescent="0.3">
      <c r="A2210" t="s">
        <v>4718</v>
      </c>
      <c r="B2210" t="s">
        <v>772</v>
      </c>
      <c r="C2210">
        <v>2600</v>
      </c>
      <c r="D2210" s="1">
        <v>45470</v>
      </c>
      <c r="E2210">
        <v>4</v>
      </c>
      <c r="F2210" t="s">
        <v>419</v>
      </c>
      <c r="G2210" t="s">
        <v>4719</v>
      </c>
      <c r="H2210" t="s">
        <v>105</v>
      </c>
      <c r="I2210">
        <v>105</v>
      </c>
      <c r="J2210" t="s">
        <v>16</v>
      </c>
      <c r="K2210" t="s">
        <v>3526</v>
      </c>
      <c r="L2210">
        <f>YEAR(licenziamenti[[#This Row],[date]])</f>
        <v>2024</v>
      </c>
    </row>
    <row r="2211" spans="1:12" hidden="1" x14ac:dyDescent="0.3">
      <c r="A2211" t="s">
        <v>4720</v>
      </c>
      <c r="B2211" t="s">
        <v>99</v>
      </c>
      <c r="C2211">
        <v>110</v>
      </c>
      <c r="D2211" s="1">
        <v>44763</v>
      </c>
      <c r="E2211">
        <v>5</v>
      </c>
      <c r="F2211" t="s">
        <v>13</v>
      </c>
      <c r="G2211" t="s">
        <v>4721</v>
      </c>
      <c r="H2211" t="s">
        <v>28</v>
      </c>
      <c r="I2211">
        <v>42</v>
      </c>
      <c r="J2211" t="s">
        <v>16</v>
      </c>
      <c r="K2211" t="s">
        <v>497</v>
      </c>
      <c r="L2211">
        <f>YEAR(licenziamenti[[#This Row],[date]])</f>
        <v>2022</v>
      </c>
    </row>
    <row r="2212" spans="1:12" hidden="1" x14ac:dyDescent="0.3">
      <c r="A2212" t="s">
        <v>4720</v>
      </c>
      <c r="B2212" t="s">
        <v>99</v>
      </c>
      <c r="C2212">
        <v>400</v>
      </c>
      <c r="D2212" s="1">
        <v>43942</v>
      </c>
      <c r="E2212">
        <v>13</v>
      </c>
      <c r="F2212" t="s">
        <v>13</v>
      </c>
      <c r="G2212" t="s">
        <v>4722</v>
      </c>
      <c r="H2212" t="s">
        <v>28</v>
      </c>
      <c r="I2212">
        <v>42</v>
      </c>
      <c r="J2212" t="s">
        <v>16</v>
      </c>
      <c r="K2212" t="s">
        <v>1774</v>
      </c>
      <c r="L2212">
        <f>YEAR(licenziamenti[[#This Row],[date]])</f>
        <v>2020</v>
      </c>
    </row>
    <row r="2213" spans="1:12" hidden="1" x14ac:dyDescent="0.3">
      <c r="A2213" t="s">
        <v>4723</v>
      </c>
      <c r="B2213" t="s">
        <v>130</v>
      </c>
      <c r="D2213" s="1">
        <v>44942</v>
      </c>
      <c r="E2213">
        <v>2</v>
      </c>
      <c r="F2213" t="s">
        <v>83</v>
      </c>
      <c r="G2213" t="s">
        <v>4724</v>
      </c>
      <c r="H2213" t="s">
        <v>58</v>
      </c>
      <c r="I2213">
        <v>548</v>
      </c>
      <c r="J2213" t="s">
        <v>133</v>
      </c>
      <c r="K2213" t="s">
        <v>808</v>
      </c>
      <c r="L2213">
        <f>YEAR(licenziamenti[[#This Row],[date]])</f>
        <v>2023</v>
      </c>
    </row>
    <row r="2214" spans="1:12" hidden="1" x14ac:dyDescent="0.3">
      <c r="A2214" t="s">
        <v>4725</v>
      </c>
      <c r="B2214" t="s">
        <v>64</v>
      </c>
      <c r="C2214">
        <v>900</v>
      </c>
      <c r="D2214" s="1">
        <v>45043</v>
      </c>
      <c r="F2214" t="s">
        <v>109</v>
      </c>
      <c r="G2214" t="s">
        <v>4726</v>
      </c>
      <c r="H2214" t="s">
        <v>28</v>
      </c>
      <c r="I2214">
        <v>150</v>
      </c>
      <c r="J2214" t="s">
        <v>16</v>
      </c>
      <c r="K2214" t="s">
        <v>3773</v>
      </c>
      <c r="L2214">
        <f>YEAR(licenziamenti[[#This Row],[date]])</f>
        <v>2023</v>
      </c>
    </row>
    <row r="2215" spans="1:12" hidden="1" x14ac:dyDescent="0.3">
      <c r="A2215" t="s">
        <v>4727</v>
      </c>
      <c r="B2215" t="s">
        <v>99</v>
      </c>
      <c r="D2215" s="1">
        <v>45719</v>
      </c>
      <c r="E2215">
        <v>16</v>
      </c>
      <c r="F2215" t="s">
        <v>33</v>
      </c>
      <c r="G2215" t="s">
        <v>4728</v>
      </c>
      <c r="H2215" t="s">
        <v>173</v>
      </c>
      <c r="I2215">
        <v>294</v>
      </c>
      <c r="J2215" t="s">
        <v>16</v>
      </c>
      <c r="K2215" t="s">
        <v>1888</v>
      </c>
      <c r="L2215">
        <f>YEAR(licenziamenti[[#This Row],[date]])</f>
        <v>2025</v>
      </c>
    </row>
    <row r="2216" spans="1:12" hidden="1" x14ac:dyDescent="0.3">
      <c r="A2216" t="s">
        <v>4727</v>
      </c>
      <c r="B2216" t="s">
        <v>99</v>
      </c>
      <c r="C2216">
        <v>1410</v>
      </c>
      <c r="D2216" s="1">
        <v>45896</v>
      </c>
      <c r="F2216" t="s">
        <v>33</v>
      </c>
      <c r="G2216" t="s">
        <v>4729</v>
      </c>
      <c r="H2216" t="s">
        <v>173</v>
      </c>
      <c r="I2216">
        <v>294</v>
      </c>
      <c r="J2216" t="s">
        <v>16</v>
      </c>
      <c r="K2216" t="s">
        <v>2348</v>
      </c>
      <c r="L2216">
        <f>YEAR(licenziamenti[[#This Row],[date]])</f>
        <v>2025</v>
      </c>
    </row>
    <row r="2217" spans="1:12" hidden="1" x14ac:dyDescent="0.3">
      <c r="A2217" t="s">
        <v>4730</v>
      </c>
      <c r="B2217" t="s">
        <v>4731</v>
      </c>
      <c r="D2217" s="1">
        <v>45191</v>
      </c>
      <c r="E2217">
        <v>10</v>
      </c>
      <c r="F2217" t="s">
        <v>125</v>
      </c>
      <c r="G2217" t="s">
        <v>4732</v>
      </c>
      <c r="H2217" t="s">
        <v>22</v>
      </c>
      <c r="I2217">
        <v>14</v>
      </c>
      <c r="J2217" t="s">
        <v>519</v>
      </c>
      <c r="K2217" t="s">
        <v>476</v>
      </c>
      <c r="L2217">
        <f>YEAR(licenziamenti[[#This Row],[date]])</f>
        <v>2023</v>
      </c>
    </row>
    <row r="2218" spans="1:12" hidden="1" x14ac:dyDescent="0.3">
      <c r="A2218" t="s">
        <v>4733</v>
      </c>
      <c r="B2218" t="s">
        <v>32</v>
      </c>
      <c r="C2218">
        <v>840</v>
      </c>
      <c r="D2218" s="1">
        <v>44861</v>
      </c>
      <c r="E2218">
        <v>17</v>
      </c>
      <c r="F2218" t="s">
        <v>131</v>
      </c>
      <c r="G2218" t="s">
        <v>4734</v>
      </c>
      <c r="H2218" t="s">
        <v>28</v>
      </c>
      <c r="I2218">
        <v>277</v>
      </c>
      <c r="J2218" t="s">
        <v>16</v>
      </c>
      <c r="K2218" t="s">
        <v>4735</v>
      </c>
      <c r="L2218">
        <f>YEAR(licenziamenti[[#This Row],[date]])</f>
        <v>2022</v>
      </c>
    </row>
    <row r="2219" spans="1:12" hidden="1" x14ac:dyDescent="0.3">
      <c r="A2219" t="s">
        <v>4736</v>
      </c>
      <c r="B2219" t="s">
        <v>1395</v>
      </c>
      <c r="C2219">
        <v>2350</v>
      </c>
      <c r="D2219" s="1">
        <v>44902</v>
      </c>
      <c r="F2219" t="s">
        <v>56</v>
      </c>
      <c r="G2219" t="s">
        <v>4737</v>
      </c>
      <c r="H2219" t="s">
        <v>22</v>
      </c>
      <c r="I2219">
        <v>55</v>
      </c>
      <c r="J2219" t="s">
        <v>16</v>
      </c>
      <c r="K2219" t="s">
        <v>354</v>
      </c>
      <c r="L2219">
        <f>YEAR(licenziamenti[[#This Row],[date]])</f>
        <v>2022</v>
      </c>
    </row>
    <row r="2220" spans="1:12" hidden="1" x14ac:dyDescent="0.3">
      <c r="A2220" t="s">
        <v>4738</v>
      </c>
      <c r="B2220" t="s">
        <v>142</v>
      </c>
      <c r="C2220">
        <v>10000</v>
      </c>
      <c r="D2220" s="1">
        <v>45483</v>
      </c>
      <c r="E2220">
        <v>10</v>
      </c>
      <c r="F2220" t="s">
        <v>125</v>
      </c>
      <c r="G2220" t="s">
        <v>4739</v>
      </c>
      <c r="H2220" t="s">
        <v>105</v>
      </c>
      <c r="I2220">
        <v>51</v>
      </c>
      <c r="J2220" t="s">
        <v>16</v>
      </c>
      <c r="K2220" t="s">
        <v>946</v>
      </c>
      <c r="L2220">
        <f>YEAR(licenziamenti[[#This Row],[date]])</f>
        <v>2024</v>
      </c>
    </row>
    <row r="2221" spans="1:12" hidden="1" x14ac:dyDescent="0.3">
      <c r="A2221" t="s">
        <v>4740</v>
      </c>
      <c r="B2221" t="s">
        <v>717</v>
      </c>
      <c r="D2221" s="1">
        <v>44944</v>
      </c>
      <c r="E2221">
        <v>14</v>
      </c>
      <c r="F2221" t="s">
        <v>43</v>
      </c>
      <c r="G2221" t="s">
        <v>4741</v>
      </c>
      <c r="H2221" t="s">
        <v>39</v>
      </c>
      <c r="I2221">
        <v>55</v>
      </c>
      <c r="J2221" t="s">
        <v>75</v>
      </c>
      <c r="K2221" t="s">
        <v>96</v>
      </c>
      <c r="L2221">
        <f>YEAR(licenziamenti[[#This Row],[date]])</f>
        <v>2023</v>
      </c>
    </row>
    <row r="2222" spans="1:12" hidden="1" x14ac:dyDescent="0.3">
      <c r="A2222" t="s">
        <v>4740</v>
      </c>
      <c r="B2222" t="s">
        <v>717</v>
      </c>
      <c r="C2222">
        <v>700</v>
      </c>
      <c r="D2222" s="1">
        <v>45056</v>
      </c>
      <c r="E2222">
        <v>23</v>
      </c>
      <c r="F2222" t="s">
        <v>43</v>
      </c>
      <c r="G2222" t="s">
        <v>4742</v>
      </c>
      <c r="H2222" t="s">
        <v>39</v>
      </c>
      <c r="I2222">
        <v>55</v>
      </c>
      <c r="J2222" t="s">
        <v>75</v>
      </c>
      <c r="K2222" t="s">
        <v>263</v>
      </c>
      <c r="L2222">
        <f>YEAR(licenziamenti[[#This Row],[date]])</f>
        <v>2023</v>
      </c>
    </row>
    <row r="2223" spans="1:12" hidden="1" x14ac:dyDescent="0.3">
      <c r="A2223" t="s">
        <v>4743</v>
      </c>
      <c r="B2223" t="s">
        <v>12</v>
      </c>
      <c r="C2223">
        <v>900</v>
      </c>
      <c r="D2223" s="1">
        <v>45083</v>
      </c>
      <c r="E2223">
        <v>5</v>
      </c>
      <c r="F2223" t="s">
        <v>33</v>
      </c>
      <c r="G2223" t="s">
        <v>4744</v>
      </c>
      <c r="H2223" t="s">
        <v>173</v>
      </c>
      <c r="I2223">
        <v>1300</v>
      </c>
      <c r="J2223" t="s">
        <v>16</v>
      </c>
      <c r="K2223" t="s">
        <v>1957</v>
      </c>
      <c r="L2223">
        <f>YEAR(licenziamenti[[#This Row],[date]])</f>
        <v>2023</v>
      </c>
    </row>
    <row r="2224" spans="1:12" hidden="1" x14ac:dyDescent="0.3">
      <c r="A2224" t="s">
        <v>4745</v>
      </c>
      <c r="B2224" t="s">
        <v>1278</v>
      </c>
      <c r="D2224" s="1">
        <v>43929</v>
      </c>
      <c r="E2224">
        <v>1</v>
      </c>
      <c r="F2224" t="s">
        <v>213</v>
      </c>
      <c r="G2224" t="s">
        <v>4746</v>
      </c>
      <c r="H2224" t="s">
        <v>35</v>
      </c>
      <c r="I2224">
        <v>134</v>
      </c>
      <c r="J2224" t="s">
        <v>1280</v>
      </c>
      <c r="K2224" t="s">
        <v>1320</v>
      </c>
      <c r="L2224">
        <f>YEAR(licenziamenti[[#This Row],[date]])</f>
        <v>2020</v>
      </c>
    </row>
    <row r="2225" spans="1:12" hidden="1" x14ac:dyDescent="0.3">
      <c r="A2225" t="s">
        <v>4747</v>
      </c>
      <c r="B2225" t="s">
        <v>42</v>
      </c>
      <c r="C2225">
        <v>670</v>
      </c>
      <c r="D2225" s="1">
        <v>44844</v>
      </c>
      <c r="E2225">
        <v>2</v>
      </c>
      <c r="F2225" t="s">
        <v>13</v>
      </c>
      <c r="G2225" t="s">
        <v>4748</v>
      </c>
      <c r="H2225" t="s">
        <v>35</v>
      </c>
      <c r="I2225">
        <v>315</v>
      </c>
      <c r="J2225" t="s">
        <v>16</v>
      </c>
      <c r="K2225" t="s">
        <v>4749</v>
      </c>
      <c r="L2225">
        <f>YEAR(licenziamenti[[#This Row],[date]])</f>
        <v>2022</v>
      </c>
    </row>
    <row r="2226" spans="1:12" hidden="1" x14ac:dyDescent="0.3">
      <c r="A2226" t="s">
        <v>4747</v>
      </c>
      <c r="B2226" t="s">
        <v>42</v>
      </c>
      <c r="C2226">
        <v>770</v>
      </c>
      <c r="D2226" s="1">
        <v>45345</v>
      </c>
      <c r="F2226" t="s">
        <v>13</v>
      </c>
      <c r="G2226" t="s">
        <v>4750</v>
      </c>
      <c r="H2226" t="s">
        <v>35</v>
      </c>
      <c r="I2226">
        <v>315</v>
      </c>
      <c r="J2226" t="s">
        <v>16</v>
      </c>
      <c r="K2226" t="s">
        <v>1255</v>
      </c>
      <c r="L2226">
        <f>YEAR(licenziamenti[[#This Row],[date]])</f>
        <v>2024</v>
      </c>
    </row>
    <row r="2227" spans="1:12" hidden="1" x14ac:dyDescent="0.3">
      <c r="A2227" t="s">
        <v>4747</v>
      </c>
      <c r="B2227" t="s">
        <v>42</v>
      </c>
      <c r="C2227">
        <v>770</v>
      </c>
      <c r="D2227" s="1">
        <v>45335</v>
      </c>
      <c r="F2227" t="s">
        <v>13</v>
      </c>
      <c r="G2227" t="s">
        <v>4751</v>
      </c>
      <c r="H2227" t="s">
        <v>58</v>
      </c>
      <c r="I2227">
        <v>315</v>
      </c>
      <c r="J2227" t="s">
        <v>16</v>
      </c>
      <c r="K2227" t="s">
        <v>666</v>
      </c>
      <c r="L2227">
        <f>YEAR(licenziamenti[[#This Row],[date]])</f>
        <v>2024</v>
      </c>
    </row>
    <row r="2228" spans="1:12" hidden="1" x14ac:dyDescent="0.3">
      <c r="A2228" t="s">
        <v>4752</v>
      </c>
      <c r="B2228" t="s">
        <v>99</v>
      </c>
      <c r="C2228">
        <v>2010</v>
      </c>
      <c r="D2228" s="1">
        <v>45027</v>
      </c>
      <c r="E2228">
        <v>4</v>
      </c>
      <c r="F2228" t="s">
        <v>419</v>
      </c>
      <c r="G2228" t="s">
        <v>4753</v>
      </c>
      <c r="H2228" t="s">
        <v>39</v>
      </c>
      <c r="I2228">
        <v>320</v>
      </c>
      <c r="J2228" t="s">
        <v>16</v>
      </c>
      <c r="K2228" t="s">
        <v>1944</v>
      </c>
      <c r="L2228">
        <f>YEAR(licenziamenti[[#This Row],[date]])</f>
        <v>2023</v>
      </c>
    </row>
    <row r="2229" spans="1:12" hidden="1" x14ac:dyDescent="0.3">
      <c r="A2229" t="s">
        <v>4752</v>
      </c>
      <c r="B2229" t="s">
        <v>99</v>
      </c>
      <c r="C2229">
        <v>2360</v>
      </c>
      <c r="D2229" s="1">
        <v>43928</v>
      </c>
      <c r="E2229">
        <v>7</v>
      </c>
      <c r="F2229" t="s">
        <v>419</v>
      </c>
      <c r="G2229" t="s">
        <v>4754</v>
      </c>
      <c r="H2229" t="s">
        <v>39</v>
      </c>
      <c r="I2229">
        <v>319</v>
      </c>
      <c r="J2229" t="s">
        <v>16</v>
      </c>
      <c r="K2229" t="s">
        <v>670</v>
      </c>
      <c r="L2229">
        <f>YEAR(licenziamenti[[#This Row],[date]])</f>
        <v>2020</v>
      </c>
    </row>
    <row r="2230" spans="1:12" hidden="1" x14ac:dyDescent="0.3">
      <c r="A2230" t="s">
        <v>4752</v>
      </c>
      <c r="B2230" t="s">
        <v>99</v>
      </c>
      <c r="C2230">
        <v>4500</v>
      </c>
      <c r="D2230" s="1">
        <v>45700</v>
      </c>
      <c r="F2230" t="s">
        <v>419</v>
      </c>
      <c r="G2230" t="s">
        <v>4755</v>
      </c>
      <c r="H2230" t="s">
        <v>39</v>
      </c>
      <c r="I2230">
        <v>320</v>
      </c>
      <c r="J2230" t="s">
        <v>16</v>
      </c>
      <c r="K2230" t="s">
        <v>3596</v>
      </c>
      <c r="L2230">
        <f>YEAR(licenziamenti[[#This Row],[date]])</f>
        <v>2025</v>
      </c>
    </row>
    <row r="2231" spans="1:12" hidden="1" x14ac:dyDescent="0.3">
      <c r="A2231" t="s">
        <v>4752</v>
      </c>
      <c r="B2231" t="s">
        <v>99</v>
      </c>
      <c r="C2231">
        <v>460</v>
      </c>
      <c r="D2231" s="1">
        <v>45666</v>
      </c>
      <c r="F2231" t="s">
        <v>419</v>
      </c>
      <c r="G2231" t="s">
        <v>4756</v>
      </c>
      <c r="H2231" t="s">
        <v>39</v>
      </c>
      <c r="I2231">
        <v>320</v>
      </c>
      <c r="J2231" t="s">
        <v>16</v>
      </c>
      <c r="K2231" t="s">
        <v>187</v>
      </c>
      <c r="L2231">
        <f>YEAR(licenziamenti[[#This Row],[date]])</f>
        <v>2025</v>
      </c>
    </row>
    <row r="2232" spans="1:12" hidden="1" x14ac:dyDescent="0.3">
      <c r="A2232" t="s">
        <v>4752</v>
      </c>
      <c r="B2232" t="s">
        <v>99</v>
      </c>
      <c r="C2232">
        <v>4700</v>
      </c>
      <c r="D2232" s="1">
        <v>44726</v>
      </c>
      <c r="E2232">
        <v>8</v>
      </c>
      <c r="F2232" t="s">
        <v>419</v>
      </c>
      <c r="G2232" t="s">
        <v>4757</v>
      </c>
      <c r="H2232" t="s">
        <v>39</v>
      </c>
      <c r="I2232">
        <v>319</v>
      </c>
      <c r="J2232" t="s">
        <v>16</v>
      </c>
      <c r="K2232" t="s">
        <v>1567</v>
      </c>
      <c r="L2232">
        <f>YEAR(licenziamenti[[#This Row],[date]])</f>
        <v>2022</v>
      </c>
    </row>
    <row r="2233" spans="1:12" hidden="1" x14ac:dyDescent="0.3">
      <c r="A2233" t="s">
        <v>4752</v>
      </c>
      <c r="B2233" t="s">
        <v>99</v>
      </c>
      <c r="C2233">
        <v>820</v>
      </c>
      <c r="D2233" s="1">
        <v>45526</v>
      </c>
      <c r="E2233">
        <v>2</v>
      </c>
      <c r="F2233" t="s">
        <v>419</v>
      </c>
      <c r="G2233" t="s">
        <v>4758</v>
      </c>
      <c r="H2233" t="s">
        <v>39</v>
      </c>
      <c r="I2233">
        <v>320</v>
      </c>
      <c r="J2233" t="s">
        <v>16</v>
      </c>
      <c r="K2233" t="s">
        <v>450</v>
      </c>
      <c r="L2233">
        <f>YEAR(licenziamenti[[#This Row],[date]])</f>
        <v>2024</v>
      </c>
    </row>
    <row r="2234" spans="1:12" hidden="1" x14ac:dyDescent="0.3">
      <c r="A2234" t="s">
        <v>4752</v>
      </c>
      <c r="B2234" t="s">
        <v>99</v>
      </c>
      <c r="C2234">
        <v>8620</v>
      </c>
      <c r="D2234" s="1">
        <v>44874</v>
      </c>
      <c r="E2234">
        <v>13</v>
      </c>
      <c r="F2234" t="s">
        <v>419</v>
      </c>
      <c r="G2234" t="s">
        <v>4759</v>
      </c>
      <c r="H2234" t="s">
        <v>39</v>
      </c>
      <c r="I2234">
        <v>320</v>
      </c>
      <c r="J2234" t="s">
        <v>16</v>
      </c>
      <c r="K2234" t="s">
        <v>551</v>
      </c>
      <c r="L2234">
        <f>YEAR(licenziamenti[[#This Row],[date]])</f>
        <v>2022</v>
      </c>
    </row>
    <row r="2235" spans="1:12" hidden="1" x14ac:dyDescent="0.3">
      <c r="A2235" t="s">
        <v>4760</v>
      </c>
      <c r="B2235" t="s">
        <v>2279</v>
      </c>
      <c r="C2235">
        <v>440</v>
      </c>
      <c r="D2235" s="1">
        <v>43998</v>
      </c>
      <c r="E2235">
        <v>25</v>
      </c>
      <c r="F2235" t="s">
        <v>13</v>
      </c>
      <c r="G2235" t="s">
        <v>4761</v>
      </c>
      <c r="H2235" t="s">
        <v>35</v>
      </c>
      <c r="I2235">
        <v>50</v>
      </c>
      <c r="J2235" t="s">
        <v>16</v>
      </c>
      <c r="K2235" t="s">
        <v>578</v>
      </c>
      <c r="L2235">
        <f>YEAR(licenziamenti[[#This Row],[date]])</f>
        <v>2020</v>
      </c>
    </row>
    <row r="2236" spans="1:12" hidden="1" x14ac:dyDescent="0.3">
      <c r="A2236" t="s">
        <v>4762</v>
      </c>
      <c r="B2236" t="s">
        <v>287</v>
      </c>
      <c r="C2236">
        <v>1000</v>
      </c>
      <c r="D2236" s="1">
        <v>44966</v>
      </c>
      <c r="E2236">
        <v>5</v>
      </c>
      <c r="F2236" t="s">
        <v>103</v>
      </c>
      <c r="G2236" t="s">
        <v>4763</v>
      </c>
      <c r="H2236" t="s">
        <v>39</v>
      </c>
      <c r="I2236">
        <v>317</v>
      </c>
      <c r="J2236" t="s">
        <v>289</v>
      </c>
      <c r="K2236" t="s">
        <v>611</v>
      </c>
      <c r="L2236">
        <f>YEAR(licenziamenti[[#This Row],[date]])</f>
        <v>2023</v>
      </c>
    </row>
    <row r="2237" spans="1:12" hidden="1" x14ac:dyDescent="0.3">
      <c r="A2237" t="s">
        <v>4762</v>
      </c>
      <c r="B2237" t="s">
        <v>287</v>
      </c>
      <c r="C2237">
        <v>310</v>
      </c>
      <c r="D2237" s="1">
        <v>44966</v>
      </c>
      <c r="E2237">
        <v>11</v>
      </c>
      <c r="F2237" t="s">
        <v>103</v>
      </c>
      <c r="G2237" t="s">
        <v>4764</v>
      </c>
      <c r="H2237" t="s">
        <v>39</v>
      </c>
      <c r="I2237">
        <v>317</v>
      </c>
      <c r="J2237" t="s">
        <v>289</v>
      </c>
      <c r="K2237" t="s">
        <v>3759</v>
      </c>
      <c r="L2237">
        <f>YEAR(licenziamenti[[#This Row],[date]])</f>
        <v>2023</v>
      </c>
    </row>
    <row r="2238" spans="1:12" hidden="1" x14ac:dyDescent="0.3">
      <c r="A2238" t="s">
        <v>4765</v>
      </c>
      <c r="B2238" t="s">
        <v>1395</v>
      </c>
      <c r="C2238">
        <v>7500</v>
      </c>
      <c r="D2238" s="1">
        <v>44687</v>
      </c>
      <c r="E2238">
        <v>5</v>
      </c>
      <c r="F2238" t="s">
        <v>103</v>
      </c>
      <c r="G2238" t="s">
        <v>4766</v>
      </c>
      <c r="H2238" t="s">
        <v>58</v>
      </c>
      <c r="I2238">
        <v>1500</v>
      </c>
      <c r="J2238" t="s">
        <v>16</v>
      </c>
      <c r="K2238" t="s">
        <v>3957</v>
      </c>
      <c r="L2238">
        <f>YEAR(licenziamenti[[#This Row],[date]])</f>
        <v>2022</v>
      </c>
    </row>
    <row r="2239" spans="1:12" hidden="1" x14ac:dyDescent="0.3">
      <c r="A2239" t="s">
        <v>4767</v>
      </c>
      <c r="B2239" t="s">
        <v>189</v>
      </c>
      <c r="D2239" s="1">
        <v>45520</v>
      </c>
      <c r="E2239">
        <v>19</v>
      </c>
      <c r="F2239" t="s">
        <v>83</v>
      </c>
      <c r="G2239" t="s">
        <v>4768</v>
      </c>
      <c r="H2239" t="s">
        <v>28</v>
      </c>
      <c r="I2239">
        <v>64</v>
      </c>
      <c r="J2239" t="s">
        <v>16</v>
      </c>
      <c r="K2239" t="s">
        <v>4769</v>
      </c>
      <c r="L2239">
        <f>YEAR(licenziamenti[[#This Row],[date]])</f>
        <v>2024</v>
      </c>
    </row>
    <row r="2240" spans="1:12" hidden="1" x14ac:dyDescent="0.3">
      <c r="A2240" t="s">
        <v>4770</v>
      </c>
      <c r="B2240" t="s">
        <v>142</v>
      </c>
      <c r="C2240">
        <v>1500</v>
      </c>
      <c r="D2240" s="1">
        <v>44902</v>
      </c>
      <c r="E2240">
        <v>1</v>
      </c>
      <c r="F2240" t="s">
        <v>570</v>
      </c>
      <c r="G2240" t="s">
        <v>4771</v>
      </c>
      <c r="H2240" t="s">
        <v>215</v>
      </c>
      <c r="I2240">
        <v>125</v>
      </c>
      <c r="J2240" t="s">
        <v>16</v>
      </c>
      <c r="K2240" t="s">
        <v>237</v>
      </c>
      <c r="L2240">
        <f>YEAR(licenziamenti[[#This Row],[date]])</f>
        <v>2022</v>
      </c>
    </row>
    <row r="2241" spans="1:12" hidden="1" x14ac:dyDescent="0.3">
      <c r="A2241" t="s">
        <v>4772</v>
      </c>
      <c r="B2241" t="s">
        <v>528</v>
      </c>
      <c r="C2241">
        <v>820</v>
      </c>
      <c r="D2241" s="1">
        <v>44133</v>
      </c>
      <c r="F2241" t="s">
        <v>13</v>
      </c>
      <c r="G2241" t="s">
        <v>4773</v>
      </c>
      <c r="H2241" t="s">
        <v>22</v>
      </c>
      <c r="I2241">
        <v>13</v>
      </c>
      <c r="J2241" t="s">
        <v>16</v>
      </c>
      <c r="K2241" t="s">
        <v>3360</v>
      </c>
      <c r="L2241">
        <f>YEAR(licenziamenti[[#This Row],[date]])</f>
        <v>2020</v>
      </c>
    </row>
    <row r="2242" spans="1:12" hidden="1" x14ac:dyDescent="0.3">
      <c r="A2242" t="s">
        <v>4774</v>
      </c>
      <c r="B2242" t="s">
        <v>12</v>
      </c>
      <c r="C2242">
        <v>1000</v>
      </c>
      <c r="D2242" s="1">
        <v>44748</v>
      </c>
      <c r="E2242">
        <v>9</v>
      </c>
      <c r="F2242" t="s">
        <v>396</v>
      </c>
      <c r="G2242" t="s">
        <v>4775</v>
      </c>
      <c r="H2242" t="s">
        <v>35</v>
      </c>
      <c r="I2242">
        <v>496</v>
      </c>
      <c r="J2242" t="s">
        <v>16</v>
      </c>
      <c r="K2242" t="s">
        <v>406</v>
      </c>
      <c r="L2242">
        <f>YEAR(licenziamenti[[#This Row],[date]])</f>
        <v>2022</v>
      </c>
    </row>
    <row r="2243" spans="1:12" hidden="1" x14ac:dyDescent="0.3">
      <c r="A2243" t="s">
        <v>4776</v>
      </c>
      <c r="B2243" t="s">
        <v>142</v>
      </c>
      <c r="C2243">
        <v>500</v>
      </c>
      <c r="D2243" s="1">
        <v>43909</v>
      </c>
      <c r="E2243">
        <v>5</v>
      </c>
      <c r="F2243" t="s">
        <v>213</v>
      </c>
      <c r="G2243" t="s">
        <v>4777</v>
      </c>
      <c r="H2243" t="s">
        <v>28</v>
      </c>
      <c r="I2243">
        <v>17</v>
      </c>
      <c r="J2243" t="s">
        <v>16</v>
      </c>
      <c r="K2243" t="s">
        <v>796</v>
      </c>
      <c r="L2243">
        <f>YEAR(licenziamenti[[#This Row],[date]])</f>
        <v>2020</v>
      </c>
    </row>
    <row r="2244" spans="1:12" hidden="1" x14ac:dyDescent="0.3">
      <c r="A2244" t="s">
        <v>4778</v>
      </c>
      <c r="B2244" t="s">
        <v>1043</v>
      </c>
      <c r="D2244" s="1">
        <v>45042</v>
      </c>
      <c r="E2244">
        <v>10</v>
      </c>
      <c r="F2244" t="s">
        <v>1056</v>
      </c>
      <c r="G2244" t="s">
        <v>4779</v>
      </c>
      <c r="H2244" t="s">
        <v>28</v>
      </c>
      <c r="I2244">
        <v>163</v>
      </c>
      <c r="J2244" t="s">
        <v>29</v>
      </c>
      <c r="K2244" t="s">
        <v>4780</v>
      </c>
      <c r="L2244">
        <f>YEAR(licenziamenti[[#This Row],[date]])</f>
        <v>2023</v>
      </c>
    </row>
    <row r="2245" spans="1:12" hidden="1" x14ac:dyDescent="0.3">
      <c r="A2245" t="s">
        <v>4778</v>
      </c>
      <c r="B2245" t="s">
        <v>1043</v>
      </c>
      <c r="C2245">
        <v>2100</v>
      </c>
      <c r="D2245" s="1">
        <v>44861</v>
      </c>
      <c r="E2245">
        <v>43</v>
      </c>
      <c r="F2245" t="s">
        <v>1056</v>
      </c>
      <c r="G2245" t="s">
        <v>4781</v>
      </c>
      <c r="H2245" t="s">
        <v>28</v>
      </c>
      <c r="I2245">
        <v>163</v>
      </c>
      <c r="J2245" t="s">
        <v>29</v>
      </c>
      <c r="K2245" t="s">
        <v>4735</v>
      </c>
      <c r="L2245">
        <f>YEAR(licenziamenti[[#This Row],[date]])</f>
        <v>2022</v>
      </c>
    </row>
    <row r="2246" spans="1:12" hidden="1" x14ac:dyDescent="0.3">
      <c r="A2246" t="s">
        <v>4778</v>
      </c>
      <c r="B2246" t="s">
        <v>1043</v>
      </c>
      <c r="C2246">
        <v>700</v>
      </c>
      <c r="D2246" s="1">
        <v>44777</v>
      </c>
      <c r="E2246">
        <v>12</v>
      </c>
      <c r="F2246" t="s">
        <v>1056</v>
      </c>
      <c r="G2246" t="s">
        <v>4782</v>
      </c>
      <c r="H2246" t="s">
        <v>28</v>
      </c>
      <c r="I2246">
        <v>163</v>
      </c>
      <c r="J2246" t="s">
        <v>29</v>
      </c>
      <c r="K2246" t="s">
        <v>248</v>
      </c>
      <c r="L2246">
        <f>YEAR(licenziamenti[[#This Row],[date]])</f>
        <v>2022</v>
      </c>
    </row>
    <row r="2247" spans="1:12" hidden="1" x14ac:dyDescent="0.3">
      <c r="A2247" t="s">
        <v>4783</v>
      </c>
      <c r="B2247" t="s">
        <v>42</v>
      </c>
      <c r="D2247" s="1">
        <v>44816</v>
      </c>
      <c r="E2247">
        <v>24</v>
      </c>
      <c r="F2247" t="s">
        <v>43</v>
      </c>
      <c r="G2247" t="s">
        <v>4784</v>
      </c>
      <c r="H2247" t="s">
        <v>39</v>
      </c>
      <c r="I2247">
        <v>526</v>
      </c>
      <c r="J2247" t="s">
        <v>16</v>
      </c>
      <c r="K2247" t="s">
        <v>1611</v>
      </c>
      <c r="L2247">
        <f>YEAR(licenziamenti[[#This Row],[date]])</f>
        <v>2022</v>
      </c>
    </row>
    <row r="2248" spans="1:12" hidden="1" x14ac:dyDescent="0.3">
      <c r="A2248" t="s">
        <v>4783</v>
      </c>
      <c r="B2248" t="s">
        <v>42</v>
      </c>
      <c r="C2248">
        <v>370</v>
      </c>
      <c r="D2248" s="1">
        <v>45300</v>
      </c>
      <c r="E2248">
        <v>1</v>
      </c>
      <c r="F2248" t="s">
        <v>43</v>
      </c>
      <c r="G2248" t="s">
        <v>4785</v>
      </c>
      <c r="H2248" t="s">
        <v>39</v>
      </c>
      <c r="I2248">
        <v>526</v>
      </c>
      <c r="J2248" t="s">
        <v>16</v>
      </c>
      <c r="K2248" t="s">
        <v>2806</v>
      </c>
      <c r="L2248">
        <f>YEAR(licenziamenti[[#This Row],[date]])</f>
        <v>2024</v>
      </c>
    </row>
    <row r="2249" spans="1:12" hidden="1" x14ac:dyDescent="0.3">
      <c r="A2249" t="s">
        <v>4786</v>
      </c>
      <c r="B2249" t="s">
        <v>138</v>
      </c>
      <c r="C2249">
        <v>650</v>
      </c>
      <c r="D2249" s="1">
        <v>44873</v>
      </c>
      <c r="E2249">
        <v>5</v>
      </c>
      <c r="F2249" t="s">
        <v>13</v>
      </c>
      <c r="G2249" t="s">
        <v>4787</v>
      </c>
      <c r="H2249" t="s">
        <v>28</v>
      </c>
      <c r="I2249">
        <v>257</v>
      </c>
      <c r="J2249" t="s">
        <v>16</v>
      </c>
      <c r="K2249" t="s">
        <v>551</v>
      </c>
      <c r="L2249">
        <f>YEAR(licenziamenti[[#This Row],[date]])</f>
        <v>2022</v>
      </c>
    </row>
    <row r="2250" spans="1:12" hidden="1" x14ac:dyDescent="0.3">
      <c r="A2250" t="s">
        <v>4788</v>
      </c>
      <c r="B2250" t="s">
        <v>32</v>
      </c>
      <c r="C2250">
        <v>500</v>
      </c>
      <c r="D2250" s="1">
        <v>44712</v>
      </c>
      <c r="F2250" t="s">
        <v>251</v>
      </c>
      <c r="G2250" t="s">
        <v>4789</v>
      </c>
      <c r="H2250" t="s">
        <v>35</v>
      </c>
      <c r="I2250">
        <v>85</v>
      </c>
      <c r="J2250" t="s">
        <v>16</v>
      </c>
      <c r="K2250" t="s">
        <v>1758</v>
      </c>
      <c r="L2250">
        <f>YEAR(licenziamenti[[#This Row],[date]])</f>
        <v>2022</v>
      </c>
    </row>
    <row r="2251" spans="1:12" hidden="1" x14ac:dyDescent="0.3">
      <c r="A2251" t="s">
        <v>4790</v>
      </c>
      <c r="B2251" t="s">
        <v>12</v>
      </c>
      <c r="C2251">
        <v>300</v>
      </c>
      <c r="D2251" s="1">
        <v>45428</v>
      </c>
      <c r="E2251">
        <v>2</v>
      </c>
      <c r="F2251" t="s">
        <v>233</v>
      </c>
      <c r="G2251" t="s">
        <v>4791</v>
      </c>
      <c r="H2251" t="s">
        <v>58</v>
      </c>
      <c r="I2251">
        <v>222</v>
      </c>
      <c r="J2251" t="s">
        <v>16</v>
      </c>
      <c r="K2251" t="s">
        <v>2653</v>
      </c>
      <c r="L2251">
        <f>YEAR(licenziamenti[[#This Row],[date]])</f>
        <v>2024</v>
      </c>
    </row>
    <row r="2252" spans="1:12" hidden="1" x14ac:dyDescent="0.3">
      <c r="A2252" t="s">
        <v>4792</v>
      </c>
      <c r="B2252" t="s">
        <v>157</v>
      </c>
      <c r="C2252">
        <v>250</v>
      </c>
      <c r="D2252" s="1">
        <v>44893</v>
      </c>
      <c r="E2252">
        <v>1</v>
      </c>
      <c r="F2252" t="s">
        <v>311</v>
      </c>
      <c r="G2252" t="s">
        <v>4793</v>
      </c>
      <c r="H2252" t="s">
        <v>45</v>
      </c>
      <c r="I2252">
        <v>87</v>
      </c>
      <c r="J2252" t="s">
        <v>159</v>
      </c>
      <c r="K2252" t="s">
        <v>4794</v>
      </c>
      <c r="L2252">
        <f>YEAR(licenziamenti[[#This Row],[date]])</f>
        <v>2022</v>
      </c>
    </row>
    <row r="2253" spans="1:12" hidden="1" x14ac:dyDescent="0.3">
      <c r="A2253" t="s">
        <v>4795</v>
      </c>
      <c r="B2253" t="s">
        <v>150</v>
      </c>
      <c r="D2253" s="1">
        <v>45463</v>
      </c>
      <c r="E2253">
        <v>8</v>
      </c>
      <c r="F2253" t="s">
        <v>83</v>
      </c>
      <c r="G2253" t="s">
        <v>4796</v>
      </c>
      <c r="H2253" t="s">
        <v>58</v>
      </c>
      <c r="I2253">
        <v>54</v>
      </c>
      <c r="J2253" t="s">
        <v>133</v>
      </c>
      <c r="K2253" t="s">
        <v>2559</v>
      </c>
      <c r="L2253">
        <f>YEAR(licenziamenti[[#This Row],[date]])</f>
        <v>2024</v>
      </c>
    </row>
    <row r="2254" spans="1:12" hidden="1" x14ac:dyDescent="0.3">
      <c r="A2254" t="s">
        <v>4795</v>
      </c>
      <c r="B2254" t="s">
        <v>150</v>
      </c>
      <c r="D2254" s="1">
        <v>45524</v>
      </c>
      <c r="E2254">
        <v>10</v>
      </c>
      <c r="F2254" t="s">
        <v>83</v>
      </c>
      <c r="G2254" t="s">
        <v>4797</v>
      </c>
      <c r="H2254" t="s">
        <v>58</v>
      </c>
      <c r="I2254">
        <v>54</v>
      </c>
      <c r="J2254" t="s">
        <v>133</v>
      </c>
      <c r="K2254" t="s">
        <v>3244</v>
      </c>
      <c r="L2254">
        <f>YEAR(licenziamenti[[#This Row],[date]])</f>
        <v>2024</v>
      </c>
    </row>
    <row r="2255" spans="1:12" hidden="1" x14ac:dyDescent="0.3">
      <c r="A2255" t="s">
        <v>4798</v>
      </c>
      <c r="B2255" t="s">
        <v>32</v>
      </c>
      <c r="C2255">
        <v>1000</v>
      </c>
      <c r="D2255" s="1">
        <v>45883</v>
      </c>
      <c r="E2255">
        <v>9</v>
      </c>
      <c r="F2255" t="s">
        <v>83</v>
      </c>
      <c r="G2255" t="s">
        <v>4799</v>
      </c>
      <c r="H2255" t="s">
        <v>35</v>
      </c>
      <c r="I2255">
        <v>127</v>
      </c>
      <c r="J2255" t="s">
        <v>16</v>
      </c>
      <c r="K2255" t="s">
        <v>3415</v>
      </c>
      <c r="L2255">
        <f>YEAR(licenziamenti[[#This Row],[date]])</f>
        <v>2025</v>
      </c>
    </row>
    <row r="2256" spans="1:12" hidden="1" x14ac:dyDescent="0.3">
      <c r="A2256" t="s">
        <v>4798</v>
      </c>
      <c r="B2256" t="s">
        <v>32</v>
      </c>
      <c r="C2256">
        <v>1750</v>
      </c>
      <c r="D2256" s="1">
        <v>43917</v>
      </c>
      <c r="F2256" t="s">
        <v>83</v>
      </c>
      <c r="G2256" t="s">
        <v>4800</v>
      </c>
      <c r="H2256" t="s">
        <v>35</v>
      </c>
      <c r="I2256">
        <v>127</v>
      </c>
      <c r="J2256" t="s">
        <v>16</v>
      </c>
      <c r="K2256" t="s">
        <v>796</v>
      </c>
      <c r="L2256">
        <f>YEAR(licenziamenti[[#This Row],[date]])</f>
        <v>2020</v>
      </c>
    </row>
    <row r="2257" spans="1:12" hidden="1" x14ac:dyDescent="0.3">
      <c r="A2257" t="s">
        <v>4801</v>
      </c>
      <c r="B2257" t="s">
        <v>12</v>
      </c>
      <c r="D2257" s="1">
        <v>45099</v>
      </c>
      <c r="E2257">
        <v>9</v>
      </c>
      <c r="F2257" t="s">
        <v>311</v>
      </c>
      <c r="G2257" t="s">
        <v>158</v>
      </c>
      <c r="H2257" t="s">
        <v>35</v>
      </c>
      <c r="I2257">
        <v>141</v>
      </c>
      <c r="J2257" t="s">
        <v>16</v>
      </c>
      <c r="K2257" t="s">
        <v>3262</v>
      </c>
      <c r="L2257">
        <f>YEAR(licenziamenti[[#This Row],[date]])</f>
        <v>2023</v>
      </c>
    </row>
    <row r="2258" spans="1:12" hidden="1" x14ac:dyDescent="0.3">
      <c r="A2258" t="s">
        <v>4802</v>
      </c>
      <c r="B2258" t="s">
        <v>42</v>
      </c>
      <c r="C2258">
        <v>200</v>
      </c>
      <c r="D2258" s="1">
        <v>45840</v>
      </c>
      <c r="E2258">
        <v>10</v>
      </c>
      <c r="F2258" t="s">
        <v>396</v>
      </c>
      <c r="G2258" t="s">
        <v>4803</v>
      </c>
      <c r="H2258" t="s">
        <v>58</v>
      </c>
      <c r="I2258">
        <v>34</v>
      </c>
      <c r="J2258" t="s">
        <v>289</v>
      </c>
      <c r="K2258" t="s">
        <v>611</v>
      </c>
      <c r="L2258">
        <f>YEAR(licenziamenti[[#This Row],[date]])</f>
        <v>2025</v>
      </c>
    </row>
    <row r="2259" spans="1:12" hidden="1" x14ac:dyDescent="0.3">
      <c r="A2259" t="s">
        <v>4804</v>
      </c>
      <c r="B2259" t="s">
        <v>528</v>
      </c>
      <c r="C2259">
        <v>850</v>
      </c>
      <c r="D2259" s="1">
        <v>44841</v>
      </c>
      <c r="F2259" t="s">
        <v>109</v>
      </c>
      <c r="G2259" t="s">
        <v>4805</v>
      </c>
      <c r="H2259" t="s">
        <v>45</v>
      </c>
      <c r="I2259">
        <v>30</v>
      </c>
      <c r="J2259" t="s">
        <v>16</v>
      </c>
      <c r="K2259" t="s">
        <v>1170</v>
      </c>
      <c r="L2259">
        <f>YEAR(licenziamenti[[#This Row],[date]])</f>
        <v>2022</v>
      </c>
    </row>
    <row r="2260" spans="1:12" hidden="1" x14ac:dyDescent="0.3">
      <c r="A2260" t="s">
        <v>4806</v>
      </c>
      <c r="B2260" t="s">
        <v>42</v>
      </c>
      <c r="C2260">
        <v>10000</v>
      </c>
      <c r="D2260" s="1">
        <v>45449</v>
      </c>
      <c r="F2260" t="s">
        <v>103</v>
      </c>
      <c r="G2260" t="s">
        <v>4807</v>
      </c>
      <c r="H2260" t="s">
        <v>58</v>
      </c>
      <c r="I2260">
        <v>214</v>
      </c>
      <c r="J2260" t="s">
        <v>16</v>
      </c>
      <c r="K2260" t="s">
        <v>1648</v>
      </c>
      <c r="L2260">
        <f>YEAR(licenziamenti[[#This Row],[date]])</f>
        <v>2024</v>
      </c>
    </row>
    <row r="2261" spans="1:12" hidden="1" x14ac:dyDescent="0.3">
      <c r="A2261" t="s">
        <v>4808</v>
      </c>
      <c r="B2261" t="s">
        <v>1043</v>
      </c>
      <c r="C2261">
        <v>240</v>
      </c>
      <c r="D2261" s="1">
        <v>44911</v>
      </c>
      <c r="E2261">
        <v>3</v>
      </c>
      <c r="F2261" t="s">
        <v>109</v>
      </c>
      <c r="G2261" t="s">
        <v>4715</v>
      </c>
      <c r="H2261" t="s">
        <v>22</v>
      </c>
      <c r="I2261">
        <v>26</v>
      </c>
      <c r="J2261" t="s">
        <v>29</v>
      </c>
      <c r="K2261" t="s">
        <v>1058</v>
      </c>
      <c r="L2261">
        <f>YEAR(licenziamenti[[#This Row],[date]])</f>
        <v>2022</v>
      </c>
    </row>
    <row r="2262" spans="1:12" hidden="1" x14ac:dyDescent="0.3">
      <c r="A2262" t="s">
        <v>4809</v>
      </c>
      <c r="B2262" t="s">
        <v>142</v>
      </c>
      <c r="C2262">
        <v>400</v>
      </c>
      <c r="D2262" s="1">
        <v>45555</v>
      </c>
      <c r="F2262" t="s">
        <v>43</v>
      </c>
      <c r="G2262" t="s">
        <v>4810</v>
      </c>
      <c r="H2262" t="s">
        <v>105</v>
      </c>
      <c r="I2262">
        <v>47</v>
      </c>
      <c r="J2262" t="s">
        <v>16</v>
      </c>
      <c r="K2262" t="s">
        <v>1960</v>
      </c>
      <c r="L2262">
        <f>YEAR(licenziamenti[[#This Row],[date]])</f>
        <v>2024</v>
      </c>
    </row>
    <row r="2263" spans="1:12" hidden="1" x14ac:dyDescent="0.3">
      <c r="A2263" t="s">
        <v>4811</v>
      </c>
      <c r="B2263" t="s">
        <v>517</v>
      </c>
      <c r="C2263">
        <v>600</v>
      </c>
      <c r="D2263" s="1">
        <v>43962</v>
      </c>
      <c r="E2263">
        <v>3</v>
      </c>
      <c r="F2263" t="s">
        <v>131</v>
      </c>
      <c r="G2263" t="s">
        <v>4812</v>
      </c>
      <c r="H2263" t="s">
        <v>45</v>
      </c>
      <c r="I2263">
        <v>837</v>
      </c>
      <c r="J2263" t="s">
        <v>519</v>
      </c>
      <c r="K2263" t="s">
        <v>3107</v>
      </c>
      <c r="L2263">
        <f>YEAR(licenziamenti[[#This Row],[date]])</f>
        <v>2020</v>
      </c>
    </row>
    <row r="2264" spans="1:12" hidden="1" x14ac:dyDescent="0.3">
      <c r="A2264" t="s">
        <v>4813</v>
      </c>
      <c r="B2264" t="s">
        <v>42</v>
      </c>
      <c r="D2264" s="1">
        <v>45383</v>
      </c>
      <c r="E2264">
        <v>10</v>
      </c>
      <c r="F2264" t="s">
        <v>419</v>
      </c>
      <c r="G2264" t="s">
        <v>4814</v>
      </c>
      <c r="H2264" t="s">
        <v>28</v>
      </c>
      <c r="I2264">
        <v>230</v>
      </c>
      <c r="J2264" t="s">
        <v>16</v>
      </c>
      <c r="K2264" t="s">
        <v>1172</v>
      </c>
      <c r="L2264">
        <f>YEAR(licenziamenti[[#This Row],[date]])</f>
        <v>2024</v>
      </c>
    </row>
    <row r="2265" spans="1:12" hidden="1" x14ac:dyDescent="0.3">
      <c r="A2265" t="s">
        <v>4815</v>
      </c>
      <c r="B2265" t="s">
        <v>42</v>
      </c>
      <c r="C2265">
        <v>570</v>
      </c>
      <c r="D2265" s="1">
        <v>44595</v>
      </c>
      <c r="E2265">
        <v>2</v>
      </c>
      <c r="F2265" t="s">
        <v>419</v>
      </c>
      <c r="G2265" t="s">
        <v>4816</v>
      </c>
      <c r="H2265" t="s">
        <v>58</v>
      </c>
      <c r="I2265">
        <v>133</v>
      </c>
      <c r="J2265" t="s">
        <v>16</v>
      </c>
      <c r="K2265" t="s">
        <v>2655</v>
      </c>
      <c r="L2265">
        <f>YEAR(licenziamenti[[#This Row],[date]])</f>
        <v>2022</v>
      </c>
    </row>
    <row r="2266" spans="1:12" hidden="1" x14ac:dyDescent="0.3">
      <c r="A2266" t="s">
        <v>4817</v>
      </c>
      <c r="B2266" t="s">
        <v>12</v>
      </c>
      <c r="C2266">
        <v>160</v>
      </c>
      <c r="D2266" s="1">
        <v>43931</v>
      </c>
      <c r="E2266">
        <v>27</v>
      </c>
      <c r="F2266" t="s">
        <v>1056</v>
      </c>
      <c r="G2266" t="s">
        <v>592</v>
      </c>
      <c r="H2266" t="s">
        <v>28</v>
      </c>
      <c r="I2266">
        <v>35</v>
      </c>
      <c r="J2266" t="s">
        <v>16</v>
      </c>
      <c r="K2266" t="s">
        <v>1488</v>
      </c>
      <c r="L2266">
        <f>YEAR(licenziamenti[[#This Row],[date]])</f>
        <v>2020</v>
      </c>
    </row>
    <row r="2267" spans="1:12" hidden="1" x14ac:dyDescent="0.3">
      <c r="A2267" t="s">
        <v>4818</v>
      </c>
      <c r="B2267" t="s">
        <v>42</v>
      </c>
      <c r="C2267">
        <v>1360</v>
      </c>
      <c r="D2267" s="1">
        <v>44770</v>
      </c>
      <c r="F2267" t="s">
        <v>419</v>
      </c>
      <c r="G2267" t="s">
        <v>4819</v>
      </c>
      <c r="H2267" t="s">
        <v>35</v>
      </c>
      <c r="I2267">
        <v>405</v>
      </c>
      <c r="J2267" t="s">
        <v>16</v>
      </c>
      <c r="K2267" t="s">
        <v>1271</v>
      </c>
      <c r="L2267">
        <f>YEAR(licenziamenti[[#This Row],[date]])</f>
        <v>2022</v>
      </c>
    </row>
    <row r="2268" spans="1:12" hidden="1" x14ac:dyDescent="0.3">
      <c r="A2268" t="s">
        <v>4818</v>
      </c>
      <c r="B2268" t="s">
        <v>42</v>
      </c>
      <c r="C2268">
        <v>1700</v>
      </c>
      <c r="D2268" s="1">
        <v>44879</v>
      </c>
      <c r="E2268">
        <v>85</v>
      </c>
      <c r="F2268" t="s">
        <v>419</v>
      </c>
      <c r="G2268" t="s">
        <v>4820</v>
      </c>
      <c r="H2268" t="s">
        <v>35</v>
      </c>
      <c r="I2268">
        <v>405</v>
      </c>
      <c r="J2268" t="s">
        <v>16</v>
      </c>
      <c r="K2268" t="s">
        <v>4821</v>
      </c>
      <c r="L2268">
        <f>YEAR(licenziamenti[[#This Row],[date]])</f>
        <v>2022</v>
      </c>
    </row>
    <row r="2269" spans="1:12" hidden="1" x14ac:dyDescent="0.3">
      <c r="A2269" t="s">
        <v>4822</v>
      </c>
      <c r="B2269" t="s">
        <v>12</v>
      </c>
      <c r="C2269">
        <v>350</v>
      </c>
      <c r="D2269" s="1">
        <v>43965</v>
      </c>
      <c r="E2269">
        <v>15</v>
      </c>
      <c r="F2269" t="s">
        <v>103</v>
      </c>
      <c r="G2269" t="s">
        <v>4823</v>
      </c>
      <c r="H2269" t="s">
        <v>28</v>
      </c>
      <c r="I2269">
        <v>73</v>
      </c>
      <c r="J2269" t="s">
        <v>16</v>
      </c>
      <c r="K2269" t="s">
        <v>3572</v>
      </c>
      <c r="L2269">
        <f>YEAR(licenziamenti[[#This Row],[date]])</f>
        <v>2020</v>
      </c>
    </row>
    <row r="2270" spans="1:12" hidden="1" x14ac:dyDescent="0.3">
      <c r="A2270" t="s">
        <v>4824</v>
      </c>
      <c r="B2270" t="s">
        <v>12</v>
      </c>
      <c r="D2270" s="1">
        <v>44967</v>
      </c>
      <c r="E2270">
        <v>28</v>
      </c>
      <c r="F2270" t="s">
        <v>448</v>
      </c>
      <c r="G2270" t="s">
        <v>4825</v>
      </c>
      <c r="H2270" t="s">
        <v>39</v>
      </c>
      <c r="I2270">
        <v>298</v>
      </c>
      <c r="J2270" t="s">
        <v>16</v>
      </c>
      <c r="K2270" t="s">
        <v>1780</v>
      </c>
      <c r="L2270">
        <f>YEAR(licenziamenti[[#This Row],[date]])</f>
        <v>2023</v>
      </c>
    </row>
    <row r="2271" spans="1:12" hidden="1" x14ac:dyDescent="0.3">
      <c r="A2271" t="s">
        <v>4826</v>
      </c>
      <c r="B2271" t="s">
        <v>528</v>
      </c>
      <c r="C2271">
        <v>1200</v>
      </c>
      <c r="D2271" s="1">
        <v>43920</v>
      </c>
      <c r="E2271">
        <v>25</v>
      </c>
      <c r="F2271" t="s">
        <v>73</v>
      </c>
      <c r="G2271" t="s">
        <v>4827</v>
      </c>
      <c r="H2271" t="s">
        <v>45</v>
      </c>
      <c r="I2271">
        <v>423</v>
      </c>
      <c r="J2271" t="s">
        <v>16</v>
      </c>
      <c r="K2271" t="s">
        <v>1323</v>
      </c>
      <c r="L2271">
        <f>YEAR(licenziamenti[[#This Row],[date]])</f>
        <v>2020</v>
      </c>
    </row>
    <row r="2272" spans="1:12" hidden="1" x14ac:dyDescent="0.3">
      <c r="A2272" t="s">
        <v>4828</v>
      </c>
      <c r="B2272" t="s">
        <v>12</v>
      </c>
      <c r="D2272" s="1">
        <v>44874</v>
      </c>
      <c r="E2272">
        <v>1</v>
      </c>
      <c r="F2272" t="s">
        <v>311</v>
      </c>
      <c r="G2272" t="s">
        <v>4829</v>
      </c>
      <c r="H2272" t="s">
        <v>39</v>
      </c>
      <c r="I2272">
        <v>44</v>
      </c>
      <c r="J2272" t="s">
        <v>16</v>
      </c>
      <c r="K2272" t="s">
        <v>1569</v>
      </c>
      <c r="L2272">
        <f>YEAR(licenziamenti[[#This Row],[date]])</f>
        <v>2022</v>
      </c>
    </row>
    <row r="2273" spans="1:12" hidden="1" x14ac:dyDescent="0.3">
      <c r="A2273" t="s">
        <v>4828</v>
      </c>
      <c r="B2273" t="s">
        <v>12</v>
      </c>
      <c r="C2273">
        <v>300</v>
      </c>
      <c r="D2273" s="1">
        <v>44943</v>
      </c>
      <c r="F2273" t="s">
        <v>311</v>
      </c>
      <c r="G2273" t="s">
        <v>4830</v>
      </c>
      <c r="H2273" t="s">
        <v>39</v>
      </c>
      <c r="I2273">
        <v>44</v>
      </c>
      <c r="J2273" t="s">
        <v>16</v>
      </c>
      <c r="K2273" t="s">
        <v>96</v>
      </c>
      <c r="L2273">
        <f>YEAR(licenziamenti[[#This Row],[date]])</f>
        <v>2023</v>
      </c>
    </row>
    <row r="2274" spans="1:12" hidden="1" x14ac:dyDescent="0.3">
      <c r="A2274" t="s">
        <v>4828</v>
      </c>
      <c r="B2274" t="s">
        <v>12</v>
      </c>
      <c r="C2274">
        <v>500</v>
      </c>
      <c r="D2274" s="1">
        <v>44777</v>
      </c>
      <c r="F2274" t="s">
        <v>94</v>
      </c>
      <c r="G2274" t="s">
        <v>4831</v>
      </c>
      <c r="H2274" t="s">
        <v>39</v>
      </c>
      <c r="I2274">
        <v>44</v>
      </c>
      <c r="J2274" t="s">
        <v>16</v>
      </c>
      <c r="K2274" t="s">
        <v>40</v>
      </c>
      <c r="L2274">
        <f>YEAR(licenziamenti[[#This Row],[date]])</f>
        <v>2022</v>
      </c>
    </row>
    <row r="2275" spans="1:12" hidden="1" x14ac:dyDescent="0.3">
      <c r="A2275" t="s">
        <v>4832</v>
      </c>
      <c r="B2275" t="s">
        <v>32</v>
      </c>
      <c r="C2275">
        <v>460</v>
      </c>
      <c r="D2275" s="1">
        <v>44945</v>
      </c>
      <c r="F2275" t="s">
        <v>33</v>
      </c>
      <c r="G2275" t="s">
        <v>4833</v>
      </c>
      <c r="H2275" t="s">
        <v>105</v>
      </c>
      <c r="I2275">
        <v>21</v>
      </c>
      <c r="J2275" t="s">
        <v>16</v>
      </c>
      <c r="K2275" t="s">
        <v>354</v>
      </c>
      <c r="L2275">
        <f>YEAR(licenziamenti[[#This Row],[date]])</f>
        <v>2023</v>
      </c>
    </row>
    <row r="2276" spans="1:12" hidden="1" x14ac:dyDescent="0.3">
      <c r="A2276" t="s">
        <v>4832</v>
      </c>
      <c r="B2276" t="s">
        <v>32</v>
      </c>
      <c r="C2276">
        <v>5300</v>
      </c>
      <c r="D2276" s="1">
        <v>45313</v>
      </c>
      <c r="E2276">
        <v>11</v>
      </c>
      <c r="F2276" t="s">
        <v>33</v>
      </c>
      <c r="G2276" t="s">
        <v>4834</v>
      </c>
      <c r="H2276" t="s">
        <v>105</v>
      </c>
      <c r="I2276">
        <v>21</v>
      </c>
      <c r="J2276" t="s">
        <v>16</v>
      </c>
      <c r="K2276" t="s">
        <v>4835</v>
      </c>
      <c r="L2276">
        <f>YEAR(licenziamenti[[#This Row],[date]])</f>
        <v>2024</v>
      </c>
    </row>
    <row r="2277" spans="1:12" hidden="1" x14ac:dyDescent="0.3">
      <c r="A2277" t="s">
        <v>4836</v>
      </c>
      <c r="B2277" t="s">
        <v>287</v>
      </c>
      <c r="C2277">
        <v>500</v>
      </c>
      <c r="D2277" s="1">
        <v>45412</v>
      </c>
      <c r="E2277">
        <v>5</v>
      </c>
      <c r="F2277" t="s">
        <v>131</v>
      </c>
      <c r="G2277" t="s">
        <v>4837</v>
      </c>
      <c r="H2277" t="s">
        <v>28</v>
      </c>
      <c r="I2277">
        <v>30</v>
      </c>
      <c r="J2277" t="s">
        <v>289</v>
      </c>
      <c r="K2277" t="s">
        <v>290</v>
      </c>
      <c r="L2277">
        <f>YEAR(licenziamenti[[#This Row],[date]])</f>
        <v>2024</v>
      </c>
    </row>
    <row r="2278" spans="1:12" hidden="1" x14ac:dyDescent="0.3">
      <c r="A2278" t="s">
        <v>4838</v>
      </c>
      <c r="B2278" t="s">
        <v>42</v>
      </c>
      <c r="C2278">
        <v>400</v>
      </c>
      <c r="D2278" s="1">
        <v>45335</v>
      </c>
      <c r="E2278">
        <v>6</v>
      </c>
      <c r="F2278" t="s">
        <v>43</v>
      </c>
      <c r="G2278" t="s">
        <v>4839</v>
      </c>
      <c r="H2278" t="s">
        <v>39</v>
      </c>
      <c r="I2278">
        <v>229</v>
      </c>
      <c r="J2278" t="s">
        <v>16</v>
      </c>
      <c r="K2278" t="s">
        <v>666</v>
      </c>
      <c r="L2278">
        <f>YEAR(licenziamenti[[#This Row],[date]])</f>
        <v>2024</v>
      </c>
    </row>
    <row r="2279" spans="1:12" hidden="1" x14ac:dyDescent="0.3">
      <c r="A2279" t="s">
        <v>4840</v>
      </c>
      <c r="B2279" t="s">
        <v>26</v>
      </c>
      <c r="C2279">
        <v>1960</v>
      </c>
      <c r="D2279" s="1">
        <v>43923</v>
      </c>
      <c r="E2279">
        <v>54</v>
      </c>
      <c r="F2279" t="s">
        <v>83</v>
      </c>
      <c r="G2279" t="s">
        <v>4841</v>
      </c>
      <c r="H2279" t="s">
        <v>35</v>
      </c>
      <c r="I2279">
        <v>112</v>
      </c>
      <c r="J2279" t="s">
        <v>29</v>
      </c>
      <c r="K2279" t="s">
        <v>1480</v>
      </c>
      <c r="L2279">
        <f>YEAR(licenziamenti[[#This Row],[date]])</f>
        <v>2020</v>
      </c>
    </row>
    <row r="2280" spans="1:12" hidden="1" x14ac:dyDescent="0.3">
      <c r="A2280" t="s">
        <v>4840</v>
      </c>
      <c r="B2280" t="s">
        <v>26</v>
      </c>
      <c r="C2280">
        <v>230</v>
      </c>
      <c r="D2280" s="1">
        <v>44734</v>
      </c>
      <c r="E2280">
        <v>16</v>
      </c>
      <c r="F2280" t="s">
        <v>83</v>
      </c>
      <c r="G2280" t="s">
        <v>4842</v>
      </c>
      <c r="H2280" t="s">
        <v>35</v>
      </c>
      <c r="I2280">
        <v>134</v>
      </c>
      <c r="J2280" t="s">
        <v>29</v>
      </c>
      <c r="K2280" t="s">
        <v>713</v>
      </c>
      <c r="L2280">
        <f>YEAR(licenziamenti[[#This Row],[date]])</f>
        <v>2022</v>
      </c>
    </row>
    <row r="2281" spans="1:12" hidden="1" x14ac:dyDescent="0.3">
      <c r="A2281" t="s">
        <v>4840</v>
      </c>
      <c r="B2281" t="s">
        <v>26</v>
      </c>
      <c r="C2281">
        <v>380</v>
      </c>
      <c r="D2281" s="1">
        <v>45098</v>
      </c>
      <c r="E2281">
        <v>4</v>
      </c>
      <c r="F2281" t="s">
        <v>83</v>
      </c>
      <c r="G2281" t="s">
        <v>4843</v>
      </c>
      <c r="H2281" t="s">
        <v>35</v>
      </c>
      <c r="I2281">
        <v>134</v>
      </c>
      <c r="J2281" t="s">
        <v>29</v>
      </c>
      <c r="K2281" t="s">
        <v>380</v>
      </c>
      <c r="L2281">
        <f>YEAR(licenziamenti[[#This Row],[date]])</f>
        <v>2023</v>
      </c>
    </row>
    <row r="2282" spans="1:12" hidden="1" x14ac:dyDescent="0.3">
      <c r="A2282" t="s">
        <v>4844</v>
      </c>
      <c r="B2282" t="s">
        <v>3619</v>
      </c>
      <c r="D2282" s="1">
        <v>45399</v>
      </c>
      <c r="E2282">
        <v>1</v>
      </c>
      <c r="F2282" t="s">
        <v>103</v>
      </c>
      <c r="G2282" t="s">
        <v>4845</v>
      </c>
      <c r="H2282" t="s">
        <v>39</v>
      </c>
      <c r="I2282">
        <v>10700</v>
      </c>
      <c r="J2282" t="s">
        <v>16</v>
      </c>
      <c r="K2282" t="s">
        <v>387</v>
      </c>
      <c r="L2282">
        <f>YEAR(licenziamenti[[#This Row],[date]])</f>
        <v>2024</v>
      </c>
    </row>
    <row r="2283" spans="1:12" hidden="1" x14ac:dyDescent="0.3">
      <c r="A2283" t="s">
        <v>4844</v>
      </c>
      <c r="B2283" t="s">
        <v>3619</v>
      </c>
      <c r="D2283" s="1">
        <v>44958</v>
      </c>
      <c r="E2283">
        <v>6</v>
      </c>
      <c r="F2283" t="s">
        <v>103</v>
      </c>
      <c r="G2283" t="s">
        <v>4846</v>
      </c>
      <c r="H2283" t="s">
        <v>39</v>
      </c>
      <c r="I2283">
        <v>10700</v>
      </c>
      <c r="J2283" t="s">
        <v>16</v>
      </c>
      <c r="K2283" t="s">
        <v>1954</v>
      </c>
      <c r="L2283">
        <f>YEAR(licenziamenti[[#This Row],[date]])</f>
        <v>2023</v>
      </c>
    </row>
    <row r="2284" spans="1:12" hidden="1" x14ac:dyDescent="0.3">
      <c r="A2284" t="s">
        <v>4844</v>
      </c>
      <c r="B2284" t="s">
        <v>3619</v>
      </c>
      <c r="D2284" s="1">
        <v>45343</v>
      </c>
      <c r="E2284">
        <v>1</v>
      </c>
      <c r="F2284" t="s">
        <v>103</v>
      </c>
      <c r="G2284" t="s">
        <v>4847</v>
      </c>
      <c r="H2284" t="s">
        <v>39</v>
      </c>
      <c r="I2284">
        <v>10700</v>
      </c>
      <c r="J2284" t="s">
        <v>16</v>
      </c>
      <c r="K2284" t="s">
        <v>198</v>
      </c>
      <c r="L2284">
        <f>YEAR(licenziamenti[[#This Row],[date]])</f>
        <v>2024</v>
      </c>
    </row>
    <row r="2285" spans="1:12" hidden="1" x14ac:dyDescent="0.3">
      <c r="A2285" t="s">
        <v>4844</v>
      </c>
      <c r="B2285" t="s">
        <v>3619</v>
      </c>
      <c r="C2285">
        <v>200</v>
      </c>
      <c r="D2285" s="1">
        <v>45267</v>
      </c>
      <c r="F2285" t="s">
        <v>103</v>
      </c>
      <c r="G2285" t="s">
        <v>4848</v>
      </c>
      <c r="H2285" t="s">
        <v>39</v>
      </c>
      <c r="I2285">
        <v>10700</v>
      </c>
      <c r="J2285" t="s">
        <v>16</v>
      </c>
      <c r="K2285" t="s">
        <v>652</v>
      </c>
      <c r="L2285">
        <f>YEAR(licenziamenti[[#This Row],[date]])</f>
        <v>2023</v>
      </c>
    </row>
    <row r="2286" spans="1:12" hidden="1" x14ac:dyDescent="0.3">
      <c r="A2286" t="s">
        <v>4844</v>
      </c>
      <c r="B2286" t="s">
        <v>3619</v>
      </c>
      <c r="C2286">
        <v>400</v>
      </c>
      <c r="D2286" s="1">
        <v>43984</v>
      </c>
      <c r="E2286">
        <v>2</v>
      </c>
      <c r="F2286" t="s">
        <v>103</v>
      </c>
      <c r="G2286" t="s">
        <v>4849</v>
      </c>
      <c r="H2286" t="s">
        <v>215</v>
      </c>
      <c r="I2286">
        <v>3100</v>
      </c>
      <c r="J2286" t="s">
        <v>16</v>
      </c>
      <c r="K2286" t="s">
        <v>1439</v>
      </c>
      <c r="L2286">
        <f>YEAR(licenziamenti[[#This Row],[date]])</f>
        <v>2020</v>
      </c>
    </row>
    <row r="2287" spans="1:12" hidden="1" x14ac:dyDescent="0.3">
      <c r="A2287" t="s">
        <v>4844</v>
      </c>
      <c r="B2287" t="s">
        <v>3619</v>
      </c>
      <c r="C2287">
        <v>8400</v>
      </c>
      <c r="D2287" s="1">
        <v>44769</v>
      </c>
      <c r="E2287">
        <v>6</v>
      </c>
      <c r="F2287" t="s">
        <v>103</v>
      </c>
      <c r="G2287" t="s">
        <v>4850</v>
      </c>
      <c r="H2287" t="s">
        <v>39</v>
      </c>
      <c r="I2287">
        <v>10700</v>
      </c>
      <c r="J2287" t="s">
        <v>16</v>
      </c>
      <c r="K2287" t="s">
        <v>2161</v>
      </c>
      <c r="L2287">
        <f>YEAR(licenziamenti[[#This Row],[date]])</f>
        <v>2022</v>
      </c>
    </row>
    <row r="2288" spans="1:12" hidden="1" x14ac:dyDescent="0.3">
      <c r="A2288" t="s">
        <v>4844</v>
      </c>
      <c r="B2288" t="s">
        <v>32</v>
      </c>
      <c r="C2288">
        <v>1200</v>
      </c>
      <c r="D2288" s="1">
        <v>45422</v>
      </c>
      <c r="F2288" t="s">
        <v>103</v>
      </c>
      <c r="G2288" t="s">
        <v>2640</v>
      </c>
      <c r="H2288" t="s">
        <v>39</v>
      </c>
      <c r="I2288">
        <v>10700</v>
      </c>
      <c r="J2288" t="s">
        <v>16</v>
      </c>
      <c r="K2288" t="s">
        <v>2641</v>
      </c>
      <c r="L2288">
        <f>YEAR(licenziamenti[[#This Row],[date]])</f>
        <v>2024</v>
      </c>
    </row>
    <row r="2289" spans="1:12" hidden="1" x14ac:dyDescent="0.3">
      <c r="A2289" t="s">
        <v>4844</v>
      </c>
      <c r="B2289" t="s">
        <v>32</v>
      </c>
      <c r="C2289">
        <v>1400</v>
      </c>
      <c r="D2289" s="1">
        <v>45834</v>
      </c>
      <c r="E2289">
        <v>1</v>
      </c>
      <c r="F2289" t="s">
        <v>103</v>
      </c>
      <c r="G2289" t="s">
        <v>4851</v>
      </c>
      <c r="H2289" t="s">
        <v>39</v>
      </c>
      <c r="I2289">
        <v>10700</v>
      </c>
      <c r="J2289" t="s">
        <v>16</v>
      </c>
      <c r="K2289" t="s">
        <v>4536</v>
      </c>
      <c r="L2289">
        <f>YEAR(licenziamenti[[#This Row],[date]])</f>
        <v>2025</v>
      </c>
    </row>
    <row r="2290" spans="1:12" hidden="1" x14ac:dyDescent="0.3">
      <c r="A2290" t="s">
        <v>4844</v>
      </c>
      <c r="B2290" t="s">
        <v>32</v>
      </c>
      <c r="C2290">
        <v>1500</v>
      </c>
      <c r="D2290" s="1">
        <v>45415</v>
      </c>
      <c r="E2290">
        <v>1</v>
      </c>
      <c r="F2290" t="s">
        <v>103</v>
      </c>
      <c r="G2290" t="s">
        <v>4852</v>
      </c>
      <c r="H2290" t="s">
        <v>39</v>
      </c>
      <c r="I2290">
        <v>10700</v>
      </c>
      <c r="J2290" t="s">
        <v>16</v>
      </c>
      <c r="K2290" t="s">
        <v>2641</v>
      </c>
      <c r="L2290">
        <f>YEAR(licenziamenti[[#This Row],[date]])</f>
        <v>2024</v>
      </c>
    </row>
    <row r="2291" spans="1:12" hidden="1" x14ac:dyDescent="0.3">
      <c r="A2291" t="s">
        <v>4844</v>
      </c>
      <c r="B2291" t="s">
        <v>32</v>
      </c>
      <c r="C2291">
        <v>2000</v>
      </c>
      <c r="D2291" s="1">
        <v>45905</v>
      </c>
      <c r="E2291">
        <v>1</v>
      </c>
      <c r="F2291" t="s">
        <v>103</v>
      </c>
      <c r="G2291" t="s">
        <v>4853</v>
      </c>
      <c r="H2291" t="s">
        <v>39</v>
      </c>
      <c r="I2291">
        <v>10700</v>
      </c>
      <c r="J2291" t="s">
        <v>16</v>
      </c>
      <c r="K2291" t="s">
        <v>959</v>
      </c>
      <c r="L2291">
        <f>YEAR(licenziamenti[[#This Row],[date]])</f>
        <v>2025</v>
      </c>
    </row>
    <row r="2292" spans="1:12" hidden="1" x14ac:dyDescent="0.3">
      <c r="A2292" t="s">
        <v>4844</v>
      </c>
      <c r="B2292" t="s">
        <v>32</v>
      </c>
      <c r="C2292">
        <v>6000</v>
      </c>
      <c r="D2292" s="1">
        <v>45953</v>
      </c>
      <c r="E2292">
        <v>4</v>
      </c>
      <c r="F2292" t="s">
        <v>103</v>
      </c>
      <c r="G2292" t="s">
        <v>4854</v>
      </c>
      <c r="H2292" t="s">
        <v>39</v>
      </c>
      <c r="I2292">
        <v>10700</v>
      </c>
      <c r="J2292" t="s">
        <v>16</v>
      </c>
      <c r="K2292" t="s">
        <v>323</v>
      </c>
      <c r="L2292">
        <f>YEAR(licenziamenti[[#This Row],[date]])</f>
        <v>2025</v>
      </c>
    </row>
    <row r="2293" spans="1:12" hidden="1" x14ac:dyDescent="0.3">
      <c r="A2293" t="s">
        <v>4855</v>
      </c>
      <c r="B2293" t="s">
        <v>42</v>
      </c>
      <c r="D2293" s="1">
        <v>44735</v>
      </c>
      <c r="E2293">
        <v>18</v>
      </c>
      <c r="F2293" t="s">
        <v>13</v>
      </c>
      <c r="G2293" t="s">
        <v>4856</v>
      </c>
      <c r="H2293" t="s">
        <v>58</v>
      </c>
      <c r="I2293">
        <v>1000</v>
      </c>
      <c r="J2293" t="s">
        <v>16</v>
      </c>
      <c r="K2293" t="s">
        <v>713</v>
      </c>
      <c r="L2293">
        <f>YEAR(licenziamenti[[#This Row],[date]])</f>
        <v>2022</v>
      </c>
    </row>
    <row r="2294" spans="1:12" hidden="1" x14ac:dyDescent="0.3">
      <c r="A2294" t="s">
        <v>4857</v>
      </c>
      <c r="B2294" t="s">
        <v>517</v>
      </c>
      <c r="D2294" s="1">
        <v>45954</v>
      </c>
      <c r="E2294">
        <v>33</v>
      </c>
      <c r="F2294" t="s">
        <v>570</v>
      </c>
      <c r="G2294" t="s">
        <v>4858</v>
      </c>
      <c r="H2294" t="s">
        <v>28</v>
      </c>
      <c r="I2294">
        <v>68</v>
      </c>
      <c r="J2294" t="s">
        <v>519</v>
      </c>
      <c r="K2294" t="s">
        <v>332</v>
      </c>
      <c r="L2294">
        <f>YEAR(licenziamenti[[#This Row],[date]])</f>
        <v>2025</v>
      </c>
    </row>
    <row r="2295" spans="1:12" hidden="1" x14ac:dyDescent="0.3">
      <c r="A2295" t="s">
        <v>4859</v>
      </c>
      <c r="B2295" t="s">
        <v>12</v>
      </c>
      <c r="C2295">
        <v>1500</v>
      </c>
      <c r="D2295" s="1">
        <v>45103</v>
      </c>
      <c r="E2295">
        <v>7</v>
      </c>
      <c r="F2295" t="s">
        <v>131</v>
      </c>
      <c r="G2295" t="s">
        <v>4860</v>
      </c>
      <c r="H2295" t="s">
        <v>39</v>
      </c>
      <c r="I2295">
        <v>5600</v>
      </c>
      <c r="J2295" t="s">
        <v>16</v>
      </c>
      <c r="K2295" t="s">
        <v>4861</v>
      </c>
      <c r="L2295">
        <f>YEAR(licenziamenti[[#This Row],[date]])</f>
        <v>2023</v>
      </c>
    </row>
    <row r="2296" spans="1:12" hidden="1" x14ac:dyDescent="0.3">
      <c r="A2296" t="s">
        <v>4859</v>
      </c>
      <c r="B2296" t="s">
        <v>12</v>
      </c>
      <c r="C2296">
        <v>3400</v>
      </c>
      <c r="D2296" s="1">
        <v>44677</v>
      </c>
      <c r="E2296">
        <v>9</v>
      </c>
      <c r="F2296" t="s">
        <v>131</v>
      </c>
      <c r="G2296" t="s">
        <v>4862</v>
      </c>
      <c r="H2296" t="s">
        <v>39</v>
      </c>
      <c r="I2296">
        <v>5600</v>
      </c>
      <c r="J2296" t="s">
        <v>16</v>
      </c>
      <c r="K2296" t="s">
        <v>4863</v>
      </c>
      <c r="L2296">
        <f>YEAR(licenziamenti[[#This Row],[date]])</f>
        <v>2022</v>
      </c>
    </row>
    <row r="2297" spans="1:12" hidden="1" x14ac:dyDescent="0.3">
      <c r="A2297" t="s">
        <v>4859</v>
      </c>
      <c r="B2297" t="s">
        <v>12</v>
      </c>
      <c r="C2297">
        <v>7130</v>
      </c>
      <c r="D2297" s="1">
        <v>44775</v>
      </c>
      <c r="E2297">
        <v>23</v>
      </c>
      <c r="F2297" t="s">
        <v>131</v>
      </c>
      <c r="G2297" t="s">
        <v>4864</v>
      </c>
      <c r="H2297" t="s">
        <v>39</v>
      </c>
      <c r="I2297">
        <v>5600</v>
      </c>
      <c r="J2297" t="s">
        <v>16</v>
      </c>
      <c r="K2297" t="s">
        <v>3183</v>
      </c>
      <c r="L2297">
        <f>YEAR(licenziamenti[[#This Row],[date]])</f>
        <v>2022</v>
      </c>
    </row>
    <row r="2298" spans="1:12" hidden="1" x14ac:dyDescent="0.3">
      <c r="A2298" t="s">
        <v>4865</v>
      </c>
      <c r="B2298" t="s">
        <v>42</v>
      </c>
      <c r="C2298">
        <v>300</v>
      </c>
      <c r="D2298" s="1">
        <v>45191</v>
      </c>
      <c r="F2298" t="s">
        <v>33</v>
      </c>
      <c r="G2298" t="s">
        <v>4866</v>
      </c>
      <c r="H2298" t="s">
        <v>39</v>
      </c>
      <c r="I2298">
        <v>857</v>
      </c>
      <c r="J2298" t="s">
        <v>16</v>
      </c>
      <c r="K2298" t="s">
        <v>4296</v>
      </c>
      <c r="L2298">
        <f>YEAR(licenziamenti[[#This Row],[date]])</f>
        <v>2023</v>
      </c>
    </row>
    <row r="2299" spans="1:12" hidden="1" x14ac:dyDescent="0.3">
      <c r="A2299" t="s">
        <v>4867</v>
      </c>
      <c r="B2299" t="s">
        <v>2891</v>
      </c>
      <c r="C2299">
        <v>1000</v>
      </c>
      <c r="D2299" s="1">
        <v>43927</v>
      </c>
      <c r="E2299">
        <v>2</v>
      </c>
      <c r="F2299" t="s">
        <v>20</v>
      </c>
      <c r="G2299" t="s">
        <v>4868</v>
      </c>
      <c r="H2299" t="s">
        <v>22</v>
      </c>
      <c r="I2299">
        <v>1</v>
      </c>
      <c r="J2299" t="s">
        <v>59</v>
      </c>
      <c r="K2299" t="s">
        <v>401</v>
      </c>
      <c r="L2299">
        <f>YEAR(licenziamenti[[#This Row],[date]])</f>
        <v>2020</v>
      </c>
    </row>
    <row r="2300" spans="1:12" hidden="1" x14ac:dyDescent="0.3">
      <c r="A2300" t="s">
        <v>4867</v>
      </c>
      <c r="B2300" t="s">
        <v>1395</v>
      </c>
      <c r="D2300" s="1">
        <v>44938</v>
      </c>
      <c r="E2300">
        <v>15</v>
      </c>
      <c r="F2300" t="s">
        <v>20</v>
      </c>
      <c r="G2300" t="s">
        <v>4869</v>
      </c>
      <c r="H2300" t="s">
        <v>28</v>
      </c>
      <c r="I2300">
        <v>34</v>
      </c>
      <c r="J2300" t="s">
        <v>16</v>
      </c>
      <c r="K2300" t="s">
        <v>921</v>
      </c>
      <c r="L2300">
        <f>YEAR(licenziamenti[[#This Row],[date]])</f>
        <v>2023</v>
      </c>
    </row>
    <row r="2301" spans="1:12" hidden="1" x14ac:dyDescent="0.3">
      <c r="A2301" t="s">
        <v>4870</v>
      </c>
      <c r="B2301" t="s">
        <v>3619</v>
      </c>
      <c r="D2301" s="1">
        <v>45856</v>
      </c>
      <c r="E2301">
        <v>2</v>
      </c>
      <c r="F2301" t="s">
        <v>419</v>
      </c>
      <c r="G2301" t="s">
        <v>4871</v>
      </c>
      <c r="H2301" t="s">
        <v>39</v>
      </c>
      <c r="I2301">
        <v>5200</v>
      </c>
      <c r="J2301" t="s">
        <v>16</v>
      </c>
      <c r="K2301" t="s">
        <v>1627</v>
      </c>
      <c r="L2301">
        <f>YEAR(licenziamenti[[#This Row],[date]])</f>
        <v>2025</v>
      </c>
    </row>
    <row r="2302" spans="1:12" hidden="1" x14ac:dyDescent="0.3">
      <c r="A2302" t="s">
        <v>4872</v>
      </c>
      <c r="B2302" t="s">
        <v>12</v>
      </c>
      <c r="C2302">
        <v>2000</v>
      </c>
      <c r="D2302" s="1">
        <v>45015</v>
      </c>
      <c r="E2302">
        <v>6</v>
      </c>
      <c r="F2302" t="s">
        <v>125</v>
      </c>
      <c r="G2302" t="s">
        <v>4873</v>
      </c>
      <c r="H2302" t="s">
        <v>39</v>
      </c>
      <c r="I2302">
        <v>208</v>
      </c>
      <c r="J2302" t="s">
        <v>16</v>
      </c>
      <c r="K2302" t="s">
        <v>4874</v>
      </c>
      <c r="L2302">
        <f>YEAR(licenziamenti[[#This Row],[date]])</f>
        <v>2023</v>
      </c>
    </row>
    <row r="2303" spans="1:12" hidden="1" x14ac:dyDescent="0.3">
      <c r="A2303" t="s">
        <v>4872</v>
      </c>
      <c r="B2303" t="s">
        <v>12</v>
      </c>
      <c r="C2303">
        <v>2000</v>
      </c>
      <c r="D2303" s="1">
        <v>44882</v>
      </c>
      <c r="E2303">
        <v>7</v>
      </c>
      <c r="F2303" t="s">
        <v>125</v>
      </c>
      <c r="G2303" t="s">
        <v>4875</v>
      </c>
      <c r="H2303" t="s">
        <v>39</v>
      </c>
      <c r="I2303">
        <v>208</v>
      </c>
      <c r="J2303" t="s">
        <v>16</v>
      </c>
      <c r="K2303" t="s">
        <v>1247</v>
      </c>
      <c r="L2303">
        <f>YEAR(licenziamenti[[#This Row],[date]])</f>
        <v>2022</v>
      </c>
    </row>
    <row r="2304" spans="1:12" hidden="1" x14ac:dyDescent="0.3">
      <c r="A2304" t="s">
        <v>4872</v>
      </c>
      <c r="B2304" t="s">
        <v>12</v>
      </c>
      <c r="C2304">
        <v>3600</v>
      </c>
      <c r="D2304" s="1">
        <v>45175</v>
      </c>
      <c r="E2304">
        <v>1</v>
      </c>
      <c r="F2304" t="s">
        <v>125</v>
      </c>
      <c r="G2304" t="s">
        <v>4876</v>
      </c>
      <c r="H2304" t="s">
        <v>39</v>
      </c>
      <c r="I2304">
        <v>208</v>
      </c>
      <c r="J2304" t="s">
        <v>16</v>
      </c>
      <c r="K2304" t="s">
        <v>564</v>
      </c>
      <c r="L2304">
        <f>YEAR(licenziamenti[[#This Row],[date]])</f>
        <v>2023</v>
      </c>
    </row>
    <row r="2305" spans="1:12" hidden="1" x14ac:dyDescent="0.3">
      <c r="A2305" t="s">
        <v>4877</v>
      </c>
      <c r="B2305" t="s">
        <v>12</v>
      </c>
      <c r="D2305" s="1">
        <v>44854</v>
      </c>
      <c r="E2305">
        <v>2</v>
      </c>
      <c r="F2305" t="s">
        <v>419</v>
      </c>
      <c r="G2305" t="s">
        <v>4878</v>
      </c>
      <c r="H2305" t="s">
        <v>15</v>
      </c>
      <c r="I2305">
        <v>365</v>
      </c>
      <c r="J2305" t="s">
        <v>16</v>
      </c>
      <c r="K2305" t="s">
        <v>2893</v>
      </c>
      <c r="L2305">
        <f>YEAR(licenziamenti[[#This Row],[date]])</f>
        <v>2022</v>
      </c>
    </row>
    <row r="2306" spans="1:12" hidden="1" x14ac:dyDescent="0.3">
      <c r="A2306" t="s">
        <v>4877</v>
      </c>
      <c r="B2306" t="s">
        <v>12</v>
      </c>
      <c r="D2306" s="1">
        <v>45007</v>
      </c>
      <c r="E2306">
        <v>27</v>
      </c>
      <c r="F2306" t="s">
        <v>419</v>
      </c>
      <c r="G2306" t="s">
        <v>4879</v>
      </c>
      <c r="H2306" t="s">
        <v>15</v>
      </c>
      <c r="I2306">
        <v>365</v>
      </c>
      <c r="J2306" t="s">
        <v>16</v>
      </c>
      <c r="K2306" t="s">
        <v>4713</v>
      </c>
      <c r="L2306">
        <f>YEAR(licenziamenti[[#This Row],[date]])</f>
        <v>2023</v>
      </c>
    </row>
    <row r="2307" spans="1:12" hidden="1" x14ac:dyDescent="0.3">
      <c r="A2307" t="s">
        <v>4880</v>
      </c>
      <c r="B2307" t="s">
        <v>731</v>
      </c>
      <c r="C2307">
        <v>1370</v>
      </c>
      <c r="D2307" s="1">
        <v>44874</v>
      </c>
      <c r="E2307">
        <v>2</v>
      </c>
      <c r="F2307" t="s">
        <v>131</v>
      </c>
      <c r="G2307" t="s">
        <v>4881</v>
      </c>
      <c r="H2307" t="s">
        <v>39</v>
      </c>
      <c r="I2307">
        <v>527</v>
      </c>
      <c r="J2307" t="s">
        <v>16</v>
      </c>
      <c r="K2307" t="s">
        <v>1569</v>
      </c>
      <c r="L2307">
        <f>YEAR(licenziamenti[[#This Row],[date]])</f>
        <v>2022</v>
      </c>
    </row>
    <row r="2308" spans="1:12" hidden="1" x14ac:dyDescent="0.3">
      <c r="A2308" t="s">
        <v>4880</v>
      </c>
      <c r="B2308" t="s">
        <v>731</v>
      </c>
      <c r="C2308">
        <v>3300</v>
      </c>
      <c r="D2308" s="1">
        <v>44581</v>
      </c>
      <c r="F2308" t="s">
        <v>131</v>
      </c>
      <c r="G2308" t="s">
        <v>4882</v>
      </c>
      <c r="H2308" t="s">
        <v>39</v>
      </c>
      <c r="I2308">
        <v>527</v>
      </c>
      <c r="J2308" t="s">
        <v>16</v>
      </c>
      <c r="K2308" t="s">
        <v>4883</v>
      </c>
      <c r="L2308">
        <f>YEAR(licenziamenti[[#This Row],[date]])</f>
        <v>2022</v>
      </c>
    </row>
    <row r="2309" spans="1:12" hidden="1" x14ac:dyDescent="0.3">
      <c r="A2309" t="s">
        <v>4884</v>
      </c>
      <c r="B2309" t="s">
        <v>99</v>
      </c>
      <c r="C2309">
        <v>1940</v>
      </c>
      <c r="D2309" s="1">
        <v>43921</v>
      </c>
      <c r="E2309">
        <v>4.1E+16</v>
      </c>
      <c r="F2309" t="s">
        <v>33</v>
      </c>
      <c r="G2309" t="s">
        <v>4885</v>
      </c>
      <c r="H2309" t="s">
        <v>1284</v>
      </c>
      <c r="I2309">
        <v>310</v>
      </c>
      <c r="J2309" t="s">
        <v>16</v>
      </c>
      <c r="K2309" t="s">
        <v>1323</v>
      </c>
      <c r="L2309">
        <f>YEAR(licenziamenti[[#This Row],[date]])</f>
        <v>2020</v>
      </c>
    </row>
    <row r="2310" spans="1:12" hidden="1" x14ac:dyDescent="0.3">
      <c r="A2310" t="s">
        <v>4886</v>
      </c>
      <c r="B2310" t="s">
        <v>157</v>
      </c>
      <c r="C2310">
        <v>180</v>
      </c>
      <c r="D2310" s="1">
        <v>44741</v>
      </c>
      <c r="E2310">
        <v>3</v>
      </c>
      <c r="F2310" t="s">
        <v>311</v>
      </c>
      <c r="G2310" t="s">
        <v>4887</v>
      </c>
      <c r="H2310" t="s">
        <v>28</v>
      </c>
      <c r="I2310">
        <v>25</v>
      </c>
      <c r="J2310" t="s">
        <v>159</v>
      </c>
      <c r="K2310" t="s">
        <v>1921</v>
      </c>
      <c r="L2310">
        <f>YEAR(licenziamenti[[#This Row],[date]])</f>
        <v>2022</v>
      </c>
    </row>
    <row r="2311" spans="1:12" hidden="1" x14ac:dyDescent="0.3">
      <c r="A2311" t="s">
        <v>4888</v>
      </c>
      <c r="B2311" t="s">
        <v>99</v>
      </c>
      <c r="D2311" s="1">
        <v>44140</v>
      </c>
      <c r="E2311">
        <v>10</v>
      </c>
      <c r="F2311" t="s">
        <v>146</v>
      </c>
      <c r="G2311" t="s">
        <v>4889</v>
      </c>
      <c r="H2311" t="s">
        <v>22</v>
      </c>
      <c r="I2311">
        <v>14</v>
      </c>
      <c r="J2311" t="s">
        <v>16</v>
      </c>
      <c r="K2311" t="s">
        <v>4890</v>
      </c>
      <c r="L2311">
        <f>YEAR(licenziamenti[[#This Row],[date]])</f>
        <v>2020</v>
      </c>
    </row>
    <row r="2312" spans="1:12" hidden="1" x14ac:dyDescent="0.3">
      <c r="A2312" t="s">
        <v>4891</v>
      </c>
      <c r="B2312" t="s">
        <v>32</v>
      </c>
      <c r="C2312">
        <v>500</v>
      </c>
      <c r="D2312" s="1">
        <v>43957</v>
      </c>
      <c r="E2312">
        <v>8</v>
      </c>
      <c r="F2312" t="s">
        <v>20</v>
      </c>
      <c r="G2312" t="s">
        <v>4892</v>
      </c>
      <c r="H2312" t="s">
        <v>39</v>
      </c>
      <c r="I2312">
        <v>60</v>
      </c>
      <c r="J2312" t="s">
        <v>16</v>
      </c>
      <c r="K2312" t="s">
        <v>1856</v>
      </c>
      <c r="L2312">
        <f>YEAR(licenziamenti[[#This Row],[date]])</f>
        <v>2020</v>
      </c>
    </row>
    <row r="2313" spans="1:12" hidden="1" x14ac:dyDescent="0.3">
      <c r="A2313" t="s">
        <v>4893</v>
      </c>
      <c r="B2313" t="s">
        <v>444</v>
      </c>
      <c r="D2313" s="1">
        <v>44880</v>
      </c>
      <c r="E2313">
        <v>11</v>
      </c>
      <c r="F2313" t="s">
        <v>311</v>
      </c>
      <c r="G2313" t="s">
        <v>4894</v>
      </c>
      <c r="H2313" t="s">
        <v>39</v>
      </c>
      <c r="I2313">
        <v>382</v>
      </c>
      <c r="J2313" t="s">
        <v>16</v>
      </c>
      <c r="K2313" t="s">
        <v>843</v>
      </c>
      <c r="L2313">
        <f>YEAR(licenziamenti[[#This Row],[date]])</f>
        <v>2022</v>
      </c>
    </row>
    <row r="2314" spans="1:12" hidden="1" x14ac:dyDescent="0.3">
      <c r="A2314" t="s">
        <v>4895</v>
      </c>
      <c r="B2314" t="s">
        <v>138</v>
      </c>
      <c r="D2314" s="1">
        <v>44868</v>
      </c>
      <c r="E2314">
        <v>8200000000000001</v>
      </c>
      <c r="F2314" t="s">
        <v>13</v>
      </c>
      <c r="G2314" t="s">
        <v>4896</v>
      </c>
      <c r="H2314" t="s">
        <v>39</v>
      </c>
      <c r="I2314">
        <v>445</v>
      </c>
      <c r="J2314" t="s">
        <v>16</v>
      </c>
      <c r="K2314" t="s">
        <v>1247</v>
      </c>
      <c r="L2314">
        <f>YEAR(licenziamenti[[#This Row],[date]])</f>
        <v>2022</v>
      </c>
    </row>
    <row r="2315" spans="1:12" hidden="1" x14ac:dyDescent="0.3">
      <c r="A2315" t="s">
        <v>4895</v>
      </c>
      <c r="B2315" t="s">
        <v>138</v>
      </c>
      <c r="C2315">
        <v>1600</v>
      </c>
      <c r="D2315" s="1">
        <v>44817</v>
      </c>
      <c r="E2315">
        <v>75</v>
      </c>
      <c r="F2315" t="s">
        <v>13</v>
      </c>
      <c r="G2315" t="s">
        <v>4897</v>
      </c>
      <c r="H2315" t="s">
        <v>39</v>
      </c>
      <c r="I2315">
        <v>445</v>
      </c>
      <c r="J2315" t="s">
        <v>16</v>
      </c>
      <c r="K2315" t="s">
        <v>1247</v>
      </c>
      <c r="L2315">
        <f>YEAR(licenziamenti[[#This Row],[date]])</f>
        <v>2022</v>
      </c>
    </row>
    <row r="2316" spans="1:12" hidden="1" x14ac:dyDescent="0.3">
      <c r="A2316" t="s">
        <v>4898</v>
      </c>
      <c r="B2316" t="s">
        <v>12</v>
      </c>
      <c r="C2316">
        <v>570</v>
      </c>
      <c r="D2316" s="1">
        <v>43969</v>
      </c>
      <c r="F2316" t="s">
        <v>251</v>
      </c>
      <c r="G2316" t="s">
        <v>4899</v>
      </c>
      <c r="H2316" t="s">
        <v>15</v>
      </c>
      <c r="I2316">
        <v>553</v>
      </c>
      <c r="J2316" t="s">
        <v>16</v>
      </c>
      <c r="K2316" t="s">
        <v>4900</v>
      </c>
      <c r="L2316">
        <f>YEAR(licenziamenti[[#This Row],[date]])</f>
        <v>2020</v>
      </c>
    </row>
    <row r="2317" spans="1:12" hidden="1" x14ac:dyDescent="0.3">
      <c r="A2317" t="s">
        <v>4901</v>
      </c>
      <c r="B2317" t="s">
        <v>117</v>
      </c>
      <c r="D2317" s="1">
        <v>45458</v>
      </c>
      <c r="E2317">
        <v>10</v>
      </c>
      <c r="F2317" t="s">
        <v>73</v>
      </c>
      <c r="G2317" t="s">
        <v>4902</v>
      </c>
      <c r="H2317" t="s">
        <v>28</v>
      </c>
      <c r="I2317">
        <v>54</v>
      </c>
      <c r="J2317" t="s">
        <v>16</v>
      </c>
      <c r="K2317" t="s">
        <v>1190</v>
      </c>
      <c r="L2317">
        <f>YEAR(licenziamenti[[#This Row],[date]])</f>
        <v>2024</v>
      </c>
    </row>
    <row r="2318" spans="1:12" hidden="1" x14ac:dyDescent="0.3">
      <c r="A2318" t="s">
        <v>4903</v>
      </c>
      <c r="B2318" t="s">
        <v>150</v>
      </c>
      <c r="C2318">
        <v>1800</v>
      </c>
      <c r="D2318" s="1">
        <v>44719</v>
      </c>
      <c r="E2318">
        <v>15</v>
      </c>
      <c r="F2318" t="s">
        <v>131</v>
      </c>
      <c r="G2318" t="s">
        <v>4904</v>
      </c>
      <c r="H2318" t="s">
        <v>58</v>
      </c>
      <c r="I2318">
        <v>172</v>
      </c>
      <c r="J2318" t="s">
        <v>133</v>
      </c>
      <c r="K2318" t="s">
        <v>845</v>
      </c>
      <c r="L2318">
        <f>YEAR(licenziamenti[[#This Row],[date]])</f>
        <v>2022</v>
      </c>
    </row>
    <row r="2319" spans="1:12" hidden="1" x14ac:dyDescent="0.3">
      <c r="A2319" t="s">
        <v>4903</v>
      </c>
      <c r="B2319" t="s">
        <v>150</v>
      </c>
      <c r="C2319">
        <v>500</v>
      </c>
      <c r="D2319" s="1">
        <v>44811</v>
      </c>
      <c r="F2319" t="s">
        <v>131</v>
      </c>
      <c r="G2319" t="s">
        <v>4905</v>
      </c>
      <c r="H2319" t="s">
        <v>58</v>
      </c>
      <c r="I2319">
        <v>172</v>
      </c>
      <c r="J2319" t="s">
        <v>133</v>
      </c>
      <c r="K2319" t="s">
        <v>1039</v>
      </c>
      <c r="L2319">
        <f>YEAR(licenziamenti[[#This Row],[date]])</f>
        <v>2022</v>
      </c>
    </row>
    <row r="2320" spans="1:12" hidden="1" x14ac:dyDescent="0.3">
      <c r="A2320" t="s">
        <v>4906</v>
      </c>
      <c r="B2320" t="s">
        <v>810</v>
      </c>
      <c r="C2320">
        <v>500</v>
      </c>
      <c r="D2320" s="1">
        <v>45827</v>
      </c>
      <c r="E2320">
        <v>2</v>
      </c>
      <c r="F2320" t="s">
        <v>43</v>
      </c>
      <c r="G2320" t="s">
        <v>4907</v>
      </c>
      <c r="H2320" t="s">
        <v>28</v>
      </c>
      <c r="I2320">
        <v>66</v>
      </c>
      <c r="J2320" t="s">
        <v>294</v>
      </c>
      <c r="K2320" t="s">
        <v>4908</v>
      </c>
      <c r="L2320">
        <f>YEAR(licenziamenti[[#This Row],[date]])</f>
        <v>2025</v>
      </c>
    </row>
    <row r="2321" spans="1:12" hidden="1" x14ac:dyDescent="0.3">
      <c r="A2321" t="s">
        <v>4909</v>
      </c>
      <c r="B2321" t="s">
        <v>772</v>
      </c>
      <c r="C2321">
        <v>11000</v>
      </c>
      <c r="D2321" s="1">
        <v>45050</v>
      </c>
      <c r="E2321">
        <v>15</v>
      </c>
      <c r="F2321" t="s">
        <v>213</v>
      </c>
      <c r="G2321" t="s">
        <v>4910</v>
      </c>
      <c r="H2321" t="s">
        <v>39</v>
      </c>
      <c r="I2321">
        <v>1700</v>
      </c>
      <c r="J2321" t="s">
        <v>16</v>
      </c>
      <c r="K2321" t="s">
        <v>631</v>
      </c>
      <c r="L2321">
        <f>YEAR(licenziamenti[[#This Row],[date]])</f>
        <v>2023</v>
      </c>
    </row>
    <row r="2322" spans="1:12" hidden="1" x14ac:dyDescent="0.3">
      <c r="A2322" t="s">
        <v>4911</v>
      </c>
      <c r="B2322" t="s">
        <v>4912</v>
      </c>
      <c r="D2322" s="1">
        <v>45485</v>
      </c>
      <c r="E2322">
        <v>3</v>
      </c>
      <c r="F2322" t="s">
        <v>131</v>
      </c>
      <c r="G2322" t="s">
        <v>4913</v>
      </c>
      <c r="H2322" t="s">
        <v>105</v>
      </c>
      <c r="I2322">
        <v>20</v>
      </c>
      <c r="J2322" t="s">
        <v>223</v>
      </c>
      <c r="K2322" t="s">
        <v>4914</v>
      </c>
      <c r="L2322">
        <f>YEAR(licenziamenti[[#This Row],[date]])</f>
        <v>2024</v>
      </c>
    </row>
    <row r="2323" spans="1:12" hidden="1" x14ac:dyDescent="0.3">
      <c r="A2323" t="s">
        <v>4915</v>
      </c>
      <c r="B2323" t="s">
        <v>12</v>
      </c>
      <c r="C2323">
        <v>270</v>
      </c>
      <c r="D2323" s="1">
        <v>44739</v>
      </c>
      <c r="E2323">
        <v>25</v>
      </c>
      <c r="F2323" t="s">
        <v>109</v>
      </c>
      <c r="G2323" t="s">
        <v>4916</v>
      </c>
      <c r="H2323" t="s">
        <v>28</v>
      </c>
      <c r="I2323">
        <v>61</v>
      </c>
      <c r="J2323" t="s">
        <v>16</v>
      </c>
      <c r="K2323" t="s">
        <v>460</v>
      </c>
      <c r="L2323">
        <f>YEAR(licenziamenti[[#This Row],[date]])</f>
        <v>2022</v>
      </c>
    </row>
    <row r="2324" spans="1:12" hidden="1" x14ac:dyDescent="0.3">
      <c r="A2324" t="s">
        <v>4917</v>
      </c>
      <c r="B2324" t="s">
        <v>138</v>
      </c>
      <c r="C2324">
        <v>3400</v>
      </c>
      <c r="D2324" s="1">
        <v>43928</v>
      </c>
      <c r="E2324">
        <v>53</v>
      </c>
      <c r="F2324" t="s">
        <v>13</v>
      </c>
      <c r="G2324" t="s">
        <v>4918</v>
      </c>
      <c r="H2324" t="s">
        <v>39</v>
      </c>
      <c r="I2324">
        <v>438</v>
      </c>
      <c r="J2324" t="s">
        <v>16</v>
      </c>
      <c r="K2324" t="s">
        <v>46</v>
      </c>
      <c r="L2324">
        <f>YEAR(licenziamenti[[#This Row],[date]])</f>
        <v>2020</v>
      </c>
    </row>
    <row r="2325" spans="1:12" hidden="1" x14ac:dyDescent="0.3">
      <c r="A2325" t="s">
        <v>4919</v>
      </c>
      <c r="B2325" t="s">
        <v>138</v>
      </c>
      <c r="C2325">
        <v>2900</v>
      </c>
      <c r="D2325" s="1">
        <v>45184</v>
      </c>
      <c r="F2325" t="s">
        <v>13</v>
      </c>
      <c r="G2325" t="s">
        <v>4920</v>
      </c>
      <c r="H2325" t="s">
        <v>39</v>
      </c>
      <c r="I2325">
        <v>438</v>
      </c>
      <c r="J2325" t="s">
        <v>16</v>
      </c>
      <c r="K2325" t="s">
        <v>85</v>
      </c>
      <c r="L2325">
        <f>YEAR(licenziamenti[[#This Row],[date]])</f>
        <v>2023</v>
      </c>
    </row>
    <row r="2326" spans="1:12" hidden="1" x14ac:dyDescent="0.3">
      <c r="A2326" t="s">
        <v>4921</v>
      </c>
      <c r="B2326" t="s">
        <v>42</v>
      </c>
      <c r="C2326">
        <v>1000</v>
      </c>
      <c r="D2326" s="1">
        <v>44945</v>
      </c>
      <c r="E2326">
        <v>5</v>
      </c>
      <c r="F2326" t="s">
        <v>43</v>
      </c>
      <c r="G2326" t="s">
        <v>4922</v>
      </c>
      <c r="H2326" t="s">
        <v>58</v>
      </c>
      <c r="I2326">
        <v>965</v>
      </c>
      <c r="J2326" t="s">
        <v>16</v>
      </c>
      <c r="K2326" t="s">
        <v>709</v>
      </c>
      <c r="L2326">
        <f>YEAR(licenziamenti[[#This Row],[date]])</f>
        <v>2023</v>
      </c>
    </row>
    <row r="2327" spans="1:12" hidden="1" x14ac:dyDescent="0.3">
      <c r="A2327" t="s">
        <v>4923</v>
      </c>
      <c r="B2327" t="s">
        <v>815</v>
      </c>
      <c r="C2327">
        <v>200</v>
      </c>
      <c r="D2327" s="1">
        <v>44854</v>
      </c>
      <c r="F2327" t="s">
        <v>78</v>
      </c>
      <c r="G2327" t="s">
        <v>4924</v>
      </c>
      <c r="H2327" t="s">
        <v>215</v>
      </c>
      <c r="I2327">
        <v>5</v>
      </c>
      <c r="J2327" t="s">
        <v>16</v>
      </c>
      <c r="K2327" t="s">
        <v>1074</v>
      </c>
      <c r="L2327">
        <f>YEAR(licenziamenti[[#This Row],[date]])</f>
        <v>2022</v>
      </c>
    </row>
    <row r="2328" spans="1:12" hidden="1" x14ac:dyDescent="0.3">
      <c r="A2328" t="s">
        <v>4925</v>
      </c>
      <c r="B2328" t="s">
        <v>19</v>
      </c>
      <c r="C2328">
        <v>300</v>
      </c>
      <c r="D2328" s="1">
        <v>45903</v>
      </c>
      <c r="F2328" t="s">
        <v>78</v>
      </c>
      <c r="G2328" t="s">
        <v>4926</v>
      </c>
      <c r="H2328" t="s">
        <v>39</v>
      </c>
      <c r="I2328">
        <v>65</v>
      </c>
      <c r="J2328" t="s">
        <v>16</v>
      </c>
      <c r="K2328" t="s">
        <v>959</v>
      </c>
      <c r="L2328">
        <f>YEAR(licenziamenti[[#This Row],[date]])</f>
        <v>2025</v>
      </c>
    </row>
    <row r="2329" spans="1:12" hidden="1" x14ac:dyDescent="0.3">
      <c r="A2329" t="s">
        <v>4925</v>
      </c>
      <c r="B2329" t="s">
        <v>19</v>
      </c>
      <c r="C2329">
        <v>500</v>
      </c>
      <c r="D2329" s="1">
        <v>45140</v>
      </c>
      <c r="F2329" t="s">
        <v>78</v>
      </c>
      <c r="G2329" t="s">
        <v>4927</v>
      </c>
      <c r="H2329" t="s">
        <v>39</v>
      </c>
      <c r="I2329">
        <v>65</v>
      </c>
      <c r="J2329" t="s">
        <v>23</v>
      </c>
      <c r="K2329" t="s">
        <v>793</v>
      </c>
      <c r="L2329">
        <f>YEAR(licenziamenti[[#This Row],[date]])</f>
        <v>2023</v>
      </c>
    </row>
    <row r="2330" spans="1:12" hidden="1" x14ac:dyDescent="0.3">
      <c r="A2330" t="s">
        <v>4925</v>
      </c>
      <c r="B2330" t="s">
        <v>99</v>
      </c>
      <c r="C2330">
        <v>930</v>
      </c>
      <c r="D2330" s="1">
        <v>45903</v>
      </c>
      <c r="F2330" t="s">
        <v>78</v>
      </c>
      <c r="G2330" t="s">
        <v>4928</v>
      </c>
      <c r="H2330" t="s">
        <v>39</v>
      </c>
      <c r="I2330">
        <v>65</v>
      </c>
      <c r="J2330" t="s">
        <v>16</v>
      </c>
      <c r="K2330" t="s">
        <v>959</v>
      </c>
      <c r="L2330">
        <f>YEAR(licenziamenti[[#This Row],[date]])</f>
        <v>2025</v>
      </c>
    </row>
    <row r="2331" spans="1:12" hidden="1" x14ac:dyDescent="0.3">
      <c r="A2331" t="s">
        <v>4925</v>
      </c>
      <c r="B2331" t="s">
        <v>12</v>
      </c>
      <c r="C2331">
        <v>10000</v>
      </c>
      <c r="D2331" s="1">
        <v>44872</v>
      </c>
      <c r="E2331">
        <v>1</v>
      </c>
      <c r="F2331" t="s">
        <v>78</v>
      </c>
      <c r="G2331" t="s">
        <v>4929</v>
      </c>
      <c r="H2331" t="s">
        <v>39</v>
      </c>
      <c r="I2331">
        <v>65</v>
      </c>
      <c r="J2331" t="s">
        <v>16</v>
      </c>
      <c r="K2331" t="s">
        <v>551</v>
      </c>
      <c r="L2331">
        <f>YEAR(licenziamenti[[#This Row],[date]])</f>
        <v>2022</v>
      </c>
    </row>
    <row r="2332" spans="1:12" hidden="1" x14ac:dyDescent="0.3">
      <c r="A2332" t="s">
        <v>4925</v>
      </c>
      <c r="B2332" t="s">
        <v>12</v>
      </c>
      <c r="C2332">
        <v>10000</v>
      </c>
      <c r="D2332" s="1">
        <v>45691</v>
      </c>
      <c r="E2332">
        <v>1</v>
      </c>
      <c r="F2332" t="s">
        <v>78</v>
      </c>
      <c r="G2332" t="s">
        <v>4930</v>
      </c>
      <c r="H2332" t="s">
        <v>39</v>
      </c>
      <c r="I2332">
        <v>65</v>
      </c>
      <c r="J2332" t="s">
        <v>16</v>
      </c>
      <c r="K2332" t="s">
        <v>472</v>
      </c>
      <c r="L2332">
        <f>YEAR(licenziamenti[[#This Row],[date]])</f>
        <v>2025</v>
      </c>
    </row>
    <row r="2333" spans="1:12" hidden="1" x14ac:dyDescent="0.3">
      <c r="A2333" t="s">
        <v>4925</v>
      </c>
      <c r="B2333" t="s">
        <v>12</v>
      </c>
      <c r="C2333">
        <v>10000</v>
      </c>
      <c r="D2333" s="1">
        <v>44069</v>
      </c>
      <c r="E2333">
        <v>1.8500000000000004E+16</v>
      </c>
      <c r="F2333" t="s">
        <v>78</v>
      </c>
      <c r="G2333" t="s">
        <v>4931</v>
      </c>
      <c r="H2333" t="s">
        <v>39</v>
      </c>
      <c r="I2333">
        <v>65</v>
      </c>
      <c r="J2333" t="s">
        <v>16</v>
      </c>
      <c r="K2333" t="s">
        <v>4932</v>
      </c>
      <c r="L2333">
        <f>YEAR(licenziamenti[[#This Row],[date]])</f>
        <v>2020</v>
      </c>
    </row>
    <row r="2334" spans="1:12" hidden="1" x14ac:dyDescent="0.3">
      <c r="A2334" t="s">
        <v>4925</v>
      </c>
      <c r="B2334" t="s">
        <v>12</v>
      </c>
      <c r="C2334">
        <v>2620</v>
      </c>
      <c r="D2334" s="1">
        <v>45904</v>
      </c>
      <c r="F2334" t="s">
        <v>78</v>
      </c>
      <c r="G2334" t="s">
        <v>4933</v>
      </c>
      <c r="H2334" t="s">
        <v>39</v>
      </c>
      <c r="I2334">
        <v>65</v>
      </c>
      <c r="J2334" t="s">
        <v>16</v>
      </c>
      <c r="K2334" t="s">
        <v>959</v>
      </c>
      <c r="L2334">
        <f>YEAR(licenziamenti[[#This Row],[date]])</f>
        <v>2025</v>
      </c>
    </row>
    <row r="2335" spans="1:12" hidden="1" x14ac:dyDescent="0.3">
      <c r="A2335" t="s">
        <v>4925</v>
      </c>
      <c r="B2335" t="s">
        <v>12</v>
      </c>
      <c r="C2335">
        <v>3000</v>
      </c>
      <c r="D2335" s="1">
        <v>45488</v>
      </c>
      <c r="F2335" t="s">
        <v>78</v>
      </c>
      <c r="G2335" t="s">
        <v>4934</v>
      </c>
      <c r="H2335" t="s">
        <v>39</v>
      </c>
      <c r="I2335">
        <v>65</v>
      </c>
      <c r="J2335" t="s">
        <v>16</v>
      </c>
      <c r="K2335" t="s">
        <v>4935</v>
      </c>
      <c r="L2335">
        <f>YEAR(licenziamenti[[#This Row],[date]])</f>
        <v>2024</v>
      </c>
    </row>
    <row r="2336" spans="1:12" hidden="1" x14ac:dyDescent="0.3">
      <c r="A2336" t="s">
        <v>4925</v>
      </c>
      <c r="B2336" t="s">
        <v>12</v>
      </c>
      <c r="C2336">
        <v>40000</v>
      </c>
      <c r="D2336" s="1">
        <v>45900</v>
      </c>
      <c r="F2336" t="s">
        <v>78</v>
      </c>
      <c r="G2336" t="s">
        <v>4936</v>
      </c>
      <c r="H2336" t="s">
        <v>39</v>
      </c>
      <c r="I2336">
        <v>65</v>
      </c>
      <c r="J2336" t="s">
        <v>16</v>
      </c>
      <c r="K2336" t="s">
        <v>2506</v>
      </c>
      <c r="L2336">
        <f>YEAR(licenziamenti[[#This Row],[date]])</f>
        <v>2025</v>
      </c>
    </row>
    <row r="2337" spans="1:12" hidden="1" x14ac:dyDescent="0.3">
      <c r="A2337" t="s">
        <v>4925</v>
      </c>
      <c r="B2337" t="s">
        <v>12</v>
      </c>
      <c r="C2337">
        <v>7000</v>
      </c>
      <c r="D2337" s="1">
        <v>45317</v>
      </c>
      <c r="E2337">
        <v>1</v>
      </c>
      <c r="F2337" t="s">
        <v>78</v>
      </c>
      <c r="G2337" t="s">
        <v>4937</v>
      </c>
      <c r="H2337" t="s">
        <v>39</v>
      </c>
      <c r="I2337">
        <v>65</v>
      </c>
      <c r="J2337" t="s">
        <v>16</v>
      </c>
      <c r="K2337" t="s">
        <v>1134</v>
      </c>
      <c r="L2337">
        <f>YEAR(licenziamenti[[#This Row],[date]])</f>
        <v>2024</v>
      </c>
    </row>
    <row r="2338" spans="1:12" hidden="1" x14ac:dyDescent="0.3">
      <c r="A2338" t="s">
        <v>4925</v>
      </c>
      <c r="B2338" t="s">
        <v>12</v>
      </c>
      <c r="C2338">
        <v>80000</v>
      </c>
      <c r="D2338" s="1">
        <v>44930</v>
      </c>
      <c r="E2338">
        <v>1</v>
      </c>
      <c r="F2338" t="s">
        <v>78</v>
      </c>
      <c r="G2338" t="s">
        <v>4938</v>
      </c>
      <c r="H2338" t="s">
        <v>39</v>
      </c>
      <c r="I2338">
        <v>65</v>
      </c>
      <c r="J2338" t="s">
        <v>16</v>
      </c>
      <c r="K2338" t="s">
        <v>1180</v>
      </c>
      <c r="L2338">
        <f>YEAR(licenziamenti[[#This Row],[date]])</f>
        <v>2023</v>
      </c>
    </row>
    <row r="2339" spans="1:12" hidden="1" x14ac:dyDescent="0.3">
      <c r="A2339" t="s">
        <v>4925</v>
      </c>
      <c r="B2339" t="s">
        <v>12</v>
      </c>
      <c r="C2339">
        <v>900</v>
      </c>
      <c r="D2339" s="1">
        <v>44847</v>
      </c>
      <c r="F2339" t="s">
        <v>78</v>
      </c>
      <c r="G2339" t="s">
        <v>4939</v>
      </c>
      <c r="H2339" t="s">
        <v>39</v>
      </c>
      <c r="I2339">
        <v>65</v>
      </c>
      <c r="J2339" t="s">
        <v>16</v>
      </c>
      <c r="K2339" t="s">
        <v>80</v>
      </c>
      <c r="L2339">
        <f>YEAR(licenziamenti[[#This Row],[date]])</f>
        <v>2022</v>
      </c>
    </row>
    <row r="2340" spans="1:12" hidden="1" x14ac:dyDescent="0.3">
      <c r="A2340" t="s">
        <v>4940</v>
      </c>
      <c r="B2340" t="s">
        <v>702</v>
      </c>
      <c r="C2340">
        <v>1000</v>
      </c>
      <c r="D2340" s="1">
        <v>44964</v>
      </c>
      <c r="E2340">
        <v>1</v>
      </c>
      <c r="F2340" t="s">
        <v>78</v>
      </c>
      <c r="G2340" t="s">
        <v>4941</v>
      </c>
      <c r="H2340" t="s">
        <v>105</v>
      </c>
      <c r="I2340">
        <v>245</v>
      </c>
      <c r="J2340" t="s">
        <v>16</v>
      </c>
      <c r="K2340" t="s">
        <v>202</v>
      </c>
      <c r="L2340">
        <f>YEAR(licenziamenti[[#This Row],[date]])</f>
        <v>2023</v>
      </c>
    </row>
    <row r="2341" spans="1:12" hidden="1" x14ac:dyDescent="0.3">
      <c r="A2341" t="s">
        <v>4942</v>
      </c>
      <c r="B2341" t="s">
        <v>702</v>
      </c>
      <c r="C2341">
        <v>550</v>
      </c>
      <c r="D2341" s="1">
        <v>43958</v>
      </c>
      <c r="F2341" t="s">
        <v>78</v>
      </c>
      <c r="G2341" t="s">
        <v>4943</v>
      </c>
      <c r="H2341" t="s">
        <v>45</v>
      </c>
      <c r="I2341">
        <v>145</v>
      </c>
      <c r="J2341" t="s">
        <v>16</v>
      </c>
      <c r="K2341" t="s">
        <v>3212</v>
      </c>
      <c r="L2341">
        <f>YEAR(licenziamenti[[#This Row],[date]])</f>
        <v>2020</v>
      </c>
    </row>
    <row r="2342" spans="1:12" hidden="1" x14ac:dyDescent="0.3">
      <c r="A2342" t="s">
        <v>4944</v>
      </c>
      <c r="B2342" t="s">
        <v>138</v>
      </c>
      <c r="C2342">
        <v>1100</v>
      </c>
      <c r="D2342" s="1">
        <v>45224</v>
      </c>
      <c r="F2342" t="s">
        <v>43</v>
      </c>
      <c r="G2342" t="s">
        <v>4945</v>
      </c>
      <c r="H2342" t="s">
        <v>58</v>
      </c>
      <c r="I2342">
        <v>453</v>
      </c>
      <c r="J2342" t="s">
        <v>16</v>
      </c>
      <c r="K2342" t="s">
        <v>1250</v>
      </c>
      <c r="L2342">
        <f>YEAR(licenziamenti[[#This Row],[date]])</f>
        <v>2023</v>
      </c>
    </row>
    <row r="2343" spans="1:12" hidden="1" x14ac:dyDescent="0.3">
      <c r="A2343" t="s">
        <v>4944</v>
      </c>
      <c r="B2343" t="s">
        <v>138</v>
      </c>
      <c r="C2343">
        <v>600</v>
      </c>
      <c r="D2343" s="1">
        <v>43924</v>
      </c>
      <c r="E2343">
        <v>13</v>
      </c>
      <c r="F2343" t="s">
        <v>43</v>
      </c>
      <c r="G2343" t="s">
        <v>4946</v>
      </c>
      <c r="H2343" t="s">
        <v>45</v>
      </c>
      <c r="I2343">
        <v>97</v>
      </c>
      <c r="J2343" t="s">
        <v>16</v>
      </c>
      <c r="K2343" t="s">
        <v>494</v>
      </c>
      <c r="L2343">
        <f>YEAR(licenziamenti[[#This Row],[date]])</f>
        <v>2020</v>
      </c>
    </row>
    <row r="2344" spans="1:12" hidden="1" x14ac:dyDescent="0.3">
      <c r="A2344" t="s">
        <v>4944</v>
      </c>
      <c r="B2344" t="s">
        <v>138</v>
      </c>
      <c r="C2344">
        <v>900</v>
      </c>
      <c r="D2344" s="1">
        <v>44881</v>
      </c>
      <c r="E2344">
        <v>11</v>
      </c>
      <c r="F2344" t="s">
        <v>43</v>
      </c>
      <c r="G2344" t="s">
        <v>4947</v>
      </c>
      <c r="H2344" t="s">
        <v>173</v>
      </c>
      <c r="I2344">
        <v>452</v>
      </c>
      <c r="J2344" t="s">
        <v>16</v>
      </c>
      <c r="K2344" t="s">
        <v>1247</v>
      </c>
      <c r="L2344">
        <f>YEAR(licenziamenti[[#This Row],[date]])</f>
        <v>2022</v>
      </c>
    </row>
    <row r="2345" spans="1:12" hidden="1" x14ac:dyDescent="0.3">
      <c r="A2345" t="s">
        <v>4948</v>
      </c>
      <c r="B2345" t="s">
        <v>287</v>
      </c>
      <c r="C2345">
        <v>300</v>
      </c>
      <c r="D2345" s="1">
        <v>45818</v>
      </c>
      <c r="E2345">
        <v>5</v>
      </c>
      <c r="F2345" t="s">
        <v>311</v>
      </c>
      <c r="G2345" t="s">
        <v>4949</v>
      </c>
      <c r="H2345" t="s">
        <v>28</v>
      </c>
      <c r="I2345">
        <v>69</v>
      </c>
      <c r="J2345" t="s">
        <v>289</v>
      </c>
      <c r="K2345" t="s">
        <v>4950</v>
      </c>
      <c r="L2345">
        <f>YEAR(licenziamenti[[#This Row],[date]])</f>
        <v>2025</v>
      </c>
    </row>
    <row r="2346" spans="1:12" hidden="1" x14ac:dyDescent="0.3">
      <c r="A2346" t="s">
        <v>4951</v>
      </c>
      <c r="B2346" t="s">
        <v>12</v>
      </c>
      <c r="C2346">
        <v>770</v>
      </c>
      <c r="D2346" s="1">
        <v>45772</v>
      </c>
      <c r="E2346">
        <v>15</v>
      </c>
      <c r="F2346" t="s">
        <v>1099</v>
      </c>
      <c r="G2346" t="s">
        <v>4952</v>
      </c>
      <c r="H2346" t="s">
        <v>45</v>
      </c>
      <c r="I2346">
        <v>1100</v>
      </c>
      <c r="J2346" t="s">
        <v>16</v>
      </c>
      <c r="K2346" t="s">
        <v>2078</v>
      </c>
      <c r="L2346">
        <f>YEAR(licenziamenti[[#This Row],[date]])</f>
        <v>2025</v>
      </c>
    </row>
    <row r="2347" spans="1:12" hidden="1" x14ac:dyDescent="0.3">
      <c r="A2347" t="s">
        <v>4953</v>
      </c>
      <c r="B2347" t="s">
        <v>55</v>
      </c>
      <c r="C2347">
        <v>750</v>
      </c>
      <c r="D2347" s="1">
        <v>44726</v>
      </c>
      <c r="E2347">
        <v>15</v>
      </c>
      <c r="F2347" t="s">
        <v>13</v>
      </c>
      <c r="G2347" t="s">
        <v>4954</v>
      </c>
      <c r="H2347" t="s">
        <v>58</v>
      </c>
      <c r="I2347">
        <v>36</v>
      </c>
      <c r="J2347" t="s">
        <v>59</v>
      </c>
      <c r="K2347" t="s">
        <v>1567</v>
      </c>
      <c r="L2347">
        <f>YEAR(licenziamenti[[#This Row],[date]])</f>
        <v>2022</v>
      </c>
    </row>
    <row r="2348" spans="1:12" hidden="1" x14ac:dyDescent="0.3">
      <c r="A2348" t="s">
        <v>4955</v>
      </c>
      <c r="B2348" t="s">
        <v>26</v>
      </c>
      <c r="D2348" s="1">
        <v>45519</v>
      </c>
      <c r="E2348">
        <v>10</v>
      </c>
      <c r="F2348" t="s">
        <v>43</v>
      </c>
      <c r="G2348" t="s">
        <v>4956</v>
      </c>
      <c r="H2348" t="s">
        <v>28</v>
      </c>
      <c r="I2348">
        <v>10</v>
      </c>
      <c r="J2348" t="s">
        <v>29</v>
      </c>
      <c r="K2348" t="s">
        <v>450</v>
      </c>
      <c r="L2348">
        <f>YEAR(licenziamenti[[#This Row],[date]])</f>
        <v>2024</v>
      </c>
    </row>
    <row r="2349" spans="1:12" hidden="1" x14ac:dyDescent="0.3">
      <c r="A2349" t="s">
        <v>4957</v>
      </c>
      <c r="B2349" t="s">
        <v>12</v>
      </c>
      <c r="C2349">
        <v>3000</v>
      </c>
      <c r="D2349" s="1">
        <v>43971</v>
      </c>
      <c r="E2349">
        <v>18</v>
      </c>
      <c r="F2349" t="s">
        <v>221</v>
      </c>
      <c r="G2349" t="s">
        <v>4958</v>
      </c>
      <c r="H2349" t="s">
        <v>173</v>
      </c>
      <c r="I2349">
        <v>530</v>
      </c>
      <c r="J2349" t="s">
        <v>16</v>
      </c>
      <c r="K2349" t="s">
        <v>3107</v>
      </c>
      <c r="L2349">
        <f>YEAR(licenziamenti[[#This Row],[date]])</f>
        <v>2020</v>
      </c>
    </row>
    <row r="2350" spans="1:12" hidden="1" x14ac:dyDescent="0.3">
      <c r="A2350" t="s">
        <v>4959</v>
      </c>
      <c r="B2350" t="s">
        <v>99</v>
      </c>
      <c r="D2350" s="1">
        <v>44895</v>
      </c>
      <c r="E2350">
        <v>15</v>
      </c>
      <c r="F2350" t="s">
        <v>13</v>
      </c>
      <c r="G2350" t="s">
        <v>4960</v>
      </c>
      <c r="H2350" t="s">
        <v>22</v>
      </c>
      <c r="I2350">
        <v>700</v>
      </c>
      <c r="J2350" t="s">
        <v>16</v>
      </c>
      <c r="K2350" t="s">
        <v>561</v>
      </c>
      <c r="L2350">
        <f>YEAR(licenziamenti[[#This Row],[date]])</f>
        <v>2022</v>
      </c>
    </row>
    <row r="2351" spans="1:12" hidden="1" x14ac:dyDescent="0.3">
      <c r="A2351" t="s">
        <v>4961</v>
      </c>
      <c r="B2351" t="s">
        <v>528</v>
      </c>
      <c r="D2351" s="1">
        <v>44964</v>
      </c>
      <c r="E2351">
        <v>19</v>
      </c>
      <c r="F2351" t="s">
        <v>396</v>
      </c>
      <c r="G2351" t="s">
        <v>4962</v>
      </c>
      <c r="H2351" t="s">
        <v>28</v>
      </c>
      <c r="I2351">
        <v>106</v>
      </c>
      <c r="J2351" t="s">
        <v>16</v>
      </c>
      <c r="K2351" t="s">
        <v>202</v>
      </c>
      <c r="L2351">
        <f>YEAR(licenziamenti[[#This Row],[date]])</f>
        <v>2023</v>
      </c>
    </row>
    <row r="2352" spans="1:12" hidden="1" x14ac:dyDescent="0.3">
      <c r="A2352" t="s">
        <v>4961</v>
      </c>
      <c r="B2352" t="s">
        <v>528</v>
      </c>
      <c r="C2352">
        <v>730</v>
      </c>
      <c r="D2352" s="1">
        <v>45231</v>
      </c>
      <c r="E2352">
        <v>5</v>
      </c>
      <c r="F2352" t="s">
        <v>396</v>
      </c>
      <c r="G2352" t="s">
        <v>4963</v>
      </c>
      <c r="H2352" t="s">
        <v>28</v>
      </c>
      <c r="I2352">
        <v>106</v>
      </c>
      <c r="J2352" t="s">
        <v>16</v>
      </c>
      <c r="K2352" t="s">
        <v>2253</v>
      </c>
      <c r="L2352">
        <f>YEAR(licenziamenti[[#This Row],[date]])</f>
        <v>2023</v>
      </c>
    </row>
    <row r="2353" spans="1:12" hidden="1" x14ac:dyDescent="0.3">
      <c r="A2353" t="s">
        <v>4964</v>
      </c>
      <c r="B2353" t="s">
        <v>55</v>
      </c>
      <c r="C2353">
        <v>600</v>
      </c>
      <c r="D2353" s="1">
        <v>44722</v>
      </c>
      <c r="E2353">
        <v>2</v>
      </c>
      <c r="F2353" t="s">
        <v>13</v>
      </c>
      <c r="G2353" t="s">
        <v>4965</v>
      </c>
      <c r="H2353" t="s">
        <v>58</v>
      </c>
      <c r="I2353">
        <v>11</v>
      </c>
      <c r="J2353" t="s">
        <v>59</v>
      </c>
      <c r="K2353" t="s">
        <v>285</v>
      </c>
      <c r="L2353">
        <f>YEAR(licenziamenti[[#This Row],[date]])</f>
        <v>2022</v>
      </c>
    </row>
    <row r="2354" spans="1:12" hidden="1" x14ac:dyDescent="0.3">
      <c r="A2354" t="s">
        <v>4966</v>
      </c>
      <c r="B2354" t="s">
        <v>12</v>
      </c>
      <c r="C2354">
        <v>800</v>
      </c>
      <c r="D2354" s="1">
        <v>43952</v>
      </c>
      <c r="E2354">
        <v>8</v>
      </c>
      <c r="F2354" t="s">
        <v>33</v>
      </c>
      <c r="G2354" t="s">
        <v>4967</v>
      </c>
      <c r="H2354" t="s">
        <v>22</v>
      </c>
      <c r="I2354">
        <v>82</v>
      </c>
      <c r="J2354" t="s">
        <v>16</v>
      </c>
      <c r="K2354" t="s">
        <v>634</v>
      </c>
      <c r="L2354">
        <f>YEAR(licenziamenti[[#This Row],[date]])</f>
        <v>2020</v>
      </c>
    </row>
    <row r="2355" spans="1:12" hidden="1" x14ac:dyDescent="0.3">
      <c r="A2355" t="s">
        <v>4968</v>
      </c>
      <c r="B2355" t="s">
        <v>4969</v>
      </c>
      <c r="C2355">
        <v>30000</v>
      </c>
      <c r="D2355" s="1">
        <v>44952</v>
      </c>
      <c r="E2355">
        <v>3</v>
      </c>
      <c r="F2355" t="s">
        <v>311</v>
      </c>
      <c r="G2355" t="s">
        <v>4970</v>
      </c>
      <c r="H2355" t="s">
        <v>39</v>
      </c>
      <c r="I2355">
        <v>1300</v>
      </c>
      <c r="J2355" t="s">
        <v>159</v>
      </c>
      <c r="K2355" t="s">
        <v>1617</v>
      </c>
      <c r="L2355">
        <f>YEAR(licenziamenti[[#This Row],[date]])</f>
        <v>2023</v>
      </c>
    </row>
    <row r="2356" spans="1:12" hidden="1" x14ac:dyDescent="0.3">
      <c r="A2356" t="s">
        <v>4968</v>
      </c>
      <c r="B2356" t="s">
        <v>4969</v>
      </c>
      <c r="C2356">
        <v>80000</v>
      </c>
      <c r="D2356" s="1">
        <v>45314</v>
      </c>
      <c r="E2356">
        <v>7</v>
      </c>
      <c r="F2356" t="s">
        <v>311</v>
      </c>
      <c r="G2356" t="s">
        <v>4971</v>
      </c>
      <c r="H2356" t="s">
        <v>39</v>
      </c>
      <c r="I2356">
        <v>1300</v>
      </c>
      <c r="J2356" t="s">
        <v>159</v>
      </c>
      <c r="K2356" t="s">
        <v>2035</v>
      </c>
      <c r="L2356">
        <f>YEAR(licenziamenti[[#This Row],[date]])</f>
        <v>2024</v>
      </c>
    </row>
    <row r="2357" spans="1:12" hidden="1" x14ac:dyDescent="0.3">
      <c r="A2357" t="s">
        <v>4972</v>
      </c>
      <c r="B2357" t="s">
        <v>150</v>
      </c>
      <c r="C2357">
        <v>3000</v>
      </c>
      <c r="D2357" s="1">
        <v>44981</v>
      </c>
      <c r="F2357" t="s">
        <v>311</v>
      </c>
      <c r="G2357" t="s">
        <v>4973</v>
      </c>
      <c r="H2357" t="s">
        <v>2977</v>
      </c>
      <c r="I2357">
        <v>1300</v>
      </c>
      <c r="J2357" t="s">
        <v>133</v>
      </c>
      <c r="K2357" t="s">
        <v>2135</v>
      </c>
      <c r="L2357">
        <f>YEAR(licenziamenti[[#This Row],[date]])</f>
        <v>2023</v>
      </c>
    </row>
    <row r="2358" spans="1:12" hidden="1" x14ac:dyDescent="0.3">
      <c r="A2358" t="s">
        <v>4974</v>
      </c>
      <c r="B2358" t="s">
        <v>196</v>
      </c>
      <c r="C2358">
        <v>1500</v>
      </c>
      <c r="D2358" s="1">
        <v>45244</v>
      </c>
      <c r="F2358" t="s">
        <v>549</v>
      </c>
      <c r="G2358" t="s">
        <v>4975</v>
      </c>
      <c r="H2358" t="s">
        <v>39</v>
      </c>
      <c r="I2358">
        <v>316</v>
      </c>
      <c r="J2358" t="s">
        <v>16</v>
      </c>
      <c r="K2358" t="s">
        <v>968</v>
      </c>
      <c r="L2358">
        <f>YEAR(licenziamenti[[#This Row],[date]])</f>
        <v>2023</v>
      </c>
    </row>
    <row r="2359" spans="1:12" hidden="1" x14ac:dyDescent="0.3">
      <c r="A2359" t="s">
        <v>4974</v>
      </c>
      <c r="B2359" t="s">
        <v>181</v>
      </c>
      <c r="C2359">
        <v>750</v>
      </c>
      <c r="D2359" s="1">
        <v>45124</v>
      </c>
      <c r="E2359">
        <v>25</v>
      </c>
      <c r="F2359" t="s">
        <v>549</v>
      </c>
      <c r="G2359" t="s">
        <v>4976</v>
      </c>
      <c r="H2359" t="s">
        <v>39</v>
      </c>
      <c r="I2359">
        <v>316</v>
      </c>
      <c r="J2359" t="s">
        <v>16</v>
      </c>
      <c r="K2359" t="s">
        <v>2233</v>
      </c>
      <c r="L2359">
        <f>YEAR(licenziamenti[[#This Row],[date]])</f>
        <v>2023</v>
      </c>
    </row>
    <row r="2360" spans="1:12" hidden="1" x14ac:dyDescent="0.3">
      <c r="A2360" t="s">
        <v>4977</v>
      </c>
      <c r="B2360" t="s">
        <v>4978</v>
      </c>
      <c r="C2360">
        <v>340</v>
      </c>
      <c r="D2360" s="1">
        <v>45436</v>
      </c>
      <c r="E2360">
        <v>13</v>
      </c>
      <c r="F2360" t="s">
        <v>549</v>
      </c>
      <c r="G2360" t="s">
        <v>4979</v>
      </c>
      <c r="H2360" t="s">
        <v>39</v>
      </c>
      <c r="I2360">
        <v>424</v>
      </c>
      <c r="J2360" t="s">
        <v>4980</v>
      </c>
      <c r="K2360" t="s">
        <v>1190</v>
      </c>
      <c r="L2360">
        <f>YEAR(licenziamenti[[#This Row],[date]])</f>
        <v>2024</v>
      </c>
    </row>
    <row r="2361" spans="1:12" hidden="1" x14ac:dyDescent="0.3">
      <c r="A2361" t="s">
        <v>4977</v>
      </c>
      <c r="B2361" t="s">
        <v>4978</v>
      </c>
      <c r="C2361">
        <v>700</v>
      </c>
      <c r="D2361" s="1">
        <v>45457</v>
      </c>
      <c r="E2361">
        <v>3</v>
      </c>
      <c r="F2361" t="s">
        <v>549</v>
      </c>
      <c r="G2361" t="s">
        <v>4981</v>
      </c>
      <c r="H2361" t="s">
        <v>39</v>
      </c>
      <c r="I2361">
        <v>424</v>
      </c>
      <c r="J2361" t="s">
        <v>4980</v>
      </c>
      <c r="K2361" t="s">
        <v>1190</v>
      </c>
      <c r="L2361">
        <f>YEAR(licenziamenti[[#This Row],[date]])</f>
        <v>2024</v>
      </c>
    </row>
    <row r="2362" spans="1:12" hidden="1" x14ac:dyDescent="0.3">
      <c r="A2362" t="s">
        <v>4982</v>
      </c>
      <c r="B2362" t="s">
        <v>12</v>
      </c>
      <c r="C2362">
        <v>300</v>
      </c>
      <c r="D2362" s="1">
        <v>43923</v>
      </c>
      <c r="E2362">
        <v>15</v>
      </c>
      <c r="F2362" t="s">
        <v>251</v>
      </c>
      <c r="G2362" t="s">
        <v>143</v>
      </c>
      <c r="H2362" t="s">
        <v>58</v>
      </c>
      <c r="I2362">
        <v>151</v>
      </c>
      <c r="J2362" t="s">
        <v>16</v>
      </c>
      <c r="K2362" t="s">
        <v>2017</v>
      </c>
      <c r="L2362">
        <f>YEAR(licenziamenti[[#This Row],[date]])</f>
        <v>2020</v>
      </c>
    </row>
    <row r="2363" spans="1:12" hidden="1" x14ac:dyDescent="0.3">
      <c r="A2363" t="s">
        <v>4983</v>
      </c>
      <c r="B2363" t="s">
        <v>255</v>
      </c>
      <c r="D2363" s="1">
        <v>44902</v>
      </c>
      <c r="E2363">
        <v>5</v>
      </c>
      <c r="F2363" t="s">
        <v>83</v>
      </c>
      <c r="G2363" t="s">
        <v>4984</v>
      </c>
      <c r="H2363" t="s">
        <v>35</v>
      </c>
      <c r="I2363">
        <v>139</v>
      </c>
      <c r="J2363" t="s">
        <v>257</v>
      </c>
      <c r="K2363" t="s">
        <v>901</v>
      </c>
      <c r="L2363">
        <f>YEAR(licenziamenti[[#This Row],[date]])</f>
        <v>2022</v>
      </c>
    </row>
    <row r="2364" spans="1:12" hidden="1" x14ac:dyDescent="0.3">
      <c r="A2364" t="s">
        <v>4985</v>
      </c>
      <c r="B2364" t="s">
        <v>12</v>
      </c>
      <c r="D2364" s="1">
        <v>44935</v>
      </c>
      <c r="E2364">
        <v>2</v>
      </c>
      <c r="F2364" t="s">
        <v>109</v>
      </c>
      <c r="G2364" t="s">
        <v>4986</v>
      </c>
      <c r="H2364" t="s">
        <v>15</v>
      </c>
      <c r="I2364">
        <v>602</v>
      </c>
      <c r="J2364" t="s">
        <v>16</v>
      </c>
      <c r="K2364" t="s">
        <v>609</v>
      </c>
      <c r="L2364">
        <f>YEAR(licenziamenti[[#This Row],[date]])</f>
        <v>2023</v>
      </c>
    </row>
    <row r="2365" spans="1:12" hidden="1" x14ac:dyDescent="0.3">
      <c r="A2365" t="s">
        <v>4985</v>
      </c>
      <c r="B2365" t="s">
        <v>12</v>
      </c>
      <c r="C2365">
        <v>2000</v>
      </c>
      <c r="D2365" s="1">
        <v>45854</v>
      </c>
      <c r="E2365">
        <v>14</v>
      </c>
      <c r="F2365" t="s">
        <v>109</v>
      </c>
      <c r="G2365" t="s">
        <v>4987</v>
      </c>
      <c r="H2365" t="s">
        <v>15</v>
      </c>
      <c r="I2365">
        <v>602</v>
      </c>
      <c r="J2365" t="s">
        <v>16</v>
      </c>
      <c r="K2365" t="s">
        <v>3095</v>
      </c>
      <c r="L2365">
        <f>YEAR(licenziamenti[[#This Row],[date]])</f>
        <v>2025</v>
      </c>
    </row>
    <row r="2366" spans="1:12" hidden="1" x14ac:dyDescent="0.3">
      <c r="A2366" t="s">
        <v>4988</v>
      </c>
      <c r="B2366" t="s">
        <v>528</v>
      </c>
      <c r="C2366">
        <v>900</v>
      </c>
      <c r="D2366" s="1">
        <v>44005</v>
      </c>
      <c r="E2366">
        <v>9</v>
      </c>
      <c r="F2366" t="s">
        <v>131</v>
      </c>
      <c r="G2366" t="s">
        <v>4989</v>
      </c>
      <c r="H2366" t="s">
        <v>35</v>
      </c>
      <c r="I2366">
        <v>103</v>
      </c>
      <c r="J2366" t="s">
        <v>16</v>
      </c>
      <c r="K2366" t="s">
        <v>578</v>
      </c>
      <c r="L2366">
        <f>YEAR(licenziamenti[[#This Row],[date]])</f>
        <v>2020</v>
      </c>
    </row>
    <row r="2367" spans="1:12" hidden="1" x14ac:dyDescent="0.3">
      <c r="A2367" t="s">
        <v>4990</v>
      </c>
      <c r="B2367" t="s">
        <v>150</v>
      </c>
      <c r="C2367">
        <v>1500</v>
      </c>
      <c r="D2367" s="1">
        <v>45392</v>
      </c>
      <c r="F2367" t="s">
        <v>65</v>
      </c>
      <c r="G2367" t="s">
        <v>4991</v>
      </c>
      <c r="H2367" t="s">
        <v>28</v>
      </c>
      <c r="I2367">
        <v>55</v>
      </c>
      <c r="J2367" t="s">
        <v>133</v>
      </c>
      <c r="K2367" t="s">
        <v>4992</v>
      </c>
      <c r="L2367">
        <f>YEAR(licenziamenti[[#This Row],[date]])</f>
        <v>2024</v>
      </c>
    </row>
    <row r="2368" spans="1:12" hidden="1" x14ac:dyDescent="0.3">
      <c r="A2368" t="s">
        <v>4993</v>
      </c>
      <c r="B2368" t="s">
        <v>12</v>
      </c>
      <c r="C2368">
        <v>290</v>
      </c>
      <c r="D2368" s="1">
        <v>45204</v>
      </c>
      <c r="E2368">
        <v>14</v>
      </c>
      <c r="F2368" t="s">
        <v>65</v>
      </c>
      <c r="G2368" t="s">
        <v>4994</v>
      </c>
      <c r="H2368" t="s">
        <v>105</v>
      </c>
      <c r="I2368">
        <v>8</v>
      </c>
      <c r="J2368" t="s">
        <v>16</v>
      </c>
      <c r="K2368" t="s">
        <v>882</v>
      </c>
      <c r="L2368">
        <f>YEAR(licenziamenti[[#This Row],[date]])</f>
        <v>2023</v>
      </c>
    </row>
    <row r="2369" spans="1:12" hidden="1" x14ac:dyDescent="0.3">
      <c r="A2369" t="s">
        <v>4995</v>
      </c>
      <c r="B2369" t="s">
        <v>32</v>
      </c>
      <c r="C2369">
        <v>1400</v>
      </c>
      <c r="D2369" s="1">
        <v>45028</v>
      </c>
      <c r="F2369" t="s">
        <v>13</v>
      </c>
      <c r="G2369" t="s">
        <v>4996</v>
      </c>
      <c r="H2369" t="s">
        <v>39</v>
      </c>
      <c r="I2369">
        <v>347</v>
      </c>
      <c r="J2369" t="s">
        <v>16</v>
      </c>
      <c r="K2369" t="s">
        <v>631</v>
      </c>
      <c r="L2369">
        <f>YEAR(licenziamenti[[#This Row],[date]])</f>
        <v>2023</v>
      </c>
    </row>
    <row r="2370" spans="1:12" hidden="1" x14ac:dyDescent="0.3">
      <c r="A2370" t="s">
        <v>4995</v>
      </c>
      <c r="B2370" t="s">
        <v>32</v>
      </c>
      <c r="C2370">
        <v>900</v>
      </c>
      <c r="D2370" s="1">
        <v>44879</v>
      </c>
      <c r="F2370" t="s">
        <v>13</v>
      </c>
      <c r="G2370" t="s">
        <v>4997</v>
      </c>
      <c r="H2370" t="s">
        <v>39</v>
      </c>
      <c r="I2370">
        <v>347</v>
      </c>
      <c r="J2370" t="s">
        <v>16</v>
      </c>
      <c r="K2370" t="s">
        <v>3105</v>
      </c>
      <c r="L2370">
        <f>YEAR(licenziamenti[[#This Row],[date]])</f>
        <v>2022</v>
      </c>
    </row>
    <row r="2371" spans="1:12" hidden="1" x14ac:dyDescent="0.3">
      <c r="A2371" t="s">
        <v>4998</v>
      </c>
      <c r="B2371" t="s">
        <v>12</v>
      </c>
      <c r="D2371" s="1">
        <v>45455</v>
      </c>
      <c r="E2371">
        <v>10</v>
      </c>
      <c r="F2371" t="s">
        <v>83</v>
      </c>
      <c r="G2371" t="s">
        <v>4999</v>
      </c>
      <c r="H2371" t="s">
        <v>22</v>
      </c>
      <c r="I2371">
        <v>39</v>
      </c>
      <c r="J2371" t="s">
        <v>16</v>
      </c>
      <c r="K2371" t="s">
        <v>5000</v>
      </c>
      <c r="L2371">
        <f>YEAR(licenziamenti[[#This Row],[date]])</f>
        <v>2024</v>
      </c>
    </row>
    <row r="2372" spans="1:12" hidden="1" x14ac:dyDescent="0.3">
      <c r="A2372" t="s">
        <v>5001</v>
      </c>
      <c r="B2372" t="s">
        <v>12</v>
      </c>
      <c r="C2372">
        <v>920</v>
      </c>
      <c r="D2372" s="1">
        <v>43929</v>
      </c>
      <c r="E2372">
        <v>33</v>
      </c>
      <c r="F2372" t="s">
        <v>103</v>
      </c>
      <c r="G2372" t="s">
        <v>5002</v>
      </c>
      <c r="H2372" t="s">
        <v>35</v>
      </c>
      <c r="I2372">
        <v>95</v>
      </c>
      <c r="J2372" t="s">
        <v>16</v>
      </c>
      <c r="K2372" t="s">
        <v>1027</v>
      </c>
      <c r="L2372">
        <f>YEAR(licenziamenti[[#This Row],[date]])</f>
        <v>2020</v>
      </c>
    </row>
    <row r="2373" spans="1:12" hidden="1" x14ac:dyDescent="0.3">
      <c r="A2373" t="s">
        <v>5003</v>
      </c>
      <c r="B2373" t="s">
        <v>517</v>
      </c>
      <c r="D2373" s="1">
        <v>44950</v>
      </c>
      <c r="E2373">
        <v>9</v>
      </c>
      <c r="F2373" t="s">
        <v>396</v>
      </c>
      <c r="G2373" t="s">
        <v>5004</v>
      </c>
      <c r="H2373" t="s">
        <v>28</v>
      </c>
      <c r="I2373">
        <v>23</v>
      </c>
      <c r="J2373" t="s">
        <v>519</v>
      </c>
      <c r="K2373" t="s">
        <v>1537</v>
      </c>
      <c r="L2373">
        <f>YEAR(licenziamenti[[#This Row],[date]])</f>
        <v>2023</v>
      </c>
    </row>
    <row r="2374" spans="1:12" hidden="1" x14ac:dyDescent="0.3">
      <c r="A2374" t="s">
        <v>5005</v>
      </c>
      <c r="B2374" t="s">
        <v>150</v>
      </c>
      <c r="C2374">
        <v>3500</v>
      </c>
      <c r="D2374" s="1">
        <v>44650</v>
      </c>
      <c r="F2374" t="s">
        <v>43</v>
      </c>
      <c r="G2374" t="s">
        <v>5006</v>
      </c>
      <c r="H2374" t="s">
        <v>39</v>
      </c>
      <c r="I2374">
        <v>8600</v>
      </c>
      <c r="J2374" t="s">
        <v>133</v>
      </c>
      <c r="K2374" t="s">
        <v>2661</v>
      </c>
      <c r="L2374">
        <f>YEAR(licenziamenti[[#This Row],[date]])</f>
        <v>2022</v>
      </c>
    </row>
    <row r="2375" spans="1:12" hidden="1" x14ac:dyDescent="0.3">
      <c r="A2375" t="s">
        <v>5007</v>
      </c>
      <c r="B2375" t="s">
        <v>42</v>
      </c>
      <c r="C2375">
        <v>1500</v>
      </c>
      <c r="D2375" s="1">
        <v>45708</v>
      </c>
      <c r="E2375">
        <v>15</v>
      </c>
      <c r="F2375" t="s">
        <v>33</v>
      </c>
      <c r="G2375" t="s">
        <v>5008</v>
      </c>
      <c r="H2375" t="s">
        <v>15</v>
      </c>
      <c r="I2375">
        <v>400</v>
      </c>
      <c r="J2375" t="s">
        <v>16</v>
      </c>
      <c r="K2375" t="s">
        <v>3097</v>
      </c>
      <c r="L2375">
        <f>YEAR(licenziamenti[[#This Row],[date]])</f>
        <v>2025</v>
      </c>
    </row>
    <row r="2376" spans="1:12" hidden="1" x14ac:dyDescent="0.3">
      <c r="A2376" t="s">
        <v>5009</v>
      </c>
      <c r="B2376" t="s">
        <v>42</v>
      </c>
      <c r="C2376">
        <v>320</v>
      </c>
      <c r="D2376" s="1">
        <v>44693</v>
      </c>
      <c r="F2376" t="s">
        <v>65</v>
      </c>
      <c r="G2376" t="s">
        <v>5010</v>
      </c>
      <c r="H2376" t="s">
        <v>22</v>
      </c>
      <c r="I2376">
        <v>37</v>
      </c>
      <c r="J2376" t="s">
        <v>16</v>
      </c>
      <c r="K2376" t="s">
        <v>885</v>
      </c>
      <c r="L2376">
        <f>YEAR(licenziamenti[[#This Row],[date]])</f>
        <v>2022</v>
      </c>
    </row>
    <row r="2377" spans="1:12" hidden="1" x14ac:dyDescent="0.3">
      <c r="A2377" t="s">
        <v>5011</v>
      </c>
      <c r="B2377" t="s">
        <v>702</v>
      </c>
      <c r="C2377">
        <v>2120</v>
      </c>
      <c r="D2377" s="1">
        <v>44964</v>
      </c>
      <c r="E2377">
        <v>9</v>
      </c>
      <c r="F2377" t="s">
        <v>146</v>
      </c>
      <c r="G2377" t="s">
        <v>5012</v>
      </c>
      <c r="H2377" t="s">
        <v>39</v>
      </c>
      <c r="I2377">
        <v>83</v>
      </c>
      <c r="J2377" t="s">
        <v>16</v>
      </c>
      <c r="K2377" t="s">
        <v>598</v>
      </c>
      <c r="L2377">
        <f>YEAR(licenziamenti[[#This Row],[date]])</f>
        <v>2023</v>
      </c>
    </row>
    <row r="2378" spans="1:12" hidden="1" x14ac:dyDescent="0.3">
      <c r="A2378" t="s">
        <v>5011</v>
      </c>
      <c r="B2378" t="s">
        <v>702</v>
      </c>
      <c r="C2378">
        <v>3000</v>
      </c>
      <c r="D2378" s="1">
        <v>45152</v>
      </c>
      <c r="E2378">
        <v>15</v>
      </c>
      <c r="F2378" t="s">
        <v>146</v>
      </c>
      <c r="G2378" t="s">
        <v>5013</v>
      </c>
      <c r="H2378" t="s">
        <v>39</v>
      </c>
      <c r="I2378">
        <v>83</v>
      </c>
      <c r="J2378" t="s">
        <v>16</v>
      </c>
      <c r="K2378" t="s">
        <v>5014</v>
      </c>
      <c r="L2378">
        <f>YEAR(licenziamenti[[#This Row],[date]])</f>
        <v>2023</v>
      </c>
    </row>
    <row r="2379" spans="1:12" hidden="1" x14ac:dyDescent="0.3">
      <c r="A2379" t="s">
        <v>5015</v>
      </c>
      <c r="B2379" t="s">
        <v>517</v>
      </c>
      <c r="C2379">
        <v>150</v>
      </c>
      <c r="D2379" s="1">
        <v>45314</v>
      </c>
      <c r="F2379" t="s">
        <v>131</v>
      </c>
      <c r="G2379" t="s">
        <v>5016</v>
      </c>
      <c r="H2379" t="s">
        <v>105</v>
      </c>
      <c r="I2379">
        <v>28</v>
      </c>
      <c r="J2379" t="s">
        <v>519</v>
      </c>
      <c r="K2379" t="s">
        <v>1049</v>
      </c>
      <c r="L2379">
        <f>YEAR(licenziamenti[[#This Row],[date]])</f>
        <v>2024</v>
      </c>
    </row>
    <row r="2380" spans="1:12" hidden="1" x14ac:dyDescent="0.3">
      <c r="A2380" t="s">
        <v>5017</v>
      </c>
      <c r="B2380" t="s">
        <v>196</v>
      </c>
      <c r="C2380">
        <v>900</v>
      </c>
      <c r="D2380" s="1">
        <v>44775</v>
      </c>
      <c r="F2380" t="s">
        <v>221</v>
      </c>
      <c r="G2380" t="s">
        <v>5018</v>
      </c>
      <c r="H2380" t="s">
        <v>58</v>
      </c>
      <c r="I2380">
        <v>107</v>
      </c>
      <c r="J2380" t="s">
        <v>16</v>
      </c>
      <c r="K2380" t="s">
        <v>40</v>
      </c>
      <c r="L2380">
        <f>YEAR(licenziamenti[[#This Row],[date]])</f>
        <v>2022</v>
      </c>
    </row>
    <row r="2381" spans="1:12" hidden="1" x14ac:dyDescent="0.3">
      <c r="A2381" t="s">
        <v>5019</v>
      </c>
      <c r="B2381" t="s">
        <v>12</v>
      </c>
      <c r="C2381">
        <v>500</v>
      </c>
      <c r="D2381" s="1">
        <v>43957</v>
      </c>
      <c r="E2381">
        <v>1</v>
      </c>
      <c r="F2381" t="s">
        <v>109</v>
      </c>
      <c r="G2381" t="s">
        <v>5020</v>
      </c>
      <c r="H2381" t="s">
        <v>45</v>
      </c>
      <c r="I2381">
        <v>283</v>
      </c>
      <c r="J2381" t="s">
        <v>16</v>
      </c>
      <c r="K2381" t="s">
        <v>1856</v>
      </c>
      <c r="L2381">
        <f>YEAR(licenziamenti[[#This Row],[date]])</f>
        <v>2020</v>
      </c>
    </row>
    <row r="2382" spans="1:12" hidden="1" x14ac:dyDescent="0.3">
      <c r="A2382" t="s">
        <v>5021</v>
      </c>
      <c r="B2382" t="s">
        <v>517</v>
      </c>
      <c r="C2382">
        <v>3500</v>
      </c>
      <c r="D2382" s="1">
        <v>45104</v>
      </c>
      <c r="F2382" t="s">
        <v>213</v>
      </c>
      <c r="G2382" t="s">
        <v>5022</v>
      </c>
      <c r="H2382" t="s">
        <v>39</v>
      </c>
      <c r="I2382">
        <v>612</v>
      </c>
      <c r="J2382" t="s">
        <v>519</v>
      </c>
      <c r="K2382" t="s">
        <v>2388</v>
      </c>
      <c r="L2382">
        <f>YEAR(licenziamenti[[#This Row],[date]])</f>
        <v>2023</v>
      </c>
    </row>
    <row r="2383" spans="1:12" hidden="1" x14ac:dyDescent="0.3">
      <c r="A2383" t="s">
        <v>5023</v>
      </c>
      <c r="B2383" t="s">
        <v>157</v>
      </c>
      <c r="C2383">
        <v>280</v>
      </c>
      <c r="D2383" s="1">
        <v>44761</v>
      </c>
      <c r="F2383" t="s">
        <v>43</v>
      </c>
      <c r="G2383" t="s">
        <v>5024</v>
      </c>
      <c r="H2383" t="s">
        <v>58</v>
      </c>
      <c r="I2383">
        <v>766</v>
      </c>
      <c r="J2383" t="s">
        <v>159</v>
      </c>
      <c r="K2383" t="s">
        <v>497</v>
      </c>
      <c r="L2383">
        <f>YEAR(licenziamenti[[#This Row],[date]])</f>
        <v>2022</v>
      </c>
    </row>
    <row r="2384" spans="1:12" hidden="1" x14ac:dyDescent="0.3">
      <c r="A2384" t="s">
        <v>5025</v>
      </c>
      <c r="B2384" t="s">
        <v>3285</v>
      </c>
      <c r="C2384">
        <v>2500</v>
      </c>
      <c r="D2384" s="1">
        <v>44788</v>
      </c>
      <c r="E2384">
        <v>13</v>
      </c>
      <c r="F2384" t="s">
        <v>13</v>
      </c>
      <c r="G2384" t="s">
        <v>5026</v>
      </c>
      <c r="H2384" t="s">
        <v>39</v>
      </c>
      <c r="I2384">
        <v>791</v>
      </c>
      <c r="J2384" t="s">
        <v>16</v>
      </c>
      <c r="K2384" t="s">
        <v>906</v>
      </c>
      <c r="L2384">
        <f>YEAR(licenziamenti[[#This Row],[date]])</f>
        <v>2022</v>
      </c>
    </row>
    <row r="2385" spans="1:12" hidden="1" x14ac:dyDescent="0.3">
      <c r="A2385" t="s">
        <v>5025</v>
      </c>
      <c r="B2385" t="s">
        <v>3285</v>
      </c>
      <c r="C2385">
        <v>5000</v>
      </c>
      <c r="D2385" s="1">
        <v>44879</v>
      </c>
      <c r="F2385" t="s">
        <v>13</v>
      </c>
      <c r="G2385" t="s">
        <v>5027</v>
      </c>
      <c r="H2385" t="s">
        <v>39</v>
      </c>
      <c r="I2385">
        <v>791</v>
      </c>
      <c r="J2385" t="s">
        <v>16</v>
      </c>
      <c r="K2385" t="s">
        <v>3105</v>
      </c>
      <c r="L2385">
        <f>YEAR(licenziamenti[[#This Row],[date]])</f>
        <v>2022</v>
      </c>
    </row>
    <row r="2386" spans="1:12" hidden="1" x14ac:dyDescent="0.3">
      <c r="A2386" t="s">
        <v>5028</v>
      </c>
      <c r="B2386" t="s">
        <v>72</v>
      </c>
      <c r="C2386">
        <v>3000</v>
      </c>
      <c r="D2386" s="1">
        <v>44685</v>
      </c>
      <c r="E2386">
        <v>10</v>
      </c>
      <c r="F2386" t="s">
        <v>83</v>
      </c>
      <c r="G2386" t="s">
        <v>5029</v>
      </c>
      <c r="H2386" t="s">
        <v>152</v>
      </c>
      <c r="I2386">
        <v>3</v>
      </c>
      <c r="J2386" t="s">
        <v>75</v>
      </c>
      <c r="K2386" t="s">
        <v>644</v>
      </c>
      <c r="L2386">
        <f>YEAR(licenziamenti[[#This Row],[date]])</f>
        <v>2022</v>
      </c>
    </row>
    <row r="2387" spans="1:12" hidden="1" x14ac:dyDescent="0.3">
      <c r="A2387" t="s">
        <v>5030</v>
      </c>
      <c r="B2387" t="s">
        <v>5031</v>
      </c>
      <c r="D2387" s="1">
        <v>44875</v>
      </c>
      <c r="E2387">
        <v>1</v>
      </c>
      <c r="F2387" t="s">
        <v>221</v>
      </c>
      <c r="G2387" t="s">
        <v>5032</v>
      </c>
      <c r="H2387" t="s">
        <v>35</v>
      </c>
      <c r="I2387">
        <v>200</v>
      </c>
      <c r="J2387" t="s">
        <v>1356</v>
      </c>
      <c r="K2387" t="s">
        <v>1569</v>
      </c>
      <c r="L2387">
        <f>YEAR(licenziamenti[[#This Row],[date]])</f>
        <v>2022</v>
      </c>
    </row>
    <row r="2388" spans="1:12" hidden="1" x14ac:dyDescent="0.3">
      <c r="A2388" t="s">
        <v>5033</v>
      </c>
      <c r="B2388" t="s">
        <v>72</v>
      </c>
      <c r="C2388">
        <v>270</v>
      </c>
      <c r="D2388" s="1">
        <v>44746</v>
      </c>
      <c r="E2388">
        <v>12</v>
      </c>
      <c r="F2388" t="s">
        <v>221</v>
      </c>
      <c r="G2388" t="s">
        <v>5034</v>
      </c>
      <c r="H2388" t="s">
        <v>35</v>
      </c>
      <c r="I2388">
        <v>69</v>
      </c>
      <c r="J2388" t="s">
        <v>75</v>
      </c>
      <c r="K2388" t="s">
        <v>1342</v>
      </c>
      <c r="L2388">
        <f>YEAR(licenziamenti[[#This Row],[date]])</f>
        <v>2022</v>
      </c>
    </row>
    <row r="2389" spans="1:12" hidden="1" x14ac:dyDescent="0.3">
      <c r="A2389" t="s">
        <v>5035</v>
      </c>
      <c r="B2389" t="s">
        <v>12</v>
      </c>
      <c r="D2389" s="1">
        <v>44718</v>
      </c>
      <c r="E2389">
        <v>14</v>
      </c>
      <c r="F2389" t="s">
        <v>20</v>
      </c>
      <c r="G2389" t="s">
        <v>5036</v>
      </c>
      <c r="H2389" t="s">
        <v>35</v>
      </c>
      <c r="I2389">
        <v>152</v>
      </c>
      <c r="J2389" t="s">
        <v>16</v>
      </c>
      <c r="K2389" t="s">
        <v>975</v>
      </c>
      <c r="L2389">
        <f>YEAR(licenziamenti[[#This Row],[date]])</f>
        <v>2022</v>
      </c>
    </row>
    <row r="2390" spans="1:12" hidden="1" x14ac:dyDescent="0.3">
      <c r="A2390" t="s">
        <v>5037</v>
      </c>
      <c r="B2390" t="s">
        <v>1337</v>
      </c>
      <c r="D2390" s="1">
        <v>45146</v>
      </c>
      <c r="E2390">
        <v>10</v>
      </c>
      <c r="F2390" t="s">
        <v>221</v>
      </c>
      <c r="G2390" t="s">
        <v>5038</v>
      </c>
      <c r="H2390" t="s">
        <v>28</v>
      </c>
      <c r="I2390">
        <v>26</v>
      </c>
      <c r="J2390" t="s">
        <v>1339</v>
      </c>
      <c r="K2390" t="s">
        <v>51</v>
      </c>
      <c r="L2390">
        <f>YEAR(licenziamenti[[#This Row],[date]])</f>
        <v>2023</v>
      </c>
    </row>
    <row r="2391" spans="1:12" hidden="1" x14ac:dyDescent="0.3">
      <c r="A2391" t="s">
        <v>5037</v>
      </c>
      <c r="B2391" t="s">
        <v>1337</v>
      </c>
      <c r="C2391">
        <v>300</v>
      </c>
      <c r="D2391" s="1">
        <v>44775</v>
      </c>
      <c r="E2391">
        <v>1</v>
      </c>
      <c r="F2391" t="s">
        <v>221</v>
      </c>
      <c r="G2391" t="s">
        <v>5039</v>
      </c>
      <c r="H2391" t="s">
        <v>28</v>
      </c>
      <c r="I2391">
        <v>26</v>
      </c>
      <c r="J2391" t="s">
        <v>1339</v>
      </c>
      <c r="K2391" t="s">
        <v>3183</v>
      </c>
      <c r="L2391">
        <f>YEAR(licenziamenti[[#This Row],[date]])</f>
        <v>2022</v>
      </c>
    </row>
    <row r="2392" spans="1:12" hidden="1" x14ac:dyDescent="0.3">
      <c r="A2392" t="s">
        <v>5037</v>
      </c>
      <c r="B2392" t="s">
        <v>1337</v>
      </c>
      <c r="C2392">
        <v>540</v>
      </c>
      <c r="D2392" s="1">
        <v>44775</v>
      </c>
      <c r="E2392">
        <v>2</v>
      </c>
      <c r="F2392" t="s">
        <v>221</v>
      </c>
      <c r="G2392" t="s">
        <v>5040</v>
      </c>
      <c r="H2392" t="s">
        <v>28</v>
      </c>
      <c r="I2392">
        <v>26</v>
      </c>
      <c r="J2392" t="s">
        <v>1339</v>
      </c>
      <c r="K2392" t="s">
        <v>1105</v>
      </c>
      <c r="L2392">
        <f>YEAR(licenziamenti[[#This Row],[date]])</f>
        <v>2022</v>
      </c>
    </row>
    <row r="2393" spans="1:12" hidden="1" x14ac:dyDescent="0.3">
      <c r="A2393" t="s">
        <v>5041</v>
      </c>
      <c r="B2393" t="s">
        <v>26</v>
      </c>
      <c r="C2393">
        <v>170</v>
      </c>
      <c r="D2393" s="1">
        <v>43922</v>
      </c>
      <c r="E2393">
        <v>2</v>
      </c>
      <c r="F2393" t="s">
        <v>131</v>
      </c>
      <c r="G2393" t="s">
        <v>5042</v>
      </c>
      <c r="H2393" t="s">
        <v>28</v>
      </c>
      <c r="I2393">
        <v>50</v>
      </c>
      <c r="J2393" t="s">
        <v>29</v>
      </c>
      <c r="K2393" t="s">
        <v>1755</v>
      </c>
      <c r="L2393">
        <f>YEAR(licenziamenti[[#This Row],[date]])</f>
        <v>2020</v>
      </c>
    </row>
    <row r="2394" spans="1:12" hidden="1" x14ac:dyDescent="0.3">
      <c r="A2394" t="s">
        <v>5043</v>
      </c>
      <c r="B2394" t="s">
        <v>12</v>
      </c>
      <c r="D2394" s="1">
        <v>45078</v>
      </c>
      <c r="E2394">
        <v>5</v>
      </c>
      <c r="F2394" t="s">
        <v>146</v>
      </c>
      <c r="G2394" t="s">
        <v>5044</v>
      </c>
      <c r="H2394" t="s">
        <v>39</v>
      </c>
      <c r="I2394">
        <v>696</v>
      </c>
      <c r="J2394" t="s">
        <v>16</v>
      </c>
      <c r="K2394" t="s">
        <v>2569</v>
      </c>
      <c r="L2394">
        <f>YEAR(licenziamenti[[#This Row],[date]])</f>
        <v>2023</v>
      </c>
    </row>
    <row r="2395" spans="1:12" hidden="1" x14ac:dyDescent="0.3">
      <c r="A2395" t="s">
        <v>5045</v>
      </c>
      <c r="B2395" t="s">
        <v>32</v>
      </c>
      <c r="D2395" s="1">
        <v>43906</v>
      </c>
      <c r="E2395">
        <v>10</v>
      </c>
      <c r="F2395" t="s">
        <v>213</v>
      </c>
      <c r="G2395" t="s">
        <v>5046</v>
      </c>
      <c r="H2395" t="s">
        <v>152</v>
      </c>
      <c r="I2395">
        <v>5</v>
      </c>
      <c r="J2395" t="s">
        <v>16</v>
      </c>
      <c r="K2395" t="s">
        <v>5047</v>
      </c>
      <c r="L2395">
        <f>YEAR(licenziamenti[[#This Row],[date]])</f>
        <v>2020</v>
      </c>
    </row>
    <row r="2396" spans="1:12" hidden="1" x14ac:dyDescent="0.3">
      <c r="A2396" t="s">
        <v>5045</v>
      </c>
      <c r="B2396" t="s">
        <v>32</v>
      </c>
      <c r="D2396" s="1">
        <v>43910</v>
      </c>
      <c r="E2396">
        <v>10</v>
      </c>
      <c r="F2396" t="s">
        <v>213</v>
      </c>
      <c r="G2396" t="s">
        <v>5048</v>
      </c>
      <c r="H2396" t="s">
        <v>152</v>
      </c>
      <c r="I2396">
        <v>5</v>
      </c>
      <c r="J2396" t="s">
        <v>16</v>
      </c>
      <c r="K2396" t="s">
        <v>183</v>
      </c>
      <c r="L2396">
        <f>YEAR(licenziamenti[[#This Row],[date]])</f>
        <v>2020</v>
      </c>
    </row>
    <row r="2397" spans="1:12" hidden="1" x14ac:dyDescent="0.3">
      <c r="A2397" t="s">
        <v>5049</v>
      </c>
      <c r="B2397" t="s">
        <v>32</v>
      </c>
      <c r="C2397">
        <v>2210</v>
      </c>
      <c r="D2397" s="1">
        <v>44972</v>
      </c>
      <c r="E2397">
        <v>8</v>
      </c>
      <c r="F2397" t="s">
        <v>78</v>
      </c>
      <c r="G2397" t="s">
        <v>5050</v>
      </c>
      <c r="H2397" t="s">
        <v>1284</v>
      </c>
      <c r="I2397">
        <v>1100</v>
      </c>
      <c r="J2397" t="s">
        <v>16</v>
      </c>
      <c r="K2397" t="s">
        <v>790</v>
      </c>
      <c r="L2397">
        <f>YEAR(licenziamenti[[#This Row],[date]])</f>
        <v>2023</v>
      </c>
    </row>
    <row r="2398" spans="1:12" hidden="1" x14ac:dyDescent="0.3">
      <c r="A2398" t="s">
        <v>5051</v>
      </c>
      <c r="B2398" t="s">
        <v>1541</v>
      </c>
      <c r="D2398" s="1">
        <v>44630</v>
      </c>
      <c r="E2398">
        <v>2</v>
      </c>
      <c r="F2398" t="s">
        <v>131</v>
      </c>
      <c r="G2398" t="s">
        <v>5052</v>
      </c>
      <c r="H2398" t="s">
        <v>39</v>
      </c>
      <c r="I2398">
        <v>301</v>
      </c>
      <c r="J2398" t="s">
        <v>16</v>
      </c>
      <c r="K2398" t="s">
        <v>5053</v>
      </c>
      <c r="L2398">
        <f>YEAR(licenziamenti[[#This Row],[date]])</f>
        <v>2022</v>
      </c>
    </row>
    <row r="2399" spans="1:12" hidden="1" x14ac:dyDescent="0.3">
      <c r="A2399" t="s">
        <v>5054</v>
      </c>
      <c r="B2399" t="s">
        <v>1043</v>
      </c>
      <c r="C2399">
        <v>210</v>
      </c>
      <c r="D2399" s="1">
        <v>44953</v>
      </c>
      <c r="E2399">
        <v>25</v>
      </c>
      <c r="F2399" t="s">
        <v>56</v>
      </c>
      <c r="G2399" t="s">
        <v>27</v>
      </c>
      <c r="H2399" t="s">
        <v>22</v>
      </c>
      <c r="I2399">
        <v>45</v>
      </c>
      <c r="J2399" t="s">
        <v>29</v>
      </c>
      <c r="K2399" t="s">
        <v>30</v>
      </c>
      <c r="L2399">
        <f>YEAR(licenziamenti[[#This Row],[date]])</f>
        <v>2023</v>
      </c>
    </row>
    <row r="2400" spans="1:12" hidden="1" x14ac:dyDescent="0.3">
      <c r="A2400" t="s">
        <v>5055</v>
      </c>
      <c r="B2400" t="s">
        <v>150</v>
      </c>
      <c r="C2400">
        <v>1000</v>
      </c>
      <c r="D2400" s="1">
        <v>44897</v>
      </c>
      <c r="F2400" t="s">
        <v>33</v>
      </c>
      <c r="G2400" t="s">
        <v>5056</v>
      </c>
      <c r="H2400" t="s">
        <v>58</v>
      </c>
      <c r="I2400">
        <v>1700</v>
      </c>
      <c r="J2400" t="s">
        <v>133</v>
      </c>
      <c r="K2400" t="s">
        <v>888</v>
      </c>
      <c r="L2400">
        <f>YEAR(licenziamenti[[#This Row],[date]])</f>
        <v>2022</v>
      </c>
    </row>
    <row r="2401" spans="1:12" hidden="1" x14ac:dyDescent="0.3">
      <c r="A2401" t="s">
        <v>5055</v>
      </c>
      <c r="B2401" t="s">
        <v>150</v>
      </c>
      <c r="C2401">
        <v>1010</v>
      </c>
      <c r="D2401" s="1">
        <v>43971</v>
      </c>
      <c r="E2401">
        <v>25</v>
      </c>
      <c r="F2401" t="s">
        <v>20</v>
      </c>
      <c r="G2401" t="s">
        <v>5057</v>
      </c>
      <c r="H2401" t="s">
        <v>45</v>
      </c>
      <c r="I2401">
        <v>222</v>
      </c>
      <c r="J2401" t="s">
        <v>133</v>
      </c>
      <c r="K2401" t="s">
        <v>3107</v>
      </c>
      <c r="L2401">
        <f>YEAR(licenziamenti[[#This Row],[date]])</f>
        <v>2020</v>
      </c>
    </row>
    <row r="2402" spans="1:12" hidden="1" x14ac:dyDescent="0.3">
      <c r="A2402" t="s">
        <v>5055</v>
      </c>
      <c r="B2402" t="s">
        <v>150</v>
      </c>
      <c r="C2402">
        <v>2000</v>
      </c>
      <c r="D2402" s="1">
        <v>45280</v>
      </c>
      <c r="E2402">
        <v>15</v>
      </c>
      <c r="F2402" t="s">
        <v>33</v>
      </c>
      <c r="G2402" t="s">
        <v>5058</v>
      </c>
      <c r="H2402" t="s">
        <v>1189</v>
      </c>
      <c r="I2402">
        <v>1700</v>
      </c>
      <c r="J2402" t="s">
        <v>133</v>
      </c>
      <c r="K2402" t="s">
        <v>3068</v>
      </c>
      <c r="L2402">
        <f>YEAR(licenziamenti[[#This Row],[date]])</f>
        <v>2023</v>
      </c>
    </row>
    <row r="2403" spans="1:12" hidden="1" x14ac:dyDescent="0.3">
      <c r="A2403" t="s">
        <v>5055</v>
      </c>
      <c r="B2403" t="s">
        <v>150</v>
      </c>
      <c r="C2403">
        <v>270</v>
      </c>
      <c r="D2403" s="1">
        <v>45672</v>
      </c>
      <c r="E2403">
        <v>5</v>
      </c>
      <c r="F2403" t="s">
        <v>20</v>
      </c>
      <c r="G2403" t="s">
        <v>5059</v>
      </c>
      <c r="H2403" t="s">
        <v>45</v>
      </c>
      <c r="I2403">
        <v>222</v>
      </c>
      <c r="J2403" t="s">
        <v>133</v>
      </c>
      <c r="K2403" t="s">
        <v>3808</v>
      </c>
      <c r="L2403">
        <f>YEAR(licenziamenti[[#This Row],[date]])</f>
        <v>2025</v>
      </c>
    </row>
    <row r="2404" spans="1:12" hidden="1" x14ac:dyDescent="0.3">
      <c r="A2404" t="s">
        <v>5055</v>
      </c>
      <c r="B2404" t="s">
        <v>150</v>
      </c>
      <c r="C2404">
        <v>300</v>
      </c>
      <c r="D2404" s="1">
        <v>45507</v>
      </c>
      <c r="E2404">
        <v>5</v>
      </c>
      <c r="F2404" t="s">
        <v>20</v>
      </c>
      <c r="G2404" t="s">
        <v>5060</v>
      </c>
      <c r="H2404" t="s">
        <v>45</v>
      </c>
      <c r="I2404">
        <v>222</v>
      </c>
      <c r="J2404" t="s">
        <v>133</v>
      </c>
      <c r="K2404" t="s">
        <v>3045</v>
      </c>
      <c r="L2404">
        <f>YEAR(licenziamenti[[#This Row],[date]])</f>
        <v>2024</v>
      </c>
    </row>
    <row r="2405" spans="1:12" hidden="1" x14ac:dyDescent="0.3">
      <c r="A2405" t="s">
        <v>5055</v>
      </c>
      <c r="B2405" t="s">
        <v>150</v>
      </c>
      <c r="C2405">
        <v>5000</v>
      </c>
      <c r="D2405" s="1">
        <v>44942</v>
      </c>
      <c r="E2405">
        <v>2</v>
      </c>
      <c r="F2405" t="s">
        <v>33</v>
      </c>
      <c r="G2405" t="s">
        <v>5061</v>
      </c>
      <c r="H2405" t="s">
        <v>1189</v>
      </c>
      <c r="I2405">
        <v>1700</v>
      </c>
      <c r="J2405" t="s">
        <v>133</v>
      </c>
      <c r="K2405" t="s">
        <v>808</v>
      </c>
      <c r="L2405">
        <f>YEAR(licenziamenti[[#This Row],[date]])</f>
        <v>2023</v>
      </c>
    </row>
    <row r="2406" spans="1:12" hidden="1" x14ac:dyDescent="0.3">
      <c r="A2406" t="s">
        <v>5062</v>
      </c>
      <c r="B2406" t="s">
        <v>12</v>
      </c>
      <c r="C2406">
        <v>180</v>
      </c>
      <c r="D2406" s="1">
        <v>44013</v>
      </c>
      <c r="F2406" t="s">
        <v>20</v>
      </c>
      <c r="G2406" t="s">
        <v>5063</v>
      </c>
      <c r="H2406" t="s">
        <v>45</v>
      </c>
      <c r="I2406">
        <v>38</v>
      </c>
      <c r="J2406" t="s">
        <v>16</v>
      </c>
      <c r="K2406" t="s">
        <v>2776</v>
      </c>
      <c r="L2406">
        <f>YEAR(licenziamenti[[#This Row],[date]])</f>
        <v>2020</v>
      </c>
    </row>
    <row r="2407" spans="1:12" hidden="1" x14ac:dyDescent="0.3">
      <c r="A2407" t="s">
        <v>5064</v>
      </c>
      <c r="B2407" t="s">
        <v>12</v>
      </c>
      <c r="C2407">
        <v>290</v>
      </c>
      <c r="D2407" s="1">
        <v>44714</v>
      </c>
      <c r="F2407" t="s">
        <v>83</v>
      </c>
      <c r="G2407" t="s">
        <v>158</v>
      </c>
      <c r="H2407" t="s">
        <v>22</v>
      </c>
      <c r="I2407">
        <v>28</v>
      </c>
      <c r="J2407" t="s">
        <v>16</v>
      </c>
      <c r="K2407" t="s">
        <v>76</v>
      </c>
      <c r="L2407">
        <f>YEAR(licenziamenti[[#This Row],[date]])</f>
        <v>2022</v>
      </c>
    </row>
    <row r="2408" spans="1:12" hidden="1" x14ac:dyDescent="0.3">
      <c r="A2408" t="s">
        <v>5065</v>
      </c>
      <c r="B2408" t="s">
        <v>1278</v>
      </c>
      <c r="C2408">
        <v>170</v>
      </c>
      <c r="D2408" s="1">
        <v>45565</v>
      </c>
      <c r="F2408" t="s">
        <v>43</v>
      </c>
      <c r="G2408" t="s">
        <v>5066</v>
      </c>
      <c r="H2408" t="s">
        <v>215</v>
      </c>
      <c r="I2408">
        <v>4100</v>
      </c>
      <c r="J2408" t="s">
        <v>1280</v>
      </c>
      <c r="K2408" t="s">
        <v>1345</v>
      </c>
      <c r="L2408">
        <f>YEAR(licenziamenti[[#This Row],[date]])</f>
        <v>2024</v>
      </c>
    </row>
    <row r="2409" spans="1:12" hidden="1" x14ac:dyDescent="0.3">
      <c r="A2409" t="s">
        <v>5067</v>
      </c>
      <c r="B2409" t="s">
        <v>99</v>
      </c>
      <c r="C2409">
        <v>430</v>
      </c>
      <c r="D2409" s="1">
        <v>44771</v>
      </c>
      <c r="F2409" t="s">
        <v>83</v>
      </c>
      <c r="G2409" t="s">
        <v>5068</v>
      </c>
      <c r="H2409" t="s">
        <v>28</v>
      </c>
      <c r="I2409">
        <v>58</v>
      </c>
      <c r="J2409" t="s">
        <v>16</v>
      </c>
      <c r="K2409" t="s">
        <v>67</v>
      </c>
      <c r="L2409">
        <f>YEAR(licenziamenti[[#This Row],[date]])</f>
        <v>2022</v>
      </c>
    </row>
    <row r="2410" spans="1:12" hidden="1" x14ac:dyDescent="0.3">
      <c r="A2410" t="s">
        <v>5069</v>
      </c>
      <c r="B2410" t="s">
        <v>26</v>
      </c>
      <c r="C2410">
        <v>220</v>
      </c>
      <c r="D2410" s="1">
        <v>44771</v>
      </c>
      <c r="F2410" t="s">
        <v>213</v>
      </c>
      <c r="G2410" t="s">
        <v>5070</v>
      </c>
      <c r="H2410" t="s">
        <v>58</v>
      </c>
      <c r="I2410">
        <v>11</v>
      </c>
      <c r="J2410" t="s">
        <v>29</v>
      </c>
      <c r="K2410" t="s">
        <v>67</v>
      </c>
      <c r="L2410">
        <f>YEAR(licenziamenti[[#This Row],[date]])</f>
        <v>2022</v>
      </c>
    </row>
    <row r="2411" spans="1:12" hidden="1" x14ac:dyDescent="0.3">
      <c r="A2411" t="s">
        <v>5071</v>
      </c>
      <c r="B2411" t="s">
        <v>12</v>
      </c>
      <c r="D2411" s="1">
        <v>45014</v>
      </c>
      <c r="E2411">
        <v>3</v>
      </c>
      <c r="F2411" t="s">
        <v>103</v>
      </c>
      <c r="G2411" t="s">
        <v>5072</v>
      </c>
      <c r="H2411" t="s">
        <v>39</v>
      </c>
      <c r="I2411">
        <v>504</v>
      </c>
      <c r="J2411" t="s">
        <v>16</v>
      </c>
      <c r="K2411" t="s">
        <v>194</v>
      </c>
      <c r="L2411">
        <f>YEAR(licenziamenti[[#This Row],[date]])</f>
        <v>2023</v>
      </c>
    </row>
    <row r="2412" spans="1:12" hidden="1" x14ac:dyDescent="0.3">
      <c r="A2412" t="s">
        <v>5071</v>
      </c>
      <c r="B2412" t="s">
        <v>12</v>
      </c>
      <c r="D2412" s="1">
        <v>45118</v>
      </c>
      <c r="E2412">
        <v>34</v>
      </c>
      <c r="F2412" t="s">
        <v>103</v>
      </c>
      <c r="G2412" t="s">
        <v>5073</v>
      </c>
      <c r="H2412" t="s">
        <v>39</v>
      </c>
      <c r="I2412">
        <v>504</v>
      </c>
      <c r="J2412" t="s">
        <v>16</v>
      </c>
      <c r="K2412" t="s">
        <v>1108</v>
      </c>
      <c r="L2412">
        <f>YEAR(licenziamenti[[#This Row],[date]])</f>
        <v>2023</v>
      </c>
    </row>
    <row r="2413" spans="1:12" hidden="1" x14ac:dyDescent="0.3">
      <c r="A2413" t="s">
        <v>5071</v>
      </c>
      <c r="B2413" t="s">
        <v>12</v>
      </c>
      <c r="D2413" s="1">
        <v>45205</v>
      </c>
      <c r="E2413">
        <v>10</v>
      </c>
      <c r="F2413" t="s">
        <v>103</v>
      </c>
      <c r="G2413" t="s">
        <v>5074</v>
      </c>
      <c r="H2413" t="s">
        <v>39</v>
      </c>
      <c r="I2413">
        <v>504</v>
      </c>
      <c r="J2413" t="s">
        <v>16</v>
      </c>
      <c r="K2413" t="s">
        <v>1794</v>
      </c>
      <c r="L2413">
        <f>YEAR(licenziamenti[[#This Row],[date]])</f>
        <v>2023</v>
      </c>
    </row>
    <row r="2414" spans="1:12" hidden="1" x14ac:dyDescent="0.3">
      <c r="A2414" t="s">
        <v>5075</v>
      </c>
      <c r="B2414" t="s">
        <v>2468</v>
      </c>
      <c r="C2414">
        <v>590</v>
      </c>
      <c r="D2414" s="1">
        <v>45148</v>
      </c>
      <c r="F2414" t="s">
        <v>311</v>
      </c>
      <c r="G2414" t="s">
        <v>5076</v>
      </c>
      <c r="H2414" t="s">
        <v>35</v>
      </c>
      <c r="I2414">
        <v>672</v>
      </c>
      <c r="J2414" t="s">
        <v>16</v>
      </c>
      <c r="K2414" t="s">
        <v>695</v>
      </c>
      <c r="L2414">
        <f>YEAR(licenziamenti[[#This Row],[date]])</f>
        <v>2023</v>
      </c>
    </row>
    <row r="2415" spans="1:12" hidden="1" x14ac:dyDescent="0.3">
      <c r="A2415" t="s">
        <v>5077</v>
      </c>
      <c r="B2415" t="s">
        <v>142</v>
      </c>
      <c r="D2415" s="1">
        <v>44798</v>
      </c>
      <c r="E2415">
        <v>7</v>
      </c>
      <c r="F2415" t="s">
        <v>221</v>
      </c>
      <c r="G2415" t="s">
        <v>5078</v>
      </c>
      <c r="H2415" t="s">
        <v>15</v>
      </c>
      <c r="I2415">
        <v>330</v>
      </c>
      <c r="J2415" t="s">
        <v>16</v>
      </c>
      <c r="K2415" t="s">
        <v>513</v>
      </c>
      <c r="L2415">
        <f>YEAR(licenziamenti[[#This Row],[date]])</f>
        <v>2022</v>
      </c>
    </row>
    <row r="2416" spans="1:12" hidden="1" x14ac:dyDescent="0.3">
      <c r="A2416" t="s">
        <v>5079</v>
      </c>
      <c r="B2416" t="s">
        <v>12</v>
      </c>
      <c r="C2416">
        <v>600</v>
      </c>
      <c r="D2416" s="1">
        <v>44868</v>
      </c>
      <c r="E2416">
        <v>2</v>
      </c>
      <c r="F2416" t="s">
        <v>221</v>
      </c>
      <c r="G2416" t="s">
        <v>5080</v>
      </c>
      <c r="H2416" t="s">
        <v>15</v>
      </c>
      <c r="I2416">
        <v>154</v>
      </c>
      <c r="J2416" t="s">
        <v>16</v>
      </c>
      <c r="K2416" t="s">
        <v>200</v>
      </c>
      <c r="L2416">
        <f>YEAR(licenziamenti[[#This Row],[date]])</f>
        <v>2022</v>
      </c>
    </row>
    <row r="2417" spans="1:12" hidden="1" x14ac:dyDescent="0.3">
      <c r="A2417" t="s">
        <v>5081</v>
      </c>
      <c r="B2417" t="s">
        <v>32</v>
      </c>
      <c r="C2417">
        <v>200</v>
      </c>
      <c r="D2417" s="1">
        <v>43949</v>
      </c>
      <c r="E2417">
        <v>5</v>
      </c>
      <c r="F2417" t="s">
        <v>43</v>
      </c>
      <c r="G2417" t="s">
        <v>5082</v>
      </c>
      <c r="H2417" t="s">
        <v>152</v>
      </c>
      <c r="I2417">
        <v>2</v>
      </c>
      <c r="J2417" t="s">
        <v>16</v>
      </c>
      <c r="K2417" t="s">
        <v>433</v>
      </c>
      <c r="L2417">
        <f>YEAR(licenziamenti[[#This Row],[date]])</f>
        <v>2020</v>
      </c>
    </row>
    <row r="2418" spans="1:12" hidden="1" x14ac:dyDescent="0.3">
      <c r="A2418" t="s">
        <v>5083</v>
      </c>
      <c r="B2418" t="s">
        <v>3429</v>
      </c>
      <c r="D2418" s="1">
        <v>45223</v>
      </c>
      <c r="E2418">
        <v>3</v>
      </c>
      <c r="F2418" t="s">
        <v>43</v>
      </c>
      <c r="G2418" t="s">
        <v>5084</v>
      </c>
      <c r="H2418" t="s">
        <v>105</v>
      </c>
      <c r="I2418">
        <v>65</v>
      </c>
      <c r="J2418" t="s">
        <v>16</v>
      </c>
      <c r="K2418" t="s">
        <v>1250</v>
      </c>
      <c r="L2418">
        <f>YEAR(licenziamenti[[#This Row],[date]])</f>
        <v>2023</v>
      </c>
    </row>
    <row r="2419" spans="1:12" hidden="1" x14ac:dyDescent="0.3">
      <c r="A2419" t="s">
        <v>5085</v>
      </c>
      <c r="B2419" t="s">
        <v>12</v>
      </c>
      <c r="C2419">
        <v>480</v>
      </c>
      <c r="D2419" s="1">
        <v>44782</v>
      </c>
      <c r="E2419">
        <v>3</v>
      </c>
      <c r="F2419" t="s">
        <v>43</v>
      </c>
      <c r="G2419" t="s">
        <v>158</v>
      </c>
      <c r="H2419" t="s">
        <v>35</v>
      </c>
      <c r="I2419">
        <v>114</v>
      </c>
      <c r="J2419" t="s">
        <v>16</v>
      </c>
      <c r="K2419" t="s">
        <v>122</v>
      </c>
      <c r="L2419">
        <f>YEAR(licenziamenti[[#This Row],[date]])</f>
        <v>2022</v>
      </c>
    </row>
    <row r="2420" spans="1:12" hidden="1" x14ac:dyDescent="0.3">
      <c r="A2420" t="s">
        <v>5086</v>
      </c>
      <c r="B2420" t="s">
        <v>130</v>
      </c>
      <c r="C2420">
        <v>2000</v>
      </c>
      <c r="D2420" s="1">
        <v>43936</v>
      </c>
      <c r="E2420">
        <v>4</v>
      </c>
      <c r="F2420" t="s">
        <v>43</v>
      </c>
      <c r="G2420" t="s">
        <v>5087</v>
      </c>
      <c r="H2420" t="s">
        <v>35</v>
      </c>
      <c r="I2420">
        <v>19</v>
      </c>
      <c r="J2420" t="s">
        <v>133</v>
      </c>
      <c r="K2420" t="s">
        <v>1318</v>
      </c>
      <c r="L2420">
        <f>YEAR(licenziamenti[[#This Row],[date]])</f>
        <v>2020</v>
      </c>
    </row>
    <row r="2421" spans="1:12" hidden="1" x14ac:dyDescent="0.3">
      <c r="A2421" t="s">
        <v>5088</v>
      </c>
      <c r="B2421" t="s">
        <v>1278</v>
      </c>
      <c r="C2421">
        <v>1950</v>
      </c>
      <c r="D2421" s="1">
        <v>45370</v>
      </c>
      <c r="E2421">
        <v>24</v>
      </c>
      <c r="F2421" t="s">
        <v>43</v>
      </c>
      <c r="G2421" t="s">
        <v>5089</v>
      </c>
      <c r="H2421" t="s">
        <v>173</v>
      </c>
      <c r="I2421">
        <v>355</v>
      </c>
      <c r="J2421" t="s">
        <v>1280</v>
      </c>
      <c r="K2421" t="s">
        <v>229</v>
      </c>
      <c r="L2421">
        <f>YEAR(licenziamenti[[#This Row],[date]])</f>
        <v>2024</v>
      </c>
    </row>
    <row r="2422" spans="1:12" hidden="1" x14ac:dyDescent="0.3">
      <c r="A2422" t="s">
        <v>5090</v>
      </c>
      <c r="B2422" t="s">
        <v>3314</v>
      </c>
      <c r="C2422">
        <v>10000</v>
      </c>
      <c r="D2422" s="1">
        <v>44768</v>
      </c>
      <c r="E2422">
        <v>1</v>
      </c>
      <c r="F2422" t="s">
        <v>43</v>
      </c>
      <c r="G2422" t="s">
        <v>5091</v>
      </c>
      <c r="H2422" t="s">
        <v>39</v>
      </c>
      <c r="I2422">
        <v>122</v>
      </c>
      <c r="J2422" t="s">
        <v>29</v>
      </c>
      <c r="K2422" t="s">
        <v>17</v>
      </c>
      <c r="L2422">
        <f>YEAR(licenziamenti[[#This Row],[date]])</f>
        <v>2022</v>
      </c>
    </row>
    <row r="2423" spans="1:12" hidden="1" x14ac:dyDescent="0.3">
      <c r="A2423" t="s">
        <v>5090</v>
      </c>
      <c r="B2423" t="s">
        <v>3314</v>
      </c>
      <c r="C2423">
        <v>23000</v>
      </c>
      <c r="D2423" s="1">
        <v>45050</v>
      </c>
      <c r="E2423">
        <v>2</v>
      </c>
      <c r="F2423" t="s">
        <v>43</v>
      </c>
      <c r="G2423" t="s">
        <v>5092</v>
      </c>
      <c r="H2423" t="s">
        <v>39</v>
      </c>
      <c r="I2423">
        <v>122</v>
      </c>
      <c r="J2423" t="s">
        <v>29</v>
      </c>
      <c r="K2423" t="s">
        <v>1068</v>
      </c>
      <c r="L2423">
        <f>YEAR(licenziamenti[[#This Row],[date]])</f>
        <v>2023</v>
      </c>
    </row>
    <row r="2424" spans="1:12" hidden="1" x14ac:dyDescent="0.3">
      <c r="A2424" t="s">
        <v>5090</v>
      </c>
      <c r="B2424" t="s">
        <v>3314</v>
      </c>
      <c r="C2424">
        <v>300</v>
      </c>
      <c r="D2424" s="1">
        <v>44057</v>
      </c>
      <c r="F2424" t="s">
        <v>43</v>
      </c>
      <c r="G2424" t="s">
        <v>5093</v>
      </c>
      <c r="H2424" t="s">
        <v>39</v>
      </c>
      <c r="I2424">
        <v>122</v>
      </c>
      <c r="J2424" t="s">
        <v>29</v>
      </c>
      <c r="K2424" t="s">
        <v>5094</v>
      </c>
      <c r="L2424">
        <f>YEAR(licenziamenti[[#This Row],[date]])</f>
        <v>2020</v>
      </c>
    </row>
    <row r="2425" spans="1:12" hidden="1" x14ac:dyDescent="0.3">
      <c r="A2425" t="s">
        <v>5090</v>
      </c>
      <c r="B2425" t="s">
        <v>3314</v>
      </c>
      <c r="C2425">
        <v>500</v>
      </c>
      <c r="D2425" s="1">
        <v>44748</v>
      </c>
      <c r="F2425" t="s">
        <v>43</v>
      </c>
      <c r="G2425" t="s">
        <v>5095</v>
      </c>
      <c r="H2425" t="s">
        <v>39</v>
      </c>
      <c r="I2425">
        <v>122</v>
      </c>
      <c r="J2425" t="s">
        <v>29</v>
      </c>
      <c r="K2425" t="s">
        <v>406</v>
      </c>
      <c r="L2425">
        <f>YEAR(licenziamenti[[#This Row],[date]])</f>
        <v>2022</v>
      </c>
    </row>
    <row r="2426" spans="1:12" hidden="1" x14ac:dyDescent="0.3">
      <c r="A2426" t="s">
        <v>5090</v>
      </c>
      <c r="B2426" t="s">
        <v>3314</v>
      </c>
      <c r="C2426">
        <v>700</v>
      </c>
      <c r="D2426" s="1">
        <v>44805</v>
      </c>
      <c r="F2426" t="s">
        <v>43</v>
      </c>
      <c r="G2426" t="s">
        <v>5096</v>
      </c>
      <c r="H2426" t="s">
        <v>39</v>
      </c>
      <c r="I2426">
        <v>122</v>
      </c>
      <c r="J2426" t="s">
        <v>29</v>
      </c>
      <c r="K2426" t="s">
        <v>424</v>
      </c>
      <c r="L2426">
        <f>YEAR(licenziamenti[[#This Row],[date]])</f>
        <v>2022</v>
      </c>
    </row>
    <row r="2427" spans="1:12" hidden="1" x14ac:dyDescent="0.3">
      <c r="A2427" t="s">
        <v>5097</v>
      </c>
      <c r="B2427" t="s">
        <v>150</v>
      </c>
      <c r="D2427" s="1">
        <v>44795</v>
      </c>
      <c r="E2427">
        <v>10</v>
      </c>
      <c r="F2427" t="s">
        <v>43</v>
      </c>
      <c r="G2427" t="s">
        <v>5098</v>
      </c>
      <c r="H2427" t="s">
        <v>58</v>
      </c>
      <c r="I2427">
        <v>56</v>
      </c>
      <c r="J2427" t="s">
        <v>133</v>
      </c>
      <c r="K2427" t="s">
        <v>4330</v>
      </c>
      <c r="L2427">
        <f>YEAR(licenziamenti[[#This Row],[date]])</f>
        <v>2022</v>
      </c>
    </row>
    <row r="2428" spans="1:12" hidden="1" x14ac:dyDescent="0.3">
      <c r="A2428" t="s">
        <v>5099</v>
      </c>
      <c r="B2428" t="s">
        <v>142</v>
      </c>
      <c r="C2428">
        <v>520</v>
      </c>
      <c r="D2428" s="1">
        <v>43922</v>
      </c>
      <c r="E2428">
        <v>12</v>
      </c>
      <c r="F2428" t="s">
        <v>20</v>
      </c>
      <c r="G2428" t="s">
        <v>5100</v>
      </c>
      <c r="H2428" t="s">
        <v>45</v>
      </c>
      <c r="I2428">
        <v>159</v>
      </c>
      <c r="J2428" t="s">
        <v>16</v>
      </c>
      <c r="K2428" t="s">
        <v>183</v>
      </c>
      <c r="L2428">
        <f>YEAR(licenziamenti[[#This Row],[date]])</f>
        <v>2020</v>
      </c>
    </row>
    <row r="2429" spans="1:12" hidden="1" x14ac:dyDescent="0.3">
      <c r="A2429" t="s">
        <v>5099</v>
      </c>
      <c r="B2429" t="s">
        <v>5101</v>
      </c>
      <c r="C2429">
        <v>500</v>
      </c>
      <c r="D2429" s="1">
        <v>45400</v>
      </c>
      <c r="E2429">
        <v>1</v>
      </c>
      <c r="F2429" t="s">
        <v>20</v>
      </c>
      <c r="G2429" t="s">
        <v>5102</v>
      </c>
      <c r="H2429" t="s">
        <v>45</v>
      </c>
      <c r="I2429">
        <v>159</v>
      </c>
      <c r="J2429" t="s">
        <v>5103</v>
      </c>
      <c r="K2429" t="s">
        <v>2437</v>
      </c>
      <c r="L2429">
        <f>YEAR(licenziamenti[[#This Row],[date]])</f>
        <v>2024</v>
      </c>
    </row>
    <row r="2430" spans="1:12" hidden="1" x14ac:dyDescent="0.3">
      <c r="A2430" t="s">
        <v>5104</v>
      </c>
      <c r="B2430" t="s">
        <v>1541</v>
      </c>
      <c r="C2430">
        <v>2460</v>
      </c>
      <c r="D2430" s="1">
        <v>45148</v>
      </c>
      <c r="F2430" t="s">
        <v>454</v>
      </c>
      <c r="G2430" t="s">
        <v>5105</v>
      </c>
      <c r="H2430" t="s">
        <v>39</v>
      </c>
      <c r="I2430">
        <v>50</v>
      </c>
      <c r="J2430" t="s">
        <v>16</v>
      </c>
      <c r="K2430" t="s">
        <v>695</v>
      </c>
      <c r="L2430">
        <f>YEAR(licenziamenti[[#This Row],[date]])</f>
        <v>2023</v>
      </c>
    </row>
    <row r="2431" spans="1:12" hidden="1" x14ac:dyDescent="0.3">
      <c r="A2431" t="s">
        <v>5104</v>
      </c>
      <c r="B2431" t="s">
        <v>12</v>
      </c>
      <c r="C2431">
        <v>3600</v>
      </c>
      <c r="D2431" s="1">
        <v>44951</v>
      </c>
      <c r="F2431" t="s">
        <v>43</v>
      </c>
      <c r="G2431" t="s">
        <v>5106</v>
      </c>
      <c r="H2431" t="s">
        <v>105</v>
      </c>
      <c r="I2431">
        <v>50</v>
      </c>
      <c r="J2431" t="s">
        <v>16</v>
      </c>
      <c r="K2431" t="s">
        <v>1617</v>
      </c>
      <c r="L2431">
        <f>YEAR(licenziamenti[[#This Row],[date]])</f>
        <v>2023</v>
      </c>
    </row>
    <row r="2432" spans="1:12" hidden="1" x14ac:dyDescent="0.3">
      <c r="A2432" t="s">
        <v>5104</v>
      </c>
      <c r="B2432" t="s">
        <v>12</v>
      </c>
      <c r="C2432">
        <v>8000</v>
      </c>
      <c r="D2432" s="1">
        <v>44221</v>
      </c>
      <c r="F2432" t="s">
        <v>43</v>
      </c>
      <c r="G2432" t="s">
        <v>5107</v>
      </c>
      <c r="H2432" t="s">
        <v>105</v>
      </c>
      <c r="I2432">
        <v>50</v>
      </c>
      <c r="J2432" t="s">
        <v>16</v>
      </c>
      <c r="K2432" t="s">
        <v>1617</v>
      </c>
      <c r="L2432">
        <f>YEAR(licenziamenti[[#This Row],[date]])</f>
        <v>2021</v>
      </c>
    </row>
    <row r="2433" spans="1:12" hidden="1" x14ac:dyDescent="0.3">
      <c r="A2433" t="s">
        <v>5108</v>
      </c>
      <c r="B2433" t="s">
        <v>957</v>
      </c>
      <c r="C2433">
        <v>400</v>
      </c>
      <c r="D2433" s="1">
        <v>43923</v>
      </c>
      <c r="F2433" t="s">
        <v>103</v>
      </c>
      <c r="G2433" t="s">
        <v>5109</v>
      </c>
      <c r="H2433" t="s">
        <v>35</v>
      </c>
      <c r="I2433">
        <v>122</v>
      </c>
      <c r="J2433" t="s">
        <v>133</v>
      </c>
      <c r="K2433" t="s">
        <v>1150</v>
      </c>
      <c r="L2433">
        <f>YEAR(licenziamenti[[#This Row],[date]])</f>
        <v>2020</v>
      </c>
    </row>
    <row r="2434" spans="1:12" hidden="1" x14ac:dyDescent="0.3">
      <c r="A2434" t="s">
        <v>5110</v>
      </c>
      <c r="B2434" t="s">
        <v>12</v>
      </c>
      <c r="D2434" s="1">
        <v>44713</v>
      </c>
      <c r="E2434">
        <v>1</v>
      </c>
      <c r="F2434" t="s">
        <v>419</v>
      </c>
      <c r="G2434" t="s">
        <v>5111</v>
      </c>
      <c r="H2434" t="s">
        <v>58</v>
      </c>
      <c r="I2434">
        <v>313</v>
      </c>
      <c r="J2434" t="s">
        <v>16</v>
      </c>
      <c r="K2434" t="s">
        <v>1758</v>
      </c>
      <c r="L2434">
        <f>YEAR(licenziamenti[[#This Row],[date]])</f>
        <v>2022</v>
      </c>
    </row>
    <row r="2435" spans="1:12" hidden="1" x14ac:dyDescent="0.3">
      <c r="A2435" t="s">
        <v>5112</v>
      </c>
      <c r="B2435" t="s">
        <v>32</v>
      </c>
      <c r="C2435">
        <v>1100</v>
      </c>
      <c r="D2435" s="1">
        <v>44740</v>
      </c>
      <c r="E2435">
        <v>4</v>
      </c>
      <c r="F2435" t="s">
        <v>13</v>
      </c>
      <c r="G2435" t="s">
        <v>158</v>
      </c>
      <c r="H2435" t="s">
        <v>35</v>
      </c>
      <c r="I2435">
        <v>163</v>
      </c>
      <c r="J2435" t="s">
        <v>16</v>
      </c>
      <c r="K2435" t="s">
        <v>36</v>
      </c>
      <c r="L2435">
        <f>YEAR(licenziamenti[[#This Row],[date]])</f>
        <v>2022</v>
      </c>
    </row>
    <row r="2436" spans="1:12" hidden="1" x14ac:dyDescent="0.3">
      <c r="A2436" t="s">
        <v>5113</v>
      </c>
      <c r="B2436" t="s">
        <v>642</v>
      </c>
      <c r="C2436">
        <v>1150</v>
      </c>
      <c r="D2436" s="1">
        <v>45246</v>
      </c>
      <c r="F2436" t="s">
        <v>549</v>
      </c>
      <c r="G2436" t="s">
        <v>5114</v>
      </c>
      <c r="H2436" t="s">
        <v>28</v>
      </c>
      <c r="I2436">
        <v>1700</v>
      </c>
      <c r="J2436" t="s">
        <v>16</v>
      </c>
      <c r="K2436" t="s">
        <v>4407</v>
      </c>
      <c r="L2436">
        <f>YEAR(licenziamenti[[#This Row],[date]])</f>
        <v>2023</v>
      </c>
    </row>
    <row r="2437" spans="1:12" hidden="1" x14ac:dyDescent="0.3">
      <c r="A2437" t="s">
        <v>5115</v>
      </c>
      <c r="B2437" t="s">
        <v>12</v>
      </c>
      <c r="C2437">
        <v>1300</v>
      </c>
      <c r="D2437" s="1">
        <v>45223</v>
      </c>
      <c r="E2437">
        <v>2</v>
      </c>
      <c r="F2437" t="s">
        <v>448</v>
      </c>
      <c r="G2437" t="s">
        <v>5116</v>
      </c>
      <c r="H2437" t="s">
        <v>173</v>
      </c>
      <c r="I2437">
        <v>365</v>
      </c>
      <c r="J2437" t="s">
        <v>16</v>
      </c>
      <c r="K2437" t="s">
        <v>1250</v>
      </c>
      <c r="L2437">
        <f>YEAR(licenziamenti[[#This Row],[date]])</f>
        <v>2023</v>
      </c>
    </row>
    <row r="2438" spans="1:12" hidden="1" x14ac:dyDescent="0.3">
      <c r="A2438" t="s">
        <v>5117</v>
      </c>
      <c r="B2438" t="s">
        <v>5118</v>
      </c>
      <c r="C2438">
        <v>640</v>
      </c>
      <c r="D2438" s="1">
        <v>44676</v>
      </c>
      <c r="F2438" t="s">
        <v>311</v>
      </c>
      <c r="G2438" t="s">
        <v>5119</v>
      </c>
      <c r="H2438" t="s">
        <v>105</v>
      </c>
      <c r="I2438">
        <v>277</v>
      </c>
      <c r="J2438" t="s">
        <v>699</v>
      </c>
      <c r="K2438" t="s">
        <v>1788</v>
      </c>
      <c r="L2438">
        <f>YEAR(licenziamenti[[#This Row],[date]])</f>
        <v>2022</v>
      </c>
    </row>
    <row r="2439" spans="1:12" hidden="1" x14ac:dyDescent="0.3">
      <c r="A2439" t="s">
        <v>5120</v>
      </c>
      <c r="B2439" t="s">
        <v>287</v>
      </c>
      <c r="C2439">
        <v>400</v>
      </c>
      <c r="D2439" s="1">
        <v>45421</v>
      </c>
      <c r="E2439">
        <v>3</v>
      </c>
      <c r="F2439" t="s">
        <v>13</v>
      </c>
      <c r="G2439" t="s">
        <v>5121</v>
      </c>
      <c r="H2439" t="s">
        <v>45</v>
      </c>
      <c r="I2439">
        <v>124</v>
      </c>
      <c r="J2439" t="s">
        <v>289</v>
      </c>
      <c r="K2439" t="s">
        <v>290</v>
      </c>
      <c r="L2439">
        <f>YEAR(licenziamenti[[#This Row],[date]])</f>
        <v>2024</v>
      </c>
    </row>
    <row r="2440" spans="1:12" hidden="1" x14ac:dyDescent="0.3">
      <c r="A2440" t="s">
        <v>5122</v>
      </c>
      <c r="B2440" t="s">
        <v>287</v>
      </c>
      <c r="C2440">
        <v>200</v>
      </c>
      <c r="D2440" s="1">
        <v>45474</v>
      </c>
      <c r="E2440">
        <v>33</v>
      </c>
      <c r="F2440" t="s">
        <v>448</v>
      </c>
      <c r="G2440" t="s">
        <v>5123</v>
      </c>
      <c r="H2440" t="s">
        <v>58</v>
      </c>
      <c r="I2440">
        <v>61</v>
      </c>
      <c r="J2440" t="s">
        <v>289</v>
      </c>
      <c r="K2440" t="s">
        <v>3526</v>
      </c>
      <c r="L2440">
        <f>YEAR(licenziamenti[[#This Row],[date]])</f>
        <v>2024</v>
      </c>
    </row>
    <row r="2441" spans="1:12" hidden="1" x14ac:dyDescent="0.3">
      <c r="A2441" t="s">
        <v>5124</v>
      </c>
      <c r="B2441" t="s">
        <v>12</v>
      </c>
      <c r="D2441" s="1">
        <v>45434</v>
      </c>
      <c r="E2441">
        <v>3</v>
      </c>
      <c r="F2441" t="s">
        <v>83</v>
      </c>
      <c r="G2441" t="s">
        <v>5125</v>
      </c>
      <c r="H2441" t="s">
        <v>35</v>
      </c>
      <c r="I2441">
        <v>272</v>
      </c>
      <c r="J2441" t="s">
        <v>16</v>
      </c>
      <c r="K2441" t="s">
        <v>1716</v>
      </c>
      <c r="L2441">
        <f>YEAR(licenziamenti[[#This Row],[date]])</f>
        <v>2024</v>
      </c>
    </row>
    <row r="2442" spans="1:12" hidden="1" x14ac:dyDescent="0.3">
      <c r="A2442" t="s">
        <v>5126</v>
      </c>
      <c r="B2442" t="s">
        <v>1043</v>
      </c>
      <c r="D2442" s="1">
        <v>45140</v>
      </c>
      <c r="E2442">
        <v>10</v>
      </c>
      <c r="F2442" t="s">
        <v>1478</v>
      </c>
      <c r="G2442" t="s">
        <v>2241</v>
      </c>
      <c r="H2442" t="s">
        <v>22</v>
      </c>
      <c r="I2442">
        <v>19</v>
      </c>
      <c r="J2442" t="s">
        <v>29</v>
      </c>
      <c r="K2442" t="s">
        <v>553</v>
      </c>
      <c r="L2442">
        <f>YEAR(licenziamenti[[#This Row],[date]])</f>
        <v>2023</v>
      </c>
    </row>
    <row r="2443" spans="1:12" hidden="1" x14ac:dyDescent="0.3">
      <c r="A2443" t="s">
        <v>5127</v>
      </c>
      <c r="B2443" t="s">
        <v>42</v>
      </c>
      <c r="C2443">
        <v>1200</v>
      </c>
      <c r="D2443" s="1">
        <v>44881</v>
      </c>
      <c r="E2443">
        <v>1</v>
      </c>
      <c r="F2443" t="s">
        <v>311</v>
      </c>
      <c r="G2443" t="s">
        <v>5128</v>
      </c>
      <c r="H2443" t="s">
        <v>39</v>
      </c>
      <c r="I2443">
        <v>235</v>
      </c>
      <c r="J2443" t="s">
        <v>16</v>
      </c>
      <c r="K2443" t="s">
        <v>1247</v>
      </c>
      <c r="L2443">
        <f>YEAR(licenziamenti[[#This Row],[date]])</f>
        <v>2022</v>
      </c>
    </row>
    <row r="2444" spans="1:12" hidden="1" x14ac:dyDescent="0.3">
      <c r="A2444" t="s">
        <v>5127</v>
      </c>
      <c r="B2444" t="s">
        <v>42</v>
      </c>
      <c r="C2444">
        <v>600</v>
      </c>
      <c r="D2444" s="1">
        <v>45056</v>
      </c>
      <c r="E2444">
        <v>6</v>
      </c>
      <c r="F2444" t="s">
        <v>311</v>
      </c>
      <c r="G2444" t="s">
        <v>5129</v>
      </c>
      <c r="H2444" t="s">
        <v>39</v>
      </c>
      <c r="I2444">
        <v>235</v>
      </c>
      <c r="J2444" t="s">
        <v>16</v>
      </c>
      <c r="K2444" t="s">
        <v>3834</v>
      </c>
      <c r="L2444">
        <f>YEAR(licenziamenti[[#This Row],[date]])</f>
        <v>2023</v>
      </c>
    </row>
    <row r="2445" spans="1:12" hidden="1" x14ac:dyDescent="0.3">
      <c r="A2445" t="s">
        <v>5130</v>
      </c>
      <c r="B2445" t="s">
        <v>42</v>
      </c>
      <c r="C2445">
        <v>60</v>
      </c>
      <c r="D2445" s="1">
        <v>43944</v>
      </c>
      <c r="F2445" t="s">
        <v>20</v>
      </c>
      <c r="G2445" t="s">
        <v>158</v>
      </c>
      <c r="H2445" t="s">
        <v>35</v>
      </c>
      <c r="I2445">
        <v>68</v>
      </c>
      <c r="J2445" t="s">
        <v>16</v>
      </c>
      <c r="K2445" t="s">
        <v>3493</v>
      </c>
      <c r="L2445">
        <f>YEAR(licenziamenti[[#This Row],[date]])</f>
        <v>2020</v>
      </c>
    </row>
    <row r="2446" spans="1:12" hidden="1" x14ac:dyDescent="0.3">
      <c r="A2446" t="s">
        <v>5131</v>
      </c>
      <c r="B2446" t="s">
        <v>150</v>
      </c>
      <c r="C2446">
        <v>1000</v>
      </c>
      <c r="D2446" s="1">
        <v>45420</v>
      </c>
      <c r="E2446">
        <v>15</v>
      </c>
      <c r="F2446" t="s">
        <v>131</v>
      </c>
      <c r="G2446" t="s">
        <v>5132</v>
      </c>
      <c r="H2446" t="s">
        <v>28</v>
      </c>
      <c r="I2446">
        <v>72</v>
      </c>
      <c r="J2446" t="s">
        <v>133</v>
      </c>
      <c r="K2446" t="s">
        <v>5133</v>
      </c>
      <c r="L2446">
        <f>YEAR(licenziamenti[[#This Row],[date]])</f>
        <v>2024</v>
      </c>
    </row>
    <row r="2447" spans="1:12" hidden="1" x14ac:dyDescent="0.3">
      <c r="A2447" t="s">
        <v>5131</v>
      </c>
      <c r="B2447" t="s">
        <v>150</v>
      </c>
      <c r="C2447">
        <v>1500</v>
      </c>
      <c r="D2447" s="1">
        <v>45025</v>
      </c>
      <c r="E2447">
        <v>25</v>
      </c>
      <c r="F2447" t="s">
        <v>131</v>
      </c>
      <c r="G2447" t="s">
        <v>5134</v>
      </c>
      <c r="H2447" t="s">
        <v>28</v>
      </c>
      <c r="I2447">
        <v>71</v>
      </c>
      <c r="J2447" t="s">
        <v>133</v>
      </c>
      <c r="K2447" t="s">
        <v>1735</v>
      </c>
      <c r="L2447">
        <f>YEAR(licenziamenti[[#This Row],[date]])</f>
        <v>2023</v>
      </c>
    </row>
    <row r="2448" spans="1:12" hidden="1" x14ac:dyDescent="0.3">
      <c r="A2448" t="s">
        <v>5131</v>
      </c>
      <c r="B2448" t="s">
        <v>150</v>
      </c>
      <c r="C2448">
        <v>300</v>
      </c>
      <c r="D2448" s="1">
        <v>45449</v>
      </c>
      <c r="F2448" t="s">
        <v>131</v>
      </c>
      <c r="G2448" t="s">
        <v>5135</v>
      </c>
      <c r="H2448" t="s">
        <v>28</v>
      </c>
      <c r="I2448">
        <v>72</v>
      </c>
      <c r="J2448" t="s">
        <v>133</v>
      </c>
      <c r="K2448" t="s">
        <v>1648</v>
      </c>
      <c r="L2448">
        <f>YEAR(licenziamenti[[#This Row],[date]])</f>
        <v>2024</v>
      </c>
    </row>
    <row r="2449" spans="1:12" hidden="1" x14ac:dyDescent="0.3">
      <c r="A2449" t="s">
        <v>5131</v>
      </c>
      <c r="B2449" t="s">
        <v>150</v>
      </c>
      <c r="C2449">
        <v>800</v>
      </c>
      <c r="D2449" s="1">
        <v>45931</v>
      </c>
      <c r="F2449" t="s">
        <v>131</v>
      </c>
      <c r="G2449" t="s">
        <v>5136</v>
      </c>
      <c r="H2449" t="s">
        <v>28</v>
      </c>
      <c r="I2449">
        <v>72</v>
      </c>
      <c r="J2449" t="s">
        <v>133</v>
      </c>
      <c r="K2449" t="s">
        <v>5137</v>
      </c>
      <c r="L2449">
        <f>YEAR(licenziamenti[[#This Row],[date]])</f>
        <v>2025</v>
      </c>
    </row>
    <row r="2450" spans="1:12" hidden="1" x14ac:dyDescent="0.3">
      <c r="A2450" t="s">
        <v>5138</v>
      </c>
      <c r="B2450" t="s">
        <v>117</v>
      </c>
      <c r="D2450" s="1">
        <v>44203</v>
      </c>
      <c r="E2450">
        <v>10</v>
      </c>
      <c r="F2450" t="s">
        <v>131</v>
      </c>
      <c r="G2450" t="s">
        <v>5139</v>
      </c>
      <c r="H2450" t="s">
        <v>105</v>
      </c>
      <c r="I2450">
        <v>15</v>
      </c>
      <c r="J2450" t="s">
        <v>16</v>
      </c>
      <c r="K2450" t="s">
        <v>5140</v>
      </c>
      <c r="L2450">
        <f>YEAR(licenziamenti[[#This Row],[date]])</f>
        <v>2021</v>
      </c>
    </row>
    <row r="2451" spans="1:12" hidden="1" x14ac:dyDescent="0.3">
      <c r="A2451" t="s">
        <v>5141</v>
      </c>
      <c r="B2451" t="s">
        <v>239</v>
      </c>
      <c r="C2451">
        <v>1500</v>
      </c>
      <c r="D2451" s="1">
        <v>44811</v>
      </c>
      <c r="E2451">
        <v>10</v>
      </c>
      <c r="F2451" t="s">
        <v>83</v>
      </c>
      <c r="G2451" t="s">
        <v>5142</v>
      </c>
      <c r="H2451" t="s">
        <v>58</v>
      </c>
      <c r="I2451">
        <v>173</v>
      </c>
      <c r="J2451" t="s">
        <v>240</v>
      </c>
      <c r="K2451" t="s">
        <v>1611</v>
      </c>
      <c r="L2451">
        <f>YEAR(licenziamenti[[#This Row],[date]])</f>
        <v>2022</v>
      </c>
    </row>
    <row r="2452" spans="1:12" hidden="1" x14ac:dyDescent="0.3">
      <c r="A2452" t="s">
        <v>5143</v>
      </c>
      <c r="B2452" t="s">
        <v>150</v>
      </c>
      <c r="C2452">
        <v>2000</v>
      </c>
      <c r="D2452" s="1">
        <v>45267</v>
      </c>
      <c r="F2452" t="s">
        <v>65</v>
      </c>
      <c r="G2452" t="s">
        <v>5144</v>
      </c>
      <c r="H2452" t="s">
        <v>105</v>
      </c>
      <c r="I2452">
        <v>76</v>
      </c>
      <c r="J2452" t="s">
        <v>133</v>
      </c>
      <c r="K2452" t="s">
        <v>1666</v>
      </c>
      <c r="L2452">
        <f>YEAR(licenziamenti[[#This Row],[date]])</f>
        <v>2023</v>
      </c>
    </row>
    <row r="2453" spans="1:12" hidden="1" x14ac:dyDescent="0.3">
      <c r="A2453" t="s">
        <v>5145</v>
      </c>
      <c r="B2453" t="s">
        <v>124</v>
      </c>
      <c r="C2453">
        <v>1500</v>
      </c>
      <c r="D2453" s="1">
        <v>44846</v>
      </c>
      <c r="F2453" t="s">
        <v>311</v>
      </c>
      <c r="G2453" t="s">
        <v>5146</v>
      </c>
      <c r="H2453" t="s">
        <v>39</v>
      </c>
      <c r="I2453">
        <v>1500</v>
      </c>
      <c r="J2453" t="s">
        <v>127</v>
      </c>
      <c r="K2453" t="s">
        <v>1954</v>
      </c>
      <c r="L2453">
        <f>YEAR(licenziamenti[[#This Row],[date]])</f>
        <v>2022</v>
      </c>
    </row>
    <row r="2454" spans="1:12" hidden="1" x14ac:dyDescent="0.3">
      <c r="A2454" t="s">
        <v>5147</v>
      </c>
      <c r="B2454" t="s">
        <v>1500</v>
      </c>
      <c r="D2454" s="1">
        <v>45245</v>
      </c>
      <c r="E2454">
        <v>1</v>
      </c>
      <c r="F2454" t="s">
        <v>13</v>
      </c>
      <c r="G2454" t="s">
        <v>5148</v>
      </c>
      <c r="H2454" t="s">
        <v>39</v>
      </c>
      <c r="I2454">
        <v>176</v>
      </c>
      <c r="J2454" t="s">
        <v>16</v>
      </c>
      <c r="K2454" t="s">
        <v>295</v>
      </c>
      <c r="L2454">
        <f>YEAR(licenziamenti[[#This Row],[date]])</f>
        <v>2023</v>
      </c>
    </row>
    <row r="2455" spans="1:12" hidden="1" x14ac:dyDescent="0.3">
      <c r="A2455" t="s">
        <v>5147</v>
      </c>
      <c r="B2455" t="s">
        <v>1500</v>
      </c>
      <c r="D2455" s="1">
        <v>45370</v>
      </c>
      <c r="E2455">
        <v>2</v>
      </c>
      <c r="F2455" t="s">
        <v>13</v>
      </c>
      <c r="G2455" t="s">
        <v>5149</v>
      </c>
      <c r="H2455" t="s">
        <v>39</v>
      </c>
      <c r="I2455">
        <v>176</v>
      </c>
      <c r="J2455" t="s">
        <v>16</v>
      </c>
      <c r="K2455" t="s">
        <v>1657</v>
      </c>
      <c r="L2455">
        <f>YEAR(licenziamenti[[#This Row],[date]])</f>
        <v>2024</v>
      </c>
    </row>
    <row r="2456" spans="1:12" hidden="1" x14ac:dyDescent="0.3">
      <c r="A2456" t="s">
        <v>5150</v>
      </c>
      <c r="B2456" t="s">
        <v>32</v>
      </c>
      <c r="C2456">
        <v>360</v>
      </c>
      <c r="D2456" s="1">
        <v>45427</v>
      </c>
      <c r="F2456" t="s">
        <v>311</v>
      </c>
      <c r="G2456" t="s">
        <v>5151</v>
      </c>
      <c r="H2456" t="s">
        <v>28</v>
      </c>
      <c r="I2456">
        <v>49</v>
      </c>
      <c r="J2456" t="s">
        <v>16</v>
      </c>
      <c r="K2456" t="s">
        <v>587</v>
      </c>
      <c r="L2456">
        <f>YEAR(licenziamenti[[#This Row],[date]])</f>
        <v>2024</v>
      </c>
    </row>
    <row r="2457" spans="1:12" hidden="1" x14ac:dyDescent="0.3">
      <c r="A2457" t="s">
        <v>5150</v>
      </c>
      <c r="B2457" t="s">
        <v>32</v>
      </c>
      <c r="C2457">
        <v>490</v>
      </c>
      <c r="D2457" s="1">
        <v>45390</v>
      </c>
      <c r="E2457">
        <v>35</v>
      </c>
      <c r="F2457" t="s">
        <v>311</v>
      </c>
      <c r="G2457" t="s">
        <v>5152</v>
      </c>
      <c r="H2457" t="s">
        <v>28</v>
      </c>
      <c r="I2457">
        <v>49</v>
      </c>
      <c r="J2457" t="s">
        <v>16</v>
      </c>
      <c r="K2457" t="s">
        <v>4992</v>
      </c>
      <c r="L2457">
        <f>YEAR(licenziamenti[[#This Row],[date]])</f>
        <v>2024</v>
      </c>
    </row>
    <row r="2458" spans="1:12" hidden="1" x14ac:dyDescent="0.3">
      <c r="A2458" t="s">
        <v>5153</v>
      </c>
      <c r="B2458" t="s">
        <v>255</v>
      </c>
      <c r="C2458">
        <v>1600</v>
      </c>
      <c r="D2458" s="1">
        <v>44887</v>
      </c>
      <c r="E2458">
        <v>8</v>
      </c>
      <c r="F2458" t="s">
        <v>43</v>
      </c>
      <c r="G2458" t="s">
        <v>5154</v>
      </c>
      <c r="H2458" t="s">
        <v>28</v>
      </c>
      <c r="I2458">
        <v>92</v>
      </c>
      <c r="J2458" t="s">
        <v>257</v>
      </c>
      <c r="K2458" t="s">
        <v>4821</v>
      </c>
      <c r="L2458">
        <f>YEAR(licenziamenti[[#This Row],[date]])</f>
        <v>2022</v>
      </c>
    </row>
    <row r="2459" spans="1:12" hidden="1" x14ac:dyDescent="0.3">
      <c r="A2459" t="s">
        <v>5155</v>
      </c>
      <c r="B2459" t="s">
        <v>99</v>
      </c>
      <c r="C2459">
        <v>1300</v>
      </c>
      <c r="D2459" s="1">
        <v>44951</v>
      </c>
      <c r="E2459">
        <v>15</v>
      </c>
      <c r="F2459" t="s">
        <v>570</v>
      </c>
      <c r="G2459" t="s">
        <v>5156</v>
      </c>
      <c r="H2459" t="s">
        <v>45</v>
      </c>
      <c r="I2459">
        <v>171</v>
      </c>
      <c r="J2459" t="s">
        <v>16</v>
      </c>
      <c r="K2459" t="s">
        <v>1617</v>
      </c>
      <c r="L2459">
        <f>YEAR(licenziamenti[[#This Row],[date]])</f>
        <v>2023</v>
      </c>
    </row>
    <row r="2460" spans="1:12" hidden="1" x14ac:dyDescent="0.3">
      <c r="A2460" t="s">
        <v>5157</v>
      </c>
      <c r="B2460" t="s">
        <v>42</v>
      </c>
      <c r="C2460">
        <v>1600</v>
      </c>
      <c r="D2460" s="1">
        <v>45334</v>
      </c>
      <c r="E2460">
        <v>3</v>
      </c>
      <c r="F2460" t="s">
        <v>125</v>
      </c>
      <c r="G2460" t="s">
        <v>5158</v>
      </c>
      <c r="H2460" t="s">
        <v>39</v>
      </c>
      <c r="I2460">
        <v>525</v>
      </c>
      <c r="J2460" t="s">
        <v>16</v>
      </c>
      <c r="K2460" t="s">
        <v>940</v>
      </c>
      <c r="L2460">
        <f>YEAR(licenziamenti[[#This Row],[date]])</f>
        <v>2024</v>
      </c>
    </row>
    <row r="2461" spans="1:12" hidden="1" x14ac:dyDescent="0.3">
      <c r="A2461" t="s">
        <v>5157</v>
      </c>
      <c r="B2461" t="s">
        <v>42</v>
      </c>
      <c r="C2461">
        <v>4750</v>
      </c>
      <c r="D2461" s="1">
        <v>44991</v>
      </c>
      <c r="E2461">
        <v>8</v>
      </c>
      <c r="F2461" t="s">
        <v>125</v>
      </c>
      <c r="G2461" t="s">
        <v>5159</v>
      </c>
      <c r="H2461" t="s">
        <v>39</v>
      </c>
      <c r="I2461">
        <v>525</v>
      </c>
      <c r="J2461" t="s">
        <v>16</v>
      </c>
      <c r="K2461" t="s">
        <v>297</v>
      </c>
      <c r="L2461">
        <f>YEAR(licenziamenti[[#This Row],[date]])</f>
        <v>2023</v>
      </c>
    </row>
    <row r="2462" spans="1:12" hidden="1" x14ac:dyDescent="0.3">
      <c r="A2462" t="s">
        <v>5160</v>
      </c>
      <c r="B2462" t="s">
        <v>42</v>
      </c>
      <c r="C2462">
        <v>1000</v>
      </c>
      <c r="D2462" s="1">
        <v>45118</v>
      </c>
      <c r="E2462">
        <v>15</v>
      </c>
      <c r="F2462" t="s">
        <v>109</v>
      </c>
      <c r="G2462" t="s">
        <v>5161</v>
      </c>
      <c r="H2462" t="s">
        <v>173</v>
      </c>
      <c r="I2462">
        <v>274</v>
      </c>
      <c r="J2462" t="s">
        <v>16</v>
      </c>
      <c r="K2462" t="s">
        <v>2475</v>
      </c>
      <c r="L2462">
        <f>YEAR(licenziamenti[[#This Row],[date]])</f>
        <v>2023</v>
      </c>
    </row>
    <row r="2463" spans="1:12" hidden="1" x14ac:dyDescent="0.3">
      <c r="A2463" t="s">
        <v>5160</v>
      </c>
      <c r="B2463" t="s">
        <v>42</v>
      </c>
      <c r="C2463">
        <v>600</v>
      </c>
      <c r="D2463" s="1">
        <v>45302</v>
      </c>
      <c r="E2463">
        <v>13</v>
      </c>
      <c r="F2463" t="s">
        <v>109</v>
      </c>
      <c r="G2463" t="s">
        <v>5162</v>
      </c>
      <c r="H2463" t="s">
        <v>173</v>
      </c>
      <c r="I2463">
        <v>274</v>
      </c>
      <c r="J2463" t="s">
        <v>16</v>
      </c>
      <c r="K2463" t="s">
        <v>601</v>
      </c>
      <c r="L2463">
        <f>YEAR(licenziamenti[[#This Row],[date]])</f>
        <v>2024</v>
      </c>
    </row>
    <row r="2464" spans="1:12" hidden="1" x14ac:dyDescent="0.3">
      <c r="A2464" t="s">
        <v>5160</v>
      </c>
      <c r="B2464" t="s">
        <v>42</v>
      </c>
      <c r="C2464">
        <v>800</v>
      </c>
      <c r="D2464" s="1">
        <v>43944</v>
      </c>
      <c r="E2464">
        <v>9</v>
      </c>
      <c r="F2464" t="s">
        <v>109</v>
      </c>
      <c r="G2464" t="s">
        <v>5163</v>
      </c>
      <c r="H2464" t="s">
        <v>173</v>
      </c>
      <c r="I2464">
        <v>274</v>
      </c>
      <c r="J2464" t="s">
        <v>16</v>
      </c>
      <c r="K2464" t="s">
        <v>1081</v>
      </c>
      <c r="L2464">
        <f>YEAR(licenziamenti[[#This Row],[date]])</f>
        <v>2020</v>
      </c>
    </row>
    <row r="2465" spans="1:12" hidden="1" x14ac:dyDescent="0.3">
      <c r="A2465" t="s">
        <v>5164</v>
      </c>
      <c r="B2465" t="s">
        <v>1541</v>
      </c>
      <c r="C2465">
        <v>400</v>
      </c>
      <c r="D2465" s="1">
        <v>43921</v>
      </c>
      <c r="F2465" t="s">
        <v>20</v>
      </c>
      <c r="G2465" t="s">
        <v>5165</v>
      </c>
      <c r="H2465" t="s">
        <v>58</v>
      </c>
      <c r="I2465">
        <v>55</v>
      </c>
      <c r="J2465" t="s">
        <v>16</v>
      </c>
      <c r="K2465" t="s">
        <v>494</v>
      </c>
      <c r="L2465">
        <f>YEAR(licenziamenti[[#This Row],[date]])</f>
        <v>2020</v>
      </c>
    </row>
    <row r="2466" spans="1:12" hidden="1" x14ac:dyDescent="0.3">
      <c r="A2466" t="s">
        <v>5166</v>
      </c>
      <c r="B2466" t="s">
        <v>287</v>
      </c>
      <c r="C2466">
        <v>300</v>
      </c>
      <c r="D2466" s="1">
        <v>44769</v>
      </c>
      <c r="E2466">
        <v>4</v>
      </c>
      <c r="F2466" t="s">
        <v>20</v>
      </c>
      <c r="G2466" t="s">
        <v>5167</v>
      </c>
      <c r="H2466" t="s">
        <v>15</v>
      </c>
      <c r="I2466">
        <v>60</v>
      </c>
      <c r="J2466" t="s">
        <v>289</v>
      </c>
      <c r="K2466" t="s">
        <v>2161</v>
      </c>
      <c r="L2466">
        <f>YEAR(licenziamenti[[#This Row],[date]])</f>
        <v>2022</v>
      </c>
    </row>
    <row r="2467" spans="1:12" hidden="1" x14ac:dyDescent="0.3">
      <c r="A2467" t="s">
        <v>5166</v>
      </c>
      <c r="B2467" t="s">
        <v>287</v>
      </c>
      <c r="C2467">
        <v>800</v>
      </c>
      <c r="D2467" s="1">
        <v>45629</v>
      </c>
      <c r="E2467">
        <v>14</v>
      </c>
      <c r="F2467" t="s">
        <v>20</v>
      </c>
      <c r="G2467" t="s">
        <v>5168</v>
      </c>
      <c r="H2467" t="s">
        <v>15</v>
      </c>
      <c r="I2467">
        <v>60</v>
      </c>
      <c r="J2467" t="s">
        <v>289</v>
      </c>
      <c r="K2467" t="s">
        <v>952</v>
      </c>
      <c r="L2467">
        <f>YEAR(licenziamenti[[#This Row],[date]])</f>
        <v>2024</v>
      </c>
    </row>
    <row r="2468" spans="1:12" hidden="1" x14ac:dyDescent="0.3">
      <c r="A2468" t="s">
        <v>5169</v>
      </c>
      <c r="B2468" t="s">
        <v>12</v>
      </c>
      <c r="C2468">
        <v>310</v>
      </c>
      <c r="D2468" s="1">
        <v>44796</v>
      </c>
      <c r="E2468">
        <v>8</v>
      </c>
      <c r="F2468" t="s">
        <v>396</v>
      </c>
      <c r="G2468" t="s">
        <v>158</v>
      </c>
      <c r="H2468" t="s">
        <v>35</v>
      </c>
      <c r="I2468">
        <v>114</v>
      </c>
      <c r="J2468" t="s">
        <v>16</v>
      </c>
      <c r="K2468" t="s">
        <v>3770</v>
      </c>
      <c r="L2468">
        <f>YEAR(licenziamenti[[#This Row],[date]])</f>
        <v>2022</v>
      </c>
    </row>
    <row r="2469" spans="1:12" hidden="1" x14ac:dyDescent="0.3">
      <c r="A2469" t="s">
        <v>5170</v>
      </c>
      <c r="B2469" t="s">
        <v>5171</v>
      </c>
      <c r="C2469">
        <v>800</v>
      </c>
      <c r="D2469" s="1">
        <v>44845</v>
      </c>
      <c r="F2469" t="s">
        <v>311</v>
      </c>
      <c r="G2469" t="s">
        <v>5172</v>
      </c>
      <c r="H2469" t="s">
        <v>22</v>
      </c>
      <c r="I2469">
        <v>20</v>
      </c>
      <c r="J2469" t="s">
        <v>1356</v>
      </c>
      <c r="K2469" t="s">
        <v>1047</v>
      </c>
      <c r="L2469">
        <f>YEAR(licenziamenti[[#This Row],[date]])</f>
        <v>2022</v>
      </c>
    </row>
    <row r="2470" spans="1:12" hidden="1" x14ac:dyDescent="0.3">
      <c r="A2470" t="s">
        <v>5173</v>
      </c>
      <c r="B2470" t="s">
        <v>483</v>
      </c>
      <c r="C2470">
        <v>2000</v>
      </c>
      <c r="D2470" s="1">
        <v>45120</v>
      </c>
      <c r="F2470" t="s">
        <v>65</v>
      </c>
      <c r="G2470" t="s">
        <v>5174</v>
      </c>
      <c r="H2470" t="s">
        <v>22</v>
      </c>
      <c r="I2470">
        <v>17</v>
      </c>
      <c r="J2470" t="s">
        <v>133</v>
      </c>
      <c r="K2470" t="s">
        <v>1108</v>
      </c>
      <c r="L2470">
        <f>YEAR(licenziamenti[[#This Row],[date]])</f>
        <v>2023</v>
      </c>
    </row>
    <row r="2471" spans="1:12" hidden="1" x14ac:dyDescent="0.3">
      <c r="A2471" t="s">
        <v>5173</v>
      </c>
      <c r="B2471" t="s">
        <v>483</v>
      </c>
      <c r="C2471">
        <v>4000</v>
      </c>
      <c r="D2471" s="1">
        <v>45041</v>
      </c>
      <c r="F2471" t="s">
        <v>65</v>
      </c>
      <c r="G2471" t="s">
        <v>5175</v>
      </c>
      <c r="H2471" t="s">
        <v>22</v>
      </c>
      <c r="I2471">
        <v>17</v>
      </c>
      <c r="J2471" t="s">
        <v>133</v>
      </c>
      <c r="K2471" t="s">
        <v>824</v>
      </c>
      <c r="L2471">
        <f>YEAR(licenziamenti[[#This Row],[date]])</f>
        <v>2023</v>
      </c>
    </row>
    <row r="2472" spans="1:12" hidden="1" x14ac:dyDescent="0.3">
      <c r="A2472" t="s">
        <v>5176</v>
      </c>
      <c r="B2472" t="s">
        <v>42</v>
      </c>
      <c r="C2472">
        <v>310</v>
      </c>
      <c r="D2472" s="1">
        <v>44713</v>
      </c>
      <c r="F2472" t="s">
        <v>65</v>
      </c>
      <c r="G2472" t="s">
        <v>158</v>
      </c>
      <c r="H2472" t="s">
        <v>58</v>
      </c>
      <c r="I2472">
        <v>136</v>
      </c>
      <c r="J2472" t="s">
        <v>16</v>
      </c>
      <c r="K2472" t="s">
        <v>1837</v>
      </c>
      <c r="L2472">
        <f>YEAR(licenziamenti[[#This Row],[date]])</f>
        <v>2022</v>
      </c>
    </row>
    <row r="2473" spans="1:12" hidden="1" x14ac:dyDescent="0.3">
      <c r="A2473" t="s">
        <v>5177</v>
      </c>
      <c r="B2473" t="s">
        <v>12</v>
      </c>
      <c r="C2473">
        <v>210</v>
      </c>
      <c r="D2473" s="1">
        <v>43935</v>
      </c>
      <c r="F2473" t="s">
        <v>33</v>
      </c>
      <c r="G2473" t="s">
        <v>5178</v>
      </c>
      <c r="H2473" t="s">
        <v>45</v>
      </c>
      <c r="I2473">
        <v>132</v>
      </c>
      <c r="J2473" t="s">
        <v>16</v>
      </c>
      <c r="K2473" t="s">
        <v>163</v>
      </c>
      <c r="L2473">
        <f>YEAR(licenziamenti[[#This Row],[date]])</f>
        <v>2020</v>
      </c>
    </row>
    <row r="2474" spans="1:12" hidden="1" x14ac:dyDescent="0.3">
      <c r="A2474" t="s">
        <v>5177</v>
      </c>
      <c r="B2474" t="s">
        <v>12</v>
      </c>
      <c r="C2474">
        <v>700</v>
      </c>
      <c r="D2474" s="1">
        <v>44701</v>
      </c>
      <c r="E2474">
        <v>1</v>
      </c>
      <c r="F2474" t="s">
        <v>33</v>
      </c>
      <c r="G2474" t="s">
        <v>5179</v>
      </c>
      <c r="H2474" t="s">
        <v>39</v>
      </c>
      <c r="I2474">
        <v>287</v>
      </c>
      <c r="J2474" t="s">
        <v>16</v>
      </c>
      <c r="K2474" t="s">
        <v>3440</v>
      </c>
      <c r="L2474">
        <f>YEAR(licenziamenti[[#This Row],[date]])</f>
        <v>2022</v>
      </c>
    </row>
    <row r="2475" spans="1:12" hidden="1" x14ac:dyDescent="0.3">
      <c r="A2475" t="s">
        <v>5180</v>
      </c>
      <c r="B2475" t="s">
        <v>5181</v>
      </c>
      <c r="C2475">
        <v>8000</v>
      </c>
      <c r="D2475" s="1">
        <v>45524</v>
      </c>
      <c r="F2475" t="s">
        <v>83</v>
      </c>
      <c r="G2475" t="s">
        <v>5182</v>
      </c>
      <c r="H2475" t="s">
        <v>105</v>
      </c>
      <c r="I2475">
        <v>8</v>
      </c>
      <c r="J2475" t="s">
        <v>29</v>
      </c>
      <c r="K2475" t="s">
        <v>2320</v>
      </c>
      <c r="L2475">
        <f>YEAR(licenziamenti[[#This Row],[date]])</f>
        <v>2024</v>
      </c>
    </row>
    <row r="2476" spans="1:12" hidden="1" x14ac:dyDescent="0.3">
      <c r="A2476" t="s">
        <v>5183</v>
      </c>
      <c r="B2476" t="s">
        <v>5181</v>
      </c>
      <c r="C2476">
        <v>3500</v>
      </c>
      <c r="D2476" s="1">
        <v>44813</v>
      </c>
      <c r="F2476" t="s">
        <v>83</v>
      </c>
      <c r="G2476" t="s">
        <v>5184</v>
      </c>
      <c r="H2476" t="s">
        <v>105</v>
      </c>
      <c r="I2476">
        <v>6</v>
      </c>
      <c r="J2476" t="s">
        <v>29</v>
      </c>
      <c r="K2476" t="s">
        <v>351</v>
      </c>
      <c r="L2476">
        <f>YEAR(licenziamenti[[#This Row],[date]])</f>
        <v>2022</v>
      </c>
    </row>
    <row r="2477" spans="1:12" hidden="1" x14ac:dyDescent="0.3">
      <c r="A2477" t="s">
        <v>5185</v>
      </c>
      <c r="B2477" t="s">
        <v>150</v>
      </c>
      <c r="C2477">
        <v>1150</v>
      </c>
      <c r="D2477" s="1">
        <v>44938</v>
      </c>
      <c r="F2477" t="s">
        <v>94</v>
      </c>
      <c r="G2477" t="s">
        <v>5186</v>
      </c>
      <c r="H2477" t="s">
        <v>28</v>
      </c>
      <c r="I2477">
        <v>28</v>
      </c>
      <c r="J2477" t="s">
        <v>133</v>
      </c>
      <c r="K2477" t="s">
        <v>270</v>
      </c>
      <c r="L2477">
        <f>YEAR(licenziamenti[[#This Row],[date]])</f>
        <v>2023</v>
      </c>
    </row>
    <row r="2478" spans="1:12" hidden="1" x14ac:dyDescent="0.3">
      <c r="A2478" t="s">
        <v>5187</v>
      </c>
      <c r="B2478" t="s">
        <v>12</v>
      </c>
      <c r="C2478">
        <v>3000</v>
      </c>
      <c r="D2478" s="1">
        <v>45712</v>
      </c>
      <c r="E2478">
        <v>10</v>
      </c>
      <c r="F2478" t="s">
        <v>146</v>
      </c>
      <c r="G2478" t="s">
        <v>5188</v>
      </c>
      <c r="H2478" t="s">
        <v>215</v>
      </c>
      <c r="I2478">
        <v>335</v>
      </c>
      <c r="J2478" t="s">
        <v>16</v>
      </c>
      <c r="K2478" t="s">
        <v>2072</v>
      </c>
      <c r="L2478">
        <f>YEAR(licenziamenti[[#This Row],[date]])</f>
        <v>2025</v>
      </c>
    </row>
    <row r="2479" spans="1:12" hidden="1" x14ac:dyDescent="0.3">
      <c r="A2479" t="s">
        <v>5189</v>
      </c>
      <c r="B2479" t="s">
        <v>99</v>
      </c>
      <c r="C2479">
        <v>1400</v>
      </c>
      <c r="D2479" s="1">
        <v>45168</v>
      </c>
      <c r="F2479" t="s">
        <v>311</v>
      </c>
      <c r="G2479" t="s">
        <v>5190</v>
      </c>
      <c r="H2479" t="s">
        <v>58</v>
      </c>
      <c r="I2479">
        <v>198</v>
      </c>
      <c r="J2479" t="s">
        <v>16</v>
      </c>
      <c r="K2479" t="s">
        <v>2922</v>
      </c>
      <c r="L2479">
        <f>YEAR(licenziamenti[[#This Row],[date]])</f>
        <v>2023</v>
      </c>
    </row>
    <row r="2480" spans="1:12" hidden="1" x14ac:dyDescent="0.3">
      <c r="A2480" t="s">
        <v>5191</v>
      </c>
      <c r="B2480" t="s">
        <v>4731</v>
      </c>
      <c r="C2480">
        <v>3000</v>
      </c>
      <c r="D2480" s="1">
        <v>44026</v>
      </c>
      <c r="E2480">
        <v>2</v>
      </c>
      <c r="F2480" t="s">
        <v>213</v>
      </c>
      <c r="G2480" t="s">
        <v>5192</v>
      </c>
      <c r="H2480" t="s">
        <v>105</v>
      </c>
      <c r="I2480">
        <v>197</v>
      </c>
      <c r="J2480" t="s">
        <v>519</v>
      </c>
      <c r="K2480" t="s">
        <v>5193</v>
      </c>
      <c r="L2480">
        <f>YEAR(licenziamenti[[#This Row],[date]])</f>
        <v>2020</v>
      </c>
    </row>
    <row r="2481" spans="1:12" hidden="1" x14ac:dyDescent="0.3">
      <c r="A2481" t="s">
        <v>5194</v>
      </c>
      <c r="B2481" t="s">
        <v>697</v>
      </c>
      <c r="C2481">
        <v>100</v>
      </c>
      <c r="D2481" s="1">
        <v>45008</v>
      </c>
      <c r="E2481">
        <v>25</v>
      </c>
      <c r="F2481" t="s">
        <v>311</v>
      </c>
      <c r="G2481" t="s">
        <v>5195</v>
      </c>
      <c r="H2481" t="s">
        <v>22</v>
      </c>
      <c r="I2481">
        <v>15</v>
      </c>
      <c r="J2481" t="s">
        <v>699</v>
      </c>
      <c r="K2481" t="s">
        <v>2064</v>
      </c>
      <c r="L2481">
        <f>YEAR(licenziamenti[[#This Row],[date]])</f>
        <v>2023</v>
      </c>
    </row>
    <row r="2482" spans="1:12" hidden="1" x14ac:dyDescent="0.3">
      <c r="A2482" t="s">
        <v>5196</v>
      </c>
      <c r="B2482" t="s">
        <v>772</v>
      </c>
      <c r="D2482" s="1">
        <v>45224</v>
      </c>
      <c r="E2482">
        <v>10</v>
      </c>
      <c r="F2482" t="s">
        <v>221</v>
      </c>
      <c r="G2482" t="s">
        <v>5197</v>
      </c>
      <c r="H2482" t="s">
        <v>28</v>
      </c>
      <c r="I2482">
        <v>76</v>
      </c>
      <c r="J2482" t="s">
        <v>16</v>
      </c>
      <c r="K2482" t="s">
        <v>1820</v>
      </c>
      <c r="L2482">
        <f>YEAR(licenziamenti[[#This Row],[date]])</f>
        <v>2023</v>
      </c>
    </row>
    <row r="2483" spans="1:12" hidden="1" x14ac:dyDescent="0.3">
      <c r="A2483" t="s">
        <v>5198</v>
      </c>
      <c r="B2483" t="s">
        <v>5199</v>
      </c>
      <c r="D2483" s="1">
        <v>45324</v>
      </c>
      <c r="E2483">
        <v>10</v>
      </c>
      <c r="F2483" t="s">
        <v>83</v>
      </c>
      <c r="G2483" t="s">
        <v>5200</v>
      </c>
      <c r="H2483" t="s">
        <v>58</v>
      </c>
      <c r="I2483">
        <v>10</v>
      </c>
      <c r="J2483" t="s">
        <v>519</v>
      </c>
      <c r="K2483" t="s">
        <v>1204</v>
      </c>
      <c r="L2483">
        <f>YEAR(licenziamenti[[#This Row],[date]])</f>
        <v>2024</v>
      </c>
    </row>
    <row r="2484" spans="1:12" hidden="1" x14ac:dyDescent="0.3">
      <c r="A2484" t="s">
        <v>5201</v>
      </c>
      <c r="B2484" t="s">
        <v>150</v>
      </c>
      <c r="C2484">
        <v>150</v>
      </c>
      <c r="D2484" s="1">
        <v>45006</v>
      </c>
      <c r="E2484">
        <v>4</v>
      </c>
      <c r="F2484" t="s">
        <v>131</v>
      </c>
      <c r="G2484" t="s">
        <v>5202</v>
      </c>
      <c r="H2484" t="s">
        <v>35</v>
      </c>
      <c r="I2484">
        <v>62</v>
      </c>
      <c r="J2484" t="s">
        <v>133</v>
      </c>
      <c r="K2484" t="s">
        <v>2454</v>
      </c>
      <c r="L2484">
        <f>YEAR(licenziamenti[[#This Row],[date]])</f>
        <v>2023</v>
      </c>
    </row>
    <row r="2485" spans="1:12" hidden="1" x14ac:dyDescent="0.3">
      <c r="A2485" t="s">
        <v>5203</v>
      </c>
      <c r="B2485" t="s">
        <v>42</v>
      </c>
      <c r="D2485" s="1">
        <v>45078</v>
      </c>
      <c r="E2485">
        <v>19</v>
      </c>
      <c r="F2485" t="s">
        <v>131</v>
      </c>
      <c r="G2485" t="s">
        <v>158</v>
      </c>
      <c r="H2485" t="s">
        <v>45</v>
      </c>
      <c r="I2485">
        <v>161</v>
      </c>
      <c r="J2485" t="s">
        <v>16</v>
      </c>
      <c r="K2485" t="s">
        <v>2569</v>
      </c>
      <c r="L2485">
        <f>YEAR(licenziamenti[[#This Row],[date]])</f>
        <v>2023</v>
      </c>
    </row>
    <row r="2486" spans="1:12" hidden="1" x14ac:dyDescent="0.3">
      <c r="A2486" t="s">
        <v>5204</v>
      </c>
      <c r="B2486" t="s">
        <v>1700</v>
      </c>
      <c r="C2486">
        <v>1200</v>
      </c>
      <c r="D2486" s="1">
        <v>44938</v>
      </c>
      <c r="E2486">
        <v>4</v>
      </c>
      <c r="F2486" t="s">
        <v>125</v>
      </c>
      <c r="G2486" t="s">
        <v>5205</v>
      </c>
      <c r="H2486" t="s">
        <v>173</v>
      </c>
      <c r="I2486">
        <v>410</v>
      </c>
      <c r="J2486" t="s">
        <v>1702</v>
      </c>
      <c r="K2486" t="s">
        <v>2273</v>
      </c>
      <c r="L2486">
        <f>YEAR(licenziamenti[[#This Row],[date]])</f>
        <v>2023</v>
      </c>
    </row>
    <row r="2487" spans="1:12" hidden="1" x14ac:dyDescent="0.3">
      <c r="A2487" t="s">
        <v>5206</v>
      </c>
      <c r="B2487" t="s">
        <v>99</v>
      </c>
      <c r="C2487">
        <v>1200</v>
      </c>
      <c r="D2487" s="1">
        <v>45932</v>
      </c>
      <c r="F2487" t="s">
        <v>311</v>
      </c>
      <c r="G2487" t="s">
        <v>5207</v>
      </c>
      <c r="H2487" t="s">
        <v>39</v>
      </c>
      <c r="I2487">
        <v>152</v>
      </c>
      <c r="J2487" t="s">
        <v>16</v>
      </c>
      <c r="K2487" t="s">
        <v>2632</v>
      </c>
      <c r="L2487">
        <f>YEAR(licenziamenti[[#This Row],[date]])</f>
        <v>2025</v>
      </c>
    </row>
    <row r="2488" spans="1:12" hidden="1" x14ac:dyDescent="0.3">
      <c r="A2488" t="s">
        <v>5206</v>
      </c>
      <c r="B2488" t="s">
        <v>99</v>
      </c>
      <c r="C2488">
        <v>850</v>
      </c>
      <c r="D2488" s="1">
        <v>44973</v>
      </c>
      <c r="E2488">
        <v>3</v>
      </c>
      <c r="F2488" t="s">
        <v>311</v>
      </c>
      <c r="G2488" t="s">
        <v>5208</v>
      </c>
      <c r="H2488" t="s">
        <v>39</v>
      </c>
      <c r="I2488">
        <v>152</v>
      </c>
      <c r="J2488" t="s">
        <v>16</v>
      </c>
      <c r="K2488" t="s">
        <v>733</v>
      </c>
      <c r="L2488">
        <f>YEAR(licenziamenti[[#This Row],[date]])</f>
        <v>2023</v>
      </c>
    </row>
    <row r="2489" spans="1:12" hidden="1" x14ac:dyDescent="0.3">
      <c r="A2489" t="s">
        <v>5209</v>
      </c>
      <c r="B2489" t="s">
        <v>12</v>
      </c>
      <c r="C2489">
        <v>70</v>
      </c>
      <c r="D2489" s="1">
        <v>45763</v>
      </c>
      <c r="E2489">
        <v>10</v>
      </c>
      <c r="F2489" t="s">
        <v>33</v>
      </c>
      <c r="G2489" t="s">
        <v>5210</v>
      </c>
      <c r="H2489" t="s">
        <v>152</v>
      </c>
      <c r="I2489">
        <v>3</v>
      </c>
      <c r="J2489" t="s">
        <v>16</v>
      </c>
      <c r="K2489" t="s">
        <v>5211</v>
      </c>
      <c r="L2489">
        <f>YEAR(licenziamenti[[#This Row],[date]])</f>
        <v>2025</v>
      </c>
    </row>
    <row r="2490" spans="1:12" hidden="1" x14ac:dyDescent="0.3">
      <c r="A2490" t="s">
        <v>5212</v>
      </c>
      <c r="B2490" t="s">
        <v>157</v>
      </c>
      <c r="C2490">
        <v>1000</v>
      </c>
      <c r="D2490" s="1">
        <v>44804</v>
      </c>
      <c r="E2490">
        <v>1</v>
      </c>
      <c r="F2490" t="s">
        <v>131</v>
      </c>
      <c r="G2490" t="s">
        <v>5213</v>
      </c>
      <c r="H2490" t="s">
        <v>58</v>
      </c>
      <c r="I2490">
        <v>188</v>
      </c>
      <c r="J2490" t="s">
        <v>159</v>
      </c>
      <c r="K2490" t="s">
        <v>424</v>
      </c>
      <c r="L2490">
        <f>YEAR(licenziamenti[[#This Row],[date]])</f>
        <v>2022</v>
      </c>
    </row>
    <row r="2491" spans="1:12" hidden="1" x14ac:dyDescent="0.3">
      <c r="A2491" t="s">
        <v>5212</v>
      </c>
      <c r="B2491" t="s">
        <v>157</v>
      </c>
      <c r="C2491">
        <v>1000</v>
      </c>
      <c r="D2491" s="1">
        <v>44867</v>
      </c>
      <c r="E2491">
        <v>15</v>
      </c>
      <c r="F2491" t="s">
        <v>131</v>
      </c>
      <c r="G2491" t="s">
        <v>5214</v>
      </c>
      <c r="H2491" t="s">
        <v>58</v>
      </c>
      <c r="I2491">
        <v>188</v>
      </c>
      <c r="J2491" t="s">
        <v>159</v>
      </c>
      <c r="K2491" t="s">
        <v>1366</v>
      </c>
      <c r="L2491">
        <f>YEAR(licenziamenti[[#This Row],[date]])</f>
        <v>2022</v>
      </c>
    </row>
    <row r="2492" spans="1:12" hidden="1" x14ac:dyDescent="0.3">
      <c r="A2492" t="s">
        <v>5215</v>
      </c>
      <c r="B2492" t="s">
        <v>1053</v>
      </c>
      <c r="D2492" s="1">
        <v>45269</v>
      </c>
      <c r="E2492">
        <v>10</v>
      </c>
      <c r="F2492" t="s">
        <v>13</v>
      </c>
      <c r="G2492" t="s">
        <v>5216</v>
      </c>
      <c r="H2492" t="s">
        <v>39</v>
      </c>
      <c r="I2492">
        <v>694</v>
      </c>
      <c r="J2492" t="s">
        <v>16</v>
      </c>
      <c r="K2492" t="s">
        <v>1772</v>
      </c>
      <c r="L2492">
        <f>YEAR(licenziamenti[[#This Row],[date]])</f>
        <v>2023</v>
      </c>
    </row>
    <row r="2493" spans="1:12" hidden="1" x14ac:dyDescent="0.3">
      <c r="A2493" t="s">
        <v>5217</v>
      </c>
      <c r="B2493" t="s">
        <v>32</v>
      </c>
      <c r="C2493">
        <v>12800</v>
      </c>
      <c r="D2493" s="1">
        <v>44804</v>
      </c>
      <c r="E2493">
        <v>2</v>
      </c>
      <c r="F2493" t="s">
        <v>33</v>
      </c>
      <c r="G2493" t="s">
        <v>5218</v>
      </c>
      <c r="H2493" t="s">
        <v>39</v>
      </c>
      <c r="I2493">
        <v>4900</v>
      </c>
      <c r="J2493" t="s">
        <v>16</v>
      </c>
      <c r="K2493" t="s">
        <v>70</v>
      </c>
      <c r="L2493">
        <f>YEAR(licenziamenti[[#This Row],[date]])</f>
        <v>2022</v>
      </c>
    </row>
    <row r="2494" spans="1:12" hidden="1" x14ac:dyDescent="0.3">
      <c r="A2494" t="s">
        <v>5217</v>
      </c>
      <c r="B2494" t="s">
        <v>32</v>
      </c>
      <c r="C2494">
        <v>1700</v>
      </c>
      <c r="D2494" s="1">
        <v>45196</v>
      </c>
      <c r="F2494" t="s">
        <v>33</v>
      </c>
      <c r="G2494" t="s">
        <v>5219</v>
      </c>
      <c r="H2494" t="s">
        <v>39</v>
      </c>
      <c r="I2494">
        <v>4900</v>
      </c>
      <c r="J2494" t="s">
        <v>16</v>
      </c>
      <c r="K2494" t="s">
        <v>2123</v>
      </c>
      <c r="L2494">
        <f>YEAR(licenziamenti[[#This Row],[date]])</f>
        <v>2023</v>
      </c>
    </row>
    <row r="2495" spans="1:12" hidden="1" x14ac:dyDescent="0.3">
      <c r="A2495" t="s">
        <v>5217</v>
      </c>
      <c r="B2495" t="s">
        <v>32</v>
      </c>
      <c r="C2495">
        <v>200</v>
      </c>
      <c r="D2495" s="1">
        <v>45238</v>
      </c>
      <c r="F2495" t="s">
        <v>33</v>
      </c>
      <c r="G2495" t="s">
        <v>5220</v>
      </c>
      <c r="H2495" t="s">
        <v>39</v>
      </c>
      <c r="I2495">
        <v>4900</v>
      </c>
      <c r="J2495" t="s">
        <v>16</v>
      </c>
      <c r="K2495" t="s">
        <v>5221</v>
      </c>
      <c r="L2495">
        <f>YEAR(licenziamenti[[#This Row],[date]])</f>
        <v>2023</v>
      </c>
    </row>
    <row r="2496" spans="1:12" hidden="1" x14ac:dyDescent="0.3">
      <c r="A2496" t="s">
        <v>5217</v>
      </c>
      <c r="B2496" t="s">
        <v>32</v>
      </c>
      <c r="C2496">
        <v>5000</v>
      </c>
      <c r="D2496" s="1">
        <v>45327</v>
      </c>
      <c r="E2496">
        <v>1</v>
      </c>
      <c r="F2496" t="s">
        <v>33</v>
      </c>
      <c r="G2496" t="s">
        <v>5222</v>
      </c>
      <c r="H2496" t="s">
        <v>39</v>
      </c>
      <c r="I2496">
        <v>4900</v>
      </c>
      <c r="J2496" t="s">
        <v>16</v>
      </c>
      <c r="K2496" t="s">
        <v>1719</v>
      </c>
      <c r="L2496">
        <f>YEAR(licenziamenti[[#This Row],[date]])</f>
        <v>2024</v>
      </c>
    </row>
    <row r="2497" spans="1:12" hidden="1" x14ac:dyDescent="0.3">
      <c r="A2497" t="s">
        <v>5223</v>
      </c>
      <c r="B2497" t="s">
        <v>12</v>
      </c>
      <c r="D2497" s="1">
        <v>44789</v>
      </c>
      <c r="E2497">
        <v>1</v>
      </c>
      <c r="F2497" t="s">
        <v>419</v>
      </c>
      <c r="G2497" t="s">
        <v>158</v>
      </c>
      <c r="H2497" t="s">
        <v>45</v>
      </c>
      <c r="I2497">
        <v>253</v>
      </c>
      <c r="J2497" t="s">
        <v>16</v>
      </c>
      <c r="K2497" t="s">
        <v>765</v>
      </c>
      <c r="L2497">
        <f>YEAR(licenziamenti[[#This Row],[date]])</f>
        <v>2022</v>
      </c>
    </row>
    <row r="2498" spans="1:12" hidden="1" x14ac:dyDescent="0.3">
      <c r="A2498" t="s">
        <v>5223</v>
      </c>
      <c r="B2498" t="s">
        <v>12</v>
      </c>
      <c r="D2498" s="1">
        <v>44868</v>
      </c>
      <c r="E2498">
        <v>15</v>
      </c>
      <c r="F2498" t="s">
        <v>419</v>
      </c>
      <c r="G2498" t="s">
        <v>158</v>
      </c>
      <c r="H2498" t="s">
        <v>45</v>
      </c>
      <c r="I2498">
        <v>253</v>
      </c>
      <c r="J2498" t="s">
        <v>16</v>
      </c>
      <c r="K2498" t="s">
        <v>765</v>
      </c>
      <c r="L2498">
        <f>YEAR(licenziamenti[[#This Row],[date]])</f>
        <v>2022</v>
      </c>
    </row>
    <row r="2499" spans="1:12" hidden="1" x14ac:dyDescent="0.3">
      <c r="A2499" t="s">
        <v>5224</v>
      </c>
      <c r="B2499" t="s">
        <v>42</v>
      </c>
      <c r="C2499">
        <v>1000</v>
      </c>
      <c r="D2499" s="1">
        <v>44941</v>
      </c>
      <c r="E2499">
        <v>3</v>
      </c>
      <c r="F2499" t="s">
        <v>20</v>
      </c>
      <c r="G2499" t="s">
        <v>5225</v>
      </c>
      <c r="H2499" t="s">
        <v>35</v>
      </c>
      <c r="I2499">
        <v>104</v>
      </c>
      <c r="J2499" t="s">
        <v>16</v>
      </c>
      <c r="K2499" t="s">
        <v>92</v>
      </c>
      <c r="L2499">
        <f>YEAR(licenziamenti[[#This Row],[date]])</f>
        <v>2023</v>
      </c>
    </row>
    <row r="2500" spans="1:12" hidden="1" x14ac:dyDescent="0.3">
      <c r="A2500" t="s">
        <v>5226</v>
      </c>
      <c r="B2500" t="s">
        <v>517</v>
      </c>
      <c r="C2500">
        <v>400</v>
      </c>
      <c r="D2500" s="1">
        <v>44959</v>
      </c>
      <c r="F2500" t="s">
        <v>109</v>
      </c>
      <c r="G2500" t="s">
        <v>5227</v>
      </c>
      <c r="H2500" t="s">
        <v>28</v>
      </c>
      <c r="I2500">
        <v>55</v>
      </c>
      <c r="J2500" t="s">
        <v>519</v>
      </c>
      <c r="K2500" t="s">
        <v>532</v>
      </c>
      <c r="L2500">
        <f>YEAR(licenziamenti[[#This Row],[date]])</f>
        <v>2023</v>
      </c>
    </row>
    <row r="2501" spans="1:12" hidden="1" x14ac:dyDescent="0.3">
      <c r="A2501" t="s">
        <v>5228</v>
      </c>
      <c r="B2501" t="s">
        <v>138</v>
      </c>
      <c r="C2501">
        <v>1280</v>
      </c>
      <c r="D2501" s="1">
        <v>45029</v>
      </c>
      <c r="F2501" t="s">
        <v>146</v>
      </c>
      <c r="G2501" t="s">
        <v>5229</v>
      </c>
      <c r="H2501" t="s">
        <v>173</v>
      </c>
      <c r="I2501">
        <v>849</v>
      </c>
      <c r="J2501" t="s">
        <v>16</v>
      </c>
      <c r="K2501" t="s">
        <v>1944</v>
      </c>
      <c r="L2501">
        <f>YEAR(licenziamenti[[#This Row],[date]])</f>
        <v>2023</v>
      </c>
    </row>
    <row r="2502" spans="1:12" hidden="1" x14ac:dyDescent="0.3">
      <c r="A2502" t="s">
        <v>5228</v>
      </c>
      <c r="B2502" t="s">
        <v>138</v>
      </c>
      <c r="C2502">
        <v>1980</v>
      </c>
      <c r="D2502" s="1">
        <v>44858</v>
      </c>
      <c r="E2502">
        <v>14</v>
      </c>
      <c r="F2502" t="s">
        <v>146</v>
      </c>
      <c r="G2502" t="s">
        <v>5230</v>
      </c>
      <c r="H2502" t="s">
        <v>173</v>
      </c>
      <c r="I2502">
        <v>849</v>
      </c>
      <c r="J2502" t="s">
        <v>16</v>
      </c>
      <c r="K2502" t="s">
        <v>412</v>
      </c>
      <c r="L2502">
        <f>YEAR(licenziamenti[[#This Row],[date]])</f>
        <v>2022</v>
      </c>
    </row>
    <row r="2503" spans="1:12" hidden="1" x14ac:dyDescent="0.3">
      <c r="A2503" t="s">
        <v>5228</v>
      </c>
      <c r="B2503" t="s">
        <v>138</v>
      </c>
      <c r="C2503">
        <v>300</v>
      </c>
      <c r="D2503" s="1">
        <v>44742</v>
      </c>
      <c r="F2503" t="s">
        <v>146</v>
      </c>
      <c r="G2503" t="s">
        <v>5231</v>
      </c>
      <c r="H2503" t="s">
        <v>173</v>
      </c>
      <c r="I2503">
        <v>849</v>
      </c>
      <c r="J2503" t="s">
        <v>16</v>
      </c>
      <c r="K2503" t="s">
        <v>115</v>
      </c>
      <c r="L2503">
        <f>YEAR(licenziamenti[[#This Row],[date]])</f>
        <v>2022</v>
      </c>
    </row>
    <row r="2504" spans="1:12" hidden="1" x14ac:dyDescent="0.3">
      <c r="A2504" t="s">
        <v>5232</v>
      </c>
      <c r="B2504" t="s">
        <v>5233</v>
      </c>
      <c r="C2504">
        <v>1040</v>
      </c>
      <c r="D2504" s="1">
        <v>44931</v>
      </c>
      <c r="E2504">
        <v>19</v>
      </c>
      <c r="F2504" t="s">
        <v>131</v>
      </c>
      <c r="G2504" t="s">
        <v>5234</v>
      </c>
      <c r="H2504" t="s">
        <v>15</v>
      </c>
      <c r="I2504">
        <v>646</v>
      </c>
      <c r="J2504" t="s">
        <v>16</v>
      </c>
      <c r="K2504" t="s">
        <v>561</v>
      </c>
      <c r="L2504">
        <f>YEAR(licenziamenti[[#This Row],[date]])</f>
        <v>2023</v>
      </c>
    </row>
    <row r="2505" spans="1:12" hidden="1" x14ac:dyDescent="0.3">
      <c r="A2505" t="s">
        <v>5232</v>
      </c>
      <c r="B2505" t="s">
        <v>5233</v>
      </c>
      <c r="C2505">
        <v>690</v>
      </c>
      <c r="D2505" s="1">
        <v>44729</v>
      </c>
      <c r="E2505">
        <v>13</v>
      </c>
      <c r="F2505" t="s">
        <v>131</v>
      </c>
      <c r="G2505" t="s">
        <v>5235</v>
      </c>
      <c r="H2505" t="s">
        <v>15</v>
      </c>
      <c r="I2505">
        <v>646</v>
      </c>
      <c r="J2505" t="s">
        <v>16</v>
      </c>
      <c r="K2505" t="s">
        <v>2296</v>
      </c>
      <c r="L2505">
        <f>YEAR(licenziamenti[[#This Row],[date]])</f>
        <v>2022</v>
      </c>
    </row>
    <row r="2506" spans="1:12" hidden="1" x14ac:dyDescent="0.3">
      <c r="A2506" t="s">
        <v>5236</v>
      </c>
      <c r="B2506" t="s">
        <v>12</v>
      </c>
      <c r="D2506" s="1">
        <v>45301</v>
      </c>
      <c r="E2506">
        <v>4</v>
      </c>
      <c r="F2506" t="s">
        <v>131</v>
      </c>
      <c r="G2506" t="s">
        <v>5237</v>
      </c>
      <c r="H2506" t="s">
        <v>39</v>
      </c>
      <c r="I2506">
        <v>3000</v>
      </c>
      <c r="J2506" t="s">
        <v>16</v>
      </c>
      <c r="K2506" t="s">
        <v>601</v>
      </c>
      <c r="L2506">
        <f>YEAR(licenziamenti[[#This Row],[date]])</f>
        <v>2024</v>
      </c>
    </row>
    <row r="2507" spans="1:12" hidden="1" x14ac:dyDescent="0.3">
      <c r="A2507" t="s">
        <v>5236</v>
      </c>
      <c r="B2507" t="s">
        <v>12</v>
      </c>
      <c r="C2507">
        <v>1120</v>
      </c>
      <c r="D2507" s="1">
        <v>43971</v>
      </c>
      <c r="E2507">
        <v>7</v>
      </c>
      <c r="F2507" t="s">
        <v>131</v>
      </c>
      <c r="G2507" t="s">
        <v>5238</v>
      </c>
      <c r="H2507" t="s">
        <v>215</v>
      </c>
      <c r="I2507">
        <v>2500</v>
      </c>
      <c r="J2507" t="s">
        <v>16</v>
      </c>
      <c r="K2507" t="s">
        <v>3107</v>
      </c>
      <c r="L2507">
        <f>YEAR(licenziamenti[[#This Row],[date]])</f>
        <v>2020</v>
      </c>
    </row>
    <row r="2508" spans="1:12" hidden="1" x14ac:dyDescent="0.3">
      <c r="A2508" t="s">
        <v>5239</v>
      </c>
      <c r="B2508" t="s">
        <v>5240</v>
      </c>
      <c r="C2508">
        <v>2000</v>
      </c>
      <c r="D2508" s="1">
        <v>44957</v>
      </c>
      <c r="E2508">
        <v>4</v>
      </c>
      <c r="F2508" t="s">
        <v>109</v>
      </c>
      <c r="G2508" t="s">
        <v>5241</v>
      </c>
      <c r="H2508" t="s">
        <v>39</v>
      </c>
      <c r="I2508">
        <v>344</v>
      </c>
      <c r="J2508" t="s">
        <v>159</v>
      </c>
      <c r="K2508" t="s">
        <v>4637</v>
      </c>
      <c r="L2508">
        <f>YEAR(licenziamenti[[#This Row],[date]])</f>
        <v>2023</v>
      </c>
    </row>
    <row r="2509" spans="1:12" hidden="1" x14ac:dyDescent="0.3">
      <c r="A2509" t="s">
        <v>5242</v>
      </c>
      <c r="B2509" t="s">
        <v>12</v>
      </c>
      <c r="D2509" s="1">
        <v>45273</v>
      </c>
      <c r="E2509">
        <v>2</v>
      </c>
      <c r="F2509" t="s">
        <v>20</v>
      </c>
      <c r="G2509" t="s">
        <v>5243</v>
      </c>
      <c r="H2509" t="s">
        <v>58</v>
      </c>
      <c r="I2509">
        <v>172</v>
      </c>
      <c r="J2509" t="s">
        <v>16</v>
      </c>
      <c r="K2509" t="s">
        <v>2158</v>
      </c>
      <c r="L2509">
        <f>YEAR(licenziamenti[[#This Row],[date]])</f>
        <v>2023</v>
      </c>
    </row>
    <row r="2510" spans="1:12" hidden="1" x14ac:dyDescent="0.3">
      <c r="A2510" t="s">
        <v>5242</v>
      </c>
      <c r="B2510" t="s">
        <v>12</v>
      </c>
      <c r="C2510">
        <v>3000</v>
      </c>
      <c r="D2510" s="1">
        <v>43924</v>
      </c>
      <c r="E2510">
        <v>5</v>
      </c>
      <c r="F2510" t="s">
        <v>20</v>
      </c>
      <c r="G2510" t="s">
        <v>5244</v>
      </c>
      <c r="H2510" t="s">
        <v>45</v>
      </c>
      <c r="I2510">
        <v>162</v>
      </c>
      <c r="J2510" t="s">
        <v>16</v>
      </c>
      <c r="K2510" t="s">
        <v>1141</v>
      </c>
      <c r="L2510">
        <f>YEAR(licenziamenti[[#This Row],[date]])</f>
        <v>2020</v>
      </c>
    </row>
    <row r="2511" spans="1:12" hidden="1" x14ac:dyDescent="0.3">
      <c r="A2511" t="s">
        <v>5245</v>
      </c>
      <c r="B2511" t="s">
        <v>287</v>
      </c>
      <c r="C2511">
        <v>4000</v>
      </c>
      <c r="D2511" s="1">
        <v>45663</v>
      </c>
      <c r="F2511" t="s">
        <v>73</v>
      </c>
      <c r="G2511" t="s">
        <v>5246</v>
      </c>
      <c r="H2511" t="s">
        <v>39</v>
      </c>
      <c r="I2511">
        <v>155</v>
      </c>
      <c r="J2511" t="s">
        <v>289</v>
      </c>
      <c r="K2511" t="s">
        <v>321</v>
      </c>
      <c r="L2511">
        <f>YEAR(licenziamenti[[#This Row],[date]])</f>
        <v>2025</v>
      </c>
    </row>
    <row r="2512" spans="1:12" hidden="1" x14ac:dyDescent="0.3">
      <c r="A2512" t="s">
        <v>5245</v>
      </c>
      <c r="B2512" t="s">
        <v>287</v>
      </c>
      <c r="C2512">
        <v>4000</v>
      </c>
      <c r="D2512" s="1">
        <v>45488</v>
      </c>
      <c r="F2512" t="s">
        <v>73</v>
      </c>
      <c r="G2512" t="s">
        <v>5247</v>
      </c>
      <c r="H2512" t="s">
        <v>39</v>
      </c>
      <c r="I2512">
        <v>155</v>
      </c>
      <c r="J2512" t="s">
        <v>289</v>
      </c>
      <c r="K2512" t="s">
        <v>4914</v>
      </c>
      <c r="L2512">
        <f>YEAR(licenziamenti[[#This Row],[date]])</f>
        <v>2024</v>
      </c>
    </row>
    <row r="2513" spans="1:12" hidden="1" x14ac:dyDescent="0.3">
      <c r="A2513" t="s">
        <v>5245</v>
      </c>
      <c r="B2513" t="s">
        <v>287</v>
      </c>
      <c r="C2513">
        <v>5000</v>
      </c>
      <c r="D2513" s="1">
        <v>45623</v>
      </c>
      <c r="E2513">
        <v>12</v>
      </c>
      <c r="F2513" t="s">
        <v>73</v>
      </c>
      <c r="G2513" t="s">
        <v>5248</v>
      </c>
      <c r="H2513" t="s">
        <v>39</v>
      </c>
      <c r="I2513">
        <v>155</v>
      </c>
      <c r="J2513" t="s">
        <v>289</v>
      </c>
      <c r="K2513" t="s">
        <v>321</v>
      </c>
      <c r="L2513">
        <f>YEAR(licenziamenti[[#This Row],[date]])</f>
        <v>2024</v>
      </c>
    </row>
    <row r="2514" spans="1:12" hidden="1" x14ac:dyDescent="0.3">
      <c r="A2514" t="s">
        <v>5245</v>
      </c>
      <c r="B2514" t="s">
        <v>287</v>
      </c>
      <c r="C2514">
        <v>9000</v>
      </c>
      <c r="D2514" s="1">
        <v>45312</v>
      </c>
      <c r="E2514">
        <v>16</v>
      </c>
      <c r="F2514" t="s">
        <v>73</v>
      </c>
      <c r="G2514" t="s">
        <v>5249</v>
      </c>
      <c r="H2514" t="s">
        <v>39</v>
      </c>
      <c r="I2514">
        <v>155</v>
      </c>
      <c r="J2514" t="s">
        <v>289</v>
      </c>
      <c r="K2514" t="s">
        <v>4835</v>
      </c>
      <c r="L2514">
        <f>YEAR(licenziamenti[[#This Row],[date]])</f>
        <v>2024</v>
      </c>
    </row>
    <row r="2515" spans="1:12" hidden="1" x14ac:dyDescent="0.3">
      <c r="A2515" t="s">
        <v>5250</v>
      </c>
      <c r="B2515" t="s">
        <v>157</v>
      </c>
      <c r="D2515" s="1">
        <v>44833</v>
      </c>
      <c r="E2515">
        <v>1</v>
      </c>
      <c r="F2515" t="s">
        <v>131</v>
      </c>
      <c r="G2515" t="s">
        <v>5251</v>
      </c>
      <c r="H2515" t="s">
        <v>58</v>
      </c>
      <c r="I2515">
        <v>385</v>
      </c>
      <c r="J2515" t="s">
        <v>159</v>
      </c>
      <c r="K2515" t="s">
        <v>1295</v>
      </c>
      <c r="L2515">
        <f>YEAR(licenziamenti[[#This Row],[date]])</f>
        <v>2022</v>
      </c>
    </row>
    <row r="2516" spans="1:12" hidden="1" x14ac:dyDescent="0.3">
      <c r="A2516" t="s">
        <v>5250</v>
      </c>
      <c r="B2516" t="s">
        <v>157</v>
      </c>
      <c r="C2516">
        <v>200</v>
      </c>
      <c r="D2516" s="1">
        <v>45274</v>
      </c>
      <c r="F2516" t="s">
        <v>131</v>
      </c>
      <c r="G2516" t="s">
        <v>5252</v>
      </c>
      <c r="H2516" t="s">
        <v>58</v>
      </c>
      <c r="I2516">
        <v>385</v>
      </c>
      <c r="J2516" t="s">
        <v>159</v>
      </c>
      <c r="K2516" t="s">
        <v>1380</v>
      </c>
      <c r="L2516">
        <f>YEAR(licenziamenti[[#This Row],[date]])</f>
        <v>2023</v>
      </c>
    </row>
    <row r="2517" spans="1:12" hidden="1" x14ac:dyDescent="0.3">
      <c r="A2517" t="s">
        <v>5253</v>
      </c>
      <c r="B2517" t="s">
        <v>287</v>
      </c>
      <c r="C2517">
        <v>1200</v>
      </c>
      <c r="D2517" s="1">
        <v>44766</v>
      </c>
      <c r="E2517">
        <v>10</v>
      </c>
      <c r="F2517" t="s">
        <v>94</v>
      </c>
      <c r="G2517" t="s">
        <v>5254</v>
      </c>
      <c r="H2517" t="s">
        <v>105</v>
      </c>
      <c r="I2517">
        <v>18</v>
      </c>
      <c r="J2517" t="s">
        <v>289</v>
      </c>
      <c r="K2517" t="s">
        <v>692</v>
      </c>
      <c r="L2517">
        <f>YEAR(licenziamenti[[#This Row],[date]])</f>
        <v>2022</v>
      </c>
    </row>
    <row r="2518" spans="1:12" hidden="1" x14ac:dyDescent="0.3">
      <c r="A2518" t="s">
        <v>5255</v>
      </c>
      <c r="B2518" t="s">
        <v>815</v>
      </c>
      <c r="C2518">
        <v>1000</v>
      </c>
      <c r="D2518" s="1">
        <v>45055</v>
      </c>
      <c r="E2518">
        <v>14</v>
      </c>
      <c r="F2518" t="s">
        <v>146</v>
      </c>
      <c r="G2518" t="s">
        <v>5256</v>
      </c>
      <c r="H2518" t="s">
        <v>105</v>
      </c>
      <c r="I2518">
        <v>154</v>
      </c>
      <c r="J2518" t="s">
        <v>16</v>
      </c>
      <c r="K2518" t="s">
        <v>3834</v>
      </c>
      <c r="L2518">
        <f>YEAR(licenziamenti[[#This Row],[date]])</f>
        <v>2023</v>
      </c>
    </row>
    <row r="2519" spans="1:12" hidden="1" x14ac:dyDescent="0.3">
      <c r="A2519" t="s">
        <v>5257</v>
      </c>
      <c r="B2519" t="s">
        <v>12</v>
      </c>
      <c r="D2519" s="1">
        <v>45971</v>
      </c>
      <c r="E2519">
        <v>10</v>
      </c>
      <c r="F2519" t="s">
        <v>213</v>
      </c>
      <c r="G2519" t="s">
        <v>5258</v>
      </c>
      <c r="H2519" t="s">
        <v>39</v>
      </c>
      <c r="I2519">
        <v>839</v>
      </c>
      <c r="J2519" t="s">
        <v>16</v>
      </c>
      <c r="K2519" t="s">
        <v>5259</v>
      </c>
      <c r="L2519">
        <f>YEAR(licenziamenti[[#This Row],[date]])</f>
        <v>2025</v>
      </c>
    </row>
    <row r="2520" spans="1:12" hidden="1" x14ac:dyDescent="0.3">
      <c r="A2520" t="s">
        <v>5257</v>
      </c>
      <c r="B2520" t="s">
        <v>12</v>
      </c>
      <c r="C2520">
        <v>1000</v>
      </c>
      <c r="D2520" s="1">
        <v>44986</v>
      </c>
      <c r="E2520">
        <v>14</v>
      </c>
      <c r="F2520" t="s">
        <v>213</v>
      </c>
      <c r="G2520" t="s">
        <v>5260</v>
      </c>
      <c r="H2520" t="s">
        <v>39</v>
      </c>
      <c r="I2520">
        <v>839</v>
      </c>
      <c r="J2520" t="s">
        <v>16</v>
      </c>
      <c r="K2520" t="s">
        <v>2076</v>
      </c>
      <c r="L2520">
        <f>YEAR(licenziamenti[[#This Row],[date]])</f>
        <v>2023</v>
      </c>
    </row>
    <row r="2521" spans="1:12" hidden="1" x14ac:dyDescent="0.3">
      <c r="A2521" t="s">
        <v>5257</v>
      </c>
      <c r="B2521" t="s">
        <v>12</v>
      </c>
      <c r="C2521">
        <v>1060</v>
      </c>
      <c r="D2521" s="1">
        <v>45337</v>
      </c>
      <c r="E2521">
        <v>17</v>
      </c>
      <c r="F2521" t="s">
        <v>213</v>
      </c>
      <c r="G2521" t="s">
        <v>5261</v>
      </c>
      <c r="H2521" t="s">
        <v>39</v>
      </c>
      <c r="I2521">
        <v>839</v>
      </c>
      <c r="J2521" t="s">
        <v>16</v>
      </c>
      <c r="K2521" t="s">
        <v>481</v>
      </c>
      <c r="L2521">
        <f>YEAR(licenziamenti[[#This Row],[date]])</f>
        <v>2024</v>
      </c>
    </row>
    <row r="2522" spans="1:12" hidden="1" x14ac:dyDescent="0.3">
      <c r="A2522" t="s">
        <v>5257</v>
      </c>
      <c r="B2522" t="s">
        <v>12</v>
      </c>
      <c r="C2522">
        <v>2500</v>
      </c>
      <c r="D2522" s="1">
        <v>44720</v>
      </c>
      <c r="E2522">
        <v>21</v>
      </c>
      <c r="F2522" t="s">
        <v>213</v>
      </c>
      <c r="G2522" t="s">
        <v>158</v>
      </c>
      <c r="H2522" t="s">
        <v>39</v>
      </c>
      <c r="I2522">
        <v>839</v>
      </c>
      <c r="J2522" t="s">
        <v>16</v>
      </c>
      <c r="K2522" t="s">
        <v>1837</v>
      </c>
      <c r="L2522">
        <f>YEAR(licenziamenti[[#This Row],[date]])</f>
        <v>2022</v>
      </c>
    </row>
    <row r="2523" spans="1:12" hidden="1" x14ac:dyDescent="0.3">
      <c r="A2523" t="s">
        <v>5257</v>
      </c>
      <c r="B2523" t="s">
        <v>12</v>
      </c>
      <c r="C2523">
        <v>4000</v>
      </c>
      <c r="D2523" s="1">
        <v>43914</v>
      </c>
      <c r="E2523">
        <v>33</v>
      </c>
      <c r="F2523" t="s">
        <v>213</v>
      </c>
      <c r="G2523" t="s">
        <v>5262</v>
      </c>
      <c r="H2523" t="s">
        <v>45</v>
      </c>
      <c r="I2523">
        <v>359</v>
      </c>
      <c r="J2523" t="s">
        <v>16</v>
      </c>
      <c r="K2523" t="s">
        <v>796</v>
      </c>
      <c r="L2523">
        <f>YEAR(licenziamenti[[#This Row],[date]])</f>
        <v>2020</v>
      </c>
    </row>
    <row r="2524" spans="1:12" hidden="1" x14ac:dyDescent="0.3">
      <c r="A2524" t="s">
        <v>5263</v>
      </c>
      <c r="B2524" t="s">
        <v>204</v>
      </c>
      <c r="D2524" s="1">
        <v>44911</v>
      </c>
      <c r="E2524">
        <v>15</v>
      </c>
      <c r="F2524" t="s">
        <v>13</v>
      </c>
      <c r="G2524" t="s">
        <v>5264</v>
      </c>
      <c r="H2524" t="s">
        <v>35</v>
      </c>
      <c r="I2524">
        <v>183</v>
      </c>
      <c r="J2524" t="s">
        <v>16</v>
      </c>
      <c r="K2524" t="s">
        <v>3013</v>
      </c>
      <c r="L2524">
        <f>YEAR(licenziamenti[[#This Row],[date]])</f>
        <v>2022</v>
      </c>
    </row>
    <row r="2525" spans="1:12" hidden="1" x14ac:dyDescent="0.3">
      <c r="A2525" t="s">
        <v>5263</v>
      </c>
      <c r="B2525" t="s">
        <v>204</v>
      </c>
      <c r="C2525">
        <v>490</v>
      </c>
      <c r="D2525" s="1">
        <v>45307</v>
      </c>
      <c r="E2525">
        <v>17</v>
      </c>
      <c r="F2525" t="s">
        <v>13</v>
      </c>
      <c r="G2525" t="s">
        <v>5265</v>
      </c>
      <c r="H2525" t="s">
        <v>35</v>
      </c>
      <c r="I2525">
        <v>183</v>
      </c>
      <c r="J2525" t="s">
        <v>16</v>
      </c>
      <c r="K2525" t="s">
        <v>88</v>
      </c>
      <c r="L2525">
        <f>YEAR(licenziamenti[[#This Row],[date]])</f>
        <v>2024</v>
      </c>
    </row>
    <row r="2526" spans="1:12" hidden="1" x14ac:dyDescent="0.3">
      <c r="A2526" t="s">
        <v>5266</v>
      </c>
      <c r="B2526" t="s">
        <v>505</v>
      </c>
      <c r="C2526">
        <v>3000</v>
      </c>
      <c r="D2526" s="1">
        <v>44984</v>
      </c>
      <c r="F2526" t="s">
        <v>103</v>
      </c>
      <c r="G2526" t="s">
        <v>5267</v>
      </c>
      <c r="H2526" t="s">
        <v>39</v>
      </c>
      <c r="I2526">
        <v>126</v>
      </c>
      <c r="J2526" t="s">
        <v>159</v>
      </c>
      <c r="K2526" t="s">
        <v>4300</v>
      </c>
      <c r="L2526">
        <f>YEAR(licenziamenti[[#This Row],[date]])</f>
        <v>2023</v>
      </c>
    </row>
    <row r="2527" spans="1:12" hidden="1" x14ac:dyDescent="0.3">
      <c r="A2527" t="s">
        <v>5268</v>
      </c>
      <c r="B2527" t="s">
        <v>42</v>
      </c>
      <c r="C2527">
        <v>1300</v>
      </c>
      <c r="D2527" s="1">
        <v>45091</v>
      </c>
      <c r="E2527">
        <v>7</v>
      </c>
      <c r="F2527" t="s">
        <v>33</v>
      </c>
      <c r="G2527" t="s">
        <v>5269</v>
      </c>
      <c r="H2527" t="s">
        <v>39</v>
      </c>
      <c r="I2527">
        <v>455</v>
      </c>
      <c r="J2527" t="s">
        <v>16</v>
      </c>
      <c r="K2527" t="s">
        <v>1393</v>
      </c>
      <c r="L2527">
        <f>YEAR(licenziamenti[[#This Row],[date]])</f>
        <v>2023</v>
      </c>
    </row>
    <row r="2528" spans="1:12" hidden="1" x14ac:dyDescent="0.3">
      <c r="A2528" t="s">
        <v>5268</v>
      </c>
      <c r="B2528" t="s">
        <v>42</v>
      </c>
      <c r="C2528">
        <v>1740</v>
      </c>
      <c r="D2528" s="1">
        <v>44006</v>
      </c>
      <c r="E2528">
        <v>12</v>
      </c>
      <c r="F2528" t="s">
        <v>33</v>
      </c>
      <c r="G2528" t="s">
        <v>5270</v>
      </c>
      <c r="H2528" t="s">
        <v>39</v>
      </c>
      <c r="I2528">
        <v>455</v>
      </c>
      <c r="J2528" t="s">
        <v>16</v>
      </c>
      <c r="K2528" t="s">
        <v>4900</v>
      </c>
      <c r="L2528">
        <f>YEAR(licenziamenti[[#This Row],[date]])</f>
        <v>2020</v>
      </c>
    </row>
    <row r="2529" spans="1:12" hidden="1" x14ac:dyDescent="0.3">
      <c r="A2529" t="s">
        <v>5268</v>
      </c>
      <c r="B2529" t="s">
        <v>438</v>
      </c>
      <c r="C2529">
        <v>1000</v>
      </c>
      <c r="D2529" s="1">
        <v>45518</v>
      </c>
      <c r="E2529">
        <v>6</v>
      </c>
      <c r="F2529" t="s">
        <v>33</v>
      </c>
      <c r="G2529" t="s">
        <v>5271</v>
      </c>
      <c r="H2529" t="s">
        <v>39</v>
      </c>
      <c r="I2529">
        <v>455</v>
      </c>
      <c r="J2529" t="s">
        <v>16</v>
      </c>
      <c r="K2529" t="s">
        <v>1823</v>
      </c>
      <c r="L2529">
        <f>YEAR(licenziamenti[[#This Row],[date]])</f>
        <v>2024</v>
      </c>
    </row>
    <row r="2530" spans="1:12" hidden="1" x14ac:dyDescent="0.3">
      <c r="A2530" t="s">
        <v>5268</v>
      </c>
      <c r="B2530" t="s">
        <v>438</v>
      </c>
      <c r="C2530">
        <v>2000</v>
      </c>
      <c r="D2530" s="1">
        <v>45693</v>
      </c>
      <c r="E2530">
        <v>12</v>
      </c>
      <c r="F2530" t="s">
        <v>33</v>
      </c>
      <c r="G2530" t="s">
        <v>5272</v>
      </c>
      <c r="H2530" t="s">
        <v>39</v>
      </c>
      <c r="I2530">
        <v>455</v>
      </c>
      <c r="J2530" t="s">
        <v>16</v>
      </c>
      <c r="K2530" t="s">
        <v>537</v>
      </c>
      <c r="L2530">
        <f>YEAR(licenziamenti[[#This Row],[date]])</f>
        <v>2025</v>
      </c>
    </row>
    <row r="2531" spans="1:12" hidden="1" x14ac:dyDescent="0.3">
      <c r="A2531" t="s">
        <v>5273</v>
      </c>
      <c r="B2531" t="s">
        <v>5274</v>
      </c>
      <c r="D2531" s="1">
        <v>45701</v>
      </c>
      <c r="E2531">
        <v>6</v>
      </c>
      <c r="F2531" t="s">
        <v>146</v>
      </c>
      <c r="G2531" t="s">
        <v>5275</v>
      </c>
      <c r="H2531" t="s">
        <v>105</v>
      </c>
      <c r="I2531">
        <v>125</v>
      </c>
      <c r="J2531" t="s">
        <v>519</v>
      </c>
      <c r="K2531" t="s">
        <v>5276</v>
      </c>
      <c r="L2531">
        <f>YEAR(licenziamenti[[#This Row],[date]])</f>
        <v>2025</v>
      </c>
    </row>
    <row r="2532" spans="1:12" hidden="1" x14ac:dyDescent="0.3">
      <c r="A2532" t="s">
        <v>5273</v>
      </c>
      <c r="B2532" t="s">
        <v>5274</v>
      </c>
      <c r="C2532">
        <v>4500</v>
      </c>
      <c r="D2532" s="1">
        <v>44944</v>
      </c>
      <c r="E2532">
        <v>1</v>
      </c>
      <c r="F2532" t="s">
        <v>146</v>
      </c>
      <c r="G2532" t="s">
        <v>5277</v>
      </c>
      <c r="H2532" t="s">
        <v>105</v>
      </c>
      <c r="I2532">
        <v>125</v>
      </c>
      <c r="J2532" t="s">
        <v>519</v>
      </c>
      <c r="K2532" t="s">
        <v>96</v>
      </c>
      <c r="L2532">
        <f>YEAR(licenziamenti[[#This Row],[date]])</f>
        <v>2023</v>
      </c>
    </row>
    <row r="2533" spans="1:12" hidden="1" x14ac:dyDescent="0.3">
      <c r="A2533" t="s">
        <v>5278</v>
      </c>
      <c r="B2533" t="s">
        <v>255</v>
      </c>
      <c r="D2533" s="1">
        <v>44035</v>
      </c>
      <c r="E2533">
        <v>10</v>
      </c>
      <c r="F2533" t="s">
        <v>43</v>
      </c>
      <c r="G2533" t="s">
        <v>5279</v>
      </c>
      <c r="H2533" t="s">
        <v>28</v>
      </c>
      <c r="I2533">
        <v>27</v>
      </c>
      <c r="J2533" t="s">
        <v>257</v>
      </c>
      <c r="K2533" t="s">
        <v>1384</v>
      </c>
      <c r="L2533">
        <f>YEAR(licenziamenti[[#This Row],[date]])</f>
        <v>2020</v>
      </c>
    </row>
    <row r="2534" spans="1:12" hidden="1" x14ac:dyDescent="0.3">
      <c r="A2534" t="s">
        <v>5280</v>
      </c>
      <c r="B2534" t="s">
        <v>42</v>
      </c>
      <c r="C2534">
        <v>220</v>
      </c>
      <c r="D2534" s="1">
        <v>45357</v>
      </c>
      <c r="E2534">
        <v>13</v>
      </c>
      <c r="F2534" t="s">
        <v>56</v>
      </c>
      <c r="G2534" t="s">
        <v>5281</v>
      </c>
      <c r="H2534" t="s">
        <v>28</v>
      </c>
      <c r="I2534">
        <v>739</v>
      </c>
      <c r="J2534" t="s">
        <v>16</v>
      </c>
      <c r="K2534" t="s">
        <v>5282</v>
      </c>
      <c r="L2534">
        <f>YEAR(licenziamenti[[#This Row],[date]])</f>
        <v>2024</v>
      </c>
    </row>
    <row r="2535" spans="1:12" hidden="1" x14ac:dyDescent="0.3">
      <c r="A2535" t="s">
        <v>5283</v>
      </c>
      <c r="B2535" t="s">
        <v>157</v>
      </c>
      <c r="D2535" s="1">
        <v>45069</v>
      </c>
      <c r="E2535">
        <v>8</v>
      </c>
      <c r="F2535" t="s">
        <v>33</v>
      </c>
      <c r="G2535" t="s">
        <v>5284</v>
      </c>
      <c r="H2535" t="s">
        <v>58</v>
      </c>
      <c r="I2535">
        <v>542</v>
      </c>
      <c r="J2535" t="s">
        <v>159</v>
      </c>
      <c r="K2535" t="s">
        <v>442</v>
      </c>
      <c r="L2535">
        <f>YEAR(licenziamenti[[#This Row],[date]])</f>
        <v>2023</v>
      </c>
    </row>
    <row r="2536" spans="1:12" hidden="1" x14ac:dyDescent="0.3">
      <c r="A2536" t="s">
        <v>5283</v>
      </c>
      <c r="B2536" t="s">
        <v>157</v>
      </c>
      <c r="D2536" s="1">
        <v>44776</v>
      </c>
      <c r="E2536">
        <v>2</v>
      </c>
      <c r="F2536" t="s">
        <v>33</v>
      </c>
      <c r="G2536" t="s">
        <v>5285</v>
      </c>
      <c r="H2536" t="s">
        <v>58</v>
      </c>
      <c r="I2536">
        <v>542</v>
      </c>
      <c r="J2536" t="s">
        <v>159</v>
      </c>
      <c r="K2536" t="s">
        <v>2591</v>
      </c>
      <c r="L2536">
        <f>YEAR(licenziamenti[[#This Row],[date]])</f>
        <v>2022</v>
      </c>
    </row>
    <row r="2537" spans="1:12" hidden="1" x14ac:dyDescent="0.3">
      <c r="A2537" t="s">
        <v>5286</v>
      </c>
      <c r="B2537" t="s">
        <v>12</v>
      </c>
      <c r="C2537">
        <v>2000</v>
      </c>
      <c r="D2537" s="1">
        <v>44931</v>
      </c>
      <c r="E2537">
        <v>5</v>
      </c>
      <c r="F2537" t="s">
        <v>311</v>
      </c>
      <c r="G2537" t="s">
        <v>5287</v>
      </c>
      <c r="H2537" t="s">
        <v>39</v>
      </c>
      <c r="I2537">
        <v>326</v>
      </c>
      <c r="J2537" t="s">
        <v>16</v>
      </c>
      <c r="K2537" t="s">
        <v>344</v>
      </c>
      <c r="L2537">
        <f>YEAR(licenziamenti[[#This Row],[date]])</f>
        <v>2023</v>
      </c>
    </row>
    <row r="2538" spans="1:12" hidden="1" x14ac:dyDescent="0.3">
      <c r="A2538" t="s">
        <v>5286</v>
      </c>
      <c r="B2538" t="s">
        <v>12</v>
      </c>
      <c r="C2538">
        <v>450</v>
      </c>
      <c r="D2538" s="1">
        <v>44875</v>
      </c>
      <c r="E2538">
        <v>1</v>
      </c>
      <c r="F2538" t="s">
        <v>311</v>
      </c>
      <c r="G2538" t="s">
        <v>5288</v>
      </c>
      <c r="H2538" t="s">
        <v>39</v>
      </c>
      <c r="I2538">
        <v>326</v>
      </c>
      <c r="J2538" t="s">
        <v>16</v>
      </c>
      <c r="K2538" t="s">
        <v>1569</v>
      </c>
      <c r="L2538">
        <f>YEAR(licenziamenti[[#This Row],[date]])</f>
        <v>2022</v>
      </c>
    </row>
    <row r="2539" spans="1:12" hidden="1" x14ac:dyDescent="0.3">
      <c r="A2539" t="s">
        <v>5289</v>
      </c>
      <c r="B2539" t="s">
        <v>12</v>
      </c>
      <c r="C2539">
        <v>240</v>
      </c>
      <c r="D2539" s="1">
        <v>44733</v>
      </c>
      <c r="E2539">
        <v>8</v>
      </c>
      <c r="F2539" t="s">
        <v>233</v>
      </c>
      <c r="G2539" t="s">
        <v>5290</v>
      </c>
      <c r="H2539" t="s">
        <v>45</v>
      </c>
      <c r="I2539">
        <v>248</v>
      </c>
      <c r="J2539" t="s">
        <v>16</v>
      </c>
      <c r="K2539" t="s">
        <v>713</v>
      </c>
      <c r="L2539">
        <f>YEAR(licenziamenti[[#This Row],[date]])</f>
        <v>2022</v>
      </c>
    </row>
    <row r="2540" spans="1:12" hidden="1" x14ac:dyDescent="0.3">
      <c r="A2540" t="s">
        <v>5291</v>
      </c>
      <c r="B2540" t="s">
        <v>12</v>
      </c>
      <c r="D2540" s="1">
        <v>44569</v>
      </c>
      <c r="E2540">
        <v>25</v>
      </c>
      <c r="F2540" t="s">
        <v>103</v>
      </c>
      <c r="G2540" t="s">
        <v>5292</v>
      </c>
      <c r="H2540" t="s">
        <v>105</v>
      </c>
      <c r="I2540">
        <v>8</v>
      </c>
      <c r="J2540" t="s">
        <v>16</v>
      </c>
      <c r="K2540" t="s">
        <v>5293</v>
      </c>
      <c r="L2540">
        <f>YEAR(licenziamenti[[#This Row],[date]])</f>
        <v>2022</v>
      </c>
    </row>
    <row r="2541" spans="1:12" hidden="1" x14ac:dyDescent="0.3">
      <c r="A2541" t="s">
        <v>5291</v>
      </c>
      <c r="B2541" t="s">
        <v>12</v>
      </c>
      <c r="C2541">
        <v>780</v>
      </c>
      <c r="D2541" s="1">
        <v>44834</v>
      </c>
      <c r="E2541">
        <v>1</v>
      </c>
      <c r="F2541" t="s">
        <v>103</v>
      </c>
      <c r="G2541" t="s">
        <v>5294</v>
      </c>
      <c r="H2541" t="s">
        <v>105</v>
      </c>
      <c r="I2541">
        <v>8</v>
      </c>
      <c r="J2541" t="s">
        <v>16</v>
      </c>
      <c r="K2541" t="s">
        <v>5295</v>
      </c>
      <c r="L2541">
        <f>YEAR(licenziamenti[[#This Row],[date]])</f>
        <v>2022</v>
      </c>
    </row>
    <row r="2542" spans="1:12" hidden="1" x14ac:dyDescent="0.3">
      <c r="A2542" t="s">
        <v>5296</v>
      </c>
      <c r="B2542" t="s">
        <v>168</v>
      </c>
      <c r="C2542">
        <v>3000</v>
      </c>
      <c r="D2542" s="1">
        <v>45140</v>
      </c>
      <c r="E2542">
        <v>5</v>
      </c>
      <c r="F2542" t="s">
        <v>103</v>
      </c>
      <c r="G2542" t="s">
        <v>5297</v>
      </c>
      <c r="H2542" t="s">
        <v>15</v>
      </c>
      <c r="I2542">
        <v>513</v>
      </c>
      <c r="J2542" t="s">
        <v>133</v>
      </c>
      <c r="K2542" t="s">
        <v>793</v>
      </c>
      <c r="L2542">
        <f>YEAR(licenziamenti[[#This Row],[date]])</f>
        <v>2023</v>
      </c>
    </row>
    <row r="2543" spans="1:12" hidden="1" x14ac:dyDescent="0.3">
      <c r="A2543" t="s">
        <v>5298</v>
      </c>
      <c r="B2543" t="s">
        <v>42</v>
      </c>
      <c r="C2543">
        <v>230</v>
      </c>
      <c r="D2543" s="1">
        <v>44762</v>
      </c>
      <c r="F2543" t="s">
        <v>125</v>
      </c>
      <c r="G2543" t="s">
        <v>5299</v>
      </c>
      <c r="H2543" t="s">
        <v>45</v>
      </c>
      <c r="I2543">
        <v>159</v>
      </c>
      <c r="J2543" t="s">
        <v>16</v>
      </c>
      <c r="K2543" t="s">
        <v>1921</v>
      </c>
      <c r="L2543">
        <f>YEAR(licenziamenti[[#This Row],[date]])</f>
        <v>2022</v>
      </c>
    </row>
    <row r="2544" spans="1:12" hidden="1" x14ac:dyDescent="0.3">
      <c r="A2544" t="s">
        <v>5300</v>
      </c>
      <c r="B2544" t="s">
        <v>12</v>
      </c>
      <c r="C2544">
        <v>3250</v>
      </c>
      <c r="D2544" s="1">
        <v>44958</v>
      </c>
      <c r="E2544">
        <v>4</v>
      </c>
      <c r="F2544" t="s">
        <v>109</v>
      </c>
      <c r="G2544" t="s">
        <v>5301</v>
      </c>
      <c r="H2544" t="s">
        <v>39</v>
      </c>
      <c r="I2544">
        <v>2400</v>
      </c>
      <c r="J2544" t="s">
        <v>16</v>
      </c>
      <c r="K2544" t="s">
        <v>1954</v>
      </c>
      <c r="L2544">
        <f>YEAR(licenziamenti[[#This Row],[date]])</f>
        <v>2023</v>
      </c>
    </row>
    <row r="2545" spans="1:12" hidden="1" x14ac:dyDescent="0.3">
      <c r="A2545" t="s">
        <v>5300</v>
      </c>
      <c r="B2545" t="s">
        <v>12</v>
      </c>
      <c r="C2545">
        <v>5000</v>
      </c>
      <c r="D2545" s="1">
        <v>45231</v>
      </c>
      <c r="E2545">
        <v>7</v>
      </c>
      <c r="F2545" t="s">
        <v>109</v>
      </c>
      <c r="G2545" t="s">
        <v>5302</v>
      </c>
      <c r="H2545" t="s">
        <v>39</v>
      </c>
      <c r="I2545">
        <v>2400</v>
      </c>
      <c r="J2545" t="s">
        <v>16</v>
      </c>
      <c r="K2545" t="s">
        <v>5303</v>
      </c>
      <c r="L2545">
        <f>YEAR(licenziamenti[[#This Row],[date]])</f>
        <v>2023</v>
      </c>
    </row>
    <row r="2546" spans="1:12" hidden="1" x14ac:dyDescent="0.3">
      <c r="A2546" t="s">
        <v>5300</v>
      </c>
      <c r="B2546" t="s">
        <v>12</v>
      </c>
      <c r="C2546">
        <v>700</v>
      </c>
      <c r="D2546" s="1">
        <v>43998</v>
      </c>
      <c r="E2546">
        <v>1</v>
      </c>
      <c r="F2546" t="s">
        <v>109</v>
      </c>
      <c r="G2546" t="s">
        <v>5304</v>
      </c>
      <c r="H2546" t="s">
        <v>39</v>
      </c>
      <c r="I2546">
        <v>40</v>
      </c>
      <c r="J2546" t="s">
        <v>16</v>
      </c>
      <c r="K2546" t="s">
        <v>5305</v>
      </c>
      <c r="L2546">
        <f>YEAR(licenziamenti[[#This Row],[date]])</f>
        <v>2020</v>
      </c>
    </row>
    <row r="2547" spans="1:12" hidden="1" x14ac:dyDescent="0.3">
      <c r="A2547" t="s">
        <v>5306</v>
      </c>
      <c r="B2547" t="s">
        <v>517</v>
      </c>
      <c r="C2547">
        <v>570</v>
      </c>
      <c r="D2547" s="1">
        <v>44883</v>
      </c>
      <c r="F2547" t="s">
        <v>103</v>
      </c>
      <c r="G2547" t="s">
        <v>5307</v>
      </c>
      <c r="H2547" t="s">
        <v>28</v>
      </c>
      <c r="I2547">
        <v>34</v>
      </c>
      <c r="J2547" t="s">
        <v>519</v>
      </c>
      <c r="K2547" t="s">
        <v>96</v>
      </c>
      <c r="L2547">
        <f>YEAR(licenziamenti[[#This Row],[date]])</f>
        <v>2022</v>
      </c>
    </row>
    <row r="2548" spans="1:12" hidden="1" x14ac:dyDescent="0.3">
      <c r="A2548" t="s">
        <v>5308</v>
      </c>
      <c r="B2548" t="s">
        <v>12</v>
      </c>
      <c r="D2548" s="1">
        <v>44893</v>
      </c>
      <c r="E2548">
        <v>10</v>
      </c>
      <c r="F2548" t="s">
        <v>13</v>
      </c>
      <c r="G2548" t="s">
        <v>5309</v>
      </c>
      <c r="H2548" t="s">
        <v>152</v>
      </c>
      <c r="I2548">
        <v>4</v>
      </c>
      <c r="J2548" t="s">
        <v>16</v>
      </c>
      <c r="K2548" t="s">
        <v>5310</v>
      </c>
      <c r="L2548">
        <f>YEAR(licenziamenti[[#This Row],[date]])</f>
        <v>2022</v>
      </c>
    </row>
    <row r="2549" spans="1:12" hidden="1" x14ac:dyDescent="0.3">
      <c r="A2549" t="s">
        <v>5311</v>
      </c>
      <c r="B2549" t="s">
        <v>5312</v>
      </c>
      <c r="D2549" s="1">
        <v>45232</v>
      </c>
      <c r="E2549">
        <v>1</v>
      </c>
      <c r="F2549" t="s">
        <v>109</v>
      </c>
      <c r="G2549" t="s">
        <v>5313</v>
      </c>
      <c r="H2549" t="s">
        <v>39</v>
      </c>
      <c r="I2549">
        <v>84</v>
      </c>
      <c r="J2549" t="s">
        <v>1507</v>
      </c>
      <c r="K2549" t="s">
        <v>2035</v>
      </c>
      <c r="L2549">
        <f>YEAR(licenziamenti[[#This Row],[date]])</f>
        <v>2023</v>
      </c>
    </row>
    <row r="2550" spans="1:12" hidden="1" x14ac:dyDescent="0.3">
      <c r="A2550" t="s">
        <v>5314</v>
      </c>
      <c r="B2550" t="s">
        <v>142</v>
      </c>
      <c r="C2550">
        <v>400</v>
      </c>
      <c r="D2550" s="1">
        <v>43985</v>
      </c>
      <c r="E2550">
        <v>21</v>
      </c>
      <c r="F2550" t="s">
        <v>103</v>
      </c>
      <c r="G2550" t="s">
        <v>5315</v>
      </c>
      <c r="H2550" t="s">
        <v>45</v>
      </c>
      <c r="I2550">
        <v>117</v>
      </c>
      <c r="J2550" t="s">
        <v>16</v>
      </c>
      <c r="K2550" t="s">
        <v>1439</v>
      </c>
      <c r="L2550">
        <f>YEAR(licenziamenti[[#This Row],[date]])</f>
        <v>2020</v>
      </c>
    </row>
    <row r="2551" spans="1:12" hidden="1" x14ac:dyDescent="0.3">
      <c r="A2551" t="s">
        <v>5316</v>
      </c>
      <c r="B2551" t="s">
        <v>124</v>
      </c>
      <c r="C2551">
        <v>150</v>
      </c>
      <c r="D2551" s="1">
        <v>45015</v>
      </c>
      <c r="F2551" t="s">
        <v>125</v>
      </c>
      <c r="G2551" t="s">
        <v>5317</v>
      </c>
      <c r="H2551" t="s">
        <v>39</v>
      </c>
      <c r="I2551">
        <v>2100</v>
      </c>
      <c r="J2551" t="s">
        <v>127</v>
      </c>
      <c r="K2551" t="s">
        <v>776</v>
      </c>
      <c r="L2551">
        <f>YEAR(licenziamenti[[#This Row],[date]])</f>
        <v>2023</v>
      </c>
    </row>
    <row r="2552" spans="1:12" hidden="1" x14ac:dyDescent="0.3">
      <c r="A2552" t="s">
        <v>5316</v>
      </c>
      <c r="B2552" t="s">
        <v>124</v>
      </c>
      <c r="C2552">
        <v>15000</v>
      </c>
      <c r="D2552" s="1">
        <v>45264</v>
      </c>
      <c r="E2552">
        <v>17</v>
      </c>
      <c r="F2552" t="s">
        <v>125</v>
      </c>
      <c r="G2552" t="s">
        <v>5318</v>
      </c>
      <c r="H2552" t="s">
        <v>39</v>
      </c>
      <c r="I2552">
        <v>2100</v>
      </c>
      <c r="J2552" t="s">
        <v>127</v>
      </c>
      <c r="K2552" t="s">
        <v>276</v>
      </c>
      <c r="L2552">
        <f>YEAR(licenziamenti[[#This Row],[date]])</f>
        <v>2023</v>
      </c>
    </row>
    <row r="2553" spans="1:12" hidden="1" x14ac:dyDescent="0.3">
      <c r="A2553" t="s">
        <v>5316</v>
      </c>
      <c r="B2553" t="s">
        <v>124</v>
      </c>
      <c r="C2553">
        <v>2000</v>
      </c>
      <c r="D2553" s="1">
        <v>45082</v>
      </c>
      <c r="E2553">
        <v>2</v>
      </c>
      <c r="F2553" t="s">
        <v>125</v>
      </c>
      <c r="G2553" t="s">
        <v>5319</v>
      </c>
      <c r="H2553" t="s">
        <v>39</v>
      </c>
      <c r="I2553">
        <v>2100</v>
      </c>
      <c r="J2553" t="s">
        <v>127</v>
      </c>
      <c r="K2553" t="s">
        <v>3746</v>
      </c>
      <c r="L2553">
        <f>YEAR(licenziamenti[[#This Row],[date]])</f>
        <v>2023</v>
      </c>
    </row>
    <row r="2554" spans="1:12" hidden="1" x14ac:dyDescent="0.3">
      <c r="A2554" t="s">
        <v>5316</v>
      </c>
      <c r="B2554" t="s">
        <v>124</v>
      </c>
      <c r="C2554">
        <v>400</v>
      </c>
      <c r="D2554" s="1">
        <v>45488</v>
      </c>
      <c r="F2554" t="s">
        <v>125</v>
      </c>
      <c r="G2554" t="s">
        <v>5320</v>
      </c>
      <c r="H2554" t="s">
        <v>39</v>
      </c>
      <c r="I2554">
        <v>2100</v>
      </c>
      <c r="J2554" t="s">
        <v>127</v>
      </c>
      <c r="K2554" t="s">
        <v>4914</v>
      </c>
      <c r="L2554">
        <f>YEAR(licenziamenti[[#This Row],[date]])</f>
        <v>2024</v>
      </c>
    </row>
    <row r="2555" spans="1:12" hidden="1" x14ac:dyDescent="0.3">
      <c r="A2555" t="s">
        <v>5316</v>
      </c>
      <c r="B2555" t="s">
        <v>124</v>
      </c>
      <c r="C2555">
        <v>6000</v>
      </c>
      <c r="D2555" s="1">
        <v>44949</v>
      </c>
      <c r="E2555">
        <v>6</v>
      </c>
      <c r="F2555" t="s">
        <v>125</v>
      </c>
      <c r="G2555" t="s">
        <v>5321</v>
      </c>
      <c r="H2555" t="s">
        <v>39</v>
      </c>
      <c r="I2555">
        <v>2100</v>
      </c>
      <c r="J2555" t="s">
        <v>127</v>
      </c>
      <c r="K2555" t="s">
        <v>986</v>
      </c>
      <c r="L2555">
        <f>YEAR(licenziamenti[[#This Row],[date]])</f>
        <v>2023</v>
      </c>
    </row>
    <row r="2556" spans="1:12" hidden="1" x14ac:dyDescent="0.3">
      <c r="A2556" t="s">
        <v>5322</v>
      </c>
      <c r="B2556" t="s">
        <v>1395</v>
      </c>
      <c r="C2556">
        <v>370</v>
      </c>
      <c r="D2556" s="1">
        <v>44896</v>
      </c>
      <c r="E2556">
        <v>23</v>
      </c>
      <c r="F2556" t="s">
        <v>78</v>
      </c>
      <c r="G2556" t="s">
        <v>5323</v>
      </c>
      <c r="H2556" t="s">
        <v>39</v>
      </c>
      <c r="I2556">
        <v>32</v>
      </c>
      <c r="J2556" t="s">
        <v>16</v>
      </c>
      <c r="K2556" t="s">
        <v>1058</v>
      </c>
      <c r="L2556">
        <f>YEAR(licenziamenti[[#This Row],[date]])</f>
        <v>2022</v>
      </c>
    </row>
    <row r="2557" spans="1:12" hidden="1" x14ac:dyDescent="0.3">
      <c r="A2557" t="s">
        <v>5324</v>
      </c>
      <c r="B2557" t="s">
        <v>5325</v>
      </c>
      <c r="D2557" s="1">
        <v>44862</v>
      </c>
      <c r="E2557">
        <v>3.5000000000000004E+16</v>
      </c>
      <c r="F2557" t="s">
        <v>83</v>
      </c>
      <c r="G2557" t="s">
        <v>5326</v>
      </c>
      <c r="H2557" t="s">
        <v>35</v>
      </c>
      <c r="I2557">
        <v>11</v>
      </c>
      <c r="J2557" t="s">
        <v>159</v>
      </c>
      <c r="K2557" t="s">
        <v>4735</v>
      </c>
      <c r="L2557">
        <f>YEAR(licenziamenti[[#This Row],[date]])</f>
        <v>2022</v>
      </c>
    </row>
    <row r="2558" spans="1:12" hidden="1" x14ac:dyDescent="0.3">
      <c r="A2558" t="s">
        <v>5327</v>
      </c>
      <c r="B2558" t="s">
        <v>42</v>
      </c>
      <c r="C2558">
        <v>1000</v>
      </c>
      <c r="D2558" s="1">
        <v>44972</v>
      </c>
      <c r="E2558">
        <v>4</v>
      </c>
      <c r="F2558" t="s">
        <v>94</v>
      </c>
      <c r="G2558" t="s">
        <v>5328</v>
      </c>
      <c r="H2558" t="s">
        <v>39</v>
      </c>
      <c r="I2558">
        <v>429</v>
      </c>
      <c r="J2558" t="s">
        <v>16</v>
      </c>
      <c r="K2558" t="s">
        <v>1588</v>
      </c>
      <c r="L2558">
        <f>YEAR(licenziamenti[[#This Row],[date]])</f>
        <v>2023</v>
      </c>
    </row>
    <row r="2559" spans="1:12" hidden="1" x14ac:dyDescent="0.3">
      <c r="A2559" t="s">
        <v>5327</v>
      </c>
      <c r="B2559" t="s">
        <v>42</v>
      </c>
      <c r="C2559">
        <v>1160</v>
      </c>
      <c r="D2559" s="1">
        <v>45415</v>
      </c>
      <c r="E2559">
        <v>3</v>
      </c>
      <c r="F2559" t="s">
        <v>94</v>
      </c>
      <c r="G2559" t="s">
        <v>5329</v>
      </c>
      <c r="H2559" t="s">
        <v>39</v>
      </c>
      <c r="I2559">
        <v>429</v>
      </c>
      <c r="J2559" t="s">
        <v>16</v>
      </c>
      <c r="K2559" t="s">
        <v>4310</v>
      </c>
      <c r="L2559">
        <f>YEAR(licenziamenti[[#This Row],[date]])</f>
        <v>2024</v>
      </c>
    </row>
    <row r="2560" spans="1:12" hidden="1" x14ac:dyDescent="0.3">
      <c r="A2560" t="s">
        <v>5327</v>
      </c>
      <c r="B2560" t="s">
        <v>42</v>
      </c>
      <c r="C2560">
        <v>500</v>
      </c>
      <c r="D2560" s="1">
        <v>44734</v>
      </c>
      <c r="F2560" t="s">
        <v>94</v>
      </c>
      <c r="G2560" t="s">
        <v>5330</v>
      </c>
      <c r="H2560" t="s">
        <v>39</v>
      </c>
      <c r="I2560">
        <v>429</v>
      </c>
      <c r="J2560" t="s">
        <v>16</v>
      </c>
      <c r="K2560" t="s">
        <v>2151</v>
      </c>
      <c r="L2560">
        <f>YEAR(licenziamenti[[#This Row],[date]])</f>
        <v>2022</v>
      </c>
    </row>
    <row r="2561" spans="1:12" hidden="1" x14ac:dyDescent="0.3">
      <c r="A2561" t="s">
        <v>5327</v>
      </c>
      <c r="B2561" t="s">
        <v>42</v>
      </c>
      <c r="C2561">
        <v>5000</v>
      </c>
      <c r="D2561" s="1">
        <v>45694</v>
      </c>
      <c r="E2561">
        <v>15</v>
      </c>
      <c r="F2561" t="s">
        <v>94</v>
      </c>
      <c r="G2561" t="s">
        <v>5331</v>
      </c>
      <c r="H2561" t="s">
        <v>39</v>
      </c>
      <c r="I2561">
        <v>429</v>
      </c>
      <c r="J2561" t="s">
        <v>16</v>
      </c>
      <c r="K2561" t="s">
        <v>1436</v>
      </c>
      <c r="L2561">
        <f>YEAR(licenziamenti[[#This Row],[date]])</f>
        <v>2025</v>
      </c>
    </row>
    <row r="2562" spans="1:12" hidden="1" x14ac:dyDescent="0.3">
      <c r="A2562" t="s">
        <v>5332</v>
      </c>
      <c r="B2562" t="s">
        <v>5333</v>
      </c>
      <c r="D2562" s="1">
        <v>45413</v>
      </c>
      <c r="E2562">
        <v>10</v>
      </c>
      <c r="F2562" t="s">
        <v>131</v>
      </c>
      <c r="G2562" t="s">
        <v>5334</v>
      </c>
      <c r="H2562" t="s">
        <v>28</v>
      </c>
      <c r="I2562">
        <v>38</v>
      </c>
      <c r="J2562" t="s">
        <v>16</v>
      </c>
      <c r="K2562" t="s">
        <v>266</v>
      </c>
      <c r="L2562">
        <f>YEAR(licenziamenti[[#This Row],[date]])</f>
        <v>2024</v>
      </c>
    </row>
    <row r="2563" spans="1:12" hidden="1" x14ac:dyDescent="0.3">
      <c r="A2563" t="s">
        <v>5335</v>
      </c>
      <c r="B2563" t="s">
        <v>138</v>
      </c>
      <c r="C2563">
        <v>40</v>
      </c>
      <c r="D2563" s="1">
        <v>43929</v>
      </c>
      <c r="E2563">
        <v>12</v>
      </c>
      <c r="F2563" t="s">
        <v>83</v>
      </c>
      <c r="G2563" t="s">
        <v>5336</v>
      </c>
      <c r="H2563" t="s">
        <v>22</v>
      </c>
      <c r="I2563">
        <v>26</v>
      </c>
      <c r="J2563" t="s">
        <v>16</v>
      </c>
      <c r="K2563" t="s">
        <v>46</v>
      </c>
      <c r="L2563">
        <f>YEAR(licenziamenti[[#This Row],[date]])</f>
        <v>2020</v>
      </c>
    </row>
    <row r="2564" spans="1:12" hidden="1" x14ac:dyDescent="0.3">
      <c r="A2564" t="s">
        <v>5337</v>
      </c>
      <c r="B2564" t="s">
        <v>42</v>
      </c>
      <c r="C2564">
        <v>300</v>
      </c>
      <c r="D2564" s="1">
        <v>44748</v>
      </c>
      <c r="E2564">
        <v>18</v>
      </c>
      <c r="F2564" t="s">
        <v>109</v>
      </c>
      <c r="G2564" t="s">
        <v>5338</v>
      </c>
      <c r="H2564" t="s">
        <v>28</v>
      </c>
      <c r="I2564">
        <v>77</v>
      </c>
      <c r="J2564" t="s">
        <v>16</v>
      </c>
      <c r="K2564" t="s">
        <v>406</v>
      </c>
      <c r="L2564">
        <f>YEAR(licenziamenti[[#This Row],[date]])</f>
        <v>2022</v>
      </c>
    </row>
    <row r="2565" spans="1:12" hidden="1" x14ac:dyDescent="0.3">
      <c r="A2565" t="s">
        <v>5339</v>
      </c>
      <c r="B2565" t="s">
        <v>138</v>
      </c>
      <c r="D2565" s="1">
        <v>44896</v>
      </c>
      <c r="E2565">
        <v>6</v>
      </c>
      <c r="F2565" t="s">
        <v>13</v>
      </c>
      <c r="G2565" t="s">
        <v>5340</v>
      </c>
      <c r="H2565" t="s">
        <v>39</v>
      </c>
      <c r="I2565">
        <v>229</v>
      </c>
      <c r="J2565" t="s">
        <v>16</v>
      </c>
      <c r="K2565" t="s">
        <v>300</v>
      </c>
      <c r="L2565">
        <f>YEAR(licenziamenti[[#This Row],[date]])</f>
        <v>2022</v>
      </c>
    </row>
    <row r="2566" spans="1:12" hidden="1" x14ac:dyDescent="0.3">
      <c r="A2566" t="s">
        <v>5341</v>
      </c>
      <c r="B2566" t="s">
        <v>1043</v>
      </c>
      <c r="C2566">
        <v>1400</v>
      </c>
      <c r="D2566" s="1">
        <v>45693</v>
      </c>
      <c r="F2566" t="s">
        <v>454</v>
      </c>
      <c r="G2566" t="s">
        <v>5342</v>
      </c>
      <c r="H2566" t="s">
        <v>58</v>
      </c>
      <c r="I2566">
        <v>151</v>
      </c>
      <c r="J2566" t="s">
        <v>29</v>
      </c>
      <c r="K2566" t="s">
        <v>537</v>
      </c>
      <c r="L2566">
        <f>YEAR(licenziamenti[[#This Row],[date]])</f>
        <v>2025</v>
      </c>
    </row>
    <row r="2567" spans="1:12" hidden="1" x14ac:dyDescent="0.3">
      <c r="A2567" t="s">
        <v>5343</v>
      </c>
      <c r="B2567" t="s">
        <v>517</v>
      </c>
      <c r="C2567">
        <v>200</v>
      </c>
      <c r="D2567" s="1">
        <v>45400</v>
      </c>
      <c r="F2567" t="s">
        <v>1099</v>
      </c>
      <c r="G2567" t="s">
        <v>5344</v>
      </c>
      <c r="H2567" t="s">
        <v>58</v>
      </c>
      <c r="I2567">
        <v>174</v>
      </c>
      <c r="J2567" t="s">
        <v>519</v>
      </c>
      <c r="K2567" t="s">
        <v>387</v>
      </c>
      <c r="L2567">
        <f>YEAR(licenziamenti[[#This Row],[date]])</f>
        <v>2024</v>
      </c>
    </row>
    <row r="2568" spans="1:12" hidden="1" x14ac:dyDescent="0.3">
      <c r="A2568" t="s">
        <v>5345</v>
      </c>
      <c r="B2568" t="s">
        <v>42</v>
      </c>
      <c r="D2568" s="1">
        <v>45215</v>
      </c>
      <c r="E2568">
        <v>28</v>
      </c>
      <c r="F2568" t="s">
        <v>392</v>
      </c>
      <c r="G2568" t="s">
        <v>5346</v>
      </c>
      <c r="H2568" t="s">
        <v>105</v>
      </c>
      <c r="I2568">
        <v>153</v>
      </c>
      <c r="J2568" t="s">
        <v>16</v>
      </c>
      <c r="K2568" t="s">
        <v>3543</v>
      </c>
      <c r="L2568">
        <f>YEAR(licenziamenti[[#This Row],[date]])</f>
        <v>2023</v>
      </c>
    </row>
    <row r="2569" spans="1:12" hidden="1" x14ac:dyDescent="0.3">
      <c r="A2569" t="s">
        <v>5345</v>
      </c>
      <c r="B2569" t="s">
        <v>42</v>
      </c>
      <c r="C2569">
        <v>400</v>
      </c>
      <c r="D2569" s="1">
        <v>43956</v>
      </c>
      <c r="E2569">
        <v>15</v>
      </c>
      <c r="F2569" t="s">
        <v>392</v>
      </c>
      <c r="G2569" t="s">
        <v>5347</v>
      </c>
      <c r="H2569" t="s">
        <v>45</v>
      </c>
      <c r="I2569">
        <v>68</v>
      </c>
      <c r="J2569" t="s">
        <v>16</v>
      </c>
      <c r="K2569" t="s">
        <v>1856</v>
      </c>
      <c r="L2569">
        <f>YEAR(licenziamenti[[#This Row],[date]])</f>
        <v>2020</v>
      </c>
    </row>
    <row r="2570" spans="1:12" hidden="1" x14ac:dyDescent="0.3">
      <c r="A2570" t="s">
        <v>5345</v>
      </c>
      <c r="B2570" t="s">
        <v>42</v>
      </c>
      <c r="C2570">
        <v>580</v>
      </c>
      <c r="D2570" s="1">
        <v>45056</v>
      </c>
      <c r="E2570">
        <v>1</v>
      </c>
      <c r="F2570" t="s">
        <v>392</v>
      </c>
      <c r="G2570" t="s">
        <v>5348</v>
      </c>
      <c r="H2570" t="s">
        <v>105</v>
      </c>
      <c r="I2570">
        <v>153</v>
      </c>
      <c r="J2570" t="s">
        <v>16</v>
      </c>
      <c r="K2570" t="s">
        <v>3834</v>
      </c>
      <c r="L2570">
        <f>YEAR(licenziamenti[[#This Row],[date]])</f>
        <v>2023</v>
      </c>
    </row>
    <row r="2571" spans="1:12" hidden="1" x14ac:dyDescent="0.3">
      <c r="A2571" t="s">
        <v>5349</v>
      </c>
      <c r="B2571" t="s">
        <v>772</v>
      </c>
      <c r="D2571" s="1">
        <v>45460</v>
      </c>
      <c r="E2571">
        <v>10</v>
      </c>
      <c r="F2571" t="s">
        <v>251</v>
      </c>
      <c r="G2571" t="s">
        <v>5350</v>
      </c>
      <c r="H2571" t="s">
        <v>28</v>
      </c>
      <c r="I2571">
        <v>396</v>
      </c>
      <c r="J2571" t="s">
        <v>16</v>
      </c>
      <c r="K2571" t="s">
        <v>2559</v>
      </c>
      <c r="L2571">
        <f>YEAR(licenziamenti[[#This Row],[date]])</f>
        <v>2024</v>
      </c>
    </row>
    <row r="2572" spans="1:12" hidden="1" x14ac:dyDescent="0.3">
      <c r="A2572" t="s">
        <v>5351</v>
      </c>
      <c r="B2572" t="s">
        <v>5352</v>
      </c>
      <c r="C2572">
        <v>900</v>
      </c>
      <c r="D2572" s="1">
        <v>45079</v>
      </c>
      <c r="F2572" t="s">
        <v>311</v>
      </c>
      <c r="G2572" t="s">
        <v>5353</v>
      </c>
      <c r="H2572" t="s">
        <v>15</v>
      </c>
      <c r="I2572">
        <v>307</v>
      </c>
      <c r="J2572" t="s">
        <v>159</v>
      </c>
      <c r="K2572" t="s">
        <v>1539</v>
      </c>
      <c r="L2572">
        <f>YEAR(licenziamenti[[#This Row],[date]])</f>
        <v>2023</v>
      </c>
    </row>
    <row r="2573" spans="1:12" hidden="1" x14ac:dyDescent="0.3">
      <c r="A2573" t="s">
        <v>5354</v>
      </c>
      <c r="B2573" t="s">
        <v>138</v>
      </c>
      <c r="D2573" s="1">
        <v>45105</v>
      </c>
      <c r="E2573">
        <v>15</v>
      </c>
      <c r="F2573" t="s">
        <v>109</v>
      </c>
      <c r="G2573" t="s">
        <v>158</v>
      </c>
      <c r="H2573" t="s">
        <v>45</v>
      </c>
      <c r="I2573">
        <v>414</v>
      </c>
      <c r="J2573" t="s">
        <v>16</v>
      </c>
      <c r="K2573" t="s">
        <v>1108</v>
      </c>
      <c r="L2573">
        <f>YEAR(licenziamenti[[#This Row],[date]])</f>
        <v>2023</v>
      </c>
    </row>
    <row r="2574" spans="1:12" hidden="1" x14ac:dyDescent="0.3">
      <c r="A2574" t="s">
        <v>5355</v>
      </c>
      <c r="B2574" t="s">
        <v>138</v>
      </c>
      <c r="D2574" s="1">
        <v>44854</v>
      </c>
      <c r="E2574">
        <v>5</v>
      </c>
      <c r="F2574" t="s">
        <v>311</v>
      </c>
      <c r="G2574" t="s">
        <v>5356</v>
      </c>
      <c r="H2574" t="s">
        <v>39</v>
      </c>
      <c r="I2574">
        <v>260</v>
      </c>
      <c r="J2574" t="s">
        <v>16</v>
      </c>
      <c r="K2574" t="s">
        <v>2351</v>
      </c>
      <c r="L2574">
        <f>YEAR(licenziamenti[[#This Row],[date]])</f>
        <v>2022</v>
      </c>
    </row>
    <row r="2575" spans="1:12" hidden="1" x14ac:dyDescent="0.3">
      <c r="A2575" t="s">
        <v>5355</v>
      </c>
      <c r="B2575" t="s">
        <v>138</v>
      </c>
      <c r="C2575">
        <v>1000</v>
      </c>
      <c r="D2575" s="1">
        <v>44944</v>
      </c>
      <c r="E2575">
        <v>24</v>
      </c>
      <c r="F2575" t="s">
        <v>311</v>
      </c>
      <c r="G2575" t="s">
        <v>5357</v>
      </c>
      <c r="H2575" t="s">
        <v>39</v>
      </c>
      <c r="I2575">
        <v>260</v>
      </c>
      <c r="J2575" t="s">
        <v>16</v>
      </c>
      <c r="K2575" t="s">
        <v>96</v>
      </c>
      <c r="L2575">
        <f>YEAR(licenziamenti[[#This Row],[date]])</f>
        <v>2023</v>
      </c>
    </row>
    <row r="2576" spans="1:12" hidden="1" x14ac:dyDescent="0.3">
      <c r="A2576" t="s">
        <v>5358</v>
      </c>
      <c r="B2576" t="s">
        <v>12</v>
      </c>
      <c r="D2576" s="1">
        <v>44721</v>
      </c>
      <c r="E2576">
        <v>11</v>
      </c>
      <c r="F2576" t="s">
        <v>103</v>
      </c>
      <c r="G2576" t="s">
        <v>5359</v>
      </c>
      <c r="H2576" t="s">
        <v>28</v>
      </c>
      <c r="I2576">
        <v>197</v>
      </c>
      <c r="J2576" t="s">
        <v>16</v>
      </c>
      <c r="K2576" t="s">
        <v>1567</v>
      </c>
      <c r="L2576">
        <f>YEAR(licenziamenti[[#This Row],[date]])</f>
        <v>2022</v>
      </c>
    </row>
    <row r="2577" spans="1:12" hidden="1" x14ac:dyDescent="0.3">
      <c r="A2577" t="s">
        <v>5360</v>
      </c>
      <c r="B2577" t="s">
        <v>2165</v>
      </c>
      <c r="C2577">
        <v>300</v>
      </c>
      <c r="D2577" s="1">
        <v>43920</v>
      </c>
      <c r="F2577" t="s">
        <v>103</v>
      </c>
      <c r="G2577" t="s">
        <v>5361</v>
      </c>
      <c r="H2577" t="s">
        <v>22</v>
      </c>
      <c r="I2577">
        <v>82</v>
      </c>
      <c r="J2577" t="s">
        <v>2167</v>
      </c>
      <c r="K2577" t="s">
        <v>46</v>
      </c>
      <c r="L2577">
        <f>YEAR(licenziamenti[[#This Row],[date]])</f>
        <v>2020</v>
      </c>
    </row>
    <row r="2578" spans="1:12" hidden="1" x14ac:dyDescent="0.3">
      <c r="A2578" t="s">
        <v>5362</v>
      </c>
      <c r="B2578" t="s">
        <v>42</v>
      </c>
      <c r="C2578">
        <v>320</v>
      </c>
      <c r="D2578" s="1">
        <v>44901</v>
      </c>
      <c r="E2578">
        <v>8</v>
      </c>
      <c r="F2578" t="s">
        <v>131</v>
      </c>
      <c r="G2578" t="s">
        <v>5363</v>
      </c>
      <c r="H2578" t="s">
        <v>58</v>
      </c>
      <c r="I2578">
        <v>480</v>
      </c>
      <c r="J2578" t="s">
        <v>16</v>
      </c>
      <c r="K2578" t="s">
        <v>179</v>
      </c>
      <c r="L2578">
        <f>YEAR(licenziamenti[[#This Row],[date]])</f>
        <v>2022</v>
      </c>
    </row>
    <row r="2579" spans="1:12" hidden="1" x14ac:dyDescent="0.3">
      <c r="A2579" t="s">
        <v>5362</v>
      </c>
      <c r="B2579" t="s">
        <v>42</v>
      </c>
      <c r="C2579">
        <v>400</v>
      </c>
      <c r="D2579" s="1">
        <v>45063</v>
      </c>
      <c r="E2579">
        <v>1</v>
      </c>
      <c r="F2579" t="s">
        <v>131</v>
      </c>
      <c r="G2579" t="s">
        <v>5364</v>
      </c>
      <c r="H2579" t="s">
        <v>58</v>
      </c>
      <c r="I2579">
        <v>480</v>
      </c>
      <c r="J2579" t="s">
        <v>16</v>
      </c>
      <c r="K2579" t="s">
        <v>3418</v>
      </c>
      <c r="L2579">
        <f>YEAR(licenziamenti[[#This Row],[date]])</f>
        <v>2023</v>
      </c>
    </row>
    <row r="2580" spans="1:12" hidden="1" x14ac:dyDescent="0.3">
      <c r="A2580" t="s">
        <v>5362</v>
      </c>
      <c r="B2580" t="s">
        <v>42</v>
      </c>
      <c r="C2580">
        <v>800</v>
      </c>
      <c r="D2580" s="1">
        <v>45364</v>
      </c>
      <c r="E2580">
        <v>25</v>
      </c>
      <c r="F2580" t="s">
        <v>131</v>
      </c>
      <c r="G2580" t="s">
        <v>5365</v>
      </c>
      <c r="H2580" t="s">
        <v>58</v>
      </c>
      <c r="I2580">
        <v>480</v>
      </c>
      <c r="J2580" t="s">
        <v>16</v>
      </c>
      <c r="K2580" t="s">
        <v>5366</v>
      </c>
      <c r="L2580">
        <f>YEAR(licenziamenti[[#This Row],[date]])</f>
        <v>2024</v>
      </c>
    </row>
    <row r="2581" spans="1:12" hidden="1" x14ac:dyDescent="0.3">
      <c r="A2581" t="s">
        <v>5362</v>
      </c>
      <c r="B2581" t="s">
        <v>42</v>
      </c>
      <c r="C2581">
        <v>880</v>
      </c>
      <c r="D2581" s="1">
        <v>45630</v>
      </c>
      <c r="E2581">
        <v>4</v>
      </c>
      <c r="F2581" t="s">
        <v>131</v>
      </c>
      <c r="G2581" t="s">
        <v>5367</v>
      </c>
      <c r="H2581" t="s">
        <v>58</v>
      </c>
      <c r="I2581">
        <v>480</v>
      </c>
      <c r="J2581" t="s">
        <v>16</v>
      </c>
      <c r="K2581" t="s">
        <v>979</v>
      </c>
      <c r="L2581">
        <f>YEAR(licenziamenti[[#This Row],[date]])</f>
        <v>2024</v>
      </c>
    </row>
    <row r="2582" spans="1:12" hidden="1" x14ac:dyDescent="0.3">
      <c r="A2582" t="s">
        <v>5368</v>
      </c>
      <c r="B2582" t="s">
        <v>42</v>
      </c>
      <c r="C2582">
        <v>400</v>
      </c>
      <c r="D2582" s="1">
        <v>44742</v>
      </c>
      <c r="E2582">
        <v>8</v>
      </c>
      <c r="F2582" t="s">
        <v>131</v>
      </c>
      <c r="G2582" t="s">
        <v>5369</v>
      </c>
      <c r="H2582" t="s">
        <v>58</v>
      </c>
      <c r="I2582">
        <v>480</v>
      </c>
      <c r="J2582" t="s">
        <v>16</v>
      </c>
      <c r="K2582" t="s">
        <v>160</v>
      </c>
      <c r="L2582">
        <f>YEAR(licenziamenti[[#This Row],[date]])</f>
        <v>2022</v>
      </c>
    </row>
    <row r="2583" spans="1:12" hidden="1" x14ac:dyDescent="0.3">
      <c r="A2583" t="s">
        <v>5370</v>
      </c>
      <c r="B2583" t="s">
        <v>1278</v>
      </c>
      <c r="C2583">
        <v>310</v>
      </c>
      <c r="D2583" s="1">
        <v>44721</v>
      </c>
      <c r="E2583">
        <v>14</v>
      </c>
      <c r="F2583" t="s">
        <v>131</v>
      </c>
      <c r="G2583" t="s">
        <v>5371</v>
      </c>
      <c r="H2583" t="s">
        <v>45</v>
      </c>
      <c r="I2583">
        <v>61</v>
      </c>
      <c r="J2583" t="s">
        <v>1280</v>
      </c>
      <c r="K2583" t="s">
        <v>1837</v>
      </c>
      <c r="L2583">
        <f>YEAR(licenziamenti[[#This Row],[date]])</f>
        <v>2022</v>
      </c>
    </row>
    <row r="2584" spans="1:12" hidden="1" x14ac:dyDescent="0.3">
      <c r="A2584" t="s">
        <v>5372</v>
      </c>
      <c r="B2584" t="s">
        <v>3638</v>
      </c>
      <c r="C2584">
        <v>240</v>
      </c>
      <c r="D2584" s="1">
        <v>44981</v>
      </c>
      <c r="F2584" t="s">
        <v>131</v>
      </c>
      <c r="G2584" t="s">
        <v>5373</v>
      </c>
      <c r="H2584" t="s">
        <v>45</v>
      </c>
      <c r="I2584">
        <v>263</v>
      </c>
      <c r="J2584" t="s">
        <v>16</v>
      </c>
      <c r="K2584" t="s">
        <v>3203</v>
      </c>
      <c r="L2584">
        <f>YEAR(licenziamenti[[#This Row],[date]])</f>
        <v>2023</v>
      </c>
    </row>
    <row r="2585" spans="1:12" hidden="1" x14ac:dyDescent="0.3">
      <c r="A2585" t="s">
        <v>5374</v>
      </c>
      <c r="B2585" t="s">
        <v>4498</v>
      </c>
      <c r="C2585">
        <v>2210</v>
      </c>
      <c r="D2585" s="1">
        <v>43971</v>
      </c>
      <c r="E2585">
        <v>10</v>
      </c>
      <c r="F2585" t="s">
        <v>213</v>
      </c>
      <c r="G2585" t="s">
        <v>5375</v>
      </c>
      <c r="H2585" t="s">
        <v>28</v>
      </c>
      <c r="I2585">
        <v>62</v>
      </c>
      <c r="J2585" t="s">
        <v>16</v>
      </c>
      <c r="K2585" t="s">
        <v>5376</v>
      </c>
      <c r="L2585">
        <f>YEAR(licenziamenti[[#This Row],[date]])</f>
        <v>2020</v>
      </c>
    </row>
    <row r="2586" spans="1:12" hidden="1" x14ac:dyDescent="0.3">
      <c r="A2586" t="s">
        <v>5377</v>
      </c>
      <c r="B2586" t="s">
        <v>642</v>
      </c>
      <c r="C2586">
        <v>230</v>
      </c>
      <c r="D2586" s="1">
        <v>44775</v>
      </c>
      <c r="E2586">
        <v>3</v>
      </c>
      <c r="F2586" t="s">
        <v>233</v>
      </c>
      <c r="G2586" t="s">
        <v>5378</v>
      </c>
      <c r="H2586" t="s">
        <v>28</v>
      </c>
      <c r="I2586">
        <v>75</v>
      </c>
      <c r="J2586" t="s">
        <v>16</v>
      </c>
      <c r="K2586" t="s">
        <v>40</v>
      </c>
      <c r="L2586">
        <f>YEAR(licenziamenti[[#This Row],[date]])</f>
        <v>2022</v>
      </c>
    </row>
    <row r="2587" spans="1:12" hidden="1" x14ac:dyDescent="0.3">
      <c r="A2587" t="s">
        <v>5379</v>
      </c>
      <c r="B2587" t="s">
        <v>32</v>
      </c>
      <c r="D2587" s="1">
        <v>45274</v>
      </c>
      <c r="E2587">
        <v>5</v>
      </c>
      <c r="F2587" t="s">
        <v>83</v>
      </c>
      <c r="G2587" t="s">
        <v>5380</v>
      </c>
      <c r="H2587" t="s">
        <v>22</v>
      </c>
      <c r="I2587">
        <v>25</v>
      </c>
      <c r="J2587" t="s">
        <v>16</v>
      </c>
      <c r="K2587" t="s">
        <v>962</v>
      </c>
      <c r="L2587">
        <f>YEAR(licenziamenti[[#This Row],[date]])</f>
        <v>2023</v>
      </c>
    </row>
    <row r="2588" spans="1:12" hidden="1" x14ac:dyDescent="0.3">
      <c r="A2588" t="s">
        <v>5381</v>
      </c>
      <c r="B2588" t="s">
        <v>569</v>
      </c>
      <c r="C2588">
        <v>210</v>
      </c>
      <c r="D2588" s="1">
        <v>45218</v>
      </c>
      <c r="E2588">
        <v>28</v>
      </c>
      <c r="F2588" t="s">
        <v>109</v>
      </c>
      <c r="G2588" t="s">
        <v>5382</v>
      </c>
      <c r="H2588" t="s">
        <v>22</v>
      </c>
      <c r="I2588">
        <v>16</v>
      </c>
      <c r="J2588" t="s">
        <v>29</v>
      </c>
      <c r="K2588" t="s">
        <v>1113</v>
      </c>
      <c r="L2588">
        <f>YEAR(licenziamenti[[#This Row],[date]])</f>
        <v>2023</v>
      </c>
    </row>
    <row r="2589" spans="1:12" hidden="1" x14ac:dyDescent="0.3">
      <c r="A2589" t="s">
        <v>5383</v>
      </c>
      <c r="B2589" t="s">
        <v>12</v>
      </c>
      <c r="D2589" s="1">
        <v>45776</v>
      </c>
      <c r="E2589">
        <v>27</v>
      </c>
      <c r="F2589" t="s">
        <v>73</v>
      </c>
      <c r="G2589" t="s">
        <v>5384</v>
      </c>
      <c r="H2589" t="s">
        <v>39</v>
      </c>
      <c r="I2589">
        <v>583</v>
      </c>
      <c r="J2589" t="s">
        <v>16</v>
      </c>
      <c r="K2589" t="s">
        <v>2078</v>
      </c>
      <c r="L2589">
        <f>YEAR(licenziamenti[[#This Row],[date]])</f>
        <v>2025</v>
      </c>
    </row>
    <row r="2590" spans="1:12" hidden="1" x14ac:dyDescent="0.3">
      <c r="A2590" t="s">
        <v>5385</v>
      </c>
      <c r="B2590" t="s">
        <v>772</v>
      </c>
      <c r="C2590">
        <v>5580</v>
      </c>
      <c r="D2590" s="1">
        <v>45208</v>
      </c>
      <c r="F2590" t="s">
        <v>43</v>
      </c>
      <c r="G2590" t="s">
        <v>5386</v>
      </c>
      <c r="H2590" t="s">
        <v>39</v>
      </c>
      <c r="I2590">
        <v>79</v>
      </c>
      <c r="J2590" t="s">
        <v>16</v>
      </c>
      <c r="K2590" t="s">
        <v>170</v>
      </c>
      <c r="L2590">
        <f>YEAR(licenziamenti[[#This Row],[date]])</f>
        <v>2023</v>
      </c>
    </row>
    <row r="2591" spans="1:12" hidden="1" x14ac:dyDescent="0.3">
      <c r="A2591" t="s">
        <v>5385</v>
      </c>
      <c r="B2591" t="s">
        <v>185</v>
      </c>
      <c r="C2591">
        <v>4000</v>
      </c>
      <c r="D2591" s="1">
        <v>45119</v>
      </c>
      <c r="F2591" t="s">
        <v>43</v>
      </c>
      <c r="G2591" t="s">
        <v>5387</v>
      </c>
      <c r="H2591" t="s">
        <v>39</v>
      </c>
      <c r="I2591">
        <v>79</v>
      </c>
      <c r="J2591" t="s">
        <v>16</v>
      </c>
      <c r="K2591" t="s">
        <v>342</v>
      </c>
      <c r="L2591">
        <f>YEAR(licenziamenti[[#This Row],[date]])</f>
        <v>2023</v>
      </c>
    </row>
    <row r="2592" spans="1:12" hidden="1" x14ac:dyDescent="0.3">
      <c r="A2592" t="s">
        <v>5385</v>
      </c>
      <c r="B2592" t="s">
        <v>12</v>
      </c>
      <c r="D2592" s="1">
        <v>44931</v>
      </c>
      <c r="E2592">
        <v>2</v>
      </c>
      <c r="F2592" t="s">
        <v>43</v>
      </c>
      <c r="G2592" t="s">
        <v>5388</v>
      </c>
      <c r="H2592" t="s">
        <v>39</v>
      </c>
      <c r="I2592">
        <v>79</v>
      </c>
      <c r="J2592" t="s">
        <v>16</v>
      </c>
      <c r="K2592" t="s">
        <v>344</v>
      </c>
      <c r="L2592">
        <f>YEAR(licenziamenti[[#This Row],[date]])</f>
        <v>2023</v>
      </c>
    </row>
    <row r="2593" spans="1:12" hidden="1" x14ac:dyDescent="0.3">
      <c r="A2593" t="s">
        <v>5385</v>
      </c>
      <c r="B2593" t="s">
        <v>12</v>
      </c>
      <c r="C2593">
        <v>14000</v>
      </c>
      <c r="D2593" s="1">
        <v>43983</v>
      </c>
      <c r="E2593">
        <v>18</v>
      </c>
      <c r="F2593" t="s">
        <v>43</v>
      </c>
      <c r="G2593" t="s">
        <v>5389</v>
      </c>
      <c r="H2593" t="s">
        <v>39</v>
      </c>
      <c r="I2593">
        <v>79</v>
      </c>
      <c r="J2593" t="s">
        <v>16</v>
      </c>
      <c r="K2593" t="s">
        <v>1691</v>
      </c>
      <c r="L2593">
        <f>YEAR(licenziamenti[[#This Row],[date]])</f>
        <v>2020</v>
      </c>
    </row>
    <row r="2594" spans="1:12" hidden="1" x14ac:dyDescent="0.3">
      <c r="A2594" t="s">
        <v>5385</v>
      </c>
      <c r="B2594" t="s">
        <v>12</v>
      </c>
      <c r="C2594">
        <v>3300</v>
      </c>
      <c r="D2594" s="1">
        <v>44721</v>
      </c>
      <c r="E2594">
        <v>15</v>
      </c>
      <c r="F2594" t="s">
        <v>43</v>
      </c>
      <c r="G2594" t="s">
        <v>5390</v>
      </c>
      <c r="H2594" t="s">
        <v>39</v>
      </c>
      <c r="I2594">
        <v>79</v>
      </c>
      <c r="J2594" t="s">
        <v>16</v>
      </c>
      <c r="K2594" t="s">
        <v>1837</v>
      </c>
      <c r="L2594">
        <f>YEAR(licenziamenti[[#This Row],[date]])</f>
        <v>2022</v>
      </c>
    </row>
    <row r="2595" spans="1:12" hidden="1" x14ac:dyDescent="0.3">
      <c r="A2595" t="s">
        <v>5391</v>
      </c>
      <c r="B2595" t="s">
        <v>12</v>
      </c>
      <c r="D2595" s="1">
        <v>43997</v>
      </c>
      <c r="E2595">
        <v>10</v>
      </c>
      <c r="F2595" t="s">
        <v>43</v>
      </c>
      <c r="G2595" t="s">
        <v>5392</v>
      </c>
      <c r="H2595" t="s">
        <v>28</v>
      </c>
      <c r="I2595">
        <v>10</v>
      </c>
      <c r="J2595" t="s">
        <v>16</v>
      </c>
      <c r="K2595" t="s">
        <v>2686</v>
      </c>
      <c r="L2595">
        <f>YEAR(licenziamenti[[#This Row],[date]])</f>
        <v>2020</v>
      </c>
    </row>
    <row r="2596" spans="1:12" hidden="1" x14ac:dyDescent="0.3">
      <c r="A2596" t="s">
        <v>5393</v>
      </c>
      <c r="B2596" t="s">
        <v>3619</v>
      </c>
      <c r="C2596">
        <v>1000</v>
      </c>
      <c r="D2596" s="1">
        <v>43944</v>
      </c>
      <c r="E2596">
        <v>12</v>
      </c>
      <c r="F2596" t="s">
        <v>43</v>
      </c>
      <c r="G2596" t="s">
        <v>5394</v>
      </c>
      <c r="H2596" t="s">
        <v>35</v>
      </c>
      <c r="I2596">
        <v>160</v>
      </c>
      <c r="J2596" t="s">
        <v>16</v>
      </c>
      <c r="K2596" t="s">
        <v>163</v>
      </c>
      <c r="L2596">
        <f>YEAR(licenziamenti[[#This Row],[date]])</f>
        <v>2020</v>
      </c>
    </row>
    <row r="2597" spans="1:12" hidden="1" x14ac:dyDescent="0.3">
      <c r="A2597" t="s">
        <v>5393</v>
      </c>
      <c r="B2597" t="s">
        <v>3619</v>
      </c>
      <c r="C2597">
        <v>1200</v>
      </c>
      <c r="D2597" s="1">
        <v>44740</v>
      </c>
      <c r="E2597">
        <v>8</v>
      </c>
      <c r="F2597" t="s">
        <v>43</v>
      </c>
      <c r="G2597" t="s">
        <v>5395</v>
      </c>
      <c r="H2597" t="s">
        <v>15</v>
      </c>
      <c r="I2597">
        <v>690</v>
      </c>
      <c r="J2597" t="s">
        <v>16</v>
      </c>
      <c r="K2597" t="s">
        <v>1061</v>
      </c>
      <c r="L2597">
        <f>YEAR(licenziamenti[[#This Row],[date]])</f>
        <v>2022</v>
      </c>
    </row>
    <row r="2598" spans="1:12" hidden="1" x14ac:dyDescent="0.3">
      <c r="A2598" t="s">
        <v>5393</v>
      </c>
      <c r="B2598" t="s">
        <v>3619</v>
      </c>
      <c r="C2598">
        <v>800</v>
      </c>
      <c r="D2598" s="1">
        <v>44740</v>
      </c>
      <c r="F2598" t="s">
        <v>43</v>
      </c>
      <c r="G2598" t="s">
        <v>5396</v>
      </c>
      <c r="H2598" t="s">
        <v>15</v>
      </c>
      <c r="I2598">
        <v>690</v>
      </c>
      <c r="J2598" t="s">
        <v>16</v>
      </c>
      <c r="K2598" t="s">
        <v>1366</v>
      </c>
      <c r="L2598">
        <f>YEAR(licenziamenti[[#This Row],[date]])</f>
        <v>2022</v>
      </c>
    </row>
    <row r="2599" spans="1:12" hidden="1" x14ac:dyDescent="0.3">
      <c r="A2599" t="s">
        <v>5397</v>
      </c>
      <c r="B2599" t="s">
        <v>702</v>
      </c>
      <c r="C2599">
        <v>590</v>
      </c>
      <c r="D2599" s="1">
        <v>44714</v>
      </c>
      <c r="E2599">
        <v>8</v>
      </c>
      <c r="F2599" t="s">
        <v>221</v>
      </c>
      <c r="G2599" t="s">
        <v>5398</v>
      </c>
      <c r="H2599" t="s">
        <v>45</v>
      </c>
      <c r="I2599">
        <v>325</v>
      </c>
      <c r="J2599" t="s">
        <v>16</v>
      </c>
      <c r="K2599" t="s">
        <v>76</v>
      </c>
      <c r="L2599">
        <f>YEAR(licenziamenti[[#This Row],[date]])</f>
        <v>2022</v>
      </c>
    </row>
    <row r="2600" spans="1:12" hidden="1" x14ac:dyDescent="0.3">
      <c r="A2600" t="s">
        <v>5399</v>
      </c>
      <c r="B2600" t="s">
        <v>64</v>
      </c>
      <c r="D2600" s="1">
        <v>44883</v>
      </c>
      <c r="E2600">
        <v>25</v>
      </c>
      <c r="F2600" t="s">
        <v>125</v>
      </c>
      <c r="G2600" t="s">
        <v>5400</v>
      </c>
      <c r="H2600" t="s">
        <v>105</v>
      </c>
      <c r="I2600">
        <v>18</v>
      </c>
      <c r="J2600" t="s">
        <v>16</v>
      </c>
      <c r="K2600" t="s">
        <v>843</v>
      </c>
      <c r="L2600">
        <f>YEAR(licenziamenti[[#This Row],[date]])</f>
        <v>2022</v>
      </c>
    </row>
    <row r="2601" spans="1:12" hidden="1" x14ac:dyDescent="0.3">
      <c r="A2601" t="s">
        <v>5401</v>
      </c>
      <c r="B2601" t="s">
        <v>124</v>
      </c>
      <c r="C2601">
        <v>1000</v>
      </c>
      <c r="D2601" s="1">
        <v>44637</v>
      </c>
      <c r="E2601">
        <v>1</v>
      </c>
      <c r="F2601" t="s">
        <v>125</v>
      </c>
      <c r="G2601" t="s">
        <v>5402</v>
      </c>
      <c r="H2601" t="s">
        <v>39</v>
      </c>
      <c r="I2601">
        <v>275</v>
      </c>
      <c r="J2601" t="s">
        <v>127</v>
      </c>
      <c r="K2601" t="s">
        <v>3397</v>
      </c>
      <c r="L2601">
        <f>YEAR(licenziamenti[[#This Row],[date]])</f>
        <v>2022</v>
      </c>
    </row>
    <row r="2602" spans="1:12" hidden="1" x14ac:dyDescent="0.3">
      <c r="A2602" t="s">
        <v>5401</v>
      </c>
      <c r="B2602" t="s">
        <v>124</v>
      </c>
      <c r="C2602">
        <v>800</v>
      </c>
      <c r="D2602" s="1">
        <v>45337</v>
      </c>
      <c r="E2602">
        <v>13</v>
      </c>
      <c r="F2602" t="s">
        <v>33</v>
      </c>
      <c r="G2602" t="s">
        <v>5403</v>
      </c>
      <c r="H2602" t="s">
        <v>39</v>
      </c>
      <c r="I2602">
        <v>312</v>
      </c>
      <c r="J2602" t="s">
        <v>127</v>
      </c>
      <c r="K2602" t="s">
        <v>2265</v>
      </c>
      <c r="L2602">
        <f>YEAR(licenziamenti[[#This Row],[date]])</f>
        <v>2024</v>
      </c>
    </row>
    <row r="2603" spans="1:12" hidden="1" x14ac:dyDescent="0.3">
      <c r="A2603" t="s">
        <v>5401</v>
      </c>
      <c r="B2603" t="s">
        <v>124</v>
      </c>
      <c r="C2603">
        <v>800</v>
      </c>
      <c r="D2603" s="1">
        <v>45315</v>
      </c>
      <c r="E2603">
        <v>13</v>
      </c>
      <c r="F2603" t="s">
        <v>125</v>
      </c>
      <c r="G2603" t="s">
        <v>5404</v>
      </c>
      <c r="H2603" t="s">
        <v>39</v>
      </c>
      <c r="I2603">
        <v>275</v>
      </c>
      <c r="J2603" t="s">
        <v>127</v>
      </c>
      <c r="K2603" t="s">
        <v>2035</v>
      </c>
      <c r="L2603">
        <f>YEAR(licenziamenti[[#This Row],[date]])</f>
        <v>2024</v>
      </c>
    </row>
    <row r="2604" spans="1:12" hidden="1" x14ac:dyDescent="0.3">
      <c r="A2604" t="s">
        <v>5405</v>
      </c>
      <c r="B2604" t="s">
        <v>12</v>
      </c>
      <c r="D2604" s="1">
        <v>44896</v>
      </c>
      <c r="E2604">
        <v>14</v>
      </c>
      <c r="F2604" t="s">
        <v>1478</v>
      </c>
      <c r="G2604" t="s">
        <v>5406</v>
      </c>
      <c r="H2604" t="s">
        <v>173</v>
      </c>
      <c r="I2604">
        <v>151</v>
      </c>
      <c r="J2604" t="s">
        <v>16</v>
      </c>
      <c r="K2604" t="s">
        <v>2788</v>
      </c>
      <c r="L2604">
        <f>YEAR(licenziamenti[[#This Row],[date]])</f>
        <v>2022</v>
      </c>
    </row>
    <row r="2605" spans="1:12" hidden="1" x14ac:dyDescent="0.3">
      <c r="A2605" t="s">
        <v>5407</v>
      </c>
      <c r="B2605" t="s">
        <v>642</v>
      </c>
      <c r="C2605">
        <v>200</v>
      </c>
      <c r="D2605" s="1">
        <v>44742</v>
      </c>
      <c r="E2605">
        <v>12</v>
      </c>
      <c r="F2605" t="s">
        <v>233</v>
      </c>
      <c r="G2605" t="s">
        <v>5408</v>
      </c>
      <c r="H2605" t="s">
        <v>28</v>
      </c>
      <c r="I2605">
        <v>58</v>
      </c>
      <c r="J2605" t="s">
        <v>16</v>
      </c>
      <c r="K2605" t="s">
        <v>115</v>
      </c>
      <c r="L2605">
        <f>YEAR(licenziamenti[[#This Row],[date]])</f>
        <v>2022</v>
      </c>
    </row>
    <row r="2606" spans="1:12" hidden="1" x14ac:dyDescent="0.3">
      <c r="A2606" t="s">
        <v>5409</v>
      </c>
      <c r="B2606" t="s">
        <v>287</v>
      </c>
      <c r="D2606" s="1">
        <v>44735</v>
      </c>
      <c r="E2606">
        <v>2</v>
      </c>
      <c r="F2606" t="s">
        <v>125</v>
      </c>
      <c r="G2606" t="s">
        <v>5410</v>
      </c>
      <c r="H2606" t="s">
        <v>28</v>
      </c>
      <c r="I2606">
        <v>111</v>
      </c>
      <c r="J2606" t="s">
        <v>289</v>
      </c>
      <c r="K2606" t="s">
        <v>858</v>
      </c>
      <c r="L2606">
        <f>YEAR(licenziamenti[[#This Row],[date]])</f>
        <v>2022</v>
      </c>
    </row>
    <row r="2607" spans="1:12" hidden="1" x14ac:dyDescent="0.3">
      <c r="A2607" t="s">
        <v>5409</v>
      </c>
      <c r="B2607" t="s">
        <v>287</v>
      </c>
      <c r="C2607">
        <v>400</v>
      </c>
      <c r="D2607" s="1">
        <v>44936</v>
      </c>
      <c r="E2607">
        <v>2</v>
      </c>
      <c r="F2607" t="s">
        <v>125</v>
      </c>
      <c r="G2607" t="s">
        <v>5411</v>
      </c>
      <c r="H2607" t="s">
        <v>28</v>
      </c>
      <c r="I2607">
        <v>111</v>
      </c>
      <c r="J2607" t="s">
        <v>289</v>
      </c>
      <c r="K2607" t="s">
        <v>334</v>
      </c>
      <c r="L2607">
        <f>YEAR(licenziamenti[[#This Row],[date]])</f>
        <v>2023</v>
      </c>
    </row>
    <row r="2608" spans="1:12" hidden="1" x14ac:dyDescent="0.3">
      <c r="A2608" t="s">
        <v>5409</v>
      </c>
      <c r="B2608" t="s">
        <v>287</v>
      </c>
      <c r="C2608">
        <v>600</v>
      </c>
      <c r="D2608" s="1">
        <v>45155</v>
      </c>
      <c r="E2608">
        <v>35</v>
      </c>
      <c r="F2608" t="s">
        <v>125</v>
      </c>
      <c r="G2608" t="s">
        <v>5412</v>
      </c>
      <c r="H2608" t="s">
        <v>28</v>
      </c>
      <c r="I2608">
        <v>111</v>
      </c>
      <c r="J2608" t="s">
        <v>289</v>
      </c>
      <c r="K2608" t="s">
        <v>440</v>
      </c>
      <c r="L2608">
        <f>YEAR(licenziamenti[[#This Row],[date]])</f>
        <v>2023</v>
      </c>
    </row>
    <row r="2609" spans="1:12" hidden="1" x14ac:dyDescent="0.3">
      <c r="A2609" t="s">
        <v>5413</v>
      </c>
      <c r="B2609" t="s">
        <v>12</v>
      </c>
      <c r="C2609">
        <v>10000</v>
      </c>
      <c r="D2609" s="1">
        <v>44868</v>
      </c>
      <c r="E2609">
        <v>14</v>
      </c>
      <c r="F2609" t="s">
        <v>131</v>
      </c>
      <c r="G2609" t="s">
        <v>5414</v>
      </c>
      <c r="H2609" t="s">
        <v>1189</v>
      </c>
      <c r="I2609">
        <v>2300</v>
      </c>
      <c r="J2609" t="s">
        <v>16</v>
      </c>
      <c r="K2609" t="s">
        <v>1366</v>
      </c>
      <c r="L2609">
        <f>YEAR(licenziamenti[[#This Row],[date]])</f>
        <v>2022</v>
      </c>
    </row>
    <row r="2610" spans="1:12" hidden="1" x14ac:dyDescent="0.3">
      <c r="A2610" t="s">
        <v>5413</v>
      </c>
      <c r="B2610" t="s">
        <v>12</v>
      </c>
      <c r="C2610">
        <v>3000</v>
      </c>
      <c r="D2610" s="1">
        <v>45678</v>
      </c>
      <c r="E2610">
        <v>3</v>
      </c>
      <c r="F2610" t="s">
        <v>131</v>
      </c>
      <c r="G2610" t="s">
        <v>5415</v>
      </c>
      <c r="H2610" t="s">
        <v>2685</v>
      </c>
      <c r="I2610">
        <v>8700</v>
      </c>
      <c r="J2610" t="s">
        <v>16</v>
      </c>
      <c r="K2610" t="s">
        <v>3366</v>
      </c>
      <c r="L2610">
        <f>YEAR(licenziamenti[[#This Row],[date]])</f>
        <v>2025</v>
      </c>
    </row>
    <row r="2611" spans="1:12" hidden="1" x14ac:dyDescent="0.3">
      <c r="A2611" t="s">
        <v>5413</v>
      </c>
      <c r="B2611" t="s">
        <v>12</v>
      </c>
      <c r="C2611">
        <v>500</v>
      </c>
      <c r="D2611" s="1">
        <v>44792</v>
      </c>
      <c r="F2611" t="s">
        <v>131</v>
      </c>
      <c r="G2611" t="s">
        <v>5416</v>
      </c>
      <c r="H2611" t="s">
        <v>1189</v>
      </c>
      <c r="I2611">
        <v>2300</v>
      </c>
      <c r="J2611" t="s">
        <v>16</v>
      </c>
      <c r="K2611" t="s">
        <v>5417</v>
      </c>
      <c r="L2611">
        <f>YEAR(licenziamenti[[#This Row],[date]])</f>
        <v>2022</v>
      </c>
    </row>
    <row r="2612" spans="1:12" hidden="1" x14ac:dyDescent="0.3">
      <c r="A2612" t="s">
        <v>5418</v>
      </c>
      <c r="B2612" t="s">
        <v>12</v>
      </c>
      <c r="C2612">
        <v>400</v>
      </c>
      <c r="D2612" s="1">
        <v>44980</v>
      </c>
      <c r="F2612" t="s">
        <v>251</v>
      </c>
      <c r="G2612" t="s">
        <v>5419</v>
      </c>
      <c r="H2612" t="s">
        <v>28</v>
      </c>
      <c r="I2612">
        <v>76</v>
      </c>
      <c r="J2612" t="s">
        <v>16</v>
      </c>
      <c r="K2612" t="s">
        <v>1788</v>
      </c>
      <c r="L2612">
        <f>YEAR(licenziamenti[[#This Row],[date]])</f>
        <v>2023</v>
      </c>
    </row>
    <row r="2613" spans="1:12" hidden="1" x14ac:dyDescent="0.3">
      <c r="A2613" t="s">
        <v>5420</v>
      </c>
      <c r="B2613" t="s">
        <v>12</v>
      </c>
      <c r="C2613">
        <v>2000</v>
      </c>
      <c r="D2613" s="1">
        <v>43979</v>
      </c>
      <c r="F2613" t="s">
        <v>33</v>
      </c>
      <c r="G2613" t="s">
        <v>5421</v>
      </c>
      <c r="H2613" t="s">
        <v>105</v>
      </c>
      <c r="I2613">
        <v>19</v>
      </c>
      <c r="J2613" t="s">
        <v>16</v>
      </c>
      <c r="K2613" t="s">
        <v>5305</v>
      </c>
      <c r="L2613">
        <f>YEAR(licenziamenti[[#This Row],[date]])</f>
        <v>2020</v>
      </c>
    </row>
    <row r="2614" spans="1:12" hidden="1" x14ac:dyDescent="0.3">
      <c r="A2614" t="s">
        <v>5422</v>
      </c>
      <c r="B2614" t="s">
        <v>12</v>
      </c>
      <c r="C2614">
        <v>330</v>
      </c>
      <c r="D2614" s="1">
        <v>44725</v>
      </c>
      <c r="E2614">
        <v>4</v>
      </c>
      <c r="F2614" t="s">
        <v>65</v>
      </c>
      <c r="G2614" t="s">
        <v>158</v>
      </c>
      <c r="H2614" t="s">
        <v>28</v>
      </c>
      <c r="I2614">
        <v>50</v>
      </c>
      <c r="J2614" t="s">
        <v>16</v>
      </c>
      <c r="K2614" t="s">
        <v>1567</v>
      </c>
      <c r="L2614">
        <f>YEAR(licenziamenti[[#This Row],[date]])</f>
        <v>2022</v>
      </c>
    </row>
    <row r="2615" spans="1:12" hidden="1" x14ac:dyDescent="0.3">
      <c r="A2615" t="s">
        <v>5423</v>
      </c>
      <c r="B2615" t="s">
        <v>157</v>
      </c>
      <c r="C2615">
        <v>700</v>
      </c>
      <c r="D2615" s="1">
        <v>44895</v>
      </c>
      <c r="F2615" t="s">
        <v>65</v>
      </c>
      <c r="G2615" t="s">
        <v>5424</v>
      </c>
      <c r="H2615" t="s">
        <v>22</v>
      </c>
      <c r="I2615">
        <v>64</v>
      </c>
      <c r="J2615" t="s">
        <v>159</v>
      </c>
      <c r="K2615" t="s">
        <v>921</v>
      </c>
      <c r="L2615">
        <f>YEAR(licenziamenti[[#This Row],[date]])</f>
        <v>2022</v>
      </c>
    </row>
    <row r="2616" spans="1:12" hidden="1" x14ac:dyDescent="0.3">
      <c r="A2616" t="s">
        <v>5425</v>
      </c>
      <c r="B2616" t="s">
        <v>12</v>
      </c>
      <c r="D2616" s="1">
        <v>44757</v>
      </c>
      <c r="E2616">
        <v>17</v>
      </c>
      <c r="F2616" t="s">
        <v>33</v>
      </c>
      <c r="G2616" t="s">
        <v>5426</v>
      </c>
      <c r="H2616" t="s">
        <v>35</v>
      </c>
      <c r="I2616">
        <v>40</v>
      </c>
      <c r="J2616" t="s">
        <v>16</v>
      </c>
      <c r="K2616" t="s">
        <v>768</v>
      </c>
      <c r="L2616">
        <f>YEAR(licenziamenti[[#This Row],[date]])</f>
        <v>2022</v>
      </c>
    </row>
    <row r="2617" spans="1:12" hidden="1" x14ac:dyDescent="0.3">
      <c r="A2617" t="s">
        <v>5425</v>
      </c>
      <c r="B2617" t="s">
        <v>12</v>
      </c>
      <c r="D2617" s="1">
        <v>45147</v>
      </c>
      <c r="E2617">
        <v>17</v>
      </c>
      <c r="F2617" t="s">
        <v>33</v>
      </c>
      <c r="G2617" t="s">
        <v>5427</v>
      </c>
      <c r="H2617" t="s">
        <v>35</v>
      </c>
      <c r="I2617">
        <v>40</v>
      </c>
      <c r="J2617" t="s">
        <v>16</v>
      </c>
      <c r="K2617" t="s">
        <v>1676</v>
      </c>
      <c r="L2617">
        <f>YEAR(licenziamenti[[#This Row],[date]])</f>
        <v>2023</v>
      </c>
    </row>
    <row r="2618" spans="1:12" hidden="1" x14ac:dyDescent="0.3">
      <c r="A2618" t="s">
        <v>5428</v>
      </c>
      <c r="B2618" t="s">
        <v>12</v>
      </c>
      <c r="C2618">
        <v>190</v>
      </c>
      <c r="D2618" s="1">
        <v>44984</v>
      </c>
      <c r="E2618">
        <v>25</v>
      </c>
      <c r="F2618" t="s">
        <v>146</v>
      </c>
      <c r="G2618" t="s">
        <v>5429</v>
      </c>
      <c r="H2618" t="s">
        <v>28</v>
      </c>
      <c r="I2618">
        <v>126</v>
      </c>
      <c r="J2618" t="s">
        <v>16</v>
      </c>
      <c r="K2618" t="s">
        <v>2084</v>
      </c>
      <c r="L2618">
        <f>YEAR(licenziamenti[[#This Row],[date]])</f>
        <v>2023</v>
      </c>
    </row>
    <row r="2619" spans="1:12" hidden="1" x14ac:dyDescent="0.3">
      <c r="A2619" t="s">
        <v>5430</v>
      </c>
      <c r="B2619" t="s">
        <v>5431</v>
      </c>
      <c r="C2619">
        <v>300</v>
      </c>
      <c r="D2619" s="1">
        <v>43946</v>
      </c>
      <c r="E2619">
        <v>2</v>
      </c>
      <c r="F2619" t="s">
        <v>311</v>
      </c>
      <c r="G2619" t="s">
        <v>5432</v>
      </c>
      <c r="H2619" t="s">
        <v>28</v>
      </c>
      <c r="I2619">
        <v>17</v>
      </c>
      <c r="J2619" t="s">
        <v>16</v>
      </c>
      <c r="K2619" t="s">
        <v>1103</v>
      </c>
      <c r="L2619">
        <f>YEAR(licenziamenti[[#This Row],[date]])</f>
        <v>2020</v>
      </c>
    </row>
    <row r="2620" spans="1:12" hidden="1" x14ac:dyDescent="0.3">
      <c r="A2620" t="s">
        <v>5430</v>
      </c>
      <c r="B2620" t="s">
        <v>5431</v>
      </c>
      <c r="C2620">
        <v>400</v>
      </c>
      <c r="D2620" s="1">
        <v>45512</v>
      </c>
      <c r="F2620" t="s">
        <v>311</v>
      </c>
      <c r="G2620" t="s">
        <v>5433</v>
      </c>
      <c r="H2620" t="s">
        <v>58</v>
      </c>
      <c r="I2620">
        <v>115</v>
      </c>
      <c r="J2620" t="s">
        <v>16</v>
      </c>
      <c r="K2620" t="s">
        <v>4074</v>
      </c>
      <c r="L2620">
        <f>YEAR(licenziamenti[[#This Row],[date]])</f>
        <v>2024</v>
      </c>
    </row>
    <row r="2621" spans="1:12" hidden="1" x14ac:dyDescent="0.3">
      <c r="A2621" t="s">
        <v>5434</v>
      </c>
      <c r="B2621" t="s">
        <v>12</v>
      </c>
      <c r="C2621">
        <v>130</v>
      </c>
      <c r="D2621" s="1">
        <v>44741</v>
      </c>
      <c r="E2621">
        <v>14</v>
      </c>
      <c r="F2621" t="s">
        <v>125</v>
      </c>
      <c r="G2621" t="s">
        <v>5435</v>
      </c>
      <c r="H2621" t="s">
        <v>28</v>
      </c>
      <c r="I2621">
        <v>82</v>
      </c>
      <c r="J2621" t="s">
        <v>16</v>
      </c>
      <c r="K2621" t="s">
        <v>1061</v>
      </c>
      <c r="L2621">
        <f>YEAR(licenziamenti[[#This Row],[date]])</f>
        <v>2022</v>
      </c>
    </row>
    <row r="2622" spans="1:12" hidden="1" x14ac:dyDescent="0.3">
      <c r="A2622" t="s">
        <v>5436</v>
      </c>
      <c r="B2622" t="s">
        <v>12</v>
      </c>
      <c r="C2622">
        <v>1010</v>
      </c>
      <c r="D2622" s="1">
        <v>44732</v>
      </c>
      <c r="E2622">
        <v>10</v>
      </c>
      <c r="F2622" t="s">
        <v>13</v>
      </c>
      <c r="G2622" t="s">
        <v>5437</v>
      </c>
      <c r="H2622" t="s">
        <v>58</v>
      </c>
      <c r="I2622">
        <v>7</v>
      </c>
      <c r="J2622" t="s">
        <v>16</v>
      </c>
      <c r="K2622" t="s">
        <v>1156</v>
      </c>
      <c r="L2622">
        <f>YEAR(licenziamenti[[#This Row],[date]])</f>
        <v>2022</v>
      </c>
    </row>
    <row r="2623" spans="1:12" hidden="1" x14ac:dyDescent="0.3">
      <c r="A2623" t="s">
        <v>5438</v>
      </c>
      <c r="B2623" t="s">
        <v>12</v>
      </c>
      <c r="C2623">
        <v>790</v>
      </c>
      <c r="D2623" s="1">
        <v>45084</v>
      </c>
      <c r="F2623" t="s">
        <v>109</v>
      </c>
      <c r="G2623" t="s">
        <v>5439</v>
      </c>
      <c r="H2623" t="s">
        <v>105</v>
      </c>
      <c r="I2623">
        <v>340</v>
      </c>
      <c r="J2623" t="s">
        <v>16</v>
      </c>
      <c r="K2623" t="s">
        <v>5440</v>
      </c>
      <c r="L2623">
        <f>YEAR(licenziamenti[[#This Row],[date]])</f>
        <v>2023</v>
      </c>
    </row>
    <row r="2624" spans="1:12" hidden="1" x14ac:dyDescent="0.3">
      <c r="A2624" t="s">
        <v>5441</v>
      </c>
      <c r="B2624" t="s">
        <v>55</v>
      </c>
      <c r="C2624">
        <v>1000</v>
      </c>
      <c r="D2624" s="1">
        <v>44711</v>
      </c>
      <c r="E2624">
        <v>3</v>
      </c>
      <c r="F2624" t="s">
        <v>131</v>
      </c>
      <c r="G2624" t="s">
        <v>5442</v>
      </c>
      <c r="H2624" t="s">
        <v>58</v>
      </c>
      <c r="I2624">
        <v>50</v>
      </c>
      <c r="J2624" t="s">
        <v>59</v>
      </c>
      <c r="K2624" t="s">
        <v>2479</v>
      </c>
      <c r="L2624">
        <f>YEAR(licenziamenti[[#This Row],[date]])</f>
        <v>2022</v>
      </c>
    </row>
    <row r="2625" spans="1:12" hidden="1" x14ac:dyDescent="0.3">
      <c r="A2625" t="s">
        <v>5443</v>
      </c>
      <c r="B2625" t="s">
        <v>12</v>
      </c>
      <c r="D2625" s="1">
        <v>44742</v>
      </c>
      <c r="E2625">
        <v>15</v>
      </c>
      <c r="F2625" t="s">
        <v>419</v>
      </c>
      <c r="G2625" t="s">
        <v>5444</v>
      </c>
      <c r="H2625" t="s">
        <v>35</v>
      </c>
      <c r="I2625">
        <v>135</v>
      </c>
      <c r="J2625" t="s">
        <v>16</v>
      </c>
      <c r="K2625" t="s">
        <v>654</v>
      </c>
      <c r="L2625">
        <f>YEAR(licenziamenti[[#This Row],[date]])</f>
        <v>2022</v>
      </c>
    </row>
    <row r="2626" spans="1:12" hidden="1" x14ac:dyDescent="0.3">
      <c r="A2626" t="s">
        <v>5445</v>
      </c>
      <c r="B2626" t="s">
        <v>702</v>
      </c>
      <c r="C2626">
        <v>900</v>
      </c>
      <c r="D2626" s="1">
        <v>44736</v>
      </c>
      <c r="E2626">
        <v>23</v>
      </c>
      <c r="F2626" t="s">
        <v>131</v>
      </c>
      <c r="G2626" t="s">
        <v>5446</v>
      </c>
      <c r="H2626" t="s">
        <v>22</v>
      </c>
      <c r="I2626">
        <v>124</v>
      </c>
      <c r="J2626" t="s">
        <v>16</v>
      </c>
      <c r="K2626" t="s">
        <v>460</v>
      </c>
      <c r="L2626">
        <f>YEAR(licenziamenti[[#This Row],[date]])</f>
        <v>2022</v>
      </c>
    </row>
    <row r="2627" spans="1:12" hidden="1" x14ac:dyDescent="0.3">
      <c r="A2627" t="s">
        <v>5447</v>
      </c>
      <c r="B2627" t="s">
        <v>42</v>
      </c>
      <c r="C2627">
        <v>240</v>
      </c>
      <c r="D2627" s="1">
        <v>44753</v>
      </c>
      <c r="E2627">
        <v>13</v>
      </c>
      <c r="F2627" t="s">
        <v>20</v>
      </c>
      <c r="G2627" t="s">
        <v>5448</v>
      </c>
      <c r="H2627" t="s">
        <v>45</v>
      </c>
      <c r="I2627">
        <v>74</v>
      </c>
      <c r="J2627" t="s">
        <v>16</v>
      </c>
      <c r="K2627" t="s">
        <v>2883</v>
      </c>
      <c r="L2627">
        <f>YEAR(licenziamenti[[#This Row],[date]])</f>
        <v>2022</v>
      </c>
    </row>
    <row r="2628" spans="1:12" hidden="1" x14ac:dyDescent="0.3">
      <c r="A2628" t="s">
        <v>5449</v>
      </c>
      <c r="B2628" t="s">
        <v>12</v>
      </c>
      <c r="D2628" s="1">
        <v>45269</v>
      </c>
      <c r="E2628">
        <v>10</v>
      </c>
      <c r="F2628" t="s">
        <v>73</v>
      </c>
      <c r="G2628" t="s">
        <v>5450</v>
      </c>
      <c r="H2628" t="s">
        <v>28</v>
      </c>
      <c r="I2628">
        <v>32</v>
      </c>
      <c r="J2628" t="s">
        <v>16</v>
      </c>
      <c r="K2628" t="s">
        <v>1772</v>
      </c>
      <c r="L2628">
        <f>YEAR(licenziamenti[[#This Row],[date]])</f>
        <v>2023</v>
      </c>
    </row>
    <row r="2629" spans="1:12" hidden="1" x14ac:dyDescent="0.3">
      <c r="A2629" t="s">
        <v>5451</v>
      </c>
      <c r="B2629" t="s">
        <v>12</v>
      </c>
      <c r="C2629">
        <v>230</v>
      </c>
      <c r="D2629" s="1">
        <v>44715</v>
      </c>
      <c r="E2629">
        <v>22</v>
      </c>
      <c r="F2629" t="s">
        <v>33</v>
      </c>
      <c r="G2629" t="s">
        <v>5452</v>
      </c>
      <c r="H2629" t="s">
        <v>35</v>
      </c>
      <c r="I2629">
        <v>108</v>
      </c>
      <c r="J2629" t="s">
        <v>16</v>
      </c>
      <c r="K2629" t="s">
        <v>76</v>
      </c>
      <c r="L2629">
        <f>YEAR(licenziamenti[[#This Row],[date]])</f>
        <v>2022</v>
      </c>
    </row>
    <row r="2630" spans="1:12" hidden="1" x14ac:dyDescent="0.3">
      <c r="A2630" t="s">
        <v>5453</v>
      </c>
      <c r="B2630" t="s">
        <v>2186</v>
      </c>
      <c r="C2630">
        <v>300</v>
      </c>
      <c r="D2630" s="1">
        <v>44067</v>
      </c>
      <c r="F2630" t="s">
        <v>251</v>
      </c>
      <c r="G2630" t="s">
        <v>5454</v>
      </c>
      <c r="H2630" t="s">
        <v>39</v>
      </c>
      <c r="I2630">
        <v>36</v>
      </c>
      <c r="J2630" t="s">
        <v>75</v>
      </c>
      <c r="K2630" t="s">
        <v>2151</v>
      </c>
      <c r="L2630">
        <f>YEAR(licenziamenti[[#This Row],[date]])</f>
        <v>2020</v>
      </c>
    </row>
    <row r="2631" spans="1:12" hidden="1" x14ac:dyDescent="0.3">
      <c r="A2631" t="s">
        <v>5455</v>
      </c>
      <c r="B2631" t="s">
        <v>138</v>
      </c>
      <c r="C2631">
        <v>350</v>
      </c>
      <c r="D2631" s="1">
        <v>44734</v>
      </c>
      <c r="E2631">
        <v>7</v>
      </c>
      <c r="F2631" t="s">
        <v>103</v>
      </c>
      <c r="G2631" t="s">
        <v>5456</v>
      </c>
      <c r="H2631" t="s">
        <v>35</v>
      </c>
      <c r="I2631">
        <v>261</v>
      </c>
      <c r="J2631" t="s">
        <v>16</v>
      </c>
      <c r="K2631" t="s">
        <v>713</v>
      </c>
      <c r="L2631">
        <f>YEAR(licenziamenti[[#This Row],[date]])</f>
        <v>2022</v>
      </c>
    </row>
    <row r="2632" spans="1:12" hidden="1" x14ac:dyDescent="0.3">
      <c r="A2632" t="s">
        <v>5457</v>
      </c>
      <c r="B2632" t="s">
        <v>4012</v>
      </c>
      <c r="D2632" s="1">
        <v>44932</v>
      </c>
      <c r="E2632">
        <v>3</v>
      </c>
      <c r="F2632" t="s">
        <v>56</v>
      </c>
      <c r="G2632" t="s">
        <v>5458</v>
      </c>
      <c r="H2632" t="s">
        <v>22</v>
      </c>
      <c r="I2632">
        <v>9</v>
      </c>
      <c r="J2632" t="s">
        <v>16</v>
      </c>
      <c r="K2632" t="s">
        <v>561</v>
      </c>
      <c r="L2632">
        <f>YEAR(licenziamenti[[#This Row],[date]])</f>
        <v>2023</v>
      </c>
    </row>
    <row r="2633" spans="1:12" hidden="1" x14ac:dyDescent="0.3">
      <c r="A2633" t="s">
        <v>5459</v>
      </c>
      <c r="B2633" t="s">
        <v>42</v>
      </c>
      <c r="C2633">
        <v>700</v>
      </c>
      <c r="D2633" s="1">
        <v>45691</v>
      </c>
      <c r="F2633" t="s">
        <v>131</v>
      </c>
      <c r="G2633" t="s">
        <v>5460</v>
      </c>
      <c r="H2633" t="s">
        <v>35</v>
      </c>
      <c r="I2633">
        <v>123</v>
      </c>
      <c r="J2633" t="s">
        <v>16</v>
      </c>
      <c r="K2633" t="s">
        <v>537</v>
      </c>
      <c r="L2633">
        <f>YEAR(licenziamenti[[#This Row],[date]])</f>
        <v>2025</v>
      </c>
    </row>
    <row r="2634" spans="1:12" hidden="1" x14ac:dyDescent="0.3">
      <c r="A2634" t="s">
        <v>5461</v>
      </c>
      <c r="B2634" t="s">
        <v>12</v>
      </c>
      <c r="D2634" s="1">
        <v>44972</v>
      </c>
      <c r="E2634">
        <v>14</v>
      </c>
      <c r="F2634" t="s">
        <v>20</v>
      </c>
      <c r="G2634" t="s">
        <v>5462</v>
      </c>
      <c r="H2634" t="s">
        <v>39</v>
      </c>
      <c r="I2634">
        <v>1100</v>
      </c>
      <c r="J2634" t="s">
        <v>16</v>
      </c>
      <c r="K2634" t="s">
        <v>733</v>
      </c>
      <c r="L2634">
        <f>YEAR(licenziamenti[[#This Row],[date]])</f>
        <v>2023</v>
      </c>
    </row>
    <row r="2635" spans="1:12" hidden="1" x14ac:dyDescent="0.3">
      <c r="A2635" t="s">
        <v>5461</v>
      </c>
      <c r="B2635" t="s">
        <v>12</v>
      </c>
      <c r="C2635">
        <v>1800</v>
      </c>
      <c r="D2635" s="1">
        <v>44844</v>
      </c>
      <c r="E2635">
        <v>11</v>
      </c>
      <c r="F2635" t="s">
        <v>20</v>
      </c>
      <c r="G2635" t="s">
        <v>5463</v>
      </c>
      <c r="H2635" t="s">
        <v>39</v>
      </c>
      <c r="I2635">
        <v>1100</v>
      </c>
      <c r="J2635" t="s">
        <v>16</v>
      </c>
      <c r="K2635" t="s">
        <v>2477</v>
      </c>
      <c r="L2635">
        <f>YEAR(licenziamenti[[#This Row],[date]])</f>
        <v>2022</v>
      </c>
    </row>
    <row r="2636" spans="1:12" hidden="1" x14ac:dyDescent="0.3">
      <c r="A2636" t="s">
        <v>5464</v>
      </c>
      <c r="B2636" t="s">
        <v>250</v>
      </c>
      <c r="C2636">
        <v>2500</v>
      </c>
      <c r="D2636" s="1">
        <v>44727</v>
      </c>
      <c r="E2636">
        <v>17</v>
      </c>
      <c r="F2636" t="s">
        <v>43</v>
      </c>
      <c r="G2636" t="s">
        <v>5465</v>
      </c>
      <c r="H2636" t="s">
        <v>35</v>
      </c>
      <c r="I2636">
        <v>169</v>
      </c>
      <c r="J2636" t="s">
        <v>253</v>
      </c>
      <c r="K2636" t="s">
        <v>2091</v>
      </c>
      <c r="L2636">
        <f>YEAR(licenziamenti[[#This Row],[date]])</f>
        <v>2022</v>
      </c>
    </row>
    <row r="2637" spans="1:12" hidden="1" x14ac:dyDescent="0.3">
      <c r="A2637" t="s">
        <v>5466</v>
      </c>
      <c r="B2637" t="s">
        <v>255</v>
      </c>
      <c r="D2637" s="1">
        <v>43936</v>
      </c>
      <c r="E2637">
        <v>3</v>
      </c>
      <c r="F2637" t="s">
        <v>33</v>
      </c>
      <c r="G2637" t="s">
        <v>5467</v>
      </c>
      <c r="H2637" t="s">
        <v>22</v>
      </c>
      <c r="I2637">
        <v>7</v>
      </c>
      <c r="J2637" t="s">
        <v>257</v>
      </c>
      <c r="K2637" t="s">
        <v>279</v>
      </c>
      <c r="L2637">
        <f>YEAR(licenziamenti[[#This Row],[date]])</f>
        <v>2020</v>
      </c>
    </row>
    <row r="2638" spans="1:12" hidden="1" x14ac:dyDescent="0.3">
      <c r="A2638" t="s">
        <v>5468</v>
      </c>
      <c r="B2638" t="s">
        <v>32</v>
      </c>
      <c r="C2638">
        <v>350</v>
      </c>
      <c r="D2638" s="1">
        <v>43938</v>
      </c>
      <c r="E2638">
        <v>1</v>
      </c>
      <c r="F2638" t="s">
        <v>83</v>
      </c>
      <c r="G2638" t="s">
        <v>5469</v>
      </c>
      <c r="H2638" t="s">
        <v>2685</v>
      </c>
      <c r="I2638">
        <v>478</v>
      </c>
      <c r="J2638" t="s">
        <v>16</v>
      </c>
      <c r="K2638" t="s">
        <v>593</v>
      </c>
      <c r="L2638">
        <f>YEAR(licenziamenti[[#This Row],[date]])</f>
        <v>2020</v>
      </c>
    </row>
    <row r="2639" spans="1:12" hidden="1" x14ac:dyDescent="0.3">
      <c r="A2639" t="s">
        <v>5470</v>
      </c>
      <c r="B2639" t="s">
        <v>150</v>
      </c>
      <c r="C2639">
        <v>11000</v>
      </c>
      <c r="D2639" s="1">
        <v>43969</v>
      </c>
      <c r="E2639">
        <v>14</v>
      </c>
      <c r="F2639" t="s">
        <v>83</v>
      </c>
      <c r="G2639" t="s">
        <v>5471</v>
      </c>
      <c r="H2639" t="s">
        <v>2685</v>
      </c>
      <c r="I2639">
        <v>1600</v>
      </c>
      <c r="J2639" t="s">
        <v>133</v>
      </c>
      <c r="K2639" t="s">
        <v>1812</v>
      </c>
      <c r="L2639">
        <f>YEAR(licenziamenti[[#This Row],[date]])</f>
        <v>2020</v>
      </c>
    </row>
    <row r="2640" spans="1:12" hidden="1" x14ac:dyDescent="0.3">
      <c r="A2640" t="s">
        <v>5470</v>
      </c>
      <c r="B2640" t="s">
        <v>150</v>
      </c>
      <c r="C2640">
        <v>2500</v>
      </c>
      <c r="D2640" s="1">
        <v>44903</v>
      </c>
      <c r="E2640">
        <v>3</v>
      </c>
      <c r="F2640" t="s">
        <v>83</v>
      </c>
      <c r="G2640" t="s">
        <v>5472</v>
      </c>
      <c r="H2640" t="s">
        <v>58</v>
      </c>
      <c r="I2640">
        <v>3600</v>
      </c>
      <c r="J2640" t="s">
        <v>133</v>
      </c>
      <c r="K2640" t="s">
        <v>901</v>
      </c>
      <c r="L2640">
        <f>YEAR(licenziamenti[[#This Row],[date]])</f>
        <v>2022</v>
      </c>
    </row>
    <row r="2641" spans="1:12" hidden="1" x14ac:dyDescent="0.3">
      <c r="A2641" t="s">
        <v>5470</v>
      </c>
      <c r="B2641" t="s">
        <v>150</v>
      </c>
      <c r="C2641">
        <v>3500</v>
      </c>
      <c r="D2641" s="1">
        <v>44039</v>
      </c>
      <c r="E2641">
        <v>5</v>
      </c>
      <c r="F2641" t="s">
        <v>83</v>
      </c>
      <c r="G2641" t="s">
        <v>5473</v>
      </c>
      <c r="H2641" t="s">
        <v>2685</v>
      </c>
      <c r="I2641">
        <v>1600</v>
      </c>
      <c r="J2641" t="s">
        <v>133</v>
      </c>
      <c r="K2641" t="s">
        <v>4612</v>
      </c>
      <c r="L2641">
        <f>YEAR(licenziamenti[[#This Row],[date]])</f>
        <v>2020</v>
      </c>
    </row>
    <row r="2642" spans="1:12" hidden="1" x14ac:dyDescent="0.3">
      <c r="A2642" t="s">
        <v>5470</v>
      </c>
      <c r="B2642" t="s">
        <v>150</v>
      </c>
      <c r="C2642">
        <v>3800</v>
      </c>
      <c r="D2642" s="1">
        <v>44946</v>
      </c>
      <c r="E2642">
        <v>6</v>
      </c>
      <c r="F2642" t="s">
        <v>83</v>
      </c>
      <c r="G2642" t="s">
        <v>5474</v>
      </c>
      <c r="H2642" t="s">
        <v>58</v>
      </c>
      <c r="I2642">
        <v>3600</v>
      </c>
      <c r="J2642" t="s">
        <v>133</v>
      </c>
      <c r="K2642" t="s">
        <v>354</v>
      </c>
      <c r="L2642">
        <f>YEAR(licenziamenti[[#This Row],[date]])</f>
        <v>2023</v>
      </c>
    </row>
    <row r="2643" spans="1:12" hidden="1" x14ac:dyDescent="0.3">
      <c r="A2643" t="s">
        <v>5470</v>
      </c>
      <c r="B2643" t="s">
        <v>150</v>
      </c>
      <c r="C2643">
        <v>4000</v>
      </c>
      <c r="D2643" s="1">
        <v>45316</v>
      </c>
      <c r="E2643">
        <v>7</v>
      </c>
      <c r="F2643" t="s">
        <v>83</v>
      </c>
      <c r="G2643" t="s">
        <v>5475</v>
      </c>
      <c r="H2643" t="s">
        <v>58</v>
      </c>
      <c r="I2643">
        <v>3600</v>
      </c>
      <c r="J2643" t="s">
        <v>133</v>
      </c>
      <c r="K2643" t="s">
        <v>621</v>
      </c>
      <c r="L2643">
        <f>YEAR(licenziamenti[[#This Row],[date]])</f>
        <v>2024</v>
      </c>
    </row>
    <row r="2644" spans="1:12" hidden="1" x14ac:dyDescent="0.3">
      <c r="A2644" t="s">
        <v>5470</v>
      </c>
      <c r="B2644" t="s">
        <v>150</v>
      </c>
      <c r="C2644">
        <v>8000</v>
      </c>
      <c r="D2644" s="1">
        <v>43942</v>
      </c>
      <c r="F2644" t="s">
        <v>83</v>
      </c>
      <c r="G2644" t="s">
        <v>5476</v>
      </c>
      <c r="H2644" t="s">
        <v>2685</v>
      </c>
      <c r="I2644">
        <v>1600</v>
      </c>
      <c r="J2644" t="s">
        <v>133</v>
      </c>
      <c r="K2644" t="s">
        <v>1774</v>
      </c>
      <c r="L2644">
        <f>YEAR(licenziamenti[[#This Row],[date]])</f>
        <v>2020</v>
      </c>
    </row>
    <row r="2645" spans="1:12" hidden="1" x14ac:dyDescent="0.3">
      <c r="A2645" t="s">
        <v>5477</v>
      </c>
      <c r="B2645" t="s">
        <v>42</v>
      </c>
      <c r="C2645">
        <v>130</v>
      </c>
      <c r="D2645" s="1">
        <v>45607</v>
      </c>
      <c r="F2645" t="s">
        <v>13</v>
      </c>
      <c r="G2645" t="s">
        <v>5478</v>
      </c>
      <c r="H2645" t="s">
        <v>58</v>
      </c>
      <c r="I2645">
        <v>450</v>
      </c>
      <c r="J2645" t="s">
        <v>16</v>
      </c>
      <c r="K2645" t="s">
        <v>49</v>
      </c>
      <c r="L2645">
        <f>YEAR(licenziamenti[[#This Row],[date]])</f>
        <v>2024</v>
      </c>
    </row>
    <row r="2646" spans="1:12" hidden="1" x14ac:dyDescent="0.3">
      <c r="A2646" t="s">
        <v>5479</v>
      </c>
      <c r="B2646" t="s">
        <v>5480</v>
      </c>
      <c r="D2646" s="1">
        <v>44888</v>
      </c>
      <c r="E2646">
        <v>5</v>
      </c>
      <c r="F2646" t="s">
        <v>103</v>
      </c>
      <c r="G2646" t="s">
        <v>5481</v>
      </c>
      <c r="H2646" t="s">
        <v>39</v>
      </c>
      <c r="I2646">
        <v>264</v>
      </c>
      <c r="J2646" t="s">
        <v>5482</v>
      </c>
      <c r="K2646" t="s">
        <v>547</v>
      </c>
      <c r="L2646">
        <f>YEAR(licenziamenti[[#This Row],[date]])</f>
        <v>2022</v>
      </c>
    </row>
    <row r="2647" spans="1:12" hidden="1" x14ac:dyDescent="0.3">
      <c r="A2647" t="s">
        <v>5479</v>
      </c>
      <c r="B2647" t="s">
        <v>672</v>
      </c>
      <c r="C2647">
        <v>4000</v>
      </c>
      <c r="D2647" s="1">
        <v>44711</v>
      </c>
      <c r="E2647">
        <v>32</v>
      </c>
      <c r="F2647" t="s">
        <v>103</v>
      </c>
      <c r="G2647" t="s">
        <v>5483</v>
      </c>
      <c r="H2647" t="s">
        <v>39</v>
      </c>
      <c r="I2647">
        <v>132</v>
      </c>
      <c r="J2647" t="s">
        <v>674</v>
      </c>
      <c r="K2647" t="s">
        <v>2479</v>
      </c>
      <c r="L2647">
        <f>YEAR(licenziamenti[[#This Row],[date]])</f>
        <v>2022</v>
      </c>
    </row>
    <row r="2648" spans="1:12" hidden="1" x14ac:dyDescent="0.3">
      <c r="A2648" t="s">
        <v>5484</v>
      </c>
      <c r="B2648" t="s">
        <v>26</v>
      </c>
      <c r="C2648">
        <v>100</v>
      </c>
      <c r="D2648" s="1">
        <v>44727</v>
      </c>
      <c r="E2648">
        <v>3</v>
      </c>
      <c r="F2648" t="s">
        <v>221</v>
      </c>
      <c r="G2648" t="s">
        <v>5485</v>
      </c>
      <c r="H2648" t="s">
        <v>22</v>
      </c>
      <c r="I2648">
        <v>20</v>
      </c>
      <c r="J2648" t="s">
        <v>29</v>
      </c>
      <c r="K2648" t="s">
        <v>2091</v>
      </c>
      <c r="L2648">
        <f>YEAR(licenziamenti[[#This Row],[date]])</f>
        <v>2022</v>
      </c>
    </row>
    <row r="2649" spans="1:12" hidden="1" x14ac:dyDescent="0.3">
      <c r="A2649" t="s">
        <v>5486</v>
      </c>
      <c r="B2649" t="s">
        <v>569</v>
      </c>
      <c r="D2649" s="1">
        <v>44882</v>
      </c>
      <c r="E2649">
        <v>13</v>
      </c>
      <c r="F2649" t="s">
        <v>311</v>
      </c>
      <c r="G2649" t="s">
        <v>5487</v>
      </c>
      <c r="H2649" t="s">
        <v>35</v>
      </c>
      <c r="I2649">
        <v>148</v>
      </c>
      <c r="J2649" t="s">
        <v>29</v>
      </c>
      <c r="K2649" t="s">
        <v>1247</v>
      </c>
      <c r="L2649">
        <f>YEAR(licenziamenti[[#This Row],[date]])</f>
        <v>2022</v>
      </c>
    </row>
    <row r="2650" spans="1:12" hidden="1" x14ac:dyDescent="0.3">
      <c r="A2650" t="s">
        <v>5486</v>
      </c>
      <c r="B2650" t="s">
        <v>569</v>
      </c>
      <c r="C2650">
        <v>500</v>
      </c>
      <c r="D2650" s="1">
        <v>45002</v>
      </c>
      <c r="E2650">
        <v>25</v>
      </c>
      <c r="F2650" t="s">
        <v>311</v>
      </c>
      <c r="G2650" t="s">
        <v>5488</v>
      </c>
      <c r="H2650" t="s">
        <v>35</v>
      </c>
      <c r="I2650">
        <v>148</v>
      </c>
      <c r="J2650" t="s">
        <v>29</v>
      </c>
      <c r="K2650" t="s">
        <v>4713</v>
      </c>
      <c r="L2650">
        <f>YEAR(licenziamenti[[#This Row],[date]])</f>
        <v>2023</v>
      </c>
    </row>
    <row r="2651" spans="1:12" hidden="1" x14ac:dyDescent="0.3">
      <c r="A2651" t="s">
        <v>5489</v>
      </c>
      <c r="B2651" t="s">
        <v>12</v>
      </c>
      <c r="D2651" s="1">
        <v>45091</v>
      </c>
      <c r="E2651">
        <v>18</v>
      </c>
      <c r="F2651" t="s">
        <v>131</v>
      </c>
      <c r="G2651" t="s">
        <v>5490</v>
      </c>
      <c r="H2651" t="s">
        <v>28</v>
      </c>
      <c r="I2651">
        <v>50</v>
      </c>
      <c r="J2651" t="s">
        <v>16</v>
      </c>
      <c r="K2651" t="s">
        <v>5491</v>
      </c>
      <c r="L2651">
        <f>YEAR(licenziamenti[[#This Row],[date]])</f>
        <v>2023</v>
      </c>
    </row>
    <row r="2652" spans="1:12" hidden="1" x14ac:dyDescent="0.3">
      <c r="A2652" t="s">
        <v>5489</v>
      </c>
      <c r="B2652" t="s">
        <v>12</v>
      </c>
      <c r="C2652">
        <v>860</v>
      </c>
      <c r="D2652" s="1">
        <v>45201</v>
      </c>
      <c r="E2652">
        <v>4</v>
      </c>
      <c r="F2652" t="s">
        <v>131</v>
      </c>
      <c r="G2652" t="s">
        <v>5492</v>
      </c>
      <c r="H2652" t="s">
        <v>28</v>
      </c>
      <c r="I2652">
        <v>50</v>
      </c>
      <c r="J2652" t="s">
        <v>16</v>
      </c>
      <c r="K2652" t="s">
        <v>882</v>
      </c>
      <c r="L2652">
        <f>YEAR(licenziamenti[[#This Row],[date]])</f>
        <v>2023</v>
      </c>
    </row>
    <row r="2653" spans="1:12" hidden="1" x14ac:dyDescent="0.3">
      <c r="A2653" t="s">
        <v>5493</v>
      </c>
      <c r="B2653" t="s">
        <v>12</v>
      </c>
      <c r="C2653">
        <v>630</v>
      </c>
      <c r="D2653" s="1">
        <v>43994</v>
      </c>
      <c r="E2653">
        <v>48</v>
      </c>
      <c r="F2653" t="s">
        <v>131</v>
      </c>
      <c r="G2653" t="s">
        <v>5494</v>
      </c>
      <c r="H2653" t="s">
        <v>28</v>
      </c>
      <c r="I2653">
        <v>50</v>
      </c>
      <c r="J2653" t="s">
        <v>16</v>
      </c>
      <c r="K2653" t="s">
        <v>5495</v>
      </c>
      <c r="L2653">
        <f>YEAR(licenziamenti[[#This Row],[date]])</f>
        <v>2020</v>
      </c>
    </row>
    <row r="2654" spans="1:12" hidden="1" x14ac:dyDescent="0.3">
      <c r="A2654" t="s">
        <v>5496</v>
      </c>
      <c r="B2654" t="s">
        <v>957</v>
      </c>
      <c r="C2654">
        <v>300</v>
      </c>
      <c r="D2654" s="1">
        <v>44855</v>
      </c>
      <c r="E2654">
        <v>3</v>
      </c>
      <c r="F2654" t="s">
        <v>13</v>
      </c>
      <c r="G2654" t="s">
        <v>5497</v>
      </c>
      <c r="H2654" t="s">
        <v>22</v>
      </c>
      <c r="I2654">
        <v>4</v>
      </c>
      <c r="J2654" t="s">
        <v>133</v>
      </c>
      <c r="K2654" t="s">
        <v>2893</v>
      </c>
      <c r="L2654">
        <f>YEAR(licenziamenti[[#This Row],[date]])</f>
        <v>2022</v>
      </c>
    </row>
    <row r="2655" spans="1:12" hidden="1" x14ac:dyDescent="0.3">
      <c r="A2655" t="s">
        <v>5498</v>
      </c>
      <c r="B2655" t="s">
        <v>12</v>
      </c>
      <c r="C2655">
        <v>170</v>
      </c>
      <c r="D2655" s="1">
        <v>45377</v>
      </c>
      <c r="E2655">
        <v>15</v>
      </c>
      <c r="F2655" t="s">
        <v>131</v>
      </c>
      <c r="G2655" t="s">
        <v>5499</v>
      </c>
      <c r="H2655" t="s">
        <v>22</v>
      </c>
      <c r="I2655">
        <v>79</v>
      </c>
      <c r="J2655" t="s">
        <v>16</v>
      </c>
      <c r="K2655" t="s">
        <v>5500</v>
      </c>
      <c r="L2655">
        <f>YEAR(licenziamenti[[#This Row],[date]])</f>
        <v>2024</v>
      </c>
    </row>
    <row r="2656" spans="1:12" hidden="1" x14ac:dyDescent="0.3">
      <c r="A2656" t="s">
        <v>5501</v>
      </c>
      <c r="B2656" t="s">
        <v>181</v>
      </c>
      <c r="C2656">
        <v>50</v>
      </c>
      <c r="D2656" s="1">
        <v>43923</v>
      </c>
      <c r="E2656">
        <v>7</v>
      </c>
      <c r="F2656" t="s">
        <v>83</v>
      </c>
      <c r="G2656" t="s">
        <v>5502</v>
      </c>
      <c r="H2656" t="s">
        <v>22</v>
      </c>
      <c r="I2656">
        <v>6</v>
      </c>
      <c r="J2656" t="s">
        <v>16</v>
      </c>
      <c r="K2656" t="s">
        <v>1141</v>
      </c>
      <c r="L2656">
        <f>YEAR(licenziamenti[[#This Row],[date]])</f>
        <v>2020</v>
      </c>
    </row>
    <row r="2657" spans="1:12" hidden="1" x14ac:dyDescent="0.3">
      <c r="A2657" t="s">
        <v>5503</v>
      </c>
      <c r="B2657" t="s">
        <v>138</v>
      </c>
      <c r="D2657" s="1">
        <v>44896</v>
      </c>
      <c r="E2657">
        <v>25</v>
      </c>
      <c r="F2657" t="s">
        <v>13</v>
      </c>
      <c r="G2657" t="s">
        <v>5340</v>
      </c>
      <c r="H2657" t="s">
        <v>39</v>
      </c>
      <c r="I2657">
        <v>321</v>
      </c>
      <c r="J2657" t="s">
        <v>16</v>
      </c>
      <c r="K2657" t="s">
        <v>300</v>
      </c>
      <c r="L2657">
        <f>YEAR(licenziamenti[[#This Row],[date]])</f>
        <v>2022</v>
      </c>
    </row>
    <row r="2658" spans="1:12" hidden="1" x14ac:dyDescent="0.3">
      <c r="A2658" t="s">
        <v>5504</v>
      </c>
      <c r="B2658" t="s">
        <v>12</v>
      </c>
      <c r="C2658">
        <v>1050</v>
      </c>
      <c r="D2658" s="1">
        <v>44883</v>
      </c>
      <c r="E2658">
        <v>2</v>
      </c>
      <c r="F2658" t="s">
        <v>13</v>
      </c>
      <c r="G2658" t="s">
        <v>5505</v>
      </c>
      <c r="H2658" t="s">
        <v>15</v>
      </c>
      <c r="I2658">
        <v>459</v>
      </c>
      <c r="J2658" t="s">
        <v>16</v>
      </c>
      <c r="K2658" t="s">
        <v>1231</v>
      </c>
      <c r="L2658">
        <f>YEAR(licenziamenti[[#This Row],[date]])</f>
        <v>2022</v>
      </c>
    </row>
    <row r="2659" spans="1:12" hidden="1" x14ac:dyDescent="0.3">
      <c r="A2659" t="s">
        <v>5506</v>
      </c>
      <c r="B2659" t="s">
        <v>287</v>
      </c>
      <c r="C2659">
        <v>130</v>
      </c>
      <c r="D2659" s="1">
        <v>44747</v>
      </c>
      <c r="E2659">
        <v>8</v>
      </c>
      <c r="F2659" t="s">
        <v>43</v>
      </c>
      <c r="G2659" t="s">
        <v>5507</v>
      </c>
      <c r="H2659" t="s">
        <v>35</v>
      </c>
      <c r="I2659">
        <v>71</v>
      </c>
      <c r="J2659" t="s">
        <v>289</v>
      </c>
      <c r="K2659" t="s">
        <v>2155</v>
      </c>
      <c r="L2659">
        <f>YEAR(licenziamenti[[#This Row],[date]])</f>
        <v>2022</v>
      </c>
    </row>
    <row r="2660" spans="1:12" hidden="1" x14ac:dyDescent="0.3">
      <c r="A2660" t="s">
        <v>5508</v>
      </c>
      <c r="B2660" t="s">
        <v>287</v>
      </c>
      <c r="C2660">
        <v>150</v>
      </c>
      <c r="D2660" s="1">
        <v>45693</v>
      </c>
      <c r="E2660">
        <v>18</v>
      </c>
      <c r="F2660" t="s">
        <v>1099</v>
      </c>
      <c r="G2660" t="s">
        <v>5509</v>
      </c>
      <c r="H2660" t="s">
        <v>28</v>
      </c>
      <c r="I2660">
        <v>57</v>
      </c>
      <c r="J2660" t="s">
        <v>289</v>
      </c>
      <c r="K2660" t="s">
        <v>2916</v>
      </c>
      <c r="L2660">
        <f>YEAR(licenziamenti[[#This Row],[date]])</f>
        <v>2025</v>
      </c>
    </row>
    <row r="2661" spans="1:12" hidden="1" x14ac:dyDescent="0.3">
      <c r="A2661" t="s">
        <v>5510</v>
      </c>
      <c r="B2661" t="s">
        <v>42</v>
      </c>
      <c r="C2661">
        <v>1000</v>
      </c>
      <c r="D2661" s="1">
        <v>44817</v>
      </c>
      <c r="E2661">
        <v>6</v>
      </c>
      <c r="F2661" t="s">
        <v>20</v>
      </c>
      <c r="G2661" t="s">
        <v>5511</v>
      </c>
      <c r="H2661" t="s">
        <v>39</v>
      </c>
      <c r="I2661">
        <v>445</v>
      </c>
      <c r="J2661" t="s">
        <v>16</v>
      </c>
      <c r="K2661" t="s">
        <v>1611</v>
      </c>
      <c r="L2661">
        <f>YEAR(licenziamenti[[#This Row],[date]])</f>
        <v>2022</v>
      </c>
    </row>
    <row r="2662" spans="1:12" hidden="1" x14ac:dyDescent="0.3">
      <c r="A2662" t="s">
        <v>5512</v>
      </c>
      <c r="B2662" t="s">
        <v>3823</v>
      </c>
      <c r="D2662" s="1">
        <v>44972</v>
      </c>
      <c r="E2662">
        <v>15</v>
      </c>
      <c r="F2662" t="s">
        <v>311</v>
      </c>
      <c r="G2662" t="s">
        <v>5513</v>
      </c>
      <c r="H2662" t="s">
        <v>35</v>
      </c>
      <c r="I2662">
        <v>148</v>
      </c>
      <c r="J2662" t="s">
        <v>16</v>
      </c>
      <c r="K2662" t="s">
        <v>1588</v>
      </c>
      <c r="L2662">
        <f>YEAR(licenziamenti[[#This Row],[date]])</f>
        <v>2023</v>
      </c>
    </row>
    <row r="2663" spans="1:12" hidden="1" x14ac:dyDescent="0.3">
      <c r="A2663" t="s">
        <v>5514</v>
      </c>
      <c r="B2663" t="s">
        <v>3823</v>
      </c>
      <c r="C2663">
        <v>750</v>
      </c>
      <c r="D2663" s="1">
        <v>45098</v>
      </c>
      <c r="F2663" t="s">
        <v>251</v>
      </c>
      <c r="G2663" t="s">
        <v>5515</v>
      </c>
      <c r="H2663" t="s">
        <v>35</v>
      </c>
      <c r="I2663">
        <v>148</v>
      </c>
      <c r="J2663" t="s">
        <v>16</v>
      </c>
      <c r="K2663" t="s">
        <v>5516</v>
      </c>
      <c r="L2663">
        <f>YEAR(licenziamenti[[#This Row],[date]])</f>
        <v>2023</v>
      </c>
    </row>
    <row r="2664" spans="1:12" hidden="1" x14ac:dyDescent="0.3">
      <c r="A2664" t="s">
        <v>5517</v>
      </c>
      <c r="B2664" t="s">
        <v>517</v>
      </c>
      <c r="C2664">
        <v>550</v>
      </c>
      <c r="D2664" s="1">
        <v>45342</v>
      </c>
      <c r="E2664">
        <v>25</v>
      </c>
      <c r="F2664" t="s">
        <v>43</v>
      </c>
      <c r="G2664" t="s">
        <v>5518</v>
      </c>
      <c r="H2664" t="s">
        <v>22</v>
      </c>
      <c r="I2664">
        <v>5</v>
      </c>
      <c r="J2664" t="s">
        <v>519</v>
      </c>
      <c r="K2664" t="s">
        <v>481</v>
      </c>
      <c r="L2664">
        <f>YEAR(licenziamenti[[#This Row],[date]])</f>
        <v>2024</v>
      </c>
    </row>
    <row r="2665" spans="1:12" hidden="1" x14ac:dyDescent="0.3">
      <c r="A2665" t="s">
        <v>5519</v>
      </c>
      <c r="B2665" t="s">
        <v>42</v>
      </c>
      <c r="C2665">
        <v>5790</v>
      </c>
      <c r="D2665" s="1">
        <v>45398</v>
      </c>
      <c r="E2665">
        <v>5</v>
      </c>
      <c r="F2665" t="s">
        <v>33</v>
      </c>
      <c r="G2665" t="s">
        <v>5520</v>
      </c>
      <c r="H2665" t="s">
        <v>39</v>
      </c>
      <c r="I2665">
        <v>4100</v>
      </c>
      <c r="J2665" t="s">
        <v>16</v>
      </c>
      <c r="K2665" t="s">
        <v>5521</v>
      </c>
      <c r="L2665">
        <f>YEAR(licenziamenti[[#This Row],[date]])</f>
        <v>2024</v>
      </c>
    </row>
    <row r="2666" spans="1:12" hidden="1" x14ac:dyDescent="0.3">
      <c r="A2666" t="s">
        <v>5522</v>
      </c>
      <c r="B2666" t="s">
        <v>5523</v>
      </c>
      <c r="C2666">
        <v>500</v>
      </c>
      <c r="D2666" s="1">
        <v>45008</v>
      </c>
      <c r="F2666" t="s">
        <v>43</v>
      </c>
      <c r="G2666" t="s">
        <v>5524</v>
      </c>
      <c r="H2666" t="s">
        <v>58</v>
      </c>
      <c r="I2666">
        <v>146</v>
      </c>
      <c r="J2666" t="s">
        <v>5525</v>
      </c>
      <c r="K2666" t="s">
        <v>5526</v>
      </c>
      <c r="L2666">
        <f>YEAR(licenziamenti[[#This Row],[date]])</f>
        <v>2023</v>
      </c>
    </row>
    <row r="2667" spans="1:12" hidden="1" x14ac:dyDescent="0.3">
      <c r="A2667" t="s">
        <v>5527</v>
      </c>
      <c r="B2667" t="s">
        <v>1043</v>
      </c>
      <c r="C2667">
        <v>860</v>
      </c>
      <c r="D2667" s="1">
        <v>45021</v>
      </c>
      <c r="E2667">
        <v>18</v>
      </c>
      <c r="F2667" t="s">
        <v>392</v>
      </c>
      <c r="G2667" t="s">
        <v>5528</v>
      </c>
      <c r="H2667" t="s">
        <v>28</v>
      </c>
      <c r="I2667">
        <v>150</v>
      </c>
      <c r="J2667" t="s">
        <v>29</v>
      </c>
      <c r="K2667" t="s">
        <v>119</v>
      </c>
      <c r="L2667">
        <f>YEAR(licenziamenti[[#This Row],[date]])</f>
        <v>2023</v>
      </c>
    </row>
    <row r="2668" spans="1:12" hidden="1" x14ac:dyDescent="0.3">
      <c r="A2668" t="s">
        <v>5529</v>
      </c>
      <c r="B2668" t="s">
        <v>12</v>
      </c>
      <c r="D2668" s="1">
        <v>44635</v>
      </c>
      <c r="E2668">
        <v>25</v>
      </c>
      <c r="F2668" t="s">
        <v>13</v>
      </c>
      <c r="G2668" t="s">
        <v>5530</v>
      </c>
      <c r="H2668" t="s">
        <v>39</v>
      </c>
      <c r="I2668">
        <v>8</v>
      </c>
      <c r="J2668" t="s">
        <v>16</v>
      </c>
      <c r="K2668" t="s">
        <v>1183</v>
      </c>
      <c r="L2668">
        <f>YEAR(licenziamenti[[#This Row],[date]])</f>
        <v>2022</v>
      </c>
    </row>
    <row r="2669" spans="1:12" hidden="1" x14ac:dyDescent="0.3">
      <c r="A2669" t="s">
        <v>5531</v>
      </c>
      <c r="B2669" t="s">
        <v>5532</v>
      </c>
      <c r="D2669" s="1">
        <v>44776</v>
      </c>
      <c r="E2669">
        <v>15</v>
      </c>
      <c r="F2669" t="s">
        <v>20</v>
      </c>
      <c r="G2669" t="s">
        <v>5533</v>
      </c>
      <c r="H2669" t="s">
        <v>215</v>
      </c>
      <c r="I2669">
        <v>9</v>
      </c>
      <c r="J2669" t="s">
        <v>3346</v>
      </c>
      <c r="K2669" t="s">
        <v>40</v>
      </c>
      <c r="L2669">
        <f>YEAR(licenziamenti[[#This Row],[date]])</f>
        <v>2022</v>
      </c>
    </row>
    <row r="2670" spans="1:12" hidden="1" x14ac:dyDescent="0.3">
      <c r="A2670" t="s">
        <v>5534</v>
      </c>
      <c r="B2670" t="s">
        <v>12</v>
      </c>
      <c r="D2670" s="1">
        <v>45516</v>
      </c>
      <c r="E2670">
        <v>10</v>
      </c>
      <c r="F2670" t="s">
        <v>131</v>
      </c>
      <c r="G2670" t="s">
        <v>5535</v>
      </c>
      <c r="H2670" t="s">
        <v>35</v>
      </c>
      <c r="I2670">
        <v>172</v>
      </c>
      <c r="J2670" t="s">
        <v>16</v>
      </c>
      <c r="K2670" t="s">
        <v>5536</v>
      </c>
      <c r="L2670">
        <f>YEAR(licenziamenti[[#This Row],[date]])</f>
        <v>2024</v>
      </c>
    </row>
    <row r="2671" spans="1:12" hidden="1" x14ac:dyDescent="0.3">
      <c r="A2671" t="s">
        <v>5534</v>
      </c>
      <c r="B2671" t="s">
        <v>12</v>
      </c>
      <c r="C2671">
        <v>280</v>
      </c>
      <c r="D2671" s="1">
        <v>43958</v>
      </c>
      <c r="E2671">
        <v>23</v>
      </c>
      <c r="F2671" t="s">
        <v>131</v>
      </c>
      <c r="G2671" t="s">
        <v>5537</v>
      </c>
      <c r="H2671" t="s">
        <v>35</v>
      </c>
      <c r="I2671">
        <v>92</v>
      </c>
      <c r="J2671" t="s">
        <v>16</v>
      </c>
      <c r="K2671" t="s">
        <v>1201</v>
      </c>
      <c r="L2671">
        <f>YEAR(licenziamenti[[#This Row],[date]])</f>
        <v>2020</v>
      </c>
    </row>
    <row r="2672" spans="1:12" hidden="1" x14ac:dyDescent="0.3">
      <c r="A2672" t="s">
        <v>5538</v>
      </c>
      <c r="B2672" t="s">
        <v>32</v>
      </c>
      <c r="C2672">
        <v>200</v>
      </c>
      <c r="D2672" s="1">
        <v>43902</v>
      </c>
      <c r="E2672">
        <v>4</v>
      </c>
      <c r="F2672" t="s">
        <v>43</v>
      </c>
      <c r="G2672" t="s">
        <v>5539</v>
      </c>
      <c r="H2672" t="s">
        <v>35</v>
      </c>
      <c r="I2672">
        <v>90</v>
      </c>
      <c r="J2672" t="s">
        <v>16</v>
      </c>
      <c r="K2672" t="s">
        <v>1323</v>
      </c>
      <c r="L2672">
        <f>YEAR(licenziamenti[[#This Row],[date]])</f>
        <v>2020</v>
      </c>
    </row>
    <row r="2673" spans="1:12" hidden="1" x14ac:dyDescent="0.3">
      <c r="A2673" t="s">
        <v>5540</v>
      </c>
      <c r="B2673" t="s">
        <v>99</v>
      </c>
      <c r="C2673">
        <v>300</v>
      </c>
      <c r="D2673" s="1">
        <v>44438</v>
      </c>
      <c r="F2673" t="s">
        <v>146</v>
      </c>
      <c r="G2673" t="s">
        <v>5541</v>
      </c>
      <c r="H2673" t="s">
        <v>58</v>
      </c>
      <c r="I2673">
        <v>1000</v>
      </c>
      <c r="J2673" t="s">
        <v>16</v>
      </c>
      <c r="K2673" t="s">
        <v>845</v>
      </c>
      <c r="L2673">
        <f>YEAR(licenziamenti[[#This Row],[date]])</f>
        <v>2021</v>
      </c>
    </row>
    <row r="2674" spans="1:12" hidden="1" x14ac:dyDescent="0.3">
      <c r="A2674" t="s">
        <v>5542</v>
      </c>
      <c r="B2674" t="s">
        <v>32</v>
      </c>
      <c r="C2674">
        <v>520</v>
      </c>
      <c r="D2674" s="1">
        <v>44733</v>
      </c>
      <c r="E2674">
        <v>0</v>
      </c>
      <c r="F2674" t="s">
        <v>94</v>
      </c>
      <c r="G2674" t="s">
        <v>158</v>
      </c>
      <c r="H2674" t="s">
        <v>39</v>
      </c>
      <c r="I2674">
        <v>279</v>
      </c>
      <c r="J2674" t="s">
        <v>16</v>
      </c>
      <c r="K2674" t="s">
        <v>1156</v>
      </c>
      <c r="L2674">
        <f>YEAR(licenziamenti[[#This Row],[date]])</f>
        <v>2022</v>
      </c>
    </row>
    <row r="2675" spans="1:12" hidden="1" x14ac:dyDescent="0.3">
      <c r="A2675" t="s">
        <v>5542</v>
      </c>
      <c r="B2675" t="s">
        <v>4540</v>
      </c>
      <c r="C2675">
        <v>1860</v>
      </c>
      <c r="D2675" s="1">
        <v>44979</v>
      </c>
      <c r="F2675" t="s">
        <v>94</v>
      </c>
      <c r="G2675" t="s">
        <v>5543</v>
      </c>
      <c r="H2675" t="s">
        <v>39</v>
      </c>
      <c r="I2675">
        <v>279</v>
      </c>
      <c r="J2675" t="s">
        <v>16</v>
      </c>
      <c r="K2675" t="s">
        <v>1788</v>
      </c>
      <c r="L2675">
        <f>YEAR(licenziamenti[[#This Row],[date]])</f>
        <v>2023</v>
      </c>
    </row>
    <row r="2676" spans="1:12" hidden="1" x14ac:dyDescent="0.3">
      <c r="A2676" t="s">
        <v>5544</v>
      </c>
      <c r="B2676" t="s">
        <v>12</v>
      </c>
      <c r="C2676">
        <v>800</v>
      </c>
      <c r="D2676" s="1">
        <v>45088</v>
      </c>
      <c r="E2676">
        <v>4</v>
      </c>
      <c r="F2676" t="s">
        <v>56</v>
      </c>
      <c r="G2676" t="s">
        <v>5545</v>
      </c>
      <c r="H2676" t="s">
        <v>58</v>
      </c>
      <c r="I2676">
        <v>253</v>
      </c>
      <c r="J2676" t="s">
        <v>16</v>
      </c>
      <c r="K2676" t="s">
        <v>2610</v>
      </c>
      <c r="L2676">
        <f>YEAR(licenziamenti[[#This Row],[date]])</f>
        <v>2023</v>
      </c>
    </row>
    <row r="2677" spans="1:12" hidden="1" x14ac:dyDescent="0.3">
      <c r="A2677" t="s">
        <v>5546</v>
      </c>
      <c r="B2677" t="s">
        <v>157</v>
      </c>
      <c r="C2677">
        <v>1200</v>
      </c>
      <c r="D2677" s="1">
        <v>45076</v>
      </c>
      <c r="E2677">
        <v>2</v>
      </c>
      <c r="F2677" t="s">
        <v>131</v>
      </c>
      <c r="G2677" t="s">
        <v>5547</v>
      </c>
      <c r="H2677" t="s">
        <v>45</v>
      </c>
      <c r="I2677">
        <v>330</v>
      </c>
      <c r="J2677" t="s">
        <v>159</v>
      </c>
      <c r="K2677" t="s">
        <v>3784</v>
      </c>
      <c r="L2677">
        <f>YEAR(licenziamenti[[#This Row],[date]])</f>
        <v>2023</v>
      </c>
    </row>
    <row r="2678" spans="1:12" hidden="1" x14ac:dyDescent="0.3">
      <c r="A2678" t="s">
        <v>5548</v>
      </c>
      <c r="B2678" t="s">
        <v>138</v>
      </c>
      <c r="D2678" s="1">
        <v>44931</v>
      </c>
      <c r="E2678">
        <v>4</v>
      </c>
      <c r="F2678" t="s">
        <v>13</v>
      </c>
      <c r="G2678" t="s">
        <v>5549</v>
      </c>
      <c r="H2678" t="s">
        <v>39</v>
      </c>
      <c r="I2678">
        <v>173</v>
      </c>
      <c r="J2678" t="s">
        <v>16</v>
      </c>
      <c r="K2678" t="s">
        <v>561</v>
      </c>
      <c r="L2678">
        <f>YEAR(licenziamenti[[#This Row],[date]])</f>
        <v>2023</v>
      </c>
    </row>
    <row r="2679" spans="1:12" hidden="1" x14ac:dyDescent="0.3">
      <c r="A2679" t="s">
        <v>5548</v>
      </c>
      <c r="B2679" t="s">
        <v>138</v>
      </c>
      <c r="C2679">
        <v>300</v>
      </c>
      <c r="D2679" s="1">
        <v>44804</v>
      </c>
      <c r="E2679">
        <v>2</v>
      </c>
      <c r="F2679" t="s">
        <v>13</v>
      </c>
      <c r="G2679" t="s">
        <v>5550</v>
      </c>
      <c r="H2679" t="s">
        <v>39</v>
      </c>
      <c r="I2679">
        <v>173</v>
      </c>
      <c r="J2679" t="s">
        <v>16</v>
      </c>
      <c r="K2679" t="s">
        <v>354</v>
      </c>
      <c r="L2679">
        <f>YEAR(licenziamenti[[#This Row],[date]])</f>
        <v>2022</v>
      </c>
    </row>
    <row r="2680" spans="1:12" hidden="1" x14ac:dyDescent="0.3">
      <c r="A2680" t="s">
        <v>5551</v>
      </c>
      <c r="B2680" t="s">
        <v>150</v>
      </c>
      <c r="C2680">
        <v>450</v>
      </c>
      <c r="D2680" s="1">
        <v>44895</v>
      </c>
      <c r="E2680">
        <v>5</v>
      </c>
      <c r="F2680" t="s">
        <v>65</v>
      </c>
      <c r="G2680" t="s">
        <v>5552</v>
      </c>
      <c r="H2680" t="s">
        <v>28</v>
      </c>
      <c r="I2680">
        <v>118</v>
      </c>
      <c r="J2680" t="s">
        <v>133</v>
      </c>
      <c r="K2680" t="s">
        <v>24</v>
      </c>
      <c r="L2680">
        <f>YEAR(licenziamenti[[#This Row],[date]])</f>
        <v>2022</v>
      </c>
    </row>
    <row r="2681" spans="1:12" hidden="1" x14ac:dyDescent="0.3">
      <c r="A2681" t="s">
        <v>5551</v>
      </c>
      <c r="B2681" t="s">
        <v>150</v>
      </c>
      <c r="C2681">
        <v>700</v>
      </c>
      <c r="D2681" s="1">
        <v>45051</v>
      </c>
      <c r="F2681" t="s">
        <v>65</v>
      </c>
      <c r="G2681" t="s">
        <v>5553</v>
      </c>
      <c r="H2681" t="s">
        <v>28</v>
      </c>
      <c r="I2681">
        <v>118</v>
      </c>
      <c r="J2681" t="s">
        <v>133</v>
      </c>
      <c r="K2681" t="s">
        <v>631</v>
      </c>
      <c r="L2681">
        <f>YEAR(licenziamenti[[#This Row],[date]])</f>
        <v>2023</v>
      </c>
    </row>
    <row r="2682" spans="1:12" hidden="1" x14ac:dyDescent="0.3">
      <c r="A2682" t="s">
        <v>5554</v>
      </c>
      <c r="B2682" t="s">
        <v>26</v>
      </c>
      <c r="C2682">
        <v>340</v>
      </c>
      <c r="D2682" s="1">
        <v>44882</v>
      </c>
      <c r="E2682">
        <v>19</v>
      </c>
      <c r="F2682" t="s">
        <v>311</v>
      </c>
      <c r="G2682" t="s">
        <v>5487</v>
      </c>
      <c r="H2682" t="s">
        <v>28</v>
      </c>
      <c r="I2682">
        <v>73</v>
      </c>
      <c r="J2682" t="s">
        <v>29</v>
      </c>
      <c r="K2682" t="s">
        <v>1247</v>
      </c>
      <c r="L2682">
        <f>YEAR(licenziamenti[[#This Row],[date]])</f>
        <v>2022</v>
      </c>
    </row>
    <row r="2683" spans="1:12" hidden="1" x14ac:dyDescent="0.3">
      <c r="A2683" t="s">
        <v>5555</v>
      </c>
      <c r="B2683" t="s">
        <v>42</v>
      </c>
      <c r="C2683">
        <v>300</v>
      </c>
      <c r="D2683" s="1">
        <v>45042</v>
      </c>
      <c r="E2683">
        <v>33</v>
      </c>
      <c r="F2683" t="s">
        <v>131</v>
      </c>
      <c r="G2683" t="s">
        <v>5556</v>
      </c>
      <c r="H2683" t="s">
        <v>28</v>
      </c>
      <c r="I2683">
        <v>79</v>
      </c>
      <c r="J2683" t="s">
        <v>16</v>
      </c>
      <c r="K2683" t="s">
        <v>244</v>
      </c>
      <c r="L2683">
        <f>YEAR(licenziamenti[[#This Row],[date]])</f>
        <v>2023</v>
      </c>
    </row>
    <row r="2684" spans="1:12" hidden="1" x14ac:dyDescent="0.3">
      <c r="A2684" t="s">
        <v>5557</v>
      </c>
      <c r="B2684" t="s">
        <v>138</v>
      </c>
      <c r="C2684">
        <v>600</v>
      </c>
      <c r="D2684" s="1">
        <v>44903</v>
      </c>
      <c r="E2684">
        <v>5</v>
      </c>
      <c r="F2684" t="s">
        <v>20</v>
      </c>
      <c r="G2684" t="s">
        <v>5558</v>
      </c>
      <c r="H2684" t="s">
        <v>39</v>
      </c>
      <c r="I2684">
        <v>115</v>
      </c>
      <c r="J2684" t="s">
        <v>16</v>
      </c>
      <c r="K2684" t="s">
        <v>300</v>
      </c>
      <c r="L2684">
        <f>YEAR(licenziamenti[[#This Row],[date]])</f>
        <v>2022</v>
      </c>
    </row>
    <row r="2685" spans="1:12" hidden="1" x14ac:dyDescent="0.3">
      <c r="A2685" t="s">
        <v>5559</v>
      </c>
      <c r="B2685" t="s">
        <v>150</v>
      </c>
      <c r="C2685">
        <v>3000</v>
      </c>
      <c r="D2685" s="1">
        <v>45140</v>
      </c>
      <c r="E2685">
        <v>1</v>
      </c>
      <c r="F2685" t="s">
        <v>311</v>
      </c>
      <c r="G2685" t="s">
        <v>5560</v>
      </c>
      <c r="H2685" t="s">
        <v>45</v>
      </c>
      <c r="I2685">
        <v>435</v>
      </c>
      <c r="J2685" t="s">
        <v>133</v>
      </c>
      <c r="K2685" t="s">
        <v>153</v>
      </c>
      <c r="L2685">
        <f>YEAR(licenziamenti[[#This Row],[date]])</f>
        <v>2023</v>
      </c>
    </row>
    <row r="2686" spans="1:12" hidden="1" x14ac:dyDescent="0.3">
      <c r="A2686" t="s">
        <v>5561</v>
      </c>
      <c r="B2686" t="s">
        <v>42</v>
      </c>
      <c r="C2686">
        <v>3000</v>
      </c>
      <c r="D2686" s="1">
        <v>44944</v>
      </c>
      <c r="E2686">
        <v>6</v>
      </c>
      <c r="F2686" t="s">
        <v>13</v>
      </c>
      <c r="G2686" t="s">
        <v>5562</v>
      </c>
      <c r="H2686" t="s">
        <v>39</v>
      </c>
      <c r="I2686">
        <v>172</v>
      </c>
      <c r="J2686" t="s">
        <v>16</v>
      </c>
      <c r="K2686" t="s">
        <v>96</v>
      </c>
      <c r="L2686">
        <f>YEAR(licenziamenti[[#This Row],[date]])</f>
        <v>2023</v>
      </c>
    </row>
    <row r="2687" spans="1:12" hidden="1" x14ac:dyDescent="0.3">
      <c r="A2687" t="s">
        <v>5563</v>
      </c>
      <c r="B2687" t="s">
        <v>5564</v>
      </c>
      <c r="C2687">
        <v>1720</v>
      </c>
      <c r="D2687" s="1">
        <v>45058</v>
      </c>
      <c r="F2687" t="s">
        <v>103</v>
      </c>
      <c r="G2687" t="s">
        <v>5565</v>
      </c>
      <c r="H2687" t="s">
        <v>39</v>
      </c>
      <c r="I2687">
        <v>30</v>
      </c>
      <c r="J2687" t="s">
        <v>2396</v>
      </c>
      <c r="K2687" t="s">
        <v>1659</v>
      </c>
      <c r="L2687">
        <f>YEAR(licenziamenti[[#This Row],[date]])</f>
        <v>2023</v>
      </c>
    </row>
    <row r="2688" spans="1:12" hidden="1" x14ac:dyDescent="0.3">
      <c r="A2688" t="s">
        <v>5566</v>
      </c>
      <c r="B2688" t="s">
        <v>12</v>
      </c>
      <c r="C2688">
        <v>150</v>
      </c>
      <c r="D2688" s="1">
        <v>44743</v>
      </c>
      <c r="E2688">
        <v>6</v>
      </c>
      <c r="F2688" t="s">
        <v>251</v>
      </c>
      <c r="G2688" t="s">
        <v>5567</v>
      </c>
      <c r="H2688" t="s">
        <v>35</v>
      </c>
      <c r="I2688">
        <v>169</v>
      </c>
      <c r="J2688" t="s">
        <v>16</v>
      </c>
      <c r="K2688" t="s">
        <v>5568</v>
      </c>
      <c r="L2688">
        <f>YEAR(licenziamenti[[#This Row],[date]])</f>
        <v>2022</v>
      </c>
    </row>
    <row r="2689" spans="1:12" hidden="1" x14ac:dyDescent="0.3">
      <c r="A2689" t="s">
        <v>5569</v>
      </c>
      <c r="B2689" t="s">
        <v>12</v>
      </c>
      <c r="C2689">
        <v>540</v>
      </c>
      <c r="D2689" s="1">
        <v>44790</v>
      </c>
      <c r="F2689" t="s">
        <v>311</v>
      </c>
      <c r="G2689" t="s">
        <v>5570</v>
      </c>
      <c r="H2689" t="s">
        <v>35</v>
      </c>
      <c r="I2689">
        <v>74</v>
      </c>
      <c r="J2689" t="s">
        <v>16</v>
      </c>
      <c r="K2689" t="s">
        <v>248</v>
      </c>
      <c r="L2689">
        <f>YEAR(licenziamenti[[#This Row],[date]])</f>
        <v>2022</v>
      </c>
    </row>
    <row r="2690" spans="1:12" hidden="1" x14ac:dyDescent="0.3">
      <c r="A2690" t="s">
        <v>5569</v>
      </c>
      <c r="B2690" t="s">
        <v>12</v>
      </c>
      <c r="C2690">
        <v>620</v>
      </c>
      <c r="D2690" s="1">
        <v>45120</v>
      </c>
      <c r="F2690" t="s">
        <v>311</v>
      </c>
      <c r="G2690" t="s">
        <v>5571</v>
      </c>
      <c r="H2690" t="s">
        <v>39</v>
      </c>
      <c r="I2690">
        <v>154</v>
      </c>
      <c r="J2690" t="s">
        <v>16</v>
      </c>
      <c r="K2690" t="s">
        <v>606</v>
      </c>
      <c r="L2690">
        <f>YEAR(licenziamenti[[#This Row],[date]])</f>
        <v>2023</v>
      </c>
    </row>
    <row r="2691" spans="1:12" hidden="1" x14ac:dyDescent="0.3">
      <c r="A2691" t="s">
        <v>5572</v>
      </c>
      <c r="B2691" t="s">
        <v>815</v>
      </c>
      <c r="D2691" s="1">
        <v>45329</v>
      </c>
      <c r="E2691">
        <v>5</v>
      </c>
      <c r="F2691" t="s">
        <v>146</v>
      </c>
      <c r="G2691" t="s">
        <v>5573</v>
      </c>
      <c r="H2691" t="s">
        <v>39</v>
      </c>
      <c r="I2691">
        <v>565</v>
      </c>
      <c r="J2691" t="s">
        <v>16</v>
      </c>
      <c r="K2691" t="s">
        <v>2533</v>
      </c>
      <c r="L2691">
        <f>YEAR(licenziamenti[[#This Row],[date]])</f>
        <v>2024</v>
      </c>
    </row>
    <row r="2692" spans="1:12" hidden="1" x14ac:dyDescent="0.3">
      <c r="A2692" t="s">
        <v>5574</v>
      </c>
      <c r="B2692" t="s">
        <v>4643</v>
      </c>
      <c r="C2692">
        <v>3000</v>
      </c>
      <c r="D2692" s="1">
        <v>44974</v>
      </c>
      <c r="F2692" t="s">
        <v>33</v>
      </c>
      <c r="G2692" t="s">
        <v>5575</v>
      </c>
      <c r="H2692" t="s">
        <v>39</v>
      </c>
      <c r="I2692">
        <v>12600</v>
      </c>
      <c r="J2692" t="s">
        <v>828</v>
      </c>
      <c r="K2692" t="s">
        <v>733</v>
      </c>
      <c r="L2692">
        <f>YEAR(licenziamenti[[#This Row],[date]])</f>
        <v>2023</v>
      </c>
    </row>
    <row r="2693" spans="1:12" hidden="1" x14ac:dyDescent="0.3">
      <c r="A2693" t="s">
        <v>5576</v>
      </c>
      <c r="B2693" t="s">
        <v>26</v>
      </c>
      <c r="C2693">
        <v>800</v>
      </c>
      <c r="D2693" s="1">
        <v>46000</v>
      </c>
      <c r="E2693">
        <v>7</v>
      </c>
      <c r="F2693" t="s">
        <v>448</v>
      </c>
      <c r="G2693" t="s">
        <v>5577</v>
      </c>
      <c r="H2693" t="s">
        <v>45</v>
      </c>
      <c r="I2693">
        <v>1000</v>
      </c>
      <c r="J2693" t="s">
        <v>29</v>
      </c>
      <c r="K2693" t="s">
        <v>2227</v>
      </c>
      <c r="L2693">
        <f>YEAR(licenziamenti[[#This Row],[date]])</f>
        <v>2025</v>
      </c>
    </row>
    <row r="2694" spans="1:12" hidden="1" x14ac:dyDescent="0.3">
      <c r="A2694" t="s">
        <v>5578</v>
      </c>
      <c r="B2694" t="s">
        <v>528</v>
      </c>
      <c r="D2694" s="1">
        <v>44715</v>
      </c>
      <c r="E2694">
        <v>1</v>
      </c>
      <c r="F2694" t="s">
        <v>103</v>
      </c>
      <c r="G2694" t="s">
        <v>5579</v>
      </c>
      <c r="H2694" t="s">
        <v>39</v>
      </c>
      <c r="I2694">
        <v>20200</v>
      </c>
      <c r="J2694" t="s">
        <v>16</v>
      </c>
      <c r="K2694" t="s">
        <v>1569</v>
      </c>
      <c r="L2694">
        <f>YEAR(licenziamenti[[#This Row],[date]])</f>
        <v>2022</v>
      </c>
    </row>
    <row r="2695" spans="1:12" hidden="1" x14ac:dyDescent="0.3">
      <c r="A2695" t="s">
        <v>5578</v>
      </c>
      <c r="B2695" t="s">
        <v>528</v>
      </c>
      <c r="C2695">
        <v>140000</v>
      </c>
      <c r="D2695" s="1">
        <v>45397</v>
      </c>
      <c r="E2695">
        <v>1</v>
      </c>
      <c r="F2695" t="s">
        <v>103</v>
      </c>
      <c r="G2695" t="s">
        <v>5580</v>
      </c>
      <c r="H2695" t="s">
        <v>39</v>
      </c>
      <c r="I2695">
        <v>20200</v>
      </c>
      <c r="J2695" t="s">
        <v>16</v>
      </c>
      <c r="K2695" t="s">
        <v>5581</v>
      </c>
      <c r="L2695">
        <f>YEAR(licenziamenti[[#This Row],[date]])</f>
        <v>2024</v>
      </c>
    </row>
    <row r="2696" spans="1:12" hidden="1" x14ac:dyDescent="0.3">
      <c r="A2696" t="s">
        <v>5578</v>
      </c>
      <c r="B2696" t="s">
        <v>528</v>
      </c>
      <c r="C2696">
        <v>5000</v>
      </c>
      <c r="D2696" s="1">
        <v>45412</v>
      </c>
      <c r="F2696" t="s">
        <v>103</v>
      </c>
      <c r="G2696" t="s">
        <v>5582</v>
      </c>
      <c r="H2696" t="s">
        <v>39</v>
      </c>
      <c r="I2696">
        <v>20200</v>
      </c>
      <c r="J2696" t="s">
        <v>16</v>
      </c>
      <c r="K2696" t="s">
        <v>5583</v>
      </c>
      <c r="L2696">
        <f>YEAR(licenziamenti[[#This Row],[date]])</f>
        <v>2024</v>
      </c>
    </row>
    <row r="2697" spans="1:12" hidden="1" x14ac:dyDescent="0.3">
      <c r="A2697" t="s">
        <v>5584</v>
      </c>
      <c r="B2697" t="s">
        <v>42</v>
      </c>
      <c r="D2697" s="1">
        <v>45058</v>
      </c>
      <c r="E2697">
        <v>10</v>
      </c>
      <c r="F2697" t="s">
        <v>56</v>
      </c>
      <c r="G2697" t="s">
        <v>5585</v>
      </c>
      <c r="H2697" t="s">
        <v>22</v>
      </c>
      <c r="I2697">
        <v>43</v>
      </c>
      <c r="J2697" t="s">
        <v>16</v>
      </c>
      <c r="K2697" t="s">
        <v>2188</v>
      </c>
      <c r="L2697">
        <f>YEAR(licenziamenti[[#This Row],[date]])</f>
        <v>2023</v>
      </c>
    </row>
    <row r="2698" spans="1:12" hidden="1" x14ac:dyDescent="0.3">
      <c r="A2698" t="s">
        <v>5586</v>
      </c>
      <c r="B2698" t="s">
        <v>99</v>
      </c>
      <c r="C2698">
        <v>140</v>
      </c>
      <c r="D2698" s="1">
        <v>45365</v>
      </c>
      <c r="E2698">
        <v>16</v>
      </c>
      <c r="F2698" t="s">
        <v>392</v>
      </c>
      <c r="G2698" t="s">
        <v>5587</v>
      </c>
      <c r="H2698" t="s">
        <v>58</v>
      </c>
      <c r="I2698">
        <v>42</v>
      </c>
      <c r="J2698" t="s">
        <v>16</v>
      </c>
      <c r="K2698" t="s">
        <v>5588</v>
      </c>
      <c r="L2698">
        <f>YEAR(licenziamenti[[#This Row],[date]])</f>
        <v>2024</v>
      </c>
    </row>
    <row r="2699" spans="1:12" hidden="1" x14ac:dyDescent="0.3">
      <c r="A2699" t="s">
        <v>5586</v>
      </c>
      <c r="B2699" t="s">
        <v>99</v>
      </c>
      <c r="C2699">
        <v>150</v>
      </c>
      <c r="D2699" s="1">
        <v>45672</v>
      </c>
      <c r="F2699" t="s">
        <v>392</v>
      </c>
      <c r="G2699" t="s">
        <v>5589</v>
      </c>
      <c r="H2699" t="s">
        <v>58</v>
      </c>
      <c r="I2699">
        <v>42</v>
      </c>
      <c r="J2699" t="s">
        <v>16</v>
      </c>
      <c r="K2699" t="s">
        <v>628</v>
      </c>
      <c r="L2699">
        <f>YEAR(licenziamenti[[#This Row],[date]])</f>
        <v>2025</v>
      </c>
    </row>
    <row r="2700" spans="1:12" hidden="1" x14ac:dyDescent="0.3">
      <c r="A2700" t="s">
        <v>5586</v>
      </c>
      <c r="B2700" t="s">
        <v>99</v>
      </c>
      <c r="C2700">
        <v>150</v>
      </c>
      <c r="D2700" s="1">
        <v>45019</v>
      </c>
      <c r="E2700">
        <v>12</v>
      </c>
      <c r="F2700" t="s">
        <v>392</v>
      </c>
      <c r="G2700" t="s">
        <v>5590</v>
      </c>
      <c r="H2700" t="s">
        <v>58</v>
      </c>
      <c r="I2700">
        <v>42</v>
      </c>
      <c r="J2700" t="s">
        <v>16</v>
      </c>
      <c r="K2700" t="s">
        <v>5591</v>
      </c>
      <c r="L2700">
        <f>YEAR(licenziamenti[[#This Row],[date]])</f>
        <v>2023</v>
      </c>
    </row>
    <row r="2701" spans="1:12" hidden="1" x14ac:dyDescent="0.3">
      <c r="A2701" t="s">
        <v>5586</v>
      </c>
      <c r="B2701" t="s">
        <v>99</v>
      </c>
      <c r="C2701">
        <v>300</v>
      </c>
      <c r="D2701" s="1">
        <v>43917</v>
      </c>
      <c r="E2701">
        <v>2</v>
      </c>
      <c r="F2701" t="s">
        <v>392</v>
      </c>
      <c r="G2701" t="s">
        <v>5590</v>
      </c>
      <c r="H2701" t="s">
        <v>58</v>
      </c>
      <c r="I2701">
        <v>41</v>
      </c>
      <c r="J2701" t="s">
        <v>16</v>
      </c>
      <c r="K2701" t="s">
        <v>796</v>
      </c>
      <c r="L2701">
        <f>YEAR(licenziamenti[[#This Row],[date]])</f>
        <v>2020</v>
      </c>
    </row>
    <row r="2702" spans="1:12" hidden="1" x14ac:dyDescent="0.3">
      <c r="A2702" t="s">
        <v>5592</v>
      </c>
      <c r="B2702" t="s">
        <v>466</v>
      </c>
      <c r="C2702">
        <v>220</v>
      </c>
      <c r="D2702" s="1">
        <v>44770</v>
      </c>
      <c r="F2702" t="s">
        <v>33</v>
      </c>
      <c r="G2702" t="s">
        <v>158</v>
      </c>
      <c r="H2702" t="s">
        <v>152</v>
      </c>
      <c r="I2702">
        <v>1</v>
      </c>
      <c r="J2702" t="s">
        <v>29</v>
      </c>
      <c r="K2702" t="s">
        <v>40</v>
      </c>
      <c r="L2702">
        <f>YEAR(licenziamenti[[#This Row],[date]])</f>
        <v>2022</v>
      </c>
    </row>
    <row r="2703" spans="1:12" hidden="1" x14ac:dyDescent="0.3">
      <c r="A2703" t="s">
        <v>5593</v>
      </c>
      <c r="B2703" t="s">
        <v>12</v>
      </c>
      <c r="C2703">
        <v>460</v>
      </c>
      <c r="D2703" s="1">
        <v>43987</v>
      </c>
      <c r="E2703">
        <v>8</v>
      </c>
      <c r="F2703" t="s">
        <v>125</v>
      </c>
      <c r="G2703" t="s">
        <v>5594</v>
      </c>
      <c r="H2703" t="s">
        <v>45</v>
      </c>
      <c r="I2703">
        <v>139</v>
      </c>
      <c r="J2703" t="s">
        <v>16</v>
      </c>
      <c r="K2703" t="s">
        <v>5595</v>
      </c>
      <c r="L2703">
        <f>YEAR(licenziamenti[[#This Row],[date]])</f>
        <v>2020</v>
      </c>
    </row>
    <row r="2704" spans="1:12" hidden="1" x14ac:dyDescent="0.3">
      <c r="A2704" t="s">
        <v>5596</v>
      </c>
      <c r="B2704" t="s">
        <v>287</v>
      </c>
      <c r="D2704" s="1">
        <v>45903</v>
      </c>
      <c r="E2704">
        <v>10</v>
      </c>
      <c r="F2704" t="s">
        <v>311</v>
      </c>
      <c r="G2704" t="s">
        <v>5597</v>
      </c>
      <c r="H2704" t="s">
        <v>152</v>
      </c>
      <c r="I2704">
        <v>7</v>
      </c>
      <c r="J2704" t="s">
        <v>289</v>
      </c>
      <c r="K2704" t="s">
        <v>959</v>
      </c>
      <c r="L2704">
        <f>YEAR(licenziamenti[[#This Row],[date]])</f>
        <v>2025</v>
      </c>
    </row>
    <row r="2705" spans="1:12" hidden="1" x14ac:dyDescent="0.3">
      <c r="A2705" t="s">
        <v>5598</v>
      </c>
      <c r="B2705" t="s">
        <v>957</v>
      </c>
      <c r="C2705">
        <v>1500</v>
      </c>
      <c r="D2705" s="1">
        <v>45400</v>
      </c>
      <c r="E2705">
        <v>15</v>
      </c>
      <c r="F2705" t="s">
        <v>43</v>
      </c>
      <c r="G2705" t="s">
        <v>5599</v>
      </c>
      <c r="H2705" t="s">
        <v>58</v>
      </c>
      <c r="I2705">
        <v>180</v>
      </c>
      <c r="J2705" t="s">
        <v>133</v>
      </c>
      <c r="K2705" t="s">
        <v>387</v>
      </c>
      <c r="L2705">
        <f>YEAR(licenziamenti[[#This Row],[date]])</f>
        <v>2024</v>
      </c>
    </row>
    <row r="2706" spans="1:12" hidden="1" x14ac:dyDescent="0.3">
      <c r="A2706" t="s">
        <v>5600</v>
      </c>
      <c r="B2706" t="s">
        <v>138</v>
      </c>
      <c r="C2706">
        <v>400</v>
      </c>
      <c r="D2706" s="1">
        <v>44721</v>
      </c>
      <c r="E2706">
        <v>10</v>
      </c>
      <c r="F2706" t="s">
        <v>43</v>
      </c>
      <c r="G2706" t="s">
        <v>5601</v>
      </c>
      <c r="H2706" t="s">
        <v>105</v>
      </c>
      <c r="I2706">
        <v>5</v>
      </c>
      <c r="J2706" t="s">
        <v>16</v>
      </c>
      <c r="K2706" t="s">
        <v>1645</v>
      </c>
      <c r="L2706">
        <f>YEAR(licenziamenti[[#This Row],[date]])</f>
        <v>2022</v>
      </c>
    </row>
    <row r="2707" spans="1:12" hidden="1" x14ac:dyDescent="0.3">
      <c r="A2707" t="s">
        <v>5602</v>
      </c>
      <c r="B2707" t="s">
        <v>528</v>
      </c>
      <c r="C2707">
        <v>380</v>
      </c>
      <c r="D2707" s="1">
        <v>43913</v>
      </c>
      <c r="E2707">
        <v>22</v>
      </c>
      <c r="F2707" t="s">
        <v>213</v>
      </c>
      <c r="G2707" t="s">
        <v>5603</v>
      </c>
      <c r="H2707" t="s">
        <v>28</v>
      </c>
      <c r="I2707">
        <v>36</v>
      </c>
      <c r="J2707" t="s">
        <v>16</v>
      </c>
      <c r="K2707" t="s">
        <v>796</v>
      </c>
      <c r="L2707">
        <f>YEAR(licenziamenti[[#This Row],[date]])</f>
        <v>2020</v>
      </c>
    </row>
    <row r="2708" spans="1:12" hidden="1" x14ac:dyDescent="0.3">
      <c r="A2708" t="s">
        <v>5604</v>
      </c>
      <c r="B2708" t="s">
        <v>142</v>
      </c>
      <c r="C2708">
        <v>540</v>
      </c>
      <c r="D2708" s="1">
        <v>44756</v>
      </c>
      <c r="E2708">
        <v>15</v>
      </c>
      <c r="F2708" t="s">
        <v>396</v>
      </c>
      <c r="G2708" t="s">
        <v>5605</v>
      </c>
      <c r="H2708" t="s">
        <v>35</v>
      </c>
      <c r="I2708">
        <v>115</v>
      </c>
      <c r="J2708" t="s">
        <v>16</v>
      </c>
      <c r="K2708" t="s">
        <v>544</v>
      </c>
      <c r="L2708">
        <f>YEAR(licenziamenti[[#This Row],[date]])</f>
        <v>2022</v>
      </c>
    </row>
    <row r="2709" spans="1:12" hidden="1" x14ac:dyDescent="0.3">
      <c r="A2709" t="s">
        <v>5606</v>
      </c>
      <c r="B2709" t="s">
        <v>5607</v>
      </c>
      <c r="C2709">
        <v>130</v>
      </c>
      <c r="D2709" s="1">
        <v>44776</v>
      </c>
      <c r="F2709" t="s">
        <v>396</v>
      </c>
      <c r="G2709" t="s">
        <v>5608</v>
      </c>
      <c r="H2709" t="s">
        <v>28</v>
      </c>
      <c r="I2709">
        <v>39</v>
      </c>
      <c r="J2709" t="s">
        <v>16</v>
      </c>
      <c r="K2709" t="s">
        <v>40</v>
      </c>
      <c r="L2709">
        <f>YEAR(licenziamenti[[#This Row],[date]])</f>
        <v>2022</v>
      </c>
    </row>
    <row r="2710" spans="1:12" hidden="1" x14ac:dyDescent="0.3">
      <c r="A2710" t="s">
        <v>5609</v>
      </c>
      <c r="B2710" t="s">
        <v>138</v>
      </c>
      <c r="C2710">
        <v>400</v>
      </c>
      <c r="D2710" s="1">
        <v>44775</v>
      </c>
      <c r="F2710" t="s">
        <v>396</v>
      </c>
      <c r="G2710" t="s">
        <v>5610</v>
      </c>
      <c r="H2710" t="s">
        <v>105</v>
      </c>
      <c r="I2710">
        <v>71</v>
      </c>
      <c r="J2710" t="s">
        <v>16</v>
      </c>
      <c r="K2710" t="s">
        <v>2725</v>
      </c>
      <c r="L2710">
        <f>YEAR(licenziamenti[[#This Row],[date]])</f>
        <v>2022</v>
      </c>
    </row>
    <row r="2711" spans="1:12" hidden="1" x14ac:dyDescent="0.3">
      <c r="A2711" t="s">
        <v>5609</v>
      </c>
      <c r="B2711" t="s">
        <v>138</v>
      </c>
      <c r="C2711">
        <v>590</v>
      </c>
      <c r="D2711" s="1">
        <v>43923</v>
      </c>
      <c r="E2711">
        <v>25</v>
      </c>
      <c r="F2711" t="s">
        <v>396</v>
      </c>
      <c r="G2711" t="s">
        <v>5611</v>
      </c>
      <c r="H2711" t="s">
        <v>105</v>
      </c>
      <c r="I2711">
        <v>65</v>
      </c>
      <c r="J2711" t="s">
        <v>16</v>
      </c>
      <c r="K2711" t="s">
        <v>1141</v>
      </c>
      <c r="L2711">
        <f>YEAR(licenziamenti[[#This Row],[date]])</f>
        <v>2020</v>
      </c>
    </row>
    <row r="2712" spans="1:12" hidden="1" x14ac:dyDescent="0.3">
      <c r="A2712" t="s">
        <v>5612</v>
      </c>
      <c r="B2712" t="s">
        <v>12</v>
      </c>
      <c r="C2712">
        <v>2300</v>
      </c>
      <c r="D2712" s="1">
        <v>44973</v>
      </c>
      <c r="E2712">
        <v>7</v>
      </c>
      <c r="F2712" t="s">
        <v>43</v>
      </c>
      <c r="G2712" t="s">
        <v>5613</v>
      </c>
      <c r="H2712" t="s">
        <v>39</v>
      </c>
      <c r="I2712">
        <v>356</v>
      </c>
      <c r="J2712" t="s">
        <v>16</v>
      </c>
      <c r="K2712" t="s">
        <v>790</v>
      </c>
      <c r="L2712">
        <f>YEAR(licenziamenti[[#This Row],[date]])</f>
        <v>2023</v>
      </c>
    </row>
    <row r="2713" spans="1:12" hidden="1" x14ac:dyDescent="0.3">
      <c r="A2713" t="s">
        <v>5612</v>
      </c>
      <c r="B2713" t="s">
        <v>12</v>
      </c>
      <c r="C2713">
        <v>2350</v>
      </c>
      <c r="D2713" s="1">
        <v>43935</v>
      </c>
      <c r="E2713">
        <v>1</v>
      </c>
      <c r="F2713" t="s">
        <v>43</v>
      </c>
      <c r="G2713" t="s">
        <v>5614</v>
      </c>
      <c r="H2713" t="s">
        <v>39</v>
      </c>
      <c r="I2713">
        <v>358</v>
      </c>
      <c r="J2713" t="s">
        <v>16</v>
      </c>
      <c r="K2713" t="s">
        <v>1301</v>
      </c>
      <c r="L2713">
        <f>YEAR(licenziamenti[[#This Row],[date]])</f>
        <v>2020</v>
      </c>
    </row>
    <row r="2714" spans="1:12" hidden="1" x14ac:dyDescent="0.3">
      <c r="A2714" t="s">
        <v>5615</v>
      </c>
      <c r="B2714" t="s">
        <v>42</v>
      </c>
      <c r="C2714">
        <v>200</v>
      </c>
      <c r="D2714" s="1">
        <v>43979</v>
      </c>
      <c r="E2714">
        <v>25</v>
      </c>
      <c r="F2714" t="s">
        <v>43</v>
      </c>
      <c r="G2714" t="s">
        <v>5616</v>
      </c>
      <c r="H2714" t="s">
        <v>22</v>
      </c>
      <c r="I2714">
        <v>7</v>
      </c>
      <c r="J2714" t="s">
        <v>16</v>
      </c>
      <c r="K2714" t="s">
        <v>1051</v>
      </c>
      <c r="L2714">
        <f>YEAR(licenziamenti[[#This Row],[date]])</f>
        <v>2020</v>
      </c>
    </row>
    <row r="2715" spans="1:12" hidden="1" x14ac:dyDescent="0.3">
      <c r="A2715" t="s">
        <v>5617</v>
      </c>
      <c r="B2715" t="s">
        <v>42</v>
      </c>
      <c r="D2715" s="1">
        <v>43924</v>
      </c>
      <c r="E2715">
        <v>5</v>
      </c>
      <c r="F2715" t="s">
        <v>419</v>
      </c>
      <c r="G2715" t="s">
        <v>5618</v>
      </c>
      <c r="H2715" t="s">
        <v>35</v>
      </c>
      <c r="I2715">
        <v>117</v>
      </c>
      <c r="J2715" t="s">
        <v>16</v>
      </c>
      <c r="K2715" t="s">
        <v>494</v>
      </c>
      <c r="L2715">
        <f>YEAR(licenziamenti[[#This Row],[date]])</f>
        <v>2020</v>
      </c>
    </row>
    <row r="2716" spans="1:12" hidden="1" x14ac:dyDescent="0.3">
      <c r="A2716" t="s">
        <v>5617</v>
      </c>
      <c r="B2716" t="s">
        <v>42</v>
      </c>
      <c r="D2716" s="1">
        <v>44804</v>
      </c>
      <c r="E2716">
        <v>10</v>
      </c>
      <c r="F2716" t="s">
        <v>419</v>
      </c>
      <c r="G2716" t="s">
        <v>5619</v>
      </c>
      <c r="H2716" t="s">
        <v>35</v>
      </c>
      <c r="I2716">
        <v>117</v>
      </c>
      <c r="J2716" t="s">
        <v>16</v>
      </c>
      <c r="K2716" t="s">
        <v>2844</v>
      </c>
      <c r="L2716">
        <f>YEAR(licenziamenti[[#This Row],[date]])</f>
        <v>2022</v>
      </c>
    </row>
    <row r="2717" spans="1:12" hidden="1" x14ac:dyDescent="0.3">
      <c r="A2717" t="s">
        <v>5617</v>
      </c>
      <c r="B2717" t="s">
        <v>42</v>
      </c>
      <c r="C2717">
        <v>560</v>
      </c>
      <c r="D2717" s="1">
        <v>44013</v>
      </c>
      <c r="F2717" t="s">
        <v>419</v>
      </c>
      <c r="G2717" t="s">
        <v>5620</v>
      </c>
      <c r="H2717" t="s">
        <v>35</v>
      </c>
      <c r="I2717">
        <v>117</v>
      </c>
      <c r="J2717" t="s">
        <v>16</v>
      </c>
      <c r="K2717" t="s">
        <v>2108</v>
      </c>
      <c r="L2717">
        <f>YEAR(licenziamenti[[#This Row],[date]])</f>
        <v>2020</v>
      </c>
    </row>
    <row r="2718" spans="1:12" hidden="1" x14ac:dyDescent="0.3">
      <c r="A2718" t="s">
        <v>5621</v>
      </c>
      <c r="B2718" t="s">
        <v>528</v>
      </c>
      <c r="C2718">
        <v>400</v>
      </c>
      <c r="D2718" s="1">
        <v>44705</v>
      </c>
      <c r="F2718" t="s">
        <v>131</v>
      </c>
      <c r="G2718" t="s">
        <v>5622</v>
      </c>
      <c r="H2718" t="s">
        <v>45</v>
      </c>
      <c r="I2718">
        <v>256</v>
      </c>
      <c r="J2718" t="s">
        <v>16</v>
      </c>
      <c r="K2718" t="s">
        <v>224</v>
      </c>
      <c r="L2718">
        <f>YEAR(licenziamenti[[#This Row],[date]])</f>
        <v>2022</v>
      </c>
    </row>
    <row r="2719" spans="1:12" hidden="1" x14ac:dyDescent="0.3">
      <c r="A2719" t="s">
        <v>5621</v>
      </c>
      <c r="B2719" t="s">
        <v>528</v>
      </c>
      <c r="C2719">
        <v>500</v>
      </c>
      <c r="D2719" s="1">
        <v>44880</v>
      </c>
      <c r="F2719" t="s">
        <v>131</v>
      </c>
      <c r="G2719" t="s">
        <v>5623</v>
      </c>
      <c r="H2719" t="s">
        <v>45</v>
      </c>
      <c r="I2719">
        <v>256</v>
      </c>
      <c r="J2719" t="s">
        <v>16</v>
      </c>
      <c r="K2719" t="s">
        <v>1247</v>
      </c>
      <c r="L2719">
        <f>YEAR(licenziamenti[[#This Row],[date]])</f>
        <v>2022</v>
      </c>
    </row>
    <row r="2720" spans="1:12" hidden="1" x14ac:dyDescent="0.3">
      <c r="A2720" t="s">
        <v>5624</v>
      </c>
      <c r="B2720" t="s">
        <v>287</v>
      </c>
      <c r="D2720" s="1">
        <v>45903</v>
      </c>
      <c r="E2720">
        <v>10</v>
      </c>
      <c r="F2720" t="s">
        <v>311</v>
      </c>
      <c r="G2720" t="s">
        <v>5597</v>
      </c>
      <c r="H2720" t="s">
        <v>152</v>
      </c>
      <c r="I2720">
        <v>7</v>
      </c>
      <c r="J2720" t="s">
        <v>289</v>
      </c>
      <c r="K2720" t="s">
        <v>611</v>
      </c>
      <c r="L2720">
        <f>YEAR(licenziamenti[[#This Row],[date]])</f>
        <v>2025</v>
      </c>
    </row>
    <row r="2721" spans="1:12" hidden="1" x14ac:dyDescent="0.3">
      <c r="A2721" t="s">
        <v>5625</v>
      </c>
      <c r="B2721" t="s">
        <v>810</v>
      </c>
      <c r="D2721" s="1">
        <v>45384</v>
      </c>
      <c r="E2721">
        <v>10</v>
      </c>
      <c r="F2721" t="s">
        <v>131</v>
      </c>
      <c r="G2721" t="s">
        <v>5626</v>
      </c>
      <c r="H2721" t="s">
        <v>152</v>
      </c>
      <c r="I2721">
        <v>2</v>
      </c>
      <c r="J2721" t="s">
        <v>294</v>
      </c>
      <c r="K2721" t="s">
        <v>1172</v>
      </c>
      <c r="L2721">
        <f>YEAR(licenziamenti[[#This Row],[date]])</f>
        <v>2024</v>
      </c>
    </row>
    <row r="2722" spans="1:12" hidden="1" x14ac:dyDescent="0.3">
      <c r="A2722" t="s">
        <v>5627</v>
      </c>
      <c r="B2722" t="s">
        <v>42</v>
      </c>
      <c r="C2722">
        <v>170</v>
      </c>
      <c r="D2722" s="1">
        <v>44958</v>
      </c>
      <c r="E2722">
        <v>1</v>
      </c>
      <c r="F2722" t="s">
        <v>125</v>
      </c>
      <c r="G2722" t="s">
        <v>5628</v>
      </c>
      <c r="H2722" t="s">
        <v>35</v>
      </c>
      <c r="I2722">
        <v>28</v>
      </c>
      <c r="J2722" t="s">
        <v>16</v>
      </c>
      <c r="K2722" t="s">
        <v>532</v>
      </c>
      <c r="L2722">
        <f>YEAR(licenziamenti[[#This Row],[date]])</f>
        <v>2023</v>
      </c>
    </row>
    <row r="2723" spans="1:12" hidden="1" x14ac:dyDescent="0.3">
      <c r="A2723" t="s">
        <v>5627</v>
      </c>
      <c r="B2723" t="s">
        <v>42</v>
      </c>
      <c r="C2723">
        <v>220</v>
      </c>
      <c r="D2723" s="1">
        <v>45049</v>
      </c>
      <c r="E2723">
        <v>13</v>
      </c>
      <c r="F2723" t="s">
        <v>125</v>
      </c>
      <c r="G2723" t="s">
        <v>5629</v>
      </c>
      <c r="H2723" t="s">
        <v>35</v>
      </c>
      <c r="I2723">
        <v>28</v>
      </c>
      <c r="J2723" t="s">
        <v>16</v>
      </c>
      <c r="K2723" t="s">
        <v>404</v>
      </c>
      <c r="L2723">
        <f>YEAR(licenziamenti[[#This Row],[date]])</f>
        <v>2023</v>
      </c>
    </row>
    <row r="2724" spans="1:12" hidden="1" x14ac:dyDescent="0.3">
      <c r="A2724" t="s">
        <v>5627</v>
      </c>
      <c r="B2724" t="s">
        <v>42</v>
      </c>
      <c r="C2724">
        <v>260</v>
      </c>
      <c r="D2724" s="1">
        <v>43952</v>
      </c>
      <c r="E2724">
        <v>2</v>
      </c>
      <c r="F2724" t="s">
        <v>125</v>
      </c>
      <c r="G2724" t="s">
        <v>5630</v>
      </c>
      <c r="H2724" t="s">
        <v>35</v>
      </c>
      <c r="I2724">
        <v>28</v>
      </c>
      <c r="J2724" t="s">
        <v>16</v>
      </c>
      <c r="K2724" t="s">
        <v>1111</v>
      </c>
      <c r="L2724">
        <f>YEAR(licenziamenti[[#This Row],[date]])</f>
        <v>2020</v>
      </c>
    </row>
    <row r="2725" spans="1:12" hidden="1" x14ac:dyDescent="0.3">
      <c r="A2725" t="s">
        <v>5631</v>
      </c>
      <c r="B2725" t="s">
        <v>42</v>
      </c>
      <c r="C2725">
        <v>200</v>
      </c>
      <c r="D2725" s="1">
        <v>44747</v>
      </c>
      <c r="E2725">
        <v>33</v>
      </c>
      <c r="F2725" t="s">
        <v>131</v>
      </c>
      <c r="G2725" t="s">
        <v>5632</v>
      </c>
      <c r="H2725" t="s">
        <v>22</v>
      </c>
      <c r="I2725">
        <v>28</v>
      </c>
      <c r="J2725" t="s">
        <v>16</v>
      </c>
      <c r="K2725" t="s">
        <v>406</v>
      </c>
      <c r="L2725">
        <f>YEAR(licenziamenti[[#This Row],[date]])</f>
        <v>2022</v>
      </c>
    </row>
    <row r="2726" spans="1:12" hidden="1" x14ac:dyDescent="0.3">
      <c r="A2726" t="s">
        <v>5633</v>
      </c>
      <c r="B2726" t="s">
        <v>120</v>
      </c>
      <c r="C2726">
        <v>1000</v>
      </c>
      <c r="D2726" s="1">
        <v>44649</v>
      </c>
      <c r="E2726">
        <v>2</v>
      </c>
      <c r="F2726" t="s">
        <v>65</v>
      </c>
      <c r="G2726" t="s">
        <v>5634</v>
      </c>
      <c r="H2726" t="s">
        <v>39</v>
      </c>
      <c r="I2726">
        <v>22</v>
      </c>
      <c r="J2726" t="s">
        <v>29</v>
      </c>
      <c r="K2726" t="s">
        <v>2661</v>
      </c>
      <c r="L2726">
        <f>YEAR(licenziamenti[[#This Row],[date]])</f>
        <v>2022</v>
      </c>
    </row>
    <row r="2727" spans="1:12" hidden="1" x14ac:dyDescent="0.3">
      <c r="A2727" t="s">
        <v>5633</v>
      </c>
      <c r="B2727" t="s">
        <v>120</v>
      </c>
      <c r="C2727">
        <v>760</v>
      </c>
      <c r="D2727" s="1">
        <v>44936</v>
      </c>
      <c r="E2727">
        <v>19</v>
      </c>
      <c r="F2727" t="s">
        <v>65</v>
      </c>
      <c r="G2727" t="s">
        <v>5635</v>
      </c>
      <c r="H2727" t="s">
        <v>39</v>
      </c>
      <c r="I2727">
        <v>22</v>
      </c>
      <c r="J2727" t="s">
        <v>29</v>
      </c>
      <c r="K2727" t="s">
        <v>908</v>
      </c>
      <c r="L2727">
        <f>YEAR(licenziamenti[[#This Row],[date]])</f>
        <v>2023</v>
      </c>
    </row>
    <row r="2728" spans="1:12" hidden="1" x14ac:dyDescent="0.3">
      <c r="A2728" t="s">
        <v>5636</v>
      </c>
      <c r="B2728" t="s">
        <v>42</v>
      </c>
      <c r="C2728">
        <v>950</v>
      </c>
      <c r="D2728" s="1">
        <v>45322</v>
      </c>
      <c r="F2728" t="s">
        <v>43</v>
      </c>
      <c r="G2728" t="s">
        <v>5637</v>
      </c>
      <c r="H2728" t="s">
        <v>105</v>
      </c>
      <c r="I2728">
        <v>26</v>
      </c>
      <c r="J2728" t="s">
        <v>16</v>
      </c>
      <c r="K2728" t="s">
        <v>2870</v>
      </c>
      <c r="L2728">
        <f>YEAR(licenziamenti[[#This Row],[date]])</f>
        <v>2024</v>
      </c>
    </row>
    <row r="2729" spans="1:12" hidden="1" x14ac:dyDescent="0.3">
      <c r="A2729" t="s">
        <v>5638</v>
      </c>
      <c r="B2729" t="s">
        <v>42</v>
      </c>
      <c r="C2729">
        <v>100</v>
      </c>
      <c r="D2729" s="1">
        <v>43917</v>
      </c>
      <c r="F2729" t="s">
        <v>43</v>
      </c>
      <c r="G2729" t="s">
        <v>5639</v>
      </c>
      <c r="H2729" t="s">
        <v>28</v>
      </c>
      <c r="I2729">
        <v>68</v>
      </c>
      <c r="J2729" t="s">
        <v>16</v>
      </c>
      <c r="K2729" t="s">
        <v>1480</v>
      </c>
      <c r="L2729">
        <f>YEAR(licenziamenti[[#This Row],[date]])</f>
        <v>2020</v>
      </c>
    </row>
    <row r="2730" spans="1:12" hidden="1" x14ac:dyDescent="0.3">
      <c r="A2730" t="s">
        <v>5638</v>
      </c>
      <c r="B2730" t="s">
        <v>12</v>
      </c>
      <c r="C2730">
        <v>650</v>
      </c>
      <c r="D2730" s="1">
        <v>43923</v>
      </c>
      <c r="E2730">
        <v>3</v>
      </c>
      <c r="F2730" t="s">
        <v>43</v>
      </c>
      <c r="G2730" t="s">
        <v>5640</v>
      </c>
      <c r="H2730" t="s">
        <v>28</v>
      </c>
      <c r="I2730">
        <v>68</v>
      </c>
      <c r="J2730" t="s">
        <v>16</v>
      </c>
      <c r="K2730" t="s">
        <v>1480</v>
      </c>
      <c r="L2730">
        <f>YEAR(licenziamenti[[#This Row],[date]])</f>
        <v>2020</v>
      </c>
    </row>
    <row r="2731" spans="1:12" hidden="1" x14ac:dyDescent="0.3">
      <c r="A2731" t="s">
        <v>5641</v>
      </c>
      <c r="B2731" t="s">
        <v>42</v>
      </c>
      <c r="D2731" s="1">
        <v>44791</v>
      </c>
      <c r="E2731">
        <v>1</v>
      </c>
      <c r="F2731" t="s">
        <v>13</v>
      </c>
      <c r="G2731" t="s">
        <v>158</v>
      </c>
      <c r="H2731" t="s">
        <v>35</v>
      </c>
      <c r="I2731">
        <v>209</v>
      </c>
      <c r="J2731" t="s">
        <v>16</v>
      </c>
      <c r="K2731" t="s">
        <v>4047</v>
      </c>
      <c r="L2731">
        <f>YEAR(licenziamenti[[#This Row],[date]])</f>
        <v>2022</v>
      </c>
    </row>
    <row r="2732" spans="1:12" hidden="1" x14ac:dyDescent="0.3">
      <c r="A2732" t="s">
        <v>5641</v>
      </c>
      <c r="B2732" t="s">
        <v>42</v>
      </c>
      <c r="C2732">
        <v>240</v>
      </c>
      <c r="D2732" s="1">
        <v>44695</v>
      </c>
      <c r="F2732" t="s">
        <v>13</v>
      </c>
      <c r="G2732" t="s">
        <v>5642</v>
      </c>
      <c r="H2732" t="s">
        <v>105</v>
      </c>
      <c r="I2732">
        <v>209</v>
      </c>
      <c r="J2732" t="s">
        <v>16</v>
      </c>
      <c r="K2732" t="s">
        <v>5643</v>
      </c>
      <c r="L2732">
        <f>YEAR(licenziamenti[[#This Row],[date]])</f>
        <v>2022</v>
      </c>
    </row>
    <row r="2733" spans="1:12" hidden="1" x14ac:dyDescent="0.3">
      <c r="A2733" t="s">
        <v>5644</v>
      </c>
      <c r="B2733" t="s">
        <v>142</v>
      </c>
      <c r="C2733">
        <v>5000</v>
      </c>
      <c r="D2733" s="1">
        <v>44986</v>
      </c>
      <c r="E2733">
        <v>4</v>
      </c>
      <c r="F2733" t="s">
        <v>311</v>
      </c>
      <c r="G2733" t="s">
        <v>5645</v>
      </c>
      <c r="H2733" t="s">
        <v>39</v>
      </c>
      <c r="I2733">
        <v>748</v>
      </c>
      <c r="J2733" t="s">
        <v>16</v>
      </c>
      <c r="K2733" t="s">
        <v>2076</v>
      </c>
      <c r="L2733">
        <f>YEAR(licenziamenti[[#This Row],[date]])</f>
        <v>2023</v>
      </c>
    </row>
    <row r="2734" spans="1:12" hidden="1" x14ac:dyDescent="0.3">
      <c r="A2734" t="s">
        <v>5644</v>
      </c>
      <c r="B2734" t="s">
        <v>142</v>
      </c>
      <c r="C2734">
        <v>5790</v>
      </c>
      <c r="D2734" s="1">
        <v>45146</v>
      </c>
      <c r="E2734">
        <v>5</v>
      </c>
      <c r="F2734" t="s">
        <v>311</v>
      </c>
      <c r="G2734" t="s">
        <v>5646</v>
      </c>
      <c r="H2734" t="s">
        <v>39</v>
      </c>
      <c r="I2734">
        <v>748</v>
      </c>
      <c r="J2734" t="s">
        <v>16</v>
      </c>
      <c r="K2734" t="s">
        <v>1472</v>
      </c>
      <c r="L2734">
        <f>YEAR(licenziamenti[[#This Row],[date]])</f>
        <v>2023</v>
      </c>
    </row>
    <row r="2735" spans="1:12" hidden="1" x14ac:dyDescent="0.3">
      <c r="A2735" t="s">
        <v>5647</v>
      </c>
      <c r="B2735" t="s">
        <v>517</v>
      </c>
      <c r="C2735">
        <v>300</v>
      </c>
      <c r="D2735" s="1">
        <v>44895</v>
      </c>
      <c r="E2735">
        <v>5</v>
      </c>
      <c r="F2735" t="s">
        <v>43</v>
      </c>
      <c r="G2735" t="s">
        <v>5648</v>
      </c>
      <c r="H2735" t="s">
        <v>105</v>
      </c>
      <c r="I2735">
        <v>40</v>
      </c>
      <c r="J2735" t="s">
        <v>519</v>
      </c>
      <c r="K2735" t="s">
        <v>300</v>
      </c>
      <c r="L2735">
        <f>YEAR(licenziamenti[[#This Row],[date]])</f>
        <v>2022</v>
      </c>
    </row>
    <row r="2736" spans="1:12" hidden="1" x14ac:dyDescent="0.3">
      <c r="A2736" t="s">
        <v>5649</v>
      </c>
      <c r="B2736" t="s">
        <v>142</v>
      </c>
      <c r="D2736" s="1">
        <v>44788</v>
      </c>
      <c r="E2736">
        <v>15</v>
      </c>
      <c r="F2736" t="s">
        <v>43</v>
      </c>
      <c r="G2736" t="s">
        <v>5650</v>
      </c>
      <c r="H2736" t="s">
        <v>39</v>
      </c>
      <c r="I2736">
        <v>305</v>
      </c>
      <c r="J2736" t="s">
        <v>16</v>
      </c>
      <c r="K2736" t="s">
        <v>906</v>
      </c>
      <c r="L2736">
        <f>YEAR(licenziamenti[[#This Row],[date]])</f>
        <v>2022</v>
      </c>
    </row>
    <row r="2737" spans="1:12" hidden="1" x14ac:dyDescent="0.3">
      <c r="A2737" t="s">
        <v>5649</v>
      </c>
      <c r="B2737" t="s">
        <v>142</v>
      </c>
      <c r="C2737">
        <v>2430</v>
      </c>
      <c r="D2737" s="1">
        <v>44236</v>
      </c>
      <c r="F2737" t="s">
        <v>43</v>
      </c>
      <c r="G2737" t="s">
        <v>5651</v>
      </c>
      <c r="H2737" t="s">
        <v>173</v>
      </c>
      <c r="I2737">
        <v>305</v>
      </c>
      <c r="J2737" t="s">
        <v>16</v>
      </c>
      <c r="K2737" t="s">
        <v>5652</v>
      </c>
      <c r="L2737">
        <f>YEAR(licenziamenti[[#This Row],[date]])</f>
        <v>2021</v>
      </c>
    </row>
    <row r="2738" spans="1:12" hidden="1" x14ac:dyDescent="0.3">
      <c r="A2738" t="s">
        <v>5653</v>
      </c>
      <c r="B2738" t="s">
        <v>26</v>
      </c>
      <c r="C2738">
        <v>750</v>
      </c>
      <c r="D2738" s="1">
        <v>44049</v>
      </c>
      <c r="E2738">
        <v>5</v>
      </c>
      <c r="F2738" t="s">
        <v>83</v>
      </c>
      <c r="G2738" t="s">
        <v>5654</v>
      </c>
      <c r="H2738" t="s">
        <v>28</v>
      </c>
      <c r="I2738">
        <v>53</v>
      </c>
      <c r="J2738" t="s">
        <v>29</v>
      </c>
      <c r="K2738" t="s">
        <v>5655</v>
      </c>
      <c r="L2738">
        <f>YEAR(licenziamenti[[#This Row],[date]])</f>
        <v>2020</v>
      </c>
    </row>
    <row r="2739" spans="1:12" hidden="1" x14ac:dyDescent="0.3">
      <c r="A2739" t="s">
        <v>5656</v>
      </c>
      <c r="B2739" t="s">
        <v>12</v>
      </c>
      <c r="C2739">
        <v>1600</v>
      </c>
      <c r="D2739" s="1">
        <v>44908</v>
      </c>
      <c r="E2739">
        <v>14</v>
      </c>
      <c r="F2739" t="s">
        <v>33</v>
      </c>
      <c r="G2739" t="s">
        <v>158</v>
      </c>
      <c r="H2739" t="s">
        <v>2685</v>
      </c>
      <c r="I2739">
        <v>698</v>
      </c>
      <c r="J2739" t="s">
        <v>16</v>
      </c>
      <c r="K2739" t="s">
        <v>715</v>
      </c>
      <c r="L2739">
        <f>YEAR(licenziamenti[[#This Row],[date]])</f>
        <v>2022</v>
      </c>
    </row>
    <row r="2740" spans="1:12" hidden="1" x14ac:dyDescent="0.3">
      <c r="A2740" t="s">
        <v>5656</v>
      </c>
      <c r="B2740" t="s">
        <v>12</v>
      </c>
      <c r="C2740">
        <v>2500</v>
      </c>
      <c r="D2740" s="1">
        <v>43920</v>
      </c>
      <c r="E2740">
        <v>3</v>
      </c>
      <c r="F2740" t="s">
        <v>33</v>
      </c>
      <c r="G2740" t="s">
        <v>5657</v>
      </c>
      <c r="H2740" t="s">
        <v>173</v>
      </c>
      <c r="I2740">
        <v>423</v>
      </c>
      <c r="J2740" t="s">
        <v>16</v>
      </c>
      <c r="K2740" t="s">
        <v>943</v>
      </c>
      <c r="L2740">
        <f>YEAR(licenziamenti[[#This Row],[date]])</f>
        <v>2020</v>
      </c>
    </row>
    <row r="2741" spans="1:12" hidden="1" x14ac:dyDescent="0.3">
      <c r="A2741" t="s">
        <v>5658</v>
      </c>
      <c r="B2741" t="s">
        <v>517</v>
      </c>
      <c r="D2741" s="1">
        <v>45307</v>
      </c>
      <c r="E2741">
        <v>7</v>
      </c>
      <c r="F2741" t="s">
        <v>33</v>
      </c>
      <c r="G2741" t="s">
        <v>5659</v>
      </c>
      <c r="H2741" t="s">
        <v>152</v>
      </c>
      <c r="I2741">
        <v>3</v>
      </c>
      <c r="J2741" t="s">
        <v>519</v>
      </c>
      <c r="K2741" t="s">
        <v>5660</v>
      </c>
      <c r="L2741">
        <f>YEAR(licenziamenti[[#This Row],[date]])</f>
        <v>2024</v>
      </c>
    </row>
    <row r="2742" spans="1:12" hidden="1" x14ac:dyDescent="0.3">
      <c r="A2742" t="s">
        <v>5661</v>
      </c>
      <c r="B2742" t="s">
        <v>42</v>
      </c>
      <c r="D2742" s="1">
        <v>45947</v>
      </c>
      <c r="E2742">
        <v>23</v>
      </c>
      <c r="F2742" t="s">
        <v>13</v>
      </c>
      <c r="G2742" t="s">
        <v>5662</v>
      </c>
      <c r="H2742" t="s">
        <v>28</v>
      </c>
      <c r="I2742">
        <v>133</v>
      </c>
      <c r="J2742" t="s">
        <v>16</v>
      </c>
      <c r="K2742" t="s">
        <v>323</v>
      </c>
      <c r="L2742">
        <f>YEAR(licenziamenti[[#This Row],[date]])</f>
        <v>2025</v>
      </c>
    </row>
    <row r="2743" spans="1:12" hidden="1" x14ac:dyDescent="0.3">
      <c r="A2743" t="s">
        <v>5663</v>
      </c>
      <c r="B2743" t="s">
        <v>5664</v>
      </c>
      <c r="C2743">
        <v>500</v>
      </c>
      <c r="D2743" s="1">
        <v>45104</v>
      </c>
      <c r="F2743" t="s">
        <v>73</v>
      </c>
      <c r="G2743" t="s">
        <v>5665</v>
      </c>
      <c r="H2743" t="s">
        <v>35</v>
      </c>
      <c r="I2743">
        <v>181</v>
      </c>
      <c r="J2743" t="s">
        <v>4152</v>
      </c>
      <c r="K2743" t="s">
        <v>1641</v>
      </c>
      <c r="L2743">
        <f>YEAR(licenziamenti[[#This Row],[date]])</f>
        <v>2023</v>
      </c>
    </row>
    <row r="2744" spans="1:12" hidden="1" x14ac:dyDescent="0.3">
      <c r="A2744" t="s">
        <v>5666</v>
      </c>
      <c r="B2744" t="s">
        <v>150</v>
      </c>
      <c r="C2744">
        <v>290</v>
      </c>
      <c r="D2744" s="1">
        <v>45043</v>
      </c>
      <c r="E2744">
        <v>29</v>
      </c>
      <c r="F2744" t="s">
        <v>131</v>
      </c>
      <c r="G2744" t="s">
        <v>5667</v>
      </c>
      <c r="H2744" t="s">
        <v>152</v>
      </c>
      <c r="I2744">
        <v>5</v>
      </c>
      <c r="J2744" t="s">
        <v>133</v>
      </c>
      <c r="K2744" t="s">
        <v>244</v>
      </c>
      <c r="L2744">
        <f>YEAR(licenziamenti[[#This Row],[date]])</f>
        <v>2023</v>
      </c>
    </row>
    <row r="2745" spans="1:12" hidden="1" x14ac:dyDescent="0.3">
      <c r="A2745" t="s">
        <v>5668</v>
      </c>
      <c r="B2745" t="s">
        <v>1354</v>
      </c>
      <c r="D2745" s="1">
        <v>43965</v>
      </c>
      <c r="E2745">
        <v>3</v>
      </c>
      <c r="F2745" t="s">
        <v>33</v>
      </c>
      <c r="G2745" t="s">
        <v>5669</v>
      </c>
      <c r="H2745" t="s">
        <v>58</v>
      </c>
      <c r="I2745">
        <v>8</v>
      </c>
      <c r="J2745" t="s">
        <v>1356</v>
      </c>
      <c r="K2745" t="s">
        <v>1108</v>
      </c>
      <c r="L2745">
        <f>YEAR(licenziamenti[[#This Row],[date]])</f>
        <v>2020</v>
      </c>
    </row>
    <row r="2746" spans="1:12" hidden="1" x14ac:dyDescent="0.3">
      <c r="A2746" t="s">
        <v>5670</v>
      </c>
      <c r="B2746" t="s">
        <v>157</v>
      </c>
      <c r="D2746" s="1">
        <v>45258</v>
      </c>
      <c r="E2746">
        <v>22</v>
      </c>
      <c r="F2746" t="s">
        <v>103</v>
      </c>
      <c r="G2746" t="s">
        <v>5671</v>
      </c>
      <c r="H2746" t="s">
        <v>45</v>
      </c>
      <c r="I2746">
        <v>646</v>
      </c>
      <c r="J2746" t="s">
        <v>159</v>
      </c>
      <c r="K2746" t="s">
        <v>3953</v>
      </c>
      <c r="L2746">
        <f>YEAR(licenziamenti[[#This Row],[date]])</f>
        <v>2023</v>
      </c>
    </row>
    <row r="2747" spans="1:12" hidden="1" x14ac:dyDescent="0.3">
      <c r="A2747" t="s">
        <v>5670</v>
      </c>
      <c r="B2747" t="s">
        <v>157</v>
      </c>
      <c r="C2747">
        <v>1800</v>
      </c>
      <c r="D2747" s="1">
        <v>44796</v>
      </c>
      <c r="E2747">
        <v>16</v>
      </c>
      <c r="F2747" t="s">
        <v>103</v>
      </c>
      <c r="G2747" t="s">
        <v>5672</v>
      </c>
      <c r="H2747" t="s">
        <v>45</v>
      </c>
      <c r="I2747">
        <v>646</v>
      </c>
      <c r="J2747" t="s">
        <v>159</v>
      </c>
      <c r="K2747" t="s">
        <v>1805</v>
      </c>
      <c r="L2747">
        <f>YEAR(licenziamenti[[#This Row],[date]])</f>
        <v>2022</v>
      </c>
    </row>
    <row r="2748" spans="1:12" hidden="1" x14ac:dyDescent="0.3">
      <c r="A2748" t="s">
        <v>5670</v>
      </c>
      <c r="B2748" t="s">
        <v>157</v>
      </c>
      <c r="C2748">
        <v>800</v>
      </c>
      <c r="D2748" s="1">
        <v>44951</v>
      </c>
      <c r="E2748">
        <v>7</v>
      </c>
      <c r="F2748" t="s">
        <v>103</v>
      </c>
      <c r="G2748" t="s">
        <v>5673</v>
      </c>
      <c r="H2748" t="s">
        <v>45</v>
      </c>
      <c r="I2748">
        <v>646</v>
      </c>
      <c r="J2748" t="s">
        <v>159</v>
      </c>
      <c r="K2748" t="s">
        <v>1617</v>
      </c>
      <c r="L2748">
        <f>YEAR(licenziamenti[[#This Row],[date]])</f>
        <v>2023</v>
      </c>
    </row>
    <row r="2749" spans="1:12" hidden="1" x14ac:dyDescent="0.3">
      <c r="A2749" t="s">
        <v>5674</v>
      </c>
      <c r="B2749" t="s">
        <v>642</v>
      </c>
      <c r="C2749">
        <v>240</v>
      </c>
      <c r="D2749" s="1">
        <v>44726</v>
      </c>
      <c r="E2749">
        <v>1</v>
      </c>
      <c r="F2749" t="s">
        <v>56</v>
      </c>
      <c r="G2749" t="s">
        <v>5675</v>
      </c>
      <c r="H2749" t="s">
        <v>45</v>
      </c>
      <c r="I2749">
        <v>204</v>
      </c>
      <c r="J2749" t="s">
        <v>16</v>
      </c>
      <c r="K2749" t="s">
        <v>2091</v>
      </c>
      <c r="L2749">
        <f>YEAR(licenziamenti[[#This Row],[date]])</f>
        <v>2022</v>
      </c>
    </row>
    <row r="2750" spans="1:12" hidden="1" x14ac:dyDescent="0.3">
      <c r="A2750" t="s">
        <v>5676</v>
      </c>
      <c r="B2750" t="s">
        <v>130</v>
      </c>
      <c r="C2750">
        <v>400</v>
      </c>
      <c r="D2750" s="1">
        <v>44967</v>
      </c>
      <c r="F2750" t="s">
        <v>33</v>
      </c>
      <c r="G2750" t="s">
        <v>5677</v>
      </c>
      <c r="H2750" t="s">
        <v>105</v>
      </c>
      <c r="I2750">
        <v>9400</v>
      </c>
      <c r="J2750" t="s">
        <v>133</v>
      </c>
      <c r="K2750" t="s">
        <v>1780</v>
      </c>
      <c r="L2750">
        <f>YEAR(licenziamenti[[#This Row],[date]])</f>
        <v>2023</v>
      </c>
    </row>
    <row r="2751" spans="1:12" hidden="1" x14ac:dyDescent="0.3">
      <c r="A2751" t="s">
        <v>5678</v>
      </c>
      <c r="B2751" t="s">
        <v>12</v>
      </c>
      <c r="C2751">
        <v>280</v>
      </c>
      <c r="D2751" s="1">
        <v>45126</v>
      </c>
      <c r="E2751">
        <v>32</v>
      </c>
      <c r="F2751" t="s">
        <v>131</v>
      </c>
      <c r="G2751" t="s">
        <v>158</v>
      </c>
      <c r="H2751" t="s">
        <v>58</v>
      </c>
      <c r="I2751">
        <v>32</v>
      </c>
      <c r="J2751" t="s">
        <v>16</v>
      </c>
      <c r="K2751" t="s">
        <v>5014</v>
      </c>
      <c r="L2751">
        <f>YEAR(licenziamenti[[#This Row],[date]])</f>
        <v>2023</v>
      </c>
    </row>
    <row r="2752" spans="1:12" hidden="1" x14ac:dyDescent="0.3">
      <c r="A2752" t="s">
        <v>5679</v>
      </c>
      <c r="B2752" t="s">
        <v>72</v>
      </c>
      <c r="C2752">
        <v>1200</v>
      </c>
      <c r="D2752" s="1">
        <v>44936</v>
      </c>
      <c r="F2752" t="s">
        <v>131</v>
      </c>
      <c r="G2752" t="s">
        <v>5680</v>
      </c>
      <c r="H2752" t="s">
        <v>35</v>
      </c>
      <c r="I2752">
        <v>95</v>
      </c>
      <c r="J2752" t="s">
        <v>75</v>
      </c>
      <c r="K2752" t="s">
        <v>334</v>
      </c>
      <c r="L2752">
        <f>YEAR(licenziamenti[[#This Row],[date]])</f>
        <v>2023</v>
      </c>
    </row>
    <row r="2753" spans="1:12" hidden="1" x14ac:dyDescent="0.3">
      <c r="A2753" t="s">
        <v>5681</v>
      </c>
      <c r="B2753" t="s">
        <v>42</v>
      </c>
      <c r="C2753">
        <v>600</v>
      </c>
      <c r="D2753" s="1">
        <v>44957</v>
      </c>
      <c r="E2753">
        <v>14</v>
      </c>
      <c r="F2753" t="s">
        <v>33</v>
      </c>
      <c r="G2753" t="s">
        <v>5682</v>
      </c>
      <c r="H2753" t="s">
        <v>58</v>
      </c>
      <c r="I2753">
        <v>235</v>
      </c>
      <c r="J2753" t="s">
        <v>16</v>
      </c>
      <c r="K2753" t="s">
        <v>1954</v>
      </c>
      <c r="L2753">
        <f>YEAR(licenziamenti[[#This Row],[date]])</f>
        <v>2023</v>
      </c>
    </row>
    <row r="2754" spans="1:12" hidden="1" x14ac:dyDescent="0.3">
      <c r="A2754" t="s">
        <v>5683</v>
      </c>
      <c r="B2754" t="s">
        <v>12</v>
      </c>
      <c r="C2754">
        <v>1230</v>
      </c>
      <c r="D2754" s="1">
        <v>44937</v>
      </c>
      <c r="E2754">
        <v>11</v>
      </c>
      <c r="F2754" t="s">
        <v>131</v>
      </c>
      <c r="G2754" t="s">
        <v>5684</v>
      </c>
      <c r="H2754" t="s">
        <v>173</v>
      </c>
      <c r="I2754">
        <v>565</v>
      </c>
      <c r="J2754" t="s">
        <v>16</v>
      </c>
      <c r="K2754" t="s">
        <v>921</v>
      </c>
      <c r="L2754">
        <f>YEAR(licenziamenti[[#This Row],[date]])</f>
        <v>2023</v>
      </c>
    </row>
    <row r="2755" spans="1:12" hidden="1" x14ac:dyDescent="0.3">
      <c r="A2755" t="s">
        <v>5685</v>
      </c>
      <c r="B2755" t="s">
        <v>26</v>
      </c>
      <c r="C2755">
        <v>480</v>
      </c>
      <c r="D2755" s="1">
        <v>44967</v>
      </c>
      <c r="E2755">
        <v>72</v>
      </c>
      <c r="F2755" t="s">
        <v>13</v>
      </c>
      <c r="G2755" t="s">
        <v>5686</v>
      </c>
      <c r="H2755" t="s">
        <v>39</v>
      </c>
      <c r="I2755">
        <v>278</v>
      </c>
      <c r="J2755" t="s">
        <v>29</v>
      </c>
      <c r="K2755" t="s">
        <v>2657</v>
      </c>
      <c r="L2755">
        <f>YEAR(licenziamenti[[#This Row],[date]])</f>
        <v>2023</v>
      </c>
    </row>
    <row r="2756" spans="1:12" hidden="1" x14ac:dyDescent="0.3">
      <c r="A2756" t="s">
        <v>5687</v>
      </c>
      <c r="B2756" t="s">
        <v>138</v>
      </c>
      <c r="C2756">
        <v>13000</v>
      </c>
      <c r="D2756" s="1">
        <v>43928</v>
      </c>
      <c r="E2756">
        <v>5</v>
      </c>
      <c r="F2756" t="s">
        <v>83</v>
      </c>
      <c r="G2756" t="s">
        <v>5688</v>
      </c>
      <c r="H2756" t="s">
        <v>173</v>
      </c>
      <c r="I2756">
        <v>902</v>
      </c>
      <c r="J2756" t="s">
        <v>16</v>
      </c>
      <c r="K2756" t="s">
        <v>670</v>
      </c>
      <c r="L2756">
        <f>YEAR(licenziamenti[[#This Row],[date]])</f>
        <v>2020</v>
      </c>
    </row>
    <row r="2757" spans="1:12" hidden="1" x14ac:dyDescent="0.3">
      <c r="A2757" t="s">
        <v>5687</v>
      </c>
      <c r="B2757" t="s">
        <v>138</v>
      </c>
      <c r="C2757">
        <v>5500</v>
      </c>
      <c r="D2757" s="1">
        <v>45337</v>
      </c>
      <c r="E2757">
        <v>1</v>
      </c>
      <c r="F2757" t="s">
        <v>83</v>
      </c>
      <c r="G2757" t="s">
        <v>5689</v>
      </c>
      <c r="H2757" t="s">
        <v>39</v>
      </c>
      <c r="I2757">
        <v>962</v>
      </c>
      <c r="J2757" t="s">
        <v>16</v>
      </c>
      <c r="K2757" t="s">
        <v>1551</v>
      </c>
      <c r="L2757">
        <f>YEAR(licenziamenti[[#This Row],[date]])</f>
        <v>2024</v>
      </c>
    </row>
    <row r="2758" spans="1:12" hidden="1" x14ac:dyDescent="0.3">
      <c r="A2758" t="s">
        <v>5690</v>
      </c>
      <c r="B2758" t="s">
        <v>12</v>
      </c>
      <c r="C2758">
        <v>120</v>
      </c>
      <c r="D2758" s="1">
        <v>45398</v>
      </c>
      <c r="E2758">
        <v>25</v>
      </c>
      <c r="F2758" t="s">
        <v>1099</v>
      </c>
      <c r="G2758" t="s">
        <v>5691</v>
      </c>
      <c r="H2758" t="s">
        <v>28</v>
      </c>
      <c r="I2758">
        <v>75</v>
      </c>
      <c r="J2758" t="s">
        <v>16</v>
      </c>
      <c r="K2758" t="s">
        <v>5521</v>
      </c>
      <c r="L2758">
        <f>YEAR(licenziamenti[[#This Row],[date]])</f>
        <v>2024</v>
      </c>
    </row>
    <row r="2759" spans="1:12" hidden="1" x14ac:dyDescent="0.3">
      <c r="A2759" t="s">
        <v>5690</v>
      </c>
      <c r="B2759" t="s">
        <v>12</v>
      </c>
      <c r="C2759">
        <v>120</v>
      </c>
      <c r="D2759" s="1">
        <v>45567</v>
      </c>
      <c r="E2759">
        <v>31</v>
      </c>
      <c r="F2759" t="s">
        <v>78</v>
      </c>
      <c r="G2759" t="s">
        <v>5692</v>
      </c>
      <c r="H2759" t="s">
        <v>28</v>
      </c>
      <c r="I2759">
        <v>75</v>
      </c>
      <c r="J2759" t="s">
        <v>16</v>
      </c>
      <c r="K2759" t="s">
        <v>2450</v>
      </c>
      <c r="L2759">
        <f>YEAR(licenziamenti[[#This Row],[date]])</f>
        <v>2024</v>
      </c>
    </row>
    <row r="2760" spans="1:12" hidden="1" x14ac:dyDescent="0.3">
      <c r="A2760" t="s">
        <v>5693</v>
      </c>
      <c r="B2760" t="s">
        <v>138</v>
      </c>
      <c r="C2760">
        <v>1310</v>
      </c>
      <c r="D2760" s="1">
        <v>45530</v>
      </c>
      <c r="E2760">
        <v>10</v>
      </c>
      <c r="F2760" t="s">
        <v>13</v>
      </c>
      <c r="G2760" t="s">
        <v>5694</v>
      </c>
      <c r="H2760" t="s">
        <v>22</v>
      </c>
      <c r="I2760">
        <v>213</v>
      </c>
      <c r="J2760" t="s">
        <v>16</v>
      </c>
      <c r="K2760" t="s">
        <v>450</v>
      </c>
      <c r="L2760">
        <f>YEAR(licenziamenti[[#This Row],[date]])</f>
        <v>2024</v>
      </c>
    </row>
    <row r="2761" spans="1:12" hidden="1" x14ac:dyDescent="0.3">
      <c r="A2761" t="s">
        <v>5695</v>
      </c>
      <c r="B2761" t="s">
        <v>3285</v>
      </c>
      <c r="C2761">
        <v>440</v>
      </c>
      <c r="D2761" s="1">
        <v>44712</v>
      </c>
      <c r="E2761">
        <v>33</v>
      </c>
      <c r="F2761" t="s">
        <v>131</v>
      </c>
      <c r="G2761" t="s">
        <v>5696</v>
      </c>
      <c r="H2761" t="s">
        <v>22</v>
      </c>
      <c r="I2761">
        <v>110</v>
      </c>
      <c r="J2761" t="s">
        <v>16</v>
      </c>
      <c r="K2761" t="s">
        <v>1758</v>
      </c>
      <c r="L2761">
        <f>YEAR(licenziamenti[[#This Row],[date]])</f>
        <v>2022</v>
      </c>
    </row>
    <row r="2762" spans="1:12" hidden="1" x14ac:dyDescent="0.3">
      <c r="A2762" t="s">
        <v>5697</v>
      </c>
      <c r="B2762" t="s">
        <v>1448</v>
      </c>
      <c r="C2762">
        <v>300</v>
      </c>
      <c r="D2762" s="1">
        <v>44911</v>
      </c>
      <c r="E2762">
        <v>25</v>
      </c>
      <c r="F2762" t="s">
        <v>131</v>
      </c>
      <c r="G2762" t="s">
        <v>5698</v>
      </c>
      <c r="H2762" t="s">
        <v>58</v>
      </c>
      <c r="I2762">
        <v>29</v>
      </c>
      <c r="J2762" t="s">
        <v>159</v>
      </c>
      <c r="K2762" t="s">
        <v>3013</v>
      </c>
      <c r="L2762">
        <f>YEAR(licenziamenti[[#This Row],[date]])</f>
        <v>2022</v>
      </c>
    </row>
    <row r="2763" spans="1:12" hidden="1" x14ac:dyDescent="0.3">
      <c r="A2763" t="s">
        <v>5699</v>
      </c>
      <c r="B2763" t="s">
        <v>1354</v>
      </c>
      <c r="C2763">
        <v>3000</v>
      </c>
      <c r="D2763" s="1">
        <v>45838</v>
      </c>
      <c r="E2763">
        <v>1</v>
      </c>
      <c r="F2763" t="s">
        <v>311</v>
      </c>
      <c r="G2763" t="s">
        <v>5700</v>
      </c>
      <c r="H2763" t="s">
        <v>39</v>
      </c>
      <c r="I2763">
        <v>430</v>
      </c>
      <c r="J2763" t="s">
        <v>1356</v>
      </c>
      <c r="K2763" t="s">
        <v>4172</v>
      </c>
      <c r="L2763">
        <f>YEAR(licenziamenti[[#This Row],[date]])</f>
        <v>2025</v>
      </c>
    </row>
    <row r="2764" spans="1:12" hidden="1" x14ac:dyDescent="0.3">
      <c r="A2764" t="s">
        <v>5701</v>
      </c>
      <c r="B2764" t="s">
        <v>12</v>
      </c>
      <c r="C2764">
        <v>2620</v>
      </c>
      <c r="D2764" s="1">
        <v>44755</v>
      </c>
      <c r="E2764">
        <v>3.5000000000000004E+16</v>
      </c>
      <c r="F2764" t="s">
        <v>1478</v>
      </c>
      <c r="G2764" t="s">
        <v>5702</v>
      </c>
      <c r="H2764" t="s">
        <v>15</v>
      </c>
      <c r="I2764">
        <v>450</v>
      </c>
      <c r="J2764" t="s">
        <v>16</v>
      </c>
      <c r="K2764" t="s">
        <v>226</v>
      </c>
      <c r="L2764">
        <f>YEAR(licenziamenti[[#This Row],[date]])</f>
        <v>2022</v>
      </c>
    </row>
    <row r="2765" spans="1:12" hidden="1" x14ac:dyDescent="0.3">
      <c r="A2765" t="s">
        <v>5703</v>
      </c>
      <c r="B2765" t="s">
        <v>12</v>
      </c>
      <c r="C2765">
        <v>230</v>
      </c>
      <c r="D2765" s="1">
        <v>44727</v>
      </c>
      <c r="E2765">
        <v>23</v>
      </c>
      <c r="F2765" t="s">
        <v>311</v>
      </c>
      <c r="G2765" t="s">
        <v>5704</v>
      </c>
      <c r="H2765" t="s">
        <v>28</v>
      </c>
      <c r="I2765">
        <v>83</v>
      </c>
      <c r="J2765" t="s">
        <v>16</v>
      </c>
      <c r="K2765" t="s">
        <v>2091</v>
      </c>
      <c r="L2765">
        <f>YEAR(licenziamenti[[#This Row],[date]])</f>
        <v>2022</v>
      </c>
    </row>
    <row r="2766" spans="1:12" hidden="1" x14ac:dyDescent="0.3">
      <c r="A2766" t="s">
        <v>5705</v>
      </c>
      <c r="B2766" t="s">
        <v>130</v>
      </c>
      <c r="C2766">
        <v>200</v>
      </c>
      <c r="D2766" s="1">
        <v>45058</v>
      </c>
      <c r="F2766" t="s">
        <v>13</v>
      </c>
      <c r="G2766" t="s">
        <v>5706</v>
      </c>
      <c r="H2766" t="s">
        <v>35</v>
      </c>
      <c r="I2766">
        <v>87</v>
      </c>
      <c r="J2766" t="s">
        <v>133</v>
      </c>
      <c r="K2766" t="s">
        <v>1227</v>
      </c>
      <c r="L2766">
        <f>YEAR(licenziamenti[[#This Row],[date]])</f>
        <v>2023</v>
      </c>
    </row>
    <row r="2767" spans="1:12" hidden="1" x14ac:dyDescent="0.3">
      <c r="A2767" t="s">
        <v>5707</v>
      </c>
      <c r="B2767" t="s">
        <v>26</v>
      </c>
      <c r="C2767">
        <v>160</v>
      </c>
      <c r="D2767" s="1">
        <v>43963</v>
      </c>
      <c r="E2767">
        <v>3</v>
      </c>
      <c r="F2767" t="s">
        <v>65</v>
      </c>
      <c r="G2767" t="s">
        <v>5708</v>
      </c>
      <c r="H2767" t="s">
        <v>45</v>
      </c>
      <c r="I2767">
        <v>104</v>
      </c>
      <c r="J2767" t="s">
        <v>29</v>
      </c>
      <c r="K2767" t="s">
        <v>3982</v>
      </c>
      <c r="L2767">
        <f>YEAR(licenziamenti[[#This Row],[date]])</f>
        <v>2020</v>
      </c>
    </row>
    <row r="2768" spans="1:12" hidden="1" x14ac:dyDescent="0.3">
      <c r="A2768" t="s">
        <v>5707</v>
      </c>
      <c r="B2768" t="s">
        <v>26</v>
      </c>
      <c r="C2768">
        <v>350</v>
      </c>
      <c r="D2768" s="1">
        <v>45324</v>
      </c>
      <c r="E2768">
        <v>7</v>
      </c>
      <c r="F2768" t="s">
        <v>65</v>
      </c>
      <c r="G2768" t="s">
        <v>5709</v>
      </c>
      <c r="H2768" t="s">
        <v>15</v>
      </c>
      <c r="I2768">
        <v>234</v>
      </c>
      <c r="J2768" t="s">
        <v>29</v>
      </c>
      <c r="K2768" t="s">
        <v>1518</v>
      </c>
      <c r="L2768">
        <f>YEAR(licenziamenti[[#This Row],[date]])</f>
        <v>2024</v>
      </c>
    </row>
    <row r="2769" spans="1:12" hidden="1" x14ac:dyDescent="0.3">
      <c r="A2769" t="s">
        <v>5707</v>
      </c>
      <c r="B2769" t="s">
        <v>26</v>
      </c>
      <c r="C2769">
        <v>420</v>
      </c>
      <c r="D2769" s="1">
        <v>45142</v>
      </c>
      <c r="E2769">
        <v>7</v>
      </c>
      <c r="F2769" t="s">
        <v>65</v>
      </c>
      <c r="G2769" t="s">
        <v>2241</v>
      </c>
      <c r="H2769" t="s">
        <v>15</v>
      </c>
      <c r="I2769">
        <v>234</v>
      </c>
      <c r="J2769" t="s">
        <v>29</v>
      </c>
      <c r="K2769" t="s">
        <v>553</v>
      </c>
      <c r="L2769">
        <f>YEAR(licenziamenti[[#This Row],[date]])</f>
        <v>2023</v>
      </c>
    </row>
    <row r="2770" spans="1:12" hidden="1" x14ac:dyDescent="0.3">
      <c r="A2770" t="s">
        <v>5710</v>
      </c>
      <c r="B2770" t="s">
        <v>150</v>
      </c>
      <c r="D2770" s="1">
        <v>45576</v>
      </c>
      <c r="E2770">
        <v>10</v>
      </c>
      <c r="F2770" t="s">
        <v>78</v>
      </c>
      <c r="G2770" t="s">
        <v>5711</v>
      </c>
      <c r="H2770" t="s">
        <v>22</v>
      </c>
      <c r="I2770">
        <v>17</v>
      </c>
      <c r="J2770" t="s">
        <v>133</v>
      </c>
      <c r="K2770" t="s">
        <v>1177</v>
      </c>
      <c r="L2770">
        <f>YEAR(licenziamenti[[#This Row],[date]])</f>
        <v>2024</v>
      </c>
    </row>
    <row r="2771" spans="1:12" hidden="1" x14ac:dyDescent="0.3">
      <c r="A2771" t="s">
        <v>5712</v>
      </c>
      <c r="B2771" t="s">
        <v>130</v>
      </c>
      <c r="C2771">
        <v>3500</v>
      </c>
      <c r="D2771" s="1">
        <v>44741</v>
      </c>
      <c r="F2771" t="s">
        <v>65</v>
      </c>
      <c r="G2771" t="s">
        <v>5713</v>
      </c>
      <c r="H2771" t="s">
        <v>105</v>
      </c>
      <c r="I2771">
        <v>112</v>
      </c>
      <c r="J2771" t="s">
        <v>133</v>
      </c>
      <c r="K2771" t="s">
        <v>654</v>
      </c>
      <c r="L2771">
        <f>YEAR(licenziamenti[[#This Row],[date]])</f>
        <v>2022</v>
      </c>
    </row>
    <row r="2772" spans="1:12" hidden="1" x14ac:dyDescent="0.3">
      <c r="A2772" t="s">
        <v>5714</v>
      </c>
      <c r="B2772" t="s">
        <v>138</v>
      </c>
      <c r="C2772">
        <v>130</v>
      </c>
      <c r="D2772" s="1">
        <v>43938</v>
      </c>
      <c r="E2772">
        <v>37</v>
      </c>
      <c r="F2772" t="s">
        <v>146</v>
      </c>
      <c r="G2772" t="s">
        <v>5715</v>
      </c>
      <c r="H2772" t="s">
        <v>58</v>
      </c>
      <c r="I2772">
        <v>1</v>
      </c>
      <c r="J2772" t="s">
        <v>16</v>
      </c>
      <c r="K2772" t="s">
        <v>2088</v>
      </c>
      <c r="L2772">
        <f>YEAR(licenziamenti[[#This Row],[date]])</f>
        <v>2020</v>
      </c>
    </row>
    <row r="2773" spans="1:12" hidden="1" x14ac:dyDescent="0.3">
      <c r="A2773" t="s">
        <v>5716</v>
      </c>
      <c r="B2773" t="s">
        <v>3118</v>
      </c>
      <c r="C2773">
        <v>280</v>
      </c>
      <c r="D2773" s="1">
        <v>45106</v>
      </c>
      <c r="E2773">
        <v>3</v>
      </c>
      <c r="F2773" t="s">
        <v>311</v>
      </c>
      <c r="G2773" t="s">
        <v>5717</v>
      </c>
      <c r="H2773" t="s">
        <v>28</v>
      </c>
      <c r="I2773">
        <v>65</v>
      </c>
      <c r="J2773" t="s">
        <v>289</v>
      </c>
      <c r="K2773" t="s">
        <v>1158</v>
      </c>
      <c r="L2773">
        <f>YEAR(licenziamenti[[#This Row],[date]])</f>
        <v>2023</v>
      </c>
    </row>
    <row r="2774" spans="1:12" hidden="1" x14ac:dyDescent="0.3">
      <c r="A2774" t="s">
        <v>5718</v>
      </c>
      <c r="B2774" t="s">
        <v>26</v>
      </c>
      <c r="C2774">
        <v>1310</v>
      </c>
      <c r="D2774" s="1">
        <v>43935</v>
      </c>
      <c r="E2774">
        <v>23</v>
      </c>
      <c r="F2774" t="s">
        <v>83</v>
      </c>
      <c r="G2774" t="s">
        <v>5719</v>
      </c>
      <c r="H2774" t="s">
        <v>15</v>
      </c>
      <c r="I2774">
        <v>224</v>
      </c>
      <c r="J2774" t="s">
        <v>29</v>
      </c>
      <c r="K2774" t="s">
        <v>2017</v>
      </c>
      <c r="L2774">
        <f>YEAR(licenziamenti[[#This Row],[date]])</f>
        <v>2020</v>
      </c>
    </row>
    <row r="2775" spans="1:12" hidden="1" x14ac:dyDescent="0.3">
      <c r="A2775" t="s">
        <v>5720</v>
      </c>
      <c r="B2775" t="s">
        <v>2139</v>
      </c>
      <c r="C2775">
        <v>250</v>
      </c>
      <c r="D2775" s="1">
        <v>45000</v>
      </c>
      <c r="E2775">
        <v>3</v>
      </c>
      <c r="F2775" t="s">
        <v>131</v>
      </c>
      <c r="G2775" t="s">
        <v>5721</v>
      </c>
      <c r="H2775" t="s">
        <v>28</v>
      </c>
      <c r="I2775">
        <v>24</v>
      </c>
      <c r="J2775" t="s">
        <v>2141</v>
      </c>
      <c r="K2775" t="s">
        <v>390</v>
      </c>
      <c r="L2775">
        <f>YEAR(licenziamenti[[#This Row],[date]])</f>
        <v>2023</v>
      </c>
    </row>
    <row r="2776" spans="1:12" hidden="1" x14ac:dyDescent="0.3">
      <c r="A2776" t="s">
        <v>5722</v>
      </c>
      <c r="B2776" t="s">
        <v>42</v>
      </c>
      <c r="C2776">
        <v>240</v>
      </c>
      <c r="D2776" s="1">
        <v>43950</v>
      </c>
      <c r="E2776">
        <v>1</v>
      </c>
      <c r="F2776" t="s">
        <v>221</v>
      </c>
      <c r="G2776" t="s">
        <v>5723</v>
      </c>
      <c r="H2776" t="s">
        <v>45</v>
      </c>
      <c r="I2776">
        <v>128</v>
      </c>
      <c r="J2776" t="s">
        <v>16</v>
      </c>
      <c r="K2776" t="s">
        <v>747</v>
      </c>
      <c r="L2776">
        <f>YEAR(licenziamenti[[#This Row],[date]])</f>
        <v>2020</v>
      </c>
    </row>
    <row r="2777" spans="1:12" hidden="1" x14ac:dyDescent="0.3">
      <c r="A2777" t="s">
        <v>5724</v>
      </c>
      <c r="B2777" t="s">
        <v>138</v>
      </c>
      <c r="C2777">
        <v>270</v>
      </c>
      <c r="D2777" s="1">
        <v>44747</v>
      </c>
      <c r="E2777">
        <v>7</v>
      </c>
      <c r="F2777" t="s">
        <v>146</v>
      </c>
      <c r="G2777" t="s">
        <v>5725</v>
      </c>
      <c r="H2777" t="s">
        <v>22</v>
      </c>
      <c r="I2777">
        <v>583</v>
      </c>
      <c r="J2777" t="s">
        <v>16</v>
      </c>
      <c r="K2777" t="s">
        <v>406</v>
      </c>
      <c r="L2777">
        <f>YEAR(licenziamenti[[#This Row],[date]])</f>
        <v>2022</v>
      </c>
    </row>
    <row r="2778" spans="1:12" hidden="1" x14ac:dyDescent="0.3">
      <c r="A2778" t="s">
        <v>5726</v>
      </c>
      <c r="B2778" t="s">
        <v>12</v>
      </c>
      <c r="C2778">
        <v>200</v>
      </c>
      <c r="D2778" s="1">
        <v>43914</v>
      </c>
      <c r="F2778" t="s">
        <v>213</v>
      </c>
      <c r="G2778" t="s">
        <v>5727</v>
      </c>
      <c r="H2778" t="s">
        <v>28</v>
      </c>
      <c r="I2778">
        <v>35</v>
      </c>
      <c r="J2778" t="s">
        <v>16</v>
      </c>
      <c r="K2778" t="s">
        <v>183</v>
      </c>
      <c r="L2778">
        <f>YEAR(licenziamenti[[#This Row],[date]])</f>
        <v>2020</v>
      </c>
    </row>
    <row r="2779" spans="1:12" hidden="1" x14ac:dyDescent="0.3">
      <c r="A2779" t="s">
        <v>5728</v>
      </c>
      <c r="B2779" t="s">
        <v>168</v>
      </c>
      <c r="C2779">
        <v>2500</v>
      </c>
      <c r="D2779" s="1">
        <v>43918</v>
      </c>
      <c r="E2779">
        <v>5</v>
      </c>
      <c r="F2779" t="s">
        <v>213</v>
      </c>
      <c r="G2779" t="s">
        <v>5729</v>
      </c>
      <c r="H2779" t="s">
        <v>45</v>
      </c>
      <c r="I2779">
        <v>47</v>
      </c>
      <c r="J2779" t="s">
        <v>133</v>
      </c>
      <c r="K2779" t="s">
        <v>183</v>
      </c>
      <c r="L2779">
        <f>YEAR(licenziamenti[[#This Row],[date]])</f>
        <v>2020</v>
      </c>
    </row>
    <row r="2780" spans="1:12" hidden="1" x14ac:dyDescent="0.3">
      <c r="A2780" t="s">
        <v>5730</v>
      </c>
      <c r="B2780" t="s">
        <v>1278</v>
      </c>
      <c r="C2780">
        <v>1000</v>
      </c>
      <c r="D2780" s="1">
        <v>44732</v>
      </c>
      <c r="E2780">
        <v>12</v>
      </c>
      <c r="F2780" t="s">
        <v>43</v>
      </c>
      <c r="G2780" t="s">
        <v>5731</v>
      </c>
      <c r="H2780" t="s">
        <v>15</v>
      </c>
      <c r="I2780">
        <v>1000</v>
      </c>
      <c r="J2780" t="s">
        <v>1280</v>
      </c>
      <c r="K2780" t="s">
        <v>485</v>
      </c>
      <c r="L2780">
        <f>YEAR(licenziamenti[[#This Row],[date]])</f>
        <v>2022</v>
      </c>
    </row>
    <row r="2781" spans="1:12" hidden="1" x14ac:dyDescent="0.3">
      <c r="A2781" t="s">
        <v>5730</v>
      </c>
      <c r="B2781" t="s">
        <v>1278</v>
      </c>
      <c r="C2781">
        <v>800</v>
      </c>
      <c r="D2781" s="1">
        <v>44887</v>
      </c>
      <c r="E2781">
        <v>8</v>
      </c>
      <c r="F2781" t="s">
        <v>43</v>
      </c>
      <c r="G2781" t="s">
        <v>5732</v>
      </c>
      <c r="H2781" t="s">
        <v>15</v>
      </c>
      <c r="I2781">
        <v>1000</v>
      </c>
      <c r="J2781" t="s">
        <v>1280</v>
      </c>
      <c r="K2781" t="s">
        <v>4821</v>
      </c>
      <c r="L2781">
        <f>YEAR(licenziamenti[[#This Row],[date]])</f>
        <v>2022</v>
      </c>
    </row>
    <row r="2782" spans="1:12" hidden="1" x14ac:dyDescent="0.3">
      <c r="A2782" t="s">
        <v>5730</v>
      </c>
      <c r="B2782" t="s">
        <v>287</v>
      </c>
      <c r="C2782">
        <v>1200</v>
      </c>
      <c r="D2782" s="1">
        <v>43954</v>
      </c>
      <c r="E2782">
        <v>1</v>
      </c>
      <c r="F2782" t="s">
        <v>43</v>
      </c>
      <c r="G2782" t="s">
        <v>5733</v>
      </c>
      <c r="H2782" t="s">
        <v>45</v>
      </c>
      <c r="I2782">
        <v>386</v>
      </c>
      <c r="J2782" t="s">
        <v>289</v>
      </c>
      <c r="K2782" t="s">
        <v>5734</v>
      </c>
      <c r="L2782">
        <f>YEAR(licenziamenti[[#This Row],[date]])</f>
        <v>2020</v>
      </c>
    </row>
    <row r="2783" spans="1:12" hidden="1" x14ac:dyDescent="0.3">
      <c r="A2783" t="s">
        <v>5735</v>
      </c>
      <c r="B2783" t="s">
        <v>12</v>
      </c>
      <c r="D2783" s="1">
        <v>44733</v>
      </c>
      <c r="E2783">
        <v>1</v>
      </c>
      <c r="F2783" t="s">
        <v>109</v>
      </c>
      <c r="G2783" t="s">
        <v>158</v>
      </c>
      <c r="H2783" t="s">
        <v>35</v>
      </c>
      <c r="I2783">
        <v>109</v>
      </c>
      <c r="J2783" t="s">
        <v>16</v>
      </c>
      <c r="K2783" t="s">
        <v>1156</v>
      </c>
      <c r="L2783">
        <f>YEAR(licenziamenti[[#This Row],[date]])</f>
        <v>2022</v>
      </c>
    </row>
    <row r="2784" spans="1:12" hidden="1" x14ac:dyDescent="0.3">
      <c r="A2784" t="s">
        <v>5736</v>
      </c>
      <c r="B2784" t="s">
        <v>12</v>
      </c>
      <c r="C2784">
        <v>140</v>
      </c>
      <c r="D2784" s="1">
        <v>45300</v>
      </c>
      <c r="E2784">
        <v>6</v>
      </c>
      <c r="F2784" t="s">
        <v>131</v>
      </c>
      <c r="G2784" t="s">
        <v>5737</v>
      </c>
      <c r="H2784" t="s">
        <v>22</v>
      </c>
      <c r="I2784">
        <v>14</v>
      </c>
      <c r="J2784" t="s">
        <v>16</v>
      </c>
      <c r="K2784" t="s">
        <v>626</v>
      </c>
      <c r="L2784">
        <f>YEAR(licenziamenti[[#This Row],[date]])</f>
        <v>2024</v>
      </c>
    </row>
    <row r="2785" spans="1:12" hidden="1" x14ac:dyDescent="0.3">
      <c r="A2785" t="s">
        <v>5738</v>
      </c>
      <c r="B2785" t="s">
        <v>12</v>
      </c>
      <c r="C2785">
        <v>400</v>
      </c>
      <c r="D2785" s="1">
        <v>45350</v>
      </c>
      <c r="E2785">
        <v>4</v>
      </c>
      <c r="F2785" t="s">
        <v>131</v>
      </c>
      <c r="G2785" t="s">
        <v>5739</v>
      </c>
      <c r="H2785" t="s">
        <v>35</v>
      </c>
      <c r="I2785">
        <v>71</v>
      </c>
      <c r="J2785" t="s">
        <v>16</v>
      </c>
      <c r="K2785" t="s">
        <v>2080</v>
      </c>
      <c r="L2785">
        <f>YEAR(licenziamenti[[#This Row],[date]])</f>
        <v>2024</v>
      </c>
    </row>
    <row r="2786" spans="1:12" hidden="1" x14ac:dyDescent="0.3">
      <c r="A2786" t="s">
        <v>5740</v>
      </c>
      <c r="B2786" t="s">
        <v>117</v>
      </c>
      <c r="C2786">
        <v>410</v>
      </c>
      <c r="D2786" s="1">
        <v>44453</v>
      </c>
      <c r="E2786">
        <v>9</v>
      </c>
      <c r="F2786" t="s">
        <v>65</v>
      </c>
      <c r="G2786" t="s">
        <v>5741</v>
      </c>
      <c r="H2786" t="s">
        <v>28</v>
      </c>
      <c r="I2786">
        <v>12</v>
      </c>
      <c r="J2786" t="s">
        <v>16</v>
      </c>
      <c r="K2786" t="s">
        <v>5742</v>
      </c>
      <c r="L2786">
        <f>YEAR(licenziamenti[[#This Row],[date]])</f>
        <v>2021</v>
      </c>
    </row>
    <row r="2787" spans="1:12" hidden="1" x14ac:dyDescent="0.3">
      <c r="A2787" t="s">
        <v>5743</v>
      </c>
      <c r="B2787" t="s">
        <v>150</v>
      </c>
      <c r="C2787">
        <v>3000</v>
      </c>
      <c r="D2787" s="1">
        <v>44635</v>
      </c>
      <c r="E2787">
        <v>5</v>
      </c>
      <c r="F2787" t="s">
        <v>43</v>
      </c>
      <c r="G2787" t="s">
        <v>5744</v>
      </c>
      <c r="H2787" t="s">
        <v>28</v>
      </c>
      <c r="I2787">
        <v>62</v>
      </c>
      <c r="J2787" t="s">
        <v>133</v>
      </c>
      <c r="K2787" t="s">
        <v>2391</v>
      </c>
      <c r="L2787">
        <f>YEAR(licenziamenti[[#This Row],[date]])</f>
        <v>2022</v>
      </c>
    </row>
    <row r="2788" spans="1:12" hidden="1" x14ac:dyDescent="0.3">
      <c r="A2788" t="s">
        <v>5745</v>
      </c>
      <c r="B2788" t="s">
        <v>12</v>
      </c>
      <c r="D2788" s="1">
        <v>44879</v>
      </c>
      <c r="E2788">
        <v>5700000000000001</v>
      </c>
      <c r="F2788" t="s">
        <v>13</v>
      </c>
      <c r="G2788" t="s">
        <v>5746</v>
      </c>
      <c r="H2788" t="s">
        <v>39</v>
      </c>
      <c r="I2788">
        <v>624</v>
      </c>
      <c r="J2788" t="s">
        <v>16</v>
      </c>
      <c r="K2788" t="s">
        <v>92</v>
      </c>
      <c r="L2788">
        <f>YEAR(licenziamenti[[#This Row],[date]])</f>
        <v>2022</v>
      </c>
    </row>
    <row r="2789" spans="1:12" hidden="1" x14ac:dyDescent="0.3">
      <c r="A2789" t="s">
        <v>5747</v>
      </c>
      <c r="B2789" t="s">
        <v>287</v>
      </c>
      <c r="C2789">
        <v>300</v>
      </c>
      <c r="D2789" s="1">
        <v>45295</v>
      </c>
      <c r="E2789">
        <v>15</v>
      </c>
      <c r="F2789" t="s">
        <v>43</v>
      </c>
      <c r="G2789" t="s">
        <v>5748</v>
      </c>
      <c r="H2789" t="s">
        <v>35</v>
      </c>
      <c r="I2789">
        <v>199</v>
      </c>
      <c r="J2789" t="s">
        <v>289</v>
      </c>
      <c r="K2789" t="s">
        <v>3126</v>
      </c>
      <c r="L2789">
        <f>YEAR(licenziamenti[[#This Row],[date]])</f>
        <v>2024</v>
      </c>
    </row>
    <row r="2790" spans="1:12" hidden="1" x14ac:dyDescent="0.3">
      <c r="A2790" t="s">
        <v>5749</v>
      </c>
      <c r="B2790" t="s">
        <v>12</v>
      </c>
      <c r="C2790">
        <v>3000</v>
      </c>
      <c r="D2790" s="1">
        <v>43915</v>
      </c>
      <c r="E2790">
        <v>25</v>
      </c>
      <c r="F2790" t="s">
        <v>213</v>
      </c>
      <c r="G2790" t="s">
        <v>5750</v>
      </c>
      <c r="H2790" t="s">
        <v>45</v>
      </c>
      <c r="I2790">
        <v>981</v>
      </c>
      <c r="J2790" t="s">
        <v>16</v>
      </c>
      <c r="K2790" t="s">
        <v>796</v>
      </c>
      <c r="L2790">
        <f>YEAR(licenziamenti[[#This Row],[date]])</f>
        <v>2020</v>
      </c>
    </row>
    <row r="2791" spans="1:12" hidden="1" x14ac:dyDescent="0.3">
      <c r="A2791" t="s">
        <v>5751</v>
      </c>
      <c r="B2791" t="s">
        <v>138</v>
      </c>
      <c r="D2791" s="1">
        <v>45966</v>
      </c>
      <c r="E2791">
        <v>2</v>
      </c>
      <c r="F2791" t="s">
        <v>213</v>
      </c>
      <c r="G2791" t="s">
        <v>5752</v>
      </c>
      <c r="H2791" t="s">
        <v>39</v>
      </c>
      <c r="I2791">
        <v>3</v>
      </c>
      <c r="J2791" t="s">
        <v>16</v>
      </c>
      <c r="K2791" t="s">
        <v>681</v>
      </c>
      <c r="L2791">
        <f>YEAR(licenziamenti[[#This Row],[date]])</f>
        <v>2025</v>
      </c>
    </row>
    <row r="2792" spans="1:12" hidden="1" x14ac:dyDescent="0.3">
      <c r="A2792" t="s">
        <v>5751</v>
      </c>
      <c r="B2792" t="s">
        <v>138</v>
      </c>
      <c r="C2792">
        <v>1250</v>
      </c>
      <c r="D2792" s="1">
        <v>45242</v>
      </c>
      <c r="E2792">
        <v>4</v>
      </c>
      <c r="F2792" t="s">
        <v>213</v>
      </c>
      <c r="G2792" t="s">
        <v>5753</v>
      </c>
      <c r="H2792" t="s">
        <v>39</v>
      </c>
      <c r="I2792">
        <v>3</v>
      </c>
      <c r="J2792" t="s">
        <v>16</v>
      </c>
      <c r="K2792" t="s">
        <v>652</v>
      </c>
      <c r="L2792">
        <f>YEAR(licenziamenti[[#This Row],[date]])</f>
        <v>2023</v>
      </c>
    </row>
    <row r="2793" spans="1:12" hidden="1" x14ac:dyDescent="0.3">
      <c r="A2793" t="s">
        <v>5751</v>
      </c>
      <c r="B2793" t="s">
        <v>138</v>
      </c>
      <c r="C2793">
        <v>750</v>
      </c>
      <c r="D2793" s="1">
        <v>45692</v>
      </c>
      <c r="F2793" t="s">
        <v>213</v>
      </c>
      <c r="G2793" t="s">
        <v>5754</v>
      </c>
      <c r="H2793" t="s">
        <v>39</v>
      </c>
      <c r="I2793">
        <v>3</v>
      </c>
      <c r="J2793" t="s">
        <v>16</v>
      </c>
      <c r="K2793" t="s">
        <v>537</v>
      </c>
      <c r="L2793">
        <f>YEAR(licenziamenti[[#This Row],[date]])</f>
        <v>2025</v>
      </c>
    </row>
    <row r="2794" spans="1:12" hidden="1" x14ac:dyDescent="0.3">
      <c r="A2794" t="s">
        <v>5751</v>
      </c>
      <c r="B2794" t="s">
        <v>138</v>
      </c>
      <c r="C2794">
        <v>9000</v>
      </c>
      <c r="D2794" s="1">
        <v>43949</v>
      </c>
      <c r="E2794">
        <v>25</v>
      </c>
      <c r="F2794" t="s">
        <v>213</v>
      </c>
      <c r="G2794" t="s">
        <v>5755</v>
      </c>
      <c r="H2794" t="s">
        <v>39</v>
      </c>
      <c r="I2794">
        <v>3</v>
      </c>
      <c r="J2794" t="s">
        <v>16</v>
      </c>
      <c r="K2794" t="s">
        <v>433</v>
      </c>
      <c r="L2794">
        <f>YEAR(licenziamenti[[#This Row],[date]])</f>
        <v>2020</v>
      </c>
    </row>
    <row r="2795" spans="1:12" hidden="1" x14ac:dyDescent="0.3">
      <c r="A2795" t="s">
        <v>5756</v>
      </c>
      <c r="B2795" t="s">
        <v>12</v>
      </c>
      <c r="C2795">
        <v>150</v>
      </c>
      <c r="D2795" s="1">
        <v>43913</v>
      </c>
      <c r="E2795">
        <v>17</v>
      </c>
      <c r="F2795" t="s">
        <v>392</v>
      </c>
      <c r="G2795" t="s">
        <v>5757</v>
      </c>
      <c r="H2795" t="s">
        <v>28</v>
      </c>
      <c r="I2795">
        <v>48</v>
      </c>
      <c r="J2795" t="s">
        <v>16</v>
      </c>
      <c r="K2795" t="s">
        <v>796</v>
      </c>
      <c r="L2795">
        <f>YEAR(licenziamenti[[#This Row],[date]])</f>
        <v>2020</v>
      </c>
    </row>
    <row r="2796" spans="1:12" hidden="1" x14ac:dyDescent="0.3">
      <c r="A2796" t="s">
        <v>5758</v>
      </c>
      <c r="B2796" t="s">
        <v>42</v>
      </c>
      <c r="C2796">
        <v>1000</v>
      </c>
      <c r="D2796" s="1">
        <v>44967</v>
      </c>
      <c r="E2796">
        <v>2</v>
      </c>
      <c r="F2796" t="s">
        <v>20</v>
      </c>
      <c r="G2796" t="s">
        <v>5759</v>
      </c>
      <c r="H2796" t="s">
        <v>105</v>
      </c>
      <c r="I2796">
        <v>16</v>
      </c>
      <c r="J2796" t="s">
        <v>16</v>
      </c>
      <c r="K2796" t="s">
        <v>1312</v>
      </c>
      <c r="L2796">
        <f>YEAR(licenziamenti[[#This Row],[date]])</f>
        <v>2023</v>
      </c>
    </row>
    <row r="2797" spans="1:12" hidden="1" x14ac:dyDescent="0.3">
      <c r="A2797" t="s">
        <v>5758</v>
      </c>
      <c r="B2797" t="s">
        <v>42</v>
      </c>
      <c r="C2797">
        <v>230</v>
      </c>
      <c r="D2797" s="1">
        <v>43923</v>
      </c>
      <c r="E2797">
        <v>7</v>
      </c>
      <c r="F2797" t="s">
        <v>20</v>
      </c>
      <c r="G2797" t="s">
        <v>5760</v>
      </c>
      <c r="H2797" t="s">
        <v>28</v>
      </c>
      <c r="I2797">
        <v>16</v>
      </c>
      <c r="J2797" t="s">
        <v>16</v>
      </c>
      <c r="K2797" t="s">
        <v>1150</v>
      </c>
      <c r="L2797">
        <f>YEAR(licenziamenti[[#This Row],[date]])</f>
        <v>2020</v>
      </c>
    </row>
    <row r="2798" spans="1:12" hidden="1" x14ac:dyDescent="0.3">
      <c r="A2798" t="s">
        <v>5761</v>
      </c>
      <c r="B2798" t="s">
        <v>12</v>
      </c>
      <c r="C2798">
        <v>160</v>
      </c>
      <c r="D2798" s="1">
        <v>45034</v>
      </c>
      <c r="E2798">
        <v>9</v>
      </c>
      <c r="F2798" t="s">
        <v>56</v>
      </c>
      <c r="G2798" t="s">
        <v>5762</v>
      </c>
      <c r="H2798" t="s">
        <v>28</v>
      </c>
      <c r="I2798">
        <v>149</v>
      </c>
      <c r="J2798" t="s">
        <v>16</v>
      </c>
      <c r="K2798" t="s">
        <v>631</v>
      </c>
      <c r="L2798">
        <f>YEAR(licenziamenti[[#This Row],[date]])</f>
        <v>2023</v>
      </c>
    </row>
    <row r="2799" spans="1:12" hidden="1" x14ac:dyDescent="0.3">
      <c r="A2799" t="s">
        <v>5763</v>
      </c>
      <c r="B2799" t="s">
        <v>42</v>
      </c>
      <c r="C2799">
        <v>260</v>
      </c>
      <c r="D2799" s="1">
        <v>45219</v>
      </c>
      <c r="F2799" t="s">
        <v>131</v>
      </c>
      <c r="G2799" t="s">
        <v>5764</v>
      </c>
      <c r="H2799" t="s">
        <v>28</v>
      </c>
      <c r="I2799">
        <v>67</v>
      </c>
      <c r="J2799" t="s">
        <v>16</v>
      </c>
      <c r="K2799" t="s">
        <v>1113</v>
      </c>
      <c r="L2799">
        <f>YEAR(licenziamenti[[#This Row],[date]])</f>
        <v>2023</v>
      </c>
    </row>
    <row r="2800" spans="1:12" hidden="1" x14ac:dyDescent="0.3">
      <c r="A2800" t="s">
        <v>5763</v>
      </c>
      <c r="B2800" t="s">
        <v>42</v>
      </c>
      <c r="C2800">
        <v>400</v>
      </c>
      <c r="D2800" s="1">
        <v>45443</v>
      </c>
      <c r="F2800" t="s">
        <v>131</v>
      </c>
      <c r="G2800" t="s">
        <v>5765</v>
      </c>
      <c r="H2800" t="s">
        <v>28</v>
      </c>
      <c r="I2800">
        <v>67</v>
      </c>
      <c r="J2800" t="s">
        <v>16</v>
      </c>
      <c r="K2800" t="s">
        <v>2634</v>
      </c>
      <c r="L2800">
        <f>YEAR(licenziamenti[[#This Row],[date]])</f>
        <v>2024</v>
      </c>
    </row>
    <row r="2801" spans="1:12" hidden="1" x14ac:dyDescent="0.3">
      <c r="A2801" t="s">
        <v>5766</v>
      </c>
      <c r="B2801" t="s">
        <v>12</v>
      </c>
      <c r="C2801">
        <v>130</v>
      </c>
      <c r="D2801" s="1">
        <v>43936</v>
      </c>
      <c r="F2801" t="s">
        <v>43</v>
      </c>
      <c r="G2801" t="s">
        <v>5767</v>
      </c>
      <c r="H2801" t="s">
        <v>35</v>
      </c>
      <c r="I2801">
        <v>34</v>
      </c>
      <c r="J2801" t="s">
        <v>16</v>
      </c>
      <c r="K2801" t="s">
        <v>1774</v>
      </c>
      <c r="L2801">
        <f>YEAR(licenziamenti[[#This Row],[date]])</f>
        <v>2020</v>
      </c>
    </row>
    <row r="2802" spans="1:12" hidden="1" x14ac:dyDescent="0.3">
      <c r="A2802" t="s">
        <v>5766</v>
      </c>
      <c r="B2802" t="s">
        <v>12</v>
      </c>
      <c r="C2802">
        <v>1300</v>
      </c>
      <c r="D2802" s="1">
        <v>45322</v>
      </c>
      <c r="F2802" t="s">
        <v>43</v>
      </c>
      <c r="G2802" t="s">
        <v>5768</v>
      </c>
      <c r="H2802" t="s">
        <v>15</v>
      </c>
      <c r="I2802">
        <v>152</v>
      </c>
      <c r="J2802" t="s">
        <v>16</v>
      </c>
      <c r="K2802" t="s">
        <v>1518</v>
      </c>
      <c r="L2802">
        <f>YEAR(licenziamenti[[#This Row],[date]])</f>
        <v>2024</v>
      </c>
    </row>
    <row r="2803" spans="1:12" hidden="1" x14ac:dyDescent="0.3">
      <c r="A2803" t="s">
        <v>5769</v>
      </c>
      <c r="B2803" t="s">
        <v>1796</v>
      </c>
      <c r="D2803" s="1">
        <v>44713</v>
      </c>
      <c r="E2803">
        <v>3</v>
      </c>
      <c r="F2803" t="s">
        <v>221</v>
      </c>
      <c r="G2803" t="s">
        <v>5770</v>
      </c>
      <c r="H2803" t="s">
        <v>152</v>
      </c>
      <c r="I2803">
        <v>17</v>
      </c>
      <c r="J2803" t="s">
        <v>223</v>
      </c>
      <c r="K2803" t="s">
        <v>1758</v>
      </c>
      <c r="L2803">
        <f>YEAR(licenziamenti[[#This Row],[date]])</f>
        <v>2022</v>
      </c>
    </row>
    <row r="2804" spans="1:12" hidden="1" x14ac:dyDescent="0.3">
      <c r="A2804" t="s">
        <v>5771</v>
      </c>
      <c r="B2804" t="s">
        <v>204</v>
      </c>
      <c r="C2804">
        <v>300</v>
      </c>
      <c r="D2804" s="1">
        <v>45407</v>
      </c>
      <c r="E2804">
        <v>25</v>
      </c>
      <c r="F2804" t="s">
        <v>549</v>
      </c>
      <c r="G2804" t="s">
        <v>5772</v>
      </c>
      <c r="H2804" t="s">
        <v>28</v>
      </c>
      <c r="I2804">
        <v>158</v>
      </c>
      <c r="J2804" t="s">
        <v>16</v>
      </c>
      <c r="K2804" t="s">
        <v>5773</v>
      </c>
      <c r="L2804">
        <f>YEAR(licenziamenti[[#This Row],[date]])</f>
        <v>2024</v>
      </c>
    </row>
    <row r="2805" spans="1:12" hidden="1" x14ac:dyDescent="0.3">
      <c r="A2805" t="s">
        <v>5774</v>
      </c>
      <c r="B2805" t="s">
        <v>32</v>
      </c>
      <c r="C2805">
        <v>1020</v>
      </c>
      <c r="D2805" s="1">
        <v>45091</v>
      </c>
      <c r="E2805">
        <v>24</v>
      </c>
      <c r="F2805" t="s">
        <v>103</v>
      </c>
      <c r="G2805" t="s">
        <v>5775</v>
      </c>
      <c r="H2805" t="s">
        <v>39</v>
      </c>
      <c r="I2805">
        <v>340</v>
      </c>
      <c r="J2805" t="s">
        <v>16</v>
      </c>
      <c r="K2805" t="s">
        <v>5491</v>
      </c>
      <c r="L2805">
        <f>YEAR(licenziamenti[[#This Row],[date]])</f>
        <v>2023</v>
      </c>
    </row>
    <row r="2806" spans="1:12" hidden="1" x14ac:dyDescent="0.3">
      <c r="A2806" t="s">
        <v>5774</v>
      </c>
      <c r="B2806" t="s">
        <v>32</v>
      </c>
      <c r="C2806">
        <v>2190</v>
      </c>
      <c r="D2806" s="1">
        <v>43979</v>
      </c>
      <c r="E2806">
        <v>3</v>
      </c>
      <c r="F2806" t="s">
        <v>103</v>
      </c>
      <c r="G2806" t="s">
        <v>5776</v>
      </c>
      <c r="H2806" t="s">
        <v>39</v>
      </c>
      <c r="I2806">
        <v>340</v>
      </c>
      <c r="J2806" t="s">
        <v>16</v>
      </c>
      <c r="K2806" t="s">
        <v>1051</v>
      </c>
      <c r="L2806">
        <f>YEAR(licenziamenti[[#This Row],[date]])</f>
        <v>2020</v>
      </c>
    </row>
    <row r="2807" spans="1:12" hidden="1" x14ac:dyDescent="0.3">
      <c r="A2807" t="s">
        <v>5777</v>
      </c>
      <c r="B2807" t="s">
        <v>517</v>
      </c>
      <c r="C2807">
        <v>400</v>
      </c>
      <c r="D2807" s="1">
        <v>44820</v>
      </c>
      <c r="E2807">
        <v>1</v>
      </c>
      <c r="F2807" t="s">
        <v>131</v>
      </c>
      <c r="G2807" t="s">
        <v>5778</v>
      </c>
      <c r="H2807" t="s">
        <v>15</v>
      </c>
      <c r="I2807">
        <v>271</v>
      </c>
      <c r="J2807" t="s">
        <v>519</v>
      </c>
      <c r="K2807" t="s">
        <v>3559</v>
      </c>
      <c r="L2807">
        <f>YEAR(licenziamenti[[#This Row],[date]])</f>
        <v>2022</v>
      </c>
    </row>
    <row r="2808" spans="1:12" hidden="1" x14ac:dyDescent="0.3">
      <c r="A2808" t="s">
        <v>5777</v>
      </c>
      <c r="B2808" t="s">
        <v>517</v>
      </c>
      <c r="C2808">
        <v>710</v>
      </c>
      <c r="D2808" s="1">
        <v>45611</v>
      </c>
      <c r="E2808">
        <v>25</v>
      </c>
      <c r="F2808" t="s">
        <v>131</v>
      </c>
      <c r="G2808" t="s">
        <v>5779</v>
      </c>
      <c r="H2808" t="s">
        <v>15</v>
      </c>
      <c r="I2808">
        <v>321</v>
      </c>
      <c r="J2808" t="s">
        <v>519</v>
      </c>
      <c r="K2808" t="s">
        <v>3660</v>
      </c>
      <c r="L2808">
        <f>YEAR(licenziamenti[[#This Row],[date]])</f>
        <v>2024</v>
      </c>
    </row>
    <row r="2809" spans="1:12" hidden="1" x14ac:dyDescent="0.3">
      <c r="A2809" t="s">
        <v>5780</v>
      </c>
      <c r="B2809" t="s">
        <v>12</v>
      </c>
      <c r="C2809">
        <v>1500</v>
      </c>
      <c r="D2809" s="1">
        <v>44720</v>
      </c>
      <c r="E2809">
        <v>15</v>
      </c>
      <c r="F2809" t="s">
        <v>13</v>
      </c>
      <c r="G2809" t="s">
        <v>5781</v>
      </c>
      <c r="H2809" t="s">
        <v>45</v>
      </c>
      <c r="I2809">
        <v>255</v>
      </c>
      <c r="J2809" t="s">
        <v>16</v>
      </c>
      <c r="K2809" t="s">
        <v>1645</v>
      </c>
      <c r="L2809">
        <f>YEAR(licenziamenti[[#This Row],[date]])</f>
        <v>2022</v>
      </c>
    </row>
    <row r="2810" spans="1:12" hidden="1" x14ac:dyDescent="0.3">
      <c r="A2810" t="s">
        <v>5780</v>
      </c>
      <c r="B2810" t="s">
        <v>12</v>
      </c>
      <c r="C2810">
        <v>1750</v>
      </c>
      <c r="D2810" s="1">
        <v>44784</v>
      </c>
      <c r="E2810">
        <v>33</v>
      </c>
      <c r="F2810" t="s">
        <v>13</v>
      </c>
      <c r="G2810" t="s">
        <v>5782</v>
      </c>
      <c r="H2810" t="s">
        <v>45</v>
      </c>
      <c r="I2810">
        <v>255</v>
      </c>
      <c r="J2810" t="s">
        <v>16</v>
      </c>
      <c r="K2810" t="s">
        <v>787</v>
      </c>
      <c r="L2810">
        <f>YEAR(licenziamenti[[#This Row],[date]])</f>
        <v>2022</v>
      </c>
    </row>
    <row r="2811" spans="1:12" hidden="1" x14ac:dyDescent="0.3">
      <c r="A2811" t="s">
        <v>5783</v>
      </c>
      <c r="B2811" t="s">
        <v>120</v>
      </c>
      <c r="C2811">
        <v>240</v>
      </c>
      <c r="D2811" s="1">
        <v>44827</v>
      </c>
      <c r="E2811">
        <v>5</v>
      </c>
      <c r="F2811" t="s">
        <v>146</v>
      </c>
      <c r="G2811" t="s">
        <v>5784</v>
      </c>
      <c r="H2811" t="s">
        <v>45</v>
      </c>
      <c r="I2811">
        <v>474</v>
      </c>
      <c r="J2811" t="s">
        <v>29</v>
      </c>
      <c r="K2811" t="s">
        <v>4185</v>
      </c>
      <c r="L2811">
        <f>YEAR(licenziamenti[[#This Row],[date]])</f>
        <v>2022</v>
      </c>
    </row>
    <row r="2812" spans="1:12" hidden="1" x14ac:dyDescent="0.3">
      <c r="A2812" t="s">
        <v>5785</v>
      </c>
      <c r="B2812" t="s">
        <v>124</v>
      </c>
      <c r="C2812">
        <v>1200</v>
      </c>
      <c r="D2812" s="1">
        <v>44609</v>
      </c>
      <c r="F2812" t="s">
        <v>131</v>
      </c>
      <c r="G2812" t="s">
        <v>5786</v>
      </c>
      <c r="H2812" t="s">
        <v>105</v>
      </c>
      <c r="I2812">
        <v>28</v>
      </c>
      <c r="J2812" t="s">
        <v>127</v>
      </c>
      <c r="K2812" t="s">
        <v>3397</v>
      </c>
      <c r="L2812">
        <f>YEAR(licenziamenti[[#This Row],[date]])</f>
        <v>2022</v>
      </c>
    </row>
    <row r="2813" spans="1:12" hidden="1" x14ac:dyDescent="0.3">
      <c r="A2813" t="s">
        <v>5787</v>
      </c>
      <c r="B2813" t="s">
        <v>55</v>
      </c>
      <c r="C2813">
        <v>1280</v>
      </c>
      <c r="D2813" s="1">
        <v>45086</v>
      </c>
      <c r="E2813">
        <v>35</v>
      </c>
      <c r="F2813" t="s">
        <v>65</v>
      </c>
      <c r="G2813" t="s">
        <v>5788</v>
      </c>
      <c r="H2813" t="s">
        <v>28</v>
      </c>
      <c r="I2813">
        <v>40</v>
      </c>
      <c r="J2813" t="s">
        <v>59</v>
      </c>
      <c r="K2813" t="s">
        <v>2610</v>
      </c>
      <c r="L2813">
        <f>YEAR(licenziamenti[[#This Row],[date]])</f>
        <v>2023</v>
      </c>
    </row>
    <row r="2814" spans="1:12" hidden="1" x14ac:dyDescent="0.3">
      <c r="A2814" t="s">
        <v>5787</v>
      </c>
      <c r="B2814" t="s">
        <v>55</v>
      </c>
      <c r="C2814">
        <v>470</v>
      </c>
      <c r="D2814" s="1">
        <v>44783</v>
      </c>
      <c r="E2814">
        <v>1</v>
      </c>
      <c r="F2814" t="s">
        <v>65</v>
      </c>
      <c r="G2814" t="s">
        <v>5789</v>
      </c>
      <c r="H2814" t="s">
        <v>28</v>
      </c>
      <c r="I2814">
        <v>40</v>
      </c>
      <c r="J2814" t="s">
        <v>59</v>
      </c>
      <c r="K2814" t="s">
        <v>4330</v>
      </c>
      <c r="L2814">
        <f>YEAR(licenziamenti[[#This Row],[date]])</f>
        <v>2022</v>
      </c>
    </row>
    <row r="2815" spans="1:12" hidden="1" x14ac:dyDescent="0.3">
      <c r="A2815" t="s">
        <v>5790</v>
      </c>
      <c r="B2815" t="s">
        <v>138</v>
      </c>
      <c r="C2815">
        <v>550</v>
      </c>
      <c r="D2815" s="1">
        <v>44794</v>
      </c>
      <c r="E2815">
        <v>1</v>
      </c>
      <c r="F2815" t="s">
        <v>146</v>
      </c>
      <c r="G2815" t="s">
        <v>5791</v>
      </c>
      <c r="H2815" t="s">
        <v>105</v>
      </c>
      <c r="I2815">
        <v>21</v>
      </c>
      <c r="J2815" t="s">
        <v>16</v>
      </c>
      <c r="K2815" t="s">
        <v>367</v>
      </c>
      <c r="L2815">
        <f>YEAR(licenziamenti[[#This Row],[date]])</f>
        <v>2022</v>
      </c>
    </row>
    <row r="2816" spans="1:12" hidden="1" x14ac:dyDescent="0.3">
      <c r="A2816" t="s">
        <v>5792</v>
      </c>
      <c r="B2816" t="s">
        <v>2481</v>
      </c>
      <c r="C2816">
        <v>1000</v>
      </c>
      <c r="D2816" s="1">
        <v>44943</v>
      </c>
      <c r="F2816" t="s">
        <v>1056</v>
      </c>
      <c r="G2816" t="s">
        <v>5793</v>
      </c>
      <c r="H2816" t="s">
        <v>28</v>
      </c>
      <c r="I2816">
        <v>218</v>
      </c>
      <c r="J2816" t="s">
        <v>2483</v>
      </c>
      <c r="K2816" t="s">
        <v>92</v>
      </c>
      <c r="L2816">
        <f>YEAR(licenziamenti[[#This Row],[date]])</f>
        <v>2023</v>
      </c>
    </row>
    <row r="2817" spans="1:12" hidden="1" x14ac:dyDescent="0.3">
      <c r="A2817" t="s">
        <v>5794</v>
      </c>
      <c r="B2817" t="s">
        <v>26</v>
      </c>
      <c r="C2817">
        <v>140</v>
      </c>
      <c r="D2817" s="1">
        <v>43936</v>
      </c>
      <c r="F2817" t="s">
        <v>43</v>
      </c>
      <c r="G2817" t="s">
        <v>5795</v>
      </c>
      <c r="H2817" t="s">
        <v>28</v>
      </c>
      <c r="I2817">
        <v>51</v>
      </c>
      <c r="J2817" t="s">
        <v>29</v>
      </c>
      <c r="K2817" t="s">
        <v>1276</v>
      </c>
      <c r="L2817">
        <f>YEAR(licenziamenti[[#This Row],[date]])</f>
        <v>2020</v>
      </c>
    </row>
    <row r="2818" spans="1:12" hidden="1" x14ac:dyDescent="0.3">
      <c r="A2818" t="s">
        <v>5794</v>
      </c>
      <c r="B2818" t="s">
        <v>26</v>
      </c>
      <c r="C2818">
        <v>250</v>
      </c>
      <c r="D2818" s="1">
        <v>45251</v>
      </c>
      <c r="F2818" t="s">
        <v>43</v>
      </c>
      <c r="G2818" t="s">
        <v>5796</v>
      </c>
      <c r="H2818" t="s">
        <v>35</v>
      </c>
      <c r="I2818">
        <v>79</v>
      </c>
      <c r="J2818" t="s">
        <v>29</v>
      </c>
      <c r="K2818" t="s">
        <v>5797</v>
      </c>
      <c r="L2818">
        <f>YEAR(licenziamenti[[#This Row],[date]])</f>
        <v>2023</v>
      </c>
    </row>
    <row r="2819" spans="1:12" hidden="1" x14ac:dyDescent="0.3">
      <c r="A2819" t="s">
        <v>5798</v>
      </c>
      <c r="B2819" t="s">
        <v>12</v>
      </c>
      <c r="D2819" s="1">
        <v>44770</v>
      </c>
      <c r="E2819">
        <v>2</v>
      </c>
      <c r="F2819" t="s">
        <v>73</v>
      </c>
      <c r="G2819" t="s">
        <v>5799</v>
      </c>
      <c r="H2819" t="s">
        <v>58</v>
      </c>
      <c r="I2819">
        <v>491</v>
      </c>
      <c r="J2819" t="s">
        <v>16</v>
      </c>
      <c r="K2819" t="s">
        <v>1271</v>
      </c>
      <c r="L2819">
        <f>YEAR(licenziamenti[[#This Row],[date]])</f>
        <v>2022</v>
      </c>
    </row>
    <row r="2820" spans="1:12" hidden="1" x14ac:dyDescent="0.3">
      <c r="A2820" t="s">
        <v>5800</v>
      </c>
      <c r="B2820" t="s">
        <v>12</v>
      </c>
      <c r="C2820">
        <v>1080</v>
      </c>
      <c r="D2820" s="1">
        <v>43921</v>
      </c>
      <c r="E2820">
        <v>3</v>
      </c>
      <c r="F2820" t="s">
        <v>103</v>
      </c>
      <c r="G2820" t="s">
        <v>5801</v>
      </c>
      <c r="H2820" t="s">
        <v>15</v>
      </c>
      <c r="I2820">
        <v>467</v>
      </c>
      <c r="J2820" t="s">
        <v>16</v>
      </c>
      <c r="K2820" t="s">
        <v>183</v>
      </c>
      <c r="L2820">
        <f>YEAR(licenziamenti[[#This Row],[date]])</f>
        <v>2020</v>
      </c>
    </row>
    <row r="2821" spans="1:12" hidden="1" x14ac:dyDescent="0.3">
      <c r="A2821" t="s">
        <v>5800</v>
      </c>
      <c r="B2821" t="s">
        <v>12</v>
      </c>
      <c r="C2821">
        <v>1500</v>
      </c>
      <c r="D2821" s="1">
        <v>45763</v>
      </c>
      <c r="E2821">
        <v>17</v>
      </c>
      <c r="F2821" t="s">
        <v>103</v>
      </c>
      <c r="G2821" t="s">
        <v>5802</v>
      </c>
      <c r="H2821" t="s">
        <v>15</v>
      </c>
      <c r="I2821">
        <v>467</v>
      </c>
      <c r="J2821" t="s">
        <v>16</v>
      </c>
      <c r="K2821" t="s">
        <v>1564</v>
      </c>
      <c r="L2821">
        <f>YEAR(licenziamenti[[#This Row],[date]])</f>
        <v>2025</v>
      </c>
    </row>
    <row r="2822" spans="1:12" hidden="1" x14ac:dyDescent="0.3">
      <c r="A2822" t="s">
        <v>5803</v>
      </c>
      <c r="B2822" t="s">
        <v>1500</v>
      </c>
      <c r="D2822" s="1">
        <v>45064</v>
      </c>
      <c r="E2822">
        <v>3</v>
      </c>
      <c r="F2822" t="s">
        <v>103</v>
      </c>
      <c r="G2822" t="s">
        <v>5804</v>
      </c>
      <c r="H2822" t="s">
        <v>39</v>
      </c>
      <c r="I2822">
        <v>648</v>
      </c>
      <c r="J2822" t="s">
        <v>16</v>
      </c>
      <c r="K2822" t="s">
        <v>1826</v>
      </c>
      <c r="L2822">
        <f>YEAR(licenziamenti[[#This Row],[date]])</f>
        <v>2023</v>
      </c>
    </row>
    <row r="2823" spans="1:12" hidden="1" x14ac:dyDescent="0.3">
      <c r="A2823" t="s">
        <v>5803</v>
      </c>
      <c r="B2823" t="s">
        <v>1500</v>
      </c>
      <c r="C2823">
        <v>1500</v>
      </c>
      <c r="D2823" s="1">
        <v>45264</v>
      </c>
      <c r="F2823" t="s">
        <v>103</v>
      </c>
      <c r="G2823" t="s">
        <v>5805</v>
      </c>
      <c r="H2823" t="s">
        <v>39</v>
      </c>
      <c r="I2823">
        <v>648</v>
      </c>
      <c r="J2823" t="s">
        <v>16</v>
      </c>
      <c r="K2823" t="s">
        <v>834</v>
      </c>
      <c r="L2823">
        <f>YEAR(licenziamenti[[#This Row],[date]])</f>
        <v>2023</v>
      </c>
    </row>
    <row r="2824" spans="1:12" hidden="1" x14ac:dyDescent="0.3">
      <c r="A2824" t="s">
        <v>5803</v>
      </c>
      <c r="B2824" t="s">
        <v>1500</v>
      </c>
      <c r="C2824">
        <v>3500</v>
      </c>
      <c r="D2824" s="1">
        <v>44916</v>
      </c>
      <c r="E2824">
        <v>25</v>
      </c>
      <c r="F2824" t="s">
        <v>103</v>
      </c>
      <c r="G2824" t="s">
        <v>5806</v>
      </c>
      <c r="H2824" t="s">
        <v>39</v>
      </c>
      <c r="I2824">
        <v>648</v>
      </c>
      <c r="J2824" t="s">
        <v>16</v>
      </c>
      <c r="K2824" t="s">
        <v>3013</v>
      </c>
      <c r="L2824">
        <f>YEAR(licenziamenti[[#This Row],[date]])</f>
        <v>2022</v>
      </c>
    </row>
    <row r="2825" spans="1:12" hidden="1" x14ac:dyDescent="0.3">
      <c r="A2825" t="s">
        <v>5807</v>
      </c>
      <c r="B2825" t="s">
        <v>55</v>
      </c>
      <c r="C2825">
        <v>40</v>
      </c>
      <c r="D2825" s="1">
        <v>43945</v>
      </c>
      <c r="E2825">
        <v>10</v>
      </c>
      <c r="F2825" t="s">
        <v>65</v>
      </c>
      <c r="G2825" t="s">
        <v>592</v>
      </c>
      <c r="H2825" t="s">
        <v>22</v>
      </c>
      <c r="I2825">
        <v>2</v>
      </c>
      <c r="J2825" t="s">
        <v>59</v>
      </c>
      <c r="K2825" t="s">
        <v>3921</v>
      </c>
      <c r="L2825">
        <f>YEAR(licenziamenti[[#This Row],[date]])</f>
        <v>2020</v>
      </c>
    </row>
    <row r="2826" spans="1:12" hidden="1" x14ac:dyDescent="0.3">
      <c r="A2826" t="s">
        <v>5808</v>
      </c>
      <c r="B2826" t="s">
        <v>517</v>
      </c>
      <c r="D2826" s="1">
        <v>45324</v>
      </c>
      <c r="E2826">
        <v>10</v>
      </c>
      <c r="F2826" t="s">
        <v>131</v>
      </c>
      <c r="G2826" t="s">
        <v>5809</v>
      </c>
      <c r="H2826" t="s">
        <v>58</v>
      </c>
      <c r="I2826">
        <v>41</v>
      </c>
      <c r="J2826" t="s">
        <v>519</v>
      </c>
      <c r="K2826" t="s">
        <v>1204</v>
      </c>
      <c r="L2826">
        <f>YEAR(licenziamenti[[#This Row],[date]])</f>
        <v>2024</v>
      </c>
    </row>
    <row r="2827" spans="1:12" hidden="1" x14ac:dyDescent="0.3">
      <c r="A2827" t="s">
        <v>5810</v>
      </c>
      <c r="B2827" t="s">
        <v>1337</v>
      </c>
      <c r="C2827">
        <v>2110</v>
      </c>
      <c r="D2827" s="1">
        <v>44881</v>
      </c>
      <c r="E2827">
        <v>21</v>
      </c>
      <c r="F2827" t="s">
        <v>83</v>
      </c>
      <c r="G2827" t="s">
        <v>5811</v>
      </c>
      <c r="H2827" t="s">
        <v>35</v>
      </c>
      <c r="I2827">
        <v>157</v>
      </c>
      <c r="J2827" t="s">
        <v>1339</v>
      </c>
      <c r="K2827" t="s">
        <v>258</v>
      </c>
      <c r="L2827">
        <f>YEAR(licenziamenti[[#This Row],[date]])</f>
        <v>2022</v>
      </c>
    </row>
    <row r="2828" spans="1:12" hidden="1" x14ac:dyDescent="0.3">
      <c r="A2828" t="s">
        <v>5810</v>
      </c>
      <c r="B2828" t="s">
        <v>1337</v>
      </c>
      <c r="C2828">
        <v>2830</v>
      </c>
      <c r="D2828" s="1">
        <v>45158</v>
      </c>
      <c r="E2828">
        <v>33</v>
      </c>
      <c r="F2828" t="s">
        <v>83</v>
      </c>
      <c r="G2828" t="s">
        <v>5812</v>
      </c>
      <c r="H2828" t="s">
        <v>35</v>
      </c>
      <c r="I2828">
        <v>157</v>
      </c>
      <c r="J2828" t="s">
        <v>1339</v>
      </c>
      <c r="K2828" t="s">
        <v>2540</v>
      </c>
      <c r="L2828">
        <f>YEAR(licenziamenti[[#This Row],[date]])</f>
        <v>2023</v>
      </c>
    </row>
    <row r="2829" spans="1:12" hidden="1" x14ac:dyDescent="0.3">
      <c r="A2829" t="s">
        <v>5813</v>
      </c>
      <c r="B2829" t="s">
        <v>12</v>
      </c>
      <c r="D2829" s="1">
        <v>45264</v>
      </c>
      <c r="E2829">
        <v>5</v>
      </c>
      <c r="F2829" t="s">
        <v>311</v>
      </c>
      <c r="G2829" t="s">
        <v>5814</v>
      </c>
      <c r="H2829" t="s">
        <v>39</v>
      </c>
      <c r="I2829">
        <v>614</v>
      </c>
      <c r="J2829" t="s">
        <v>16</v>
      </c>
      <c r="K2829" t="s">
        <v>276</v>
      </c>
      <c r="L2829">
        <f>YEAR(licenziamenti[[#This Row],[date]])</f>
        <v>2023</v>
      </c>
    </row>
    <row r="2830" spans="1:12" hidden="1" x14ac:dyDescent="0.3">
      <c r="A2830" t="s">
        <v>5813</v>
      </c>
      <c r="B2830" t="s">
        <v>12</v>
      </c>
      <c r="C2830">
        <v>15000</v>
      </c>
      <c r="D2830" s="1">
        <v>44970</v>
      </c>
      <c r="E2830">
        <v>17</v>
      </c>
      <c r="F2830" t="s">
        <v>311</v>
      </c>
      <c r="G2830" t="s">
        <v>5815</v>
      </c>
      <c r="H2830" t="s">
        <v>39</v>
      </c>
      <c r="I2830">
        <v>614</v>
      </c>
      <c r="J2830" t="s">
        <v>16</v>
      </c>
      <c r="K2830" t="s">
        <v>1312</v>
      </c>
      <c r="L2830">
        <f>YEAR(licenziamenti[[#This Row],[date]])</f>
        <v>2023</v>
      </c>
    </row>
    <row r="2831" spans="1:12" hidden="1" x14ac:dyDescent="0.3">
      <c r="A2831" t="s">
        <v>5813</v>
      </c>
      <c r="B2831" t="s">
        <v>12</v>
      </c>
      <c r="C2831">
        <v>8000</v>
      </c>
      <c r="D2831" s="1">
        <v>44818</v>
      </c>
      <c r="E2831">
        <v>11</v>
      </c>
      <c r="F2831" t="s">
        <v>311</v>
      </c>
      <c r="G2831" t="s">
        <v>5816</v>
      </c>
      <c r="H2831" t="s">
        <v>39</v>
      </c>
      <c r="I2831">
        <v>614</v>
      </c>
      <c r="J2831" t="s">
        <v>16</v>
      </c>
      <c r="K2831" t="s">
        <v>1378</v>
      </c>
      <c r="L2831">
        <f>YEAR(licenziamenti[[#This Row],[date]])</f>
        <v>2022</v>
      </c>
    </row>
    <row r="2832" spans="1:12" hidden="1" x14ac:dyDescent="0.3">
      <c r="A2832" t="s">
        <v>5817</v>
      </c>
      <c r="B2832" t="s">
        <v>287</v>
      </c>
      <c r="C2832">
        <v>300</v>
      </c>
      <c r="D2832" s="1">
        <v>44931</v>
      </c>
      <c r="E2832">
        <v>33</v>
      </c>
      <c r="F2832" t="s">
        <v>448</v>
      </c>
      <c r="G2832" t="s">
        <v>5818</v>
      </c>
      <c r="H2832" t="s">
        <v>58</v>
      </c>
      <c r="I2832">
        <v>50</v>
      </c>
      <c r="J2832" t="s">
        <v>289</v>
      </c>
      <c r="K2832" t="s">
        <v>609</v>
      </c>
      <c r="L2832">
        <f>YEAR(licenziamenti[[#This Row],[date]])</f>
        <v>2023</v>
      </c>
    </row>
    <row r="2833" spans="1:12" hidden="1" x14ac:dyDescent="0.3">
      <c r="A2833" t="s">
        <v>5819</v>
      </c>
      <c r="B2833" t="s">
        <v>99</v>
      </c>
      <c r="D2833" s="1">
        <v>44839</v>
      </c>
      <c r="E2833">
        <v>5</v>
      </c>
      <c r="F2833" t="s">
        <v>13</v>
      </c>
      <c r="G2833" t="s">
        <v>5820</v>
      </c>
      <c r="H2833" t="s">
        <v>28</v>
      </c>
      <c r="I2833">
        <v>73</v>
      </c>
      <c r="J2833" t="s">
        <v>16</v>
      </c>
      <c r="K2833" t="s">
        <v>144</v>
      </c>
      <c r="L2833">
        <f>YEAR(licenziamenti[[#This Row],[date]])</f>
        <v>2022</v>
      </c>
    </row>
    <row r="2834" spans="1:12" hidden="1" x14ac:dyDescent="0.3">
      <c r="A2834" t="s">
        <v>5821</v>
      </c>
      <c r="B2834" t="s">
        <v>12</v>
      </c>
      <c r="C2834">
        <v>2700</v>
      </c>
      <c r="D2834" s="1">
        <v>45051</v>
      </c>
      <c r="E2834">
        <v>25</v>
      </c>
      <c r="F2834" t="s">
        <v>13</v>
      </c>
      <c r="G2834" t="s">
        <v>5822</v>
      </c>
      <c r="H2834" t="s">
        <v>39</v>
      </c>
      <c r="I2834">
        <v>503</v>
      </c>
      <c r="J2834" t="s">
        <v>16</v>
      </c>
      <c r="K2834" t="s">
        <v>631</v>
      </c>
      <c r="L2834">
        <f>YEAR(licenziamenti[[#This Row],[date]])</f>
        <v>2023</v>
      </c>
    </row>
    <row r="2835" spans="1:12" hidden="1" x14ac:dyDescent="0.3">
      <c r="A2835" t="s">
        <v>5823</v>
      </c>
      <c r="B2835" t="s">
        <v>12</v>
      </c>
      <c r="C2835">
        <v>5000</v>
      </c>
      <c r="D2835" s="1">
        <v>45300</v>
      </c>
      <c r="E2835">
        <v>35</v>
      </c>
      <c r="F2835" t="s">
        <v>33</v>
      </c>
      <c r="G2835" t="s">
        <v>5824</v>
      </c>
      <c r="H2835" t="s">
        <v>105</v>
      </c>
      <c r="I2835">
        <v>35</v>
      </c>
      <c r="J2835" t="s">
        <v>16</v>
      </c>
      <c r="K2835" t="s">
        <v>2806</v>
      </c>
      <c r="L2835">
        <f>YEAR(licenziamenti[[#This Row],[date]])</f>
        <v>2024</v>
      </c>
    </row>
    <row r="2836" spans="1:12" hidden="1" x14ac:dyDescent="0.3">
      <c r="A2836" t="s">
        <v>5825</v>
      </c>
      <c r="B2836" t="s">
        <v>12</v>
      </c>
      <c r="C2836">
        <v>2000</v>
      </c>
      <c r="D2836" s="1">
        <v>44982</v>
      </c>
      <c r="E2836">
        <v>1</v>
      </c>
      <c r="F2836" t="s">
        <v>33</v>
      </c>
      <c r="G2836" t="s">
        <v>5826</v>
      </c>
      <c r="H2836" t="s">
        <v>39</v>
      </c>
      <c r="I2836">
        <v>12900</v>
      </c>
      <c r="J2836" t="s">
        <v>16</v>
      </c>
      <c r="K2836" t="s">
        <v>3203</v>
      </c>
      <c r="L2836">
        <f>YEAR(licenziamenti[[#This Row],[date]])</f>
        <v>2023</v>
      </c>
    </row>
    <row r="2837" spans="1:12" hidden="1" x14ac:dyDescent="0.3">
      <c r="A2837" t="s">
        <v>5825</v>
      </c>
      <c r="B2837" t="s">
        <v>12</v>
      </c>
      <c r="C2837">
        <v>37000</v>
      </c>
      <c r="D2837" s="1">
        <v>44869</v>
      </c>
      <c r="E2837">
        <v>5</v>
      </c>
      <c r="F2837" t="s">
        <v>33</v>
      </c>
      <c r="G2837" t="s">
        <v>5827</v>
      </c>
      <c r="H2837" t="s">
        <v>39</v>
      </c>
      <c r="I2837">
        <v>12900</v>
      </c>
      <c r="J2837" t="s">
        <v>16</v>
      </c>
      <c r="K2837" t="s">
        <v>200</v>
      </c>
      <c r="L2837">
        <f>YEAR(licenziamenti[[#This Row],[date]])</f>
        <v>2022</v>
      </c>
    </row>
    <row r="2838" spans="1:12" hidden="1" x14ac:dyDescent="0.3">
      <c r="A2838" t="s">
        <v>5825</v>
      </c>
      <c r="B2838" t="s">
        <v>12</v>
      </c>
      <c r="C2838">
        <v>400</v>
      </c>
      <c r="D2838" s="1">
        <v>44931</v>
      </c>
      <c r="F2838" t="s">
        <v>33</v>
      </c>
      <c r="G2838" t="s">
        <v>5828</v>
      </c>
      <c r="H2838" t="s">
        <v>39</v>
      </c>
      <c r="I2838">
        <v>12900</v>
      </c>
      <c r="J2838" t="s">
        <v>16</v>
      </c>
      <c r="K2838" t="s">
        <v>561</v>
      </c>
      <c r="L2838">
        <f>YEAR(licenziamenti[[#This Row],[date]])</f>
        <v>2023</v>
      </c>
    </row>
    <row r="2839" spans="1:12" hidden="1" x14ac:dyDescent="0.3">
      <c r="A2839" t="s">
        <v>5829</v>
      </c>
      <c r="B2839" t="s">
        <v>42</v>
      </c>
      <c r="C2839">
        <v>200</v>
      </c>
      <c r="D2839" s="1">
        <v>45113</v>
      </c>
      <c r="E2839">
        <v>1</v>
      </c>
      <c r="F2839" t="s">
        <v>13</v>
      </c>
      <c r="G2839" t="s">
        <v>5830</v>
      </c>
      <c r="H2839" t="s">
        <v>45</v>
      </c>
      <c r="I2839">
        <v>156</v>
      </c>
      <c r="J2839" t="s">
        <v>16</v>
      </c>
      <c r="K2839" t="s">
        <v>2388</v>
      </c>
      <c r="L2839">
        <f>YEAR(licenziamenti[[#This Row],[date]])</f>
        <v>2023</v>
      </c>
    </row>
    <row r="2840" spans="1:12" hidden="1" x14ac:dyDescent="0.3">
      <c r="A2840" t="s">
        <v>5829</v>
      </c>
      <c r="B2840" t="s">
        <v>42</v>
      </c>
      <c r="C2840">
        <v>350</v>
      </c>
      <c r="D2840" s="1">
        <v>45855</v>
      </c>
      <c r="E2840">
        <v>22</v>
      </c>
      <c r="F2840" t="s">
        <v>13</v>
      </c>
      <c r="G2840" t="s">
        <v>5831</v>
      </c>
      <c r="H2840" t="s">
        <v>15</v>
      </c>
      <c r="I2840">
        <v>206</v>
      </c>
      <c r="J2840" t="s">
        <v>16</v>
      </c>
      <c r="K2840" t="s">
        <v>2632</v>
      </c>
      <c r="L2840">
        <f>YEAR(licenziamenti[[#This Row],[date]])</f>
        <v>2025</v>
      </c>
    </row>
    <row r="2841" spans="1:12" hidden="1" x14ac:dyDescent="0.3">
      <c r="A2841" t="s">
        <v>5832</v>
      </c>
      <c r="B2841" t="s">
        <v>1092</v>
      </c>
      <c r="C2841">
        <v>530</v>
      </c>
      <c r="D2841" s="1">
        <v>44895</v>
      </c>
      <c r="E2841">
        <v>3</v>
      </c>
      <c r="F2841" t="s">
        <v>131</v>
      </c>
      <c r="G2841" t="s">
        <v>5833</v>
      </c>
      <c r="H2841" t="s">
        <v>45</v>
      </c>
      <c r="I2841">
        <v>544</v>
      </c>
      <c r="J2841" t="s">
        <v>1094</v>
      </c>
      <c r="K2841" t="s">
        <v>24</v>
      </c>
      <c r="L2841">
        <f>YEAR(licenziamenti[[#This Row],[date]])</f>
        <v>2022</v>
      </c>
    </row>
    <row r="2842" spans="1:12" hidden="1" x14ac:dyDescent="0.3">
      <c r="A2842" t="s">
        <v>5834</v>
      </c>
      <c r="B2842" t="s">
        <v>1354</v>
      </c>
      <c r="C2842">
        <v>2250</v>
      </c>
      <c r="D2842" s="1">
        <v>43994</v>
      </c>
      <c r="E2842">
        <v>25</v>
      </c>
      <c r="F2842" t="s">
        <v>103</v>
      </c>
      <c r="G2842" t="s">
        <v>5835</v>
      </c>
      <c r="H2842" t="s">
        <v>39</v>
      </c>
      <c r="I2842">
        <v>24700</v>
      </c>
      <c r="J2842" t="s">
        <v>1356</v>
      </c>
      <c r="K2842" t="s">
        <v>5836</v>
      </c>
      <c r="L2842">
        <f>YEAR(licenziamenti[[#This Row],[date]])</f>
        <v>2020</v>
      </c>
    </row>
    <row r="2843" spans="1:12" hidden="1" x14ac:dyDescent="0.3">
      <c r="A2843" t="s">
        <v>5834</v>
      </c>
      <c r="B2843" t="s">
        <v>1314</v>
      </c>
      <c r="C2843">
        <v>6000</v>
      </c>
      <c r="D2843" s="1">
        <v>43977</v>
      </c>
      <c r="E2843">
        <v>23</v>
      </c>
      <c r="F2843" t="s">
        <v>103</v>
      </c>
      <c r="G2843" t="s">
        <v>5837</v>
      </c>
      <c r="H2843" t="s">
        <v>39</v>
      </c>
      <c r="I2843">
        <v>24700</v>
      </c>
      <c r="J2843" t="s">
        <v>133</v>
      </c>
      <c r="K2843" t="s">
        <v>1258</v>
      </c>
      <c r="L2843">
        <f>YEAR(licenziamenti[[#This Row],[date]])</f>
        <v>2020</v>
      </c>
    </row>
    <row r="2844" spans="1:12" hidden="1" x14ac:dyDescent="0.3">
      <c r="A2844" t="s">
        <v>5834</v>
      </c>
      <c r="B2844" t="s">
        <v>12</v>
      </c>
      <c r="C2844">
        <v>2000</v>
      </c>
      <c r="D2844" s="1">
        <v>45098</v>
      </c>
      <c r="F2844" t="s">
        <v>103</v>
      </c>
      <c r="G2844" t="s">
        <v>5838</v>
      </c>
      <c r="H2844" t="s">
        <v>39</v>
      </c>
      <c r="I2844">
        <v>25200</v>
      </c>
      <c r="J2844" t="s">
        <v>16</v>
      </c>
      <c r="K2844" t="s">
        <v>3262</v>
      </c>
      <c r="L2844">
        <f>YEAR(licenziamenti[[#This Row],[date]])</f>
        <v>2023</v>
      </c>
    </row>
    <row r="2845" spans="1:12" hidden="1" x14ac:dyDescent="0.3">
      <c r="A2845" t="s">
        <v>5834</v>
      </c>
      <c r="B2845" t="s">
        <v>12</v>
      </c>
      <c r="C2845">
        <v>30000</v>
      </c>
      <c r="D2845" s="1">
        <v>43969</v>
      </c>
      <c r="E2845">
        <v>13</v>
      </c>
      <c r="F2845" t="s">
        <v>103</v>
      </c>
      <c r="G2845" t="s">
        <v>5839</v>
      </c>
      <c r="H2845" t="s">
        <v>39</v>
      </c>
      <c r="I2845">
        <v>24700</v>
      </c>
      <c r="J2845" t="s">
        <v>16</v>
      </c>
      <c r="K2845" t="s">
        <v>1812</v>
      </c>
      <c r="L2845">
        <f>YEAR(licenziamenti[[#This Row],[date]])</f>
        <v>2020</v>
      </c>
    </row>
    <row r="2846" spans="1:12" hidden="1" x14ac:dyDescent="0.3">
      <c r="A2846" t="s">
        <v>5834</v>
      </c>
      <c r="B2846" t="s">
        <v>12</v>
      </c>
      <c r="C2846">
        <v>37000</v>
      </c>
      <c r="D2846" s="1">
        <v>43957</v>
      </c>
      <c r="E2846">
        <v>14</v>
      </c>
      <c r="F2846" t="s">
        <v>103</v>
      </c>
      <c r="G2846" t="s">
        <v>5840</v>
      </c>
      <c r="H2846" t="s">
        <v>39</v>
      </c>
      <c r="I2846">
        <v>24700</v>
      </c>
      <c r="J2846" t="s">
        <v>16</v>
      </c>
      <c r="K2846" t="s">
        <v>394</v>
      </c>
      <c r="L2846">
        <f>YEAR(licenziamenti[[#This Row],[date]])</f>
        <v>2020</v>
      </c>
    </row>
    <row r="2847" spans="1:12" hidden="1" x14ac:dyDescent="0.3">
      <c r="A2847" t="s">
        <v>5834</v>
      </c>
      <c r="B2847" t="s">
        <v>3299</v>
      </c>
      <c r="C2847">
        <v>600</v>
      </c>
      <c r="D2847" s="1">
        <v>44811</v>
      </c>
      <c r="F2847" t="s">
        <v>103</v>
      </c>
      <c r="G2847" t="s">
        <v>5841</v>
      </c>
      <c r="H2847" t="s">
        <v>39</v>
      </c>
      <c r="I2847">
        <v>24700</v>
      </c>
      <c r="J2847" t="s">
        <v>3301</v>
      </c>
      <c r="K2847" t="s">
        <v>817</v>
      </c>
      <c r="L2847">
        <f>YEAR(licenziamenti[[#This Row],[date]])</f>
        <v>2022</v>
      </c>
    </row>
    <row r="2848" spans="1:12" hidden="1" x14ac:dyDescent="0.3">
      <c r="A2848" t="s">
        <v>5842</v>
      </c>
      <c r="B2848" t="s">
        <v>12</v>
      </c>
      <c r="C2848">
        <v>1500</v>
      </c>
      <c r="D2848" s="1">
        <v>44949</v>
      </c>
      <c r="E2848">
        <v>3</v>
      </c>
      <c r="F2848" t="s">
        <v>221</v>
      </c>
      <c r="G2848" t="s">
        <v>5843</v>
      </c>
      <c r="H2848" t="s">
        <v>2977</v>
      </c>
      <c r="I2848">
        <v>2700</v>
      </c>
      <c r="J2848" t="s">
        <v>16</v>
      </c>
      <c r="K2848" t="s">
        <v>1537</v>
      </c>
      <c r="L2848">
        <f>YEAR(licenziamenti[[#This Row],[date]])</f>
        <v>2023</v>
      </c>
    </row>
    <row r="2849" spans="1:12" hidden="1" x14ac:dyDescent="0.3">
      <c r="A2849" t="s">
        <v>5842</v>
      </c>
      <c r="B2849" t="s">
        <v>12</v>
      </c>
      <c r="C2849">
        <v>400</v>
      </c>
      <c r="D2849" s="1">
        <v>45300</v>
      </c>
      <c r="F2849" t="s">
        <v>221</v>
      </c>
      <c r="G2849" t="s">
        <v>5844</v>
      </c>
      <c r="H2849" t="s">
        <v>2977</v>
      </c>
      <c r="I2849">
        <v>2700</v>
      </c>
      <c r="J2849" t="s">
        <v>16</v>
      </c>
      <c r="K2849" t="s">
        <v>1464</v>
      </c>
      <c r="L2849">
        <f>YEAR(licenziamenti[[#This Row],[date]])</f>
        <v>2024</v>
      </c>
    </row>
    <row r="2850" spans="1:12" hidden="1" x14ac:dyDescent="0.3">
      <c r="A2850" t="s">
        <v>5842</v>
      </c>
      <c r="B2850" t="s">
        <v>12</v>
      </c>
      <c r="C2850">
        <v>400</v>
      </c>
      <c r="D2850" s="1">
        <v>45120</v>
      </c>
      <c r="F2850" t="s">
        <v>221</v>
      </c>
      <c r="G2850" t="s">
        <v>5845</v>
      </c>
      <c r="H2850" t="s">
        <v>2977</v>
      </c>
      <c r="I2850">
        <v>2700</v>
      </c>
      <c r="J2850" t="s">
        <v>16</v>
      </c>
      <c r="K2850" t="s">
        <v>342</v>
      </c>
      <c r="L2850">
        <f>YEAR(licenziamenti[[#This Row],[date]])</f>
        <v>2023</v>
      </c>
    </row>
    <row r="2851" spans="1:12" hidden="1" x14ac:dyDescent="0.3">
      <c r="A2851" t="s">
        <v>5846</v>
      </c>
      <c r="B2851" t="s">
        <v>26</v>
      </c>
      <c r="C2851">
        <v>310</v>
      </c>
      <c r="D2851" s="1">
        <v>44778</v>
      </c>
      <c r="E2851">
        <v>17</v>
      </c>
      <c r="F2851" t="s">
        <v>20</v>
      </c>
      <c r="G2851" t="s">
        <v>5847</v>
      </c>
      <c r="H2851" t="s">
        <v>22</v>
      </c>
      <c r="I2851">
        <v>42</v>
      </c>
      <c r="J2851" t="s">
        <v>29</v>
      </c>
      <c r="K2851" t="s">
        <v>1921</v>
      </c>
      <c r="L2851">
        <f>YEAR(licenziamenti[[#This Row],[date]])</f>
        <v>2022</v>
      </c>
    </row>
    <row r="2852" spans="1:12" hidden="1" x14ac:dyDescent="0.3">
      <c r="A2852" t="s">
        <v>5848</v>
      </c>
      <c r="B2852" t="s">
        <v>150</v>
      </c>
      <c r="C2852">
        <v>1000</v>
      </c>
      <c r="D2852" s="1">
        <v>45278</v>
      </c>
      <c r="E2852">
        <v>1</v>
      </c>
      <c r="F2852" t="s">
        <v>43</v>
      </c>
      <c r="G2852" t="s">
        <v>5849</v>
      </c>
      <c r="H2852" t="s">
        <v>58</v>
      </c>
      <c r="I2852">
        <v>1500</v>
      </c>
      <c r="J2852" t="s">
        <v>133</v>
      </c>
      <c r="K2852" t="s">
        <v>1380</v>
      </c>
      <c r="L2852">
        <f>YEAR(licenziamenti[[#This Row],[date]])</f>
        <v>2023</v>
      </c>
    </row>
    <row r="2853" spans="1:12" hidden="1" x14ac:dyDescent="0.3">
      <c r="A2853" t="s">
        <v>5848</v>
      </c>
      <c r="B2853" t="s">
        <v>150</v>
      </c>
      <c r="C2853">
        <v>1800</v>
      </c>
      <c r="D2853" s="1">
        <v>44739</v>
      </c>
      <c r="E2853">
        <v>4</v>
      </c>
      <c r="F2853" t="s">
        <v>43</v>
      </c>
      <c r="G2853" t="s">
        <v>5850</v>
      </c>
      <c r="H2853" t="s">
        <v>58</v>
      </c>
      <c r="I2853">
        <v>1500</v>
      </c>
      <c r="J2853" t="s">
        <v>133</v>
      </c>
      <c r="K2853" t="s">
        <v>460</v>
      </c>
      <c r="L2853">
        <f>YEAR(licenziamenti[[#This Row],[date]])</f>
        <v>2022</v>
      </c>
    </row>
    <row r="2854" spans="1:12" hidden="1" x14ac:dyDescent="0.3">
      <c r="A2854" t="s">
        <v>5848</v>
      </c>
      <c r="B2854" t="s">
        <v>150</v>
      </c>
      <c r="C2854">
        <v>3500</v>
      </c>
      <c r="D2854" s="1">
        <v>44869</v>
      </c>
      <c r="F2854" t="s">
        <v>43</v>
      </c>
      <c r="G2854" t="s">
        <v>5851</v>
      </c>
      <c r="H2854" t="s">
        <v>58</v>
      </c>
      <c r="I2854">
        <v>1500</v>
      </c>
      <c r="J2854" t="s">
        <v>133</v>
      </c>
      <c r="K2854" t="s">
        <v>765</v>
      </c>
      <c r="L2854">
        <f>YEAR(licenziamenti[[#This Row],[date]])</f>
        <v>2022</v>
      </c>
    </row>
    <row r="2855" spans="1:12" hidden="1" x14ac:dyDescent="0.3">
      <c r="A2855" t="s">
        <v>5852</v>
      </c>
      <c r="B2855" t="s">
        <v>12</v>
      </c>
      <c r="C2855">
        <v>550</v>
      </c>
      <c r="D2855" s="1">
        <v>44845</v>
      </c>
      <c r="E2855">
        <v>13</v>
      </c>
      <c r="F2855" t="s">
        <v>65</v>
      </c>
      <c r="G2855" t="s">
        <v>5853</v>
      </c>
      <c r="H2855" t="s">
        <v>58</v>
      </c>
      <c r="I2855">
        <v>235</v>
      </c>
      <c r="J2855" t="s">
        <v>16</v>
      </c>
      <c r="K2855" t="s">
        <v>1047</v>
      </c>
      <c r="L2855">
        <f>YEAR(licenziamenti[[#This Row],[date]])</f>
        <v>2022</v>
      </c>
    </row>
    <row r="2856" spans="1:12" hidden="1" x14ac:dyDescent="0.3">
      <c r="A2856" t="s">
        <v>5854</v>
      </c>
      <c r="B2856" t="s">
        <v>168</v>
      </c>
      <c r="C2856">
        <v>1000</v>
      </c>
      <c r="D2856" s="1">
        <v>44713</v>
      </c>
      <c r="E2856">
        <v>10</v>
      </c>
      <c r="F2856" t="s">
        <v>65</v>
      </c>
      <c r="G2856" t="s">
        <v>5855</v>
      </c>
      <c r="H2856" t="s">
        <v>152</v>
      </c>
      <c r="I2856">
        <v>2</v>
      </c>
      <c r="J2856" t="s">
        <v>133</v>
      </c>
      <c r="K2856" t="s">
        <v>1758</v>
      </c>
      <c r="L2856">
        <f>YEAR(licenziamenti[[#This Row],[date]])</f>
        <v>2022</v>
      </c>
    </row>
    <row r="2857" spans="1:12" hidden="1" x14ac:dyDescent="0.3">
      <c r="A2857" t="s">
        <v>5856</v>
      </c>
      <c r="B2857" t="s">
        <v>12</v>
      </c>
      <c r="D2857" s="1">
        <v>44971</v>
      </c>
      <c r="E2857">
        <v>1</v>
      </c>
      <c r="F2857" t="s">
        <v>65</v>
      </c>
      <c r="G2857" t="s">
        <v>5857</v>
      </c>
      <c r="H2857" t="s">
        <v>39</v>
      </c>
      <c r="I2857">
        <v>311</v>
      </c>
      <c r="J2857" t="s">
        <v>16</v>
      </c>
      <c r="K2857" t="s">
        <v>1588</v>
      </c>
      <c r="L2857">
        <f>YEAR(licenziamenti[[#This Row],[date]])</f>
        <v>2023</v>
      </c>
    </row>
    <row r="2858" spans="1:12" hidden="1" x14ac:dyDescent="0.3">
      <c r="A2858" t="s">
        <v>5856</v>
      </c>
      <c r="B2858" t="s">
        <v>12</v>
      </c>
      <c r="C2858">
        <v>2800</v>
      </c>
      <c r="D2858" s="1">
        <v>45546</v>
      </c>
      <c r="F2858" t="s">
        <v>65</v>
      </c>
      <c r="G2858" t="s">
        <v>5858</v>
      </c>
      <c r="H2858" t="s">
        <v>39</v>
      </c>
      <c r="I2858">
        <v>311</v>
      </c>
      <c r="J2858" t="s">
        <v>16</v>
      </c>
      <c r="K2858" t="s">
        <v>5859</v>
      </c>
      <c r="L2858">
        <f>YEAR(licenziamenti[[#This Row],[date]])</f>
        <v>2024</v>
      </c>
    </row>
    <row r="2859" spans="1:12" hidden="1" x14ac:dyDescent="0.3">
      <c r="A2859" t="s">
        <v>5860</v>
      </c>
      <c r="B2859" t="s">
        <v>42</v>
      </c>
      <c r="C2859">
        <v>2100</v>
      </c>
      <c r="D2859" s="1">
        <v>44739</v>
      </c>
      <c r="E2859">
        <v>5</v>
      </c>
      <c r="F2859" t="s">
        <v>109</v>
      </c>
      <c r="G2859" t="s">
        <v>5861</v>
      </c>
      <c r="H2859" t="s">
        <v>39</v>
      </c>
      <c r="I2859">
        <v>2000</v>
      </c>
      <c r="J2859" t="s">
        <v>16</v>
      </c>
      <c r="K2859" t="s">
        <v>360</v>
      </c>
      <c r="L2859">
        <f>YEAR(licenziamenti[[#This Row],[date]])</f>
        <v>2022</v>
      </c>
    </row>
    <row r="2860" spans="1:12" hidden="1" x14ac:dyDescent="0.3">
      <c r="A2860" t="s">
        <v>5860</v>
      </c>
      <c r="B2860" t="s">
        <v>42</v>
      </c>
      <c r="C2860">
        <v>2410</v>
      </c>
      <c r="D2860" s="1">
        <v>44880</v>
      </c>
      <c r="E2860">
        <v>6</v>
      </c>
      <c r="F2860" t="s">
        <v>109</v>
      </c>
      <c r="G2860" t="s">
        <v>5862</v>
      </c>
      <c r="H2860" t="s">
        <v>39</v>
      </c>
      <c r="I2860">
        <v>2000</v>
      </c>
      <c r="J2860" t="s">
        <v>16</v>
      </c>
      <c r="K2860" t="s">
        <v>1247</v>
      </c>
      <c r="L2860">
        <f>YEAR(licenziamenti[[#This Row],[date]])</f>
        <v>2022</v>
      </c>
    </row>
    <row r="2861" spans="1:12" hidden="1" x14ac:dyDescent="0.3">
      <c r="A2861" t="s">
        <v>5863</v>
      </c>
      <c r="B2861" t="s">
        <v>42</v>
      </c>
      <c r="C2861">
        <v>4200</v>
      </c>
      <c r="D2861" s="1">
        <v>45482</v>
      </c>
      <c r="E2861">
        <v>1</v>
      </c>
      <c r="F2861" t="s">
        <v>311</v>
      </c>
      <c r="G2861" t="s">
        <v>5864</v>
      </c>
      <c r="H2861" t="s">
        <v>39</v>
      </c>
      <c r="I2861">
        <v>2000</v>
      </c>
      <c r="J2861" t="s">
        <v>16</v>
      </c>
      <c r="K2861" t="s">
        <v>3114</v>
      </c>
      <c r="L2861">
        <f>YEAR(licenziamenti[[#This Row],[date]])</f>
        <v>2024</v>
      </c>
    </row>
    <row r="2862" spans="1:12" hidden="1" x14ac:dyDescent="0.3">
      <c r="A2862" t="s">
        <v>5865</v>
      </c>
      <c r="B2862" t="s">
        <v>255</v>
      </c>
      <c r="C2862">
        <v>1340</v>
      </c>
      <c r="D2862" s="1">
        <v>44895</v>
      </c>
      <c r="E2862">
        <v>23</v>
      </c>
      <c r="F2862" t="s">
        <v>43</v>
      </c>
      <c r="G2862" t="s">
        <v>5866</v>
      </c>
      <c r="H2862" t="s">
        <v>28</v>
      </c>
      <c r="I2862">
        <v>140</v>
      </c>
      <c r="J2862" t="s">
        <v>257</v>
      </c>
      <c r="K2862" t="s">
        <v>24</v>
      </c>
      <c r="L2862">
        <f>YEAR(licenziamenti[[#This Row],[date]])</f>
        <v>2022</v>
      </c>
    </row>
    <row r="2863" spans="1:12" hidden="1" x14ac:dyDescent="0.3">
      <c r="A2863" t="s">
        <v>5867</v>
      </c>
      <c r="B2863" t="s">
        <v>1278</v>
      </c>
      <c r="D2863" s="1">
        <v>44740</v>
      </c>
      <c r="E2863">
        <v>1</v>
      </c>
      <c r="F2863" t="s">
        <v>43</v>
      </c>
      <c r="G2863" t="s">
        <v>2791</v>
      </c>
      <c r="H2863" t="s">
        <v>22</v>
      </c>
      <c r="I2863">
        <v>55</v>
      </c>
      <c r="J2863" t="s">
        <v>1280</v>
      </c>
      <c r="K2863" t="s">
        <v>1061</v>
      </c>
      <c r="L2863">
        <f>YEAR(licenziamenti[[#This Row],[date]])</f>
        <v>2022</v>
      </c>
    </row>
    <row r="2864" spans="1:12" hidden="1" x14ac:dyDescent="0.3">
      <c r="A2864" t="s">
        <v>5868</v>
      </c>
      <c r="B2864" t="s">
        <v>150</v>
      </c>
      <c r="D2864" s="1">
        <v>45015</v>
      </c>
      <c r="E2864">
        <v>12</v>
      </c>
      <c r="F2864" t="s">
        <v>65</v>
      </c>
      <c r="G2864" t="s">
        <v>5869</v>
      </c>
      <c r="H2864" t="s">
        <v>1189</v>
      </c>
      <c r="I2864">
        <v>838</v>
      </c>
      <c r="J2864" t="s">
        <v>133</v>
      </c>
      <c r="K2864" t="s">
        <v>4874</v>
      </c>
      <c r="L2864">
        <f>YEAR(licenziamenti[[#This Row],[date]])</f>
        <v>2023</v>
      </c>
    </row>
    <row r="2865" spans="1:12" hidden="1" x14ac:dyDescent="0.3">
      <c r="A2865" t="s">
        <v>5868</v>
      </c>
      <c r="B2865" t="s">
        <v>150</v>
      </c>
      <c r="C2865">
        <v>10000</v>
      </c>
      <c r="D2865" s="1">
        <v>44658</v>
      </c>
      <c r="E2865">
        <v>17</v>
      </c>
      <c r="F2865" t="s">
        <v>65</v>
      </c>
      <c r="G2865" t="s">
        <v>5870</v>
      </c>
      <c r="H2865" t="s">
        <v>1189</v>
      </c>
      <c r="I2865">
        <v>838</v>
      </c>
      <c r="J2865" t="s">
        <v>133</v>
      </c>
      <c r="K2865" t="s">
        <v>5871</v>
      </c>
      <c r="L2865">
        <f>YEAR(licenziamenti[[#This Row],[date]])</f>
        <v>2022</v>
      </c>
    </row>
    <row r="2866" spans="1:12" hidden="1" x14ac:dyDescent="0.3">
      <c r="A2866" t="s">
        <v>5868</v>
      </c>
      <c r="B2866" t="s">
        <v>150</v>
      </c>
      <c r="C2866">
        <v>1500</v>
      </c>
      <c r="D2866" s="1">
        <v>44730</v>
      </c>
      <c r="E2866">
        <v>3</v>
      </c>
      <c r="F2866" t="s">
        <v>65</v>
      </c>
      <c r="G2866" t="s">
        <v>5872</v>
      </c>
      <c r="H2866" t="s">
        <v>1189</v>
      </c>
      <c r="I2866">
        <v>838</v>
      </c>
      <c r="J2866" t="s">
        <v>133</v>
      </c>
      <c r="K2866" t="s">
        <v>1470</v>
      </c>
      <c r="L2866">
        <f>YEAR(licenziamenti[[#This Row],[date]])</f>
        <v>2022</v>
      </c>
    </row>
    <row r="2867" spans="1:12" hidden="1" x14ac:dyDescent="0.3">
      <c r="A2867" t="s">
        <v>5868</v>
      </c>
      <c r="B2867" t="s">
        <v>150</v>
      </c>
      <c r="C2867">
        <v>2500</v>
      </c>
      <c r="D2867" s="1">
        <v>45475</v>
      </c>
      <c r="F2867" t="s">
        <v>65</v>
      </c>
      <c r="G2867" t="s">
        <v>5873</v>
      </c>
      <c r="H2867" t="s">
        <v>1189</v>
      </c>
      <c r="I2867">
        <v>838</v>
      </c>
      <c r="J2867" t="s">
        <v>133</v>
      </c>
      <c r="K2867" t="s">
        <v>3526</v>
      </c>
      <c r="L2867">
        <f>YEAR(licenziamenti[[#This Row],[date]])</f>
        <v>2024</v>
      </c>
    </row>
    <row r="2868" spans="1:12" hidden="1" x14ac:dyDescent="0.3">
      <c r="A2868" t="s">
        <v>5868</v>
      </c>
      <c r="B2868" t="s">
        <v>150</v>
      </c>
      <c r="C2868">
        <v>3500</v>
      </c>
      <c r="D2868" s="1">
        <v>44872</v>
      </c>
      <c r="E2868">
        <v>1</v>
      </c>
      <c r="F2868" t="s">
        <v>65</v>
      </c>
      <c r="G2868" t="s">
        <v>5874</v>
      </c>
      <c r="H2868" t="s">
        <v>1189</v>
      </c>
      <c r="I2868">
        <v>838</v>
      </c>
      <c r="J2868" t="s">
        <v>133</v>
      </c>
      <c r="K2868" t="s">
        <v>1019</v>
      </c>
      <c r="L2868">
        <f>YEAR(licenziamenti[[#This Row],[date]])</f>
        <v>2022</v>
      </c>
    </row>
    <row r="2869" spans="1:12" hidden="1" x14ac:dyDescent="0.3">
      <c r="A2869" t="s">
        <v>5875</v>
      </c>
      <c r="B2869" t="s">
        <v>3899</v>
      </c>
      <c r="C2869">
        <v>660</v>
      </c>
      <c r="D2869" s="1">
        <v>45677</v>
      </c>
      <c r="E2869">
        <v>25</v>
      </c>
      <c r="F2869" t="s">
        <v>94</v>
      </c>
      <c r="G2869" t="s">
        <v>5876</v>
      </c>
      <c r="H2869" t="s">
        <v>35</v>
      </c>
      <c r="I2869">
        <v>91</v>
      </c>
      <c r="J2869" t="s">
        <v>3901</v>
      </c>
      <c r="K2869" t="s">
        <v>5877</v>
      </c>
      <c r="L2869">
        <f>YEAR(licenziamenti[[#This Row],[date]])</f>
        <v>2025</v>
      </c>
    </row>
    <row r="2870" spans="1:12" hidden="1" x14ac:dyDescent="0.3">
      <c r="A2870" t="s">
        <v>5875</v>
      </c>
      <c r="B2870" t="s">
        <v>3899</v>
      </c>
      <c r="C2870">
        <v>800</v>
      </c>
      <c r="D2870" s="1">
        <v>43929</v>
      </c>
      <c r="E2870">
        <v>3.5000000000000004E+16</v>
      </c>
      <c r="F2870" t="s">
        <v>94</v>
      </c>
      <c r="G2870" t="s">
        <v>5878</v>
      </c>
      <c r="H2870" t="s">
        <v>35</v>
      </c>
      <c r="I2870">
        <v>91</v>
      </c>
      <c r="J2870" t="s">
        <v>3901</v>
      </c>
      <c r="K2870" t="s">
        <v>1027</v>
      </c>
      <c r="L2870">
        <f>YEAR(licenziamenti[[#This Row],[date]])</f>
        <v>2020</v>
      </c>
    </row>
    <row r="2871" spans="1:12" hidden="1" x14ac:dyDescent="0.3">
      <c r="A2871" t="s">
        <v>5879</v>
      </c>
      <c r="B2871" t="s">
        <v>120</v>
      </c>
      <c r="C2871">
        <v>470</v>
      </c>
      <c r="D2871" s="1">
        <v>44776</v>
      </c>
      <c r="E2871">
        <v>2</v>
      </c>
      <c r="F2871" t="s">
        <v>20</v>
      </c>
      <c r="G2871" t="s">
        <v>5880</v>
      </c>
      <c r="H2871" t="s">
        <v>22</v>
      </c>
      <c r="I2871">
        <v>39</v>
      </c>
      <c r="J2871" t="s">
        <v>29</v>
      </c>
      <c r="K2871" t="s">
        <v>2591</v>
      </c>
      <c r="L2871">
        <f>YEAR(licenziamenti[[#This Row],[date]])</f>
        <v>2022</v>
      </c>
    </row>
    <row r="2872" spans="1:12" hidden="1" x14ac:dyDescent="0.3">
      <c r="A2872" t="s">
        <v>5881</v>
      </c>
      <c r="B2872" t="s">
        <v>517</v>
      </c>
      <c r="C2872">
        <v>290</v>
      </c>
      <c r="D2872" s="1">
        <v>44708</v>
      </c>
      <c r="E2872">
        <v>26</v>
      </c>
      <c r="F2872" t="s">
        <v>131</v>
      </c>
      <c r="G2872" t="s">
        <v>698</v>
      </c>
      <c r="H2872" t="s">
        <v>58</v>
      </c>
      <c r="I2872">
        <v>118</v>
      </c>
      <c r="J2872" t="s">
        <v>519</v>
      </c>
      <c r="K2872" t="s">
        <v>2397</v>
      </c>
      <c r="L2872">
        <f>YEAR(licenziamenti[[#This Row],[date]])</f>
        <v>2022</v>
      </c>
    </row>
    <row r="2873" spans="1:12" hidden="1" x14ac:dyDescent="0.3">
      <c r="A2873" t="s">
        <v>5882</v>
      </c>
      <c r="B2873" t="s">
        <v>528</v>
      </c>
      <c r="D2873" s="1">
        <v>44883</v>
      </c>
      <c r="E2873">
        <v>15</v>
      </c>
      <c r="F2873" t="s">
        <v>56</v>
      </c>
      <c r="G2873" t="s">
        <v>5883</v>
      </c>
      <c r="H2873" t="s">
        <v>22</v>
      </c>
      <c r="I2873">
        <v>33</v>
      </c>
      <c r="J2873" t="s">
        <v>16</v>
      </c>
      <c r="K2873" t="s">
        <v>1537</v>
      </c>
      <c r="L2873">
        <f>YEAR(licenziamenti[[#This Row],[date]])</f>
        <v>2022</v>
      </c>
    </row>
    <row r="2874" spans="1:12" hidden="1" x14ac:dyDescent="0.3">
      <c r="A2874" t="s">
        <v>5884</v>
      </c>
      <c r="B2874" t="s">
        <v>55</v>
      </c>
      <c r="C2874">
        <v>1100</v>
      </c>
      <c r="D2874" s="1">
        <v>44943</v>
      </c>
      <c r="E2874">
        <v>1</v>
      </c>
      <c r="F2874" t="s">
        <v>311</v>
      </c>
      <c r="G2874" t="s">
        <v>5885</v>
      </c>
      <c r="H2874" t="s">
        <v>45</v>
      </c>
      <c r="I2874">
        <v>336</v>
      </c>
      <c r="J2874" t="s">
        <v>59</v>
      </c>
      <c r="K2874" t="s">
        <v>96</v>
      </c>
      <c r="L2874">
        <f>YEAR(licenziamenti[[#This Row],[date]])</f>
        <v>2023</v>
      </c>
    </row>
    <row r="2875" spans="1:12" hidden="1" x14ac:dyDescent="0.3">
      <c r="A2875" t="s">
        <v>5884</v>
      </c>
      <c r="B2875" t="s">
        <v>55</v>
      </c>
      <c r="C2875">
        <v>500</v>
      </c>
      <c r="D2875" s="1">
        <v>44858</v>
      </c>
      <c r="E2875">
        <v>4</v>
      </c>
      <c r="F2875" t="s">
        <v>311</v>
      </c>
      <c r="G2875" t="s">
        <v>5886</v>
      </c>
      <c r="H2875" t="s">
        <v>45</v>
      </c>
      <c r="I2875">
        <v>336</v>
      </c>
      <c r="J2875" t="s">
        <v>59</v>
      </c>
      <c r="K2875" t="s">
        <v>96</v>
      </c>
      <c r="L2875">
        <f>YEAR(licenziamenti[[#This Row],[date]])</f>
        <v>2022</v>
      </c>
    </row>
    <row r="2876" spans="1:12" hidden="1" x14ac:dyDescent="0.3">
      <c r="A2876" t="s">
        <v>5887</v>
      </c>
      <c r="B2876" t="s">
        <v>12</v>
      </c>
      <c r="C2876">
        <v>760</v>
      </c>
      <c r="D2876" s="1">
        <v>44929</v>
      </c>
      <c r="E2876">
        <v>1</v>
      </c>
      <c r="F2876" t="s">
        <v>94</v>
      </c>
      <c r="G2876" t="s">
        <v>5888</v>
      </c>
      <c r="H2876" t="s">
        <v>15</v>
      </c>
      <c r="I2876">
        <v>620</v>
      </c>
      <c r="J2876" t="s">
        <v>16</v>
      </c>
      <c r="K2876" t="s">
        <v>561</v>
      </c>
      <c r="L2876">
        <f>YEAR(licenziamenti[[#This Row],[date]])</f>
        <v>2023</v>
      </c>
    </row>
    <row r="2877" spans="1:12" hidden="1" x14ac:dyDescent="0.3">
      <c r="A2877" t="s">
        <v>5889</v>
      </c>
      <c r="B2877" t="s">
        <v>12</v>
      </c>
      <c r="C2877">
        <v>890</v>
      </c>
      <c r="D2877" s="1">
        <v>43929</v>
      </c>
      <c r="E2877">
        <v>45</v>
      </c>
      <c r="F2877" t="s">
        <v>131</v>
      </c>
      <c r="G2877" t="s">
        <v>5890</v>
      </c>
      <c r="H2877" t="s">
        <v>28</v>
      </c>
      <c r="I2877">
        <v>40</v>
      </c>
      <c r="J2877" t="s">
        <v>16</v>
      </c>
      <c r="K2877" t="s">
        <v>494</v>
      </c>
      <c r="L2877">
        <f>YEAR(licenziamenti[[#This Row],[date]])</f>
        <v>2020</v>
      </c>
    </row>
    <row r="2878" spans="1:12" hidden="1" x14ac:dyDescent="0.3">
      <c r="A2878" t="s">
        <v>5891</v>
      </c>
      <c r="B2878" t="s">
        <v>42</v>
      </c>
      <c r="D2878" s="1">
        <v>45460</v>
      </c>
      <c r="E2878">
        <v>15</v>
      </c>
      <c r="F2878" t="s">
        <v>131</v>
      </c>
      <c r="G2878" t="s">
        <v>5892</v>
      </c>
      <c r="H2878" t="s">
        <v>35</v>
      </c>
      <c r="I2878">
        <v>170</v>
      </c>
      <c r="J2878" t="s">
        <v>16</v>
      </c>
      <c r="K2878" t="s">
        <v>1190</v>
      </c>
      <c r="L2878">
        <f>YEAR(licenziamenti[[#This Row],[date]])</f>
        <v>2024</v>
      </c>
    </row>
    <row r="2879" spans="1:12" hidden="1" x14ac:dyDescent="0.3">
      <c r="A2879" t="s">
        <v>5893</v>
      </c>
      <c r="B2879" t="s">
        <v>12</v>
      </c>
      <c r="C2879">
        <v>18000</v>
      </c>
      <c r="D2879" s="1">
        <v>45299</v>
      </c>
      <c r="E2879">
        <v>25</v>
      </c>
      <c r="F2879" t="s">
        <v>311</v>
      </c>
      <c r="G2879" t="s">
        <v>5894</v>
      </c>
      <c r="H2879" t="s">
        <v>39</v>
      </c>
      <c r="I2879">
        <v>1300</v>
      </c>
      <c r="J2879" t="s">
        <v>16</v>
      </c>
      <c r="K2879" t="s">
        <v>757</v>
      </c>
      <c r="L2879">
        <f>YEAR(licenziamenti[[#This Row],[date]])</f>
        <v>2024</v>
      </c>
    </row>
    <row r="2880" spans="1:12" hidden="1" x14ac:dyDescent="0.3">
      <c r="A2880" t="s">
        <v>5893</v>
      </c>
      <c r="B2880" t="s">
        <v>12</v>
      </c>
      <c r="C2880">
        <v>2000</v>
      </c>
      <c r="D2880" s="1">
        <v>44741</v>
      </c>
      <c r="E2880">
        <v>4</v>
      </c>
      <c r="F2880" t="s">
        <v>311</v>
      </c>
      <c r="G2880" t="s">
        <v>5895</v>
      </c>
      <c r="H2880" t="s">
        <v>39</v>
      </c>
      <c r="I2880">
        <v>1300</v>
      </c>
      <c r="J2880" t="s">
        <v>16</v>
      </c>
      <c r="K2880" t="s">
        <v>654</v>
      </c>
      <c r="L2880">
        <f>YEAR(licenziamenti[[#This Row],[date]])</f>
        <v>2022</v>
      </c>
    </row>
    <row r="2881" spans="1:12" hidden="1" x14ac:dyDescent="0.3">
      <c r="A2881" t="s">
        <v>5893</v>
      </c>
      <c r="B2881" t="s">
        <v>12</v>
      </c>
      <c r="C2881">
        <v>2650</v>
      </c>
      <c r="D2881" s="1">
        <v>45258</v>
      </c>
      <c r="E2881">
        <v>4</v>
      </c>
      <c r="F2881" t="s">
        <v>311</v>
      </c>
      <c r="G2881" t="s">
        <v>5896</v>
      </c>
      <c r="H2881" t="s">
        <v>39</v>
      </c>
      <c r="I2881">
        <v>1300</v>
      </c>
      <c r="J2881" t="s">
        <v>16</v>
      </c>
      <c r="K2881" t="s">
        <v>3953</v>
      </c>
      <c r="L2881">
        <f>YEAR(licenziamenti[[#This Row],[date]])</f>
        <v>2023</v>
      </c>
    </row>
    <row r="2882" spans="1:12" hidden="1" x14ac:dyDescent="0.3">
      <c r="A2882" t="s">
        <v>5893</v>
      </c>
      <c r="B2882" t="s">
        <v>12</v>
      </c>
      <c r="C2882">
        <v>2840</v>
      </c>
      <c r="D2882" s="1">
        <v>44943</v>
      </c>
      <c r="E2882">
        <v>3</v>
      </c>
      <c r="F2882" t="s">
        <v>311</v>
      </c>
      <c r="G2882" t="s">
        <v>5897</v>
      </c>
      <c r="H2882" t="s">
        <v>39</v>
      </c>
      <c r="I2882">
        <v>1300</v>
      </c>
      <c r="J2882" t="s">
        <v>16</v>
      </c>
      <c r="K2882" t="s">
        <v>2982</v>
      </c>
      <c r="L2882">
        <f>YEAR(licenziamenti[[#This Row],[date]])</f>
        <v>2023</v>
      </c>
    </row>
    <row r="2883" spans="1:12" hidden="1" x14ac:dyDescent="0.3">
      <c r="A2883" t="s">
        <v>5893</v>
      </c>
      <c r="B2883" t="s">
        <v>12</v>
      </c>
      <c r="C2883">
        <v>500</v>
      </c>
      <c r="D2883" s="1">
        <v>45083</v>
      </c>
      <c r="F2883" t="s">
        <v>311</v>
      </c>
      <c r="G2883" t="s">
        <v>5898</v>
      </c>
      <c r="H2883" t="s">
        <v>39</v>
      </c>
      <c r="I2883">
        <v>1300</v>
      </c>
      <c r="J2883" t="s">
        <v>16</v>
      </c>
      <c r="K2883" t="s">
        <v>1467</v>
      </c>
      <c r="L2883">
        <f>YEAR(licenziamenti[[#This Row],[date]])</f>
        <v>2023</v>
      </c>
    </row>
    <row r="2884" spans="1:12" hidden="1" x14ac:dyDescent="0.3">
      <c r="A2884" t="s">
        <v>5893</v>
      </c>
      <c r="B2884" t="s">
        <v>12</v>
      </c>
      <c r="C2884">
        <v>6000</v>
      </c>
      <c r="D2884" s="1">
        <v>45049</v>
      </c>
      <c r="E2884">
        <v>8</v>
      </c>
      <c r="F2884" t="s">
        <v>311</v>
      </c>
      <c r="G2884" t="s">
        <v>5899</v>
      </c>
      <c r="H2884" t="s">
        <v>39</v>
      </c>
      <c r="I2884">
        <v>1300</v>
      </c>
      <c r="J2884" t="s">
        <v>16</v>
      </c>
      <c r="K2884" t="s">
        <v>850</v>
      </c>
      <c r="L2884">
        <f>YEAR(licenziamenti[[#This Row],[date]])</f>
        <v>2023</v>
      </c>
    </row>
    <row r="2885" spans="1:12" hidden="1" x14ac:dyDescent="0.3">
      <c r="A2885" t="s">
        <v>5900</v>
      </c>
      <c r="B2885" t="s">
        <v>12</v>
      </c>
      <c r="C2885">
        <v>420</v>
      </c>
      <c r="D2885" s="1">
        <v>44756</v>
      </c>
      <c r="E2885">
        <v>25</v>
      </c>
      <c r="F2885" t="s">
        <v>56</v>
      </c>
      <c r="G2885" t="s">
        <v>5901</v>
      </c>
      <c r="H2885" t="s">
        <v>28</v>
      </c>
      <c r="I2885">
        <v>7</v>
      </c>
      <c r="J2885" t="s">
        <v>16</v>
      </c>
      <c r="K2885" t="s">
        <v>17</v>
      </c>
      <c r="L2885">
        <f>YEAR(licenziamenti[[#This Row],[date]])</f>
        <v>2022</v>
      </c>
    </row>
    <row r="2886" spans="1:12" hidden="1" x14ac:dyDescent="0.3">
      <c r="A2886" t="s">
        <v>5902</v>
      </c>
      <c r="B2886" t="s">
        <v>130</v>
      </c>
      <c r="C2886">
        <v>1200</v>
      </c>
      <c r="D2886" s="1">
        <v>44991</v>
      </c>
      <c r="F2886" t="s">
        <v>65</v>
      </c>
      <c r="G2886" t="s">
        <v>5903</v>
      </c>
      <c r="H2886" t="s">
        <v>58</v>
      </c>
      <c r="I2886">
        <v>631</v>
      </c>
      <c r="J2886" t="s">
        <v>133</v>
      </c>
      <c r="K2886" t="s">
        <v>297</v>
      </c>
      <c r="L2886">
        <f>YEAR(licenziamenti[[#This Row],[date]])</f>
        <v>2023</v>
      </c>
    </row>
    <row r="2887" spans="1:12" hidden="1" x14ac:dyDescent="0.3">
      <c r="A2887" t="s">
        <v>5904</v>
      </c>
      <c r="B2887" t="s">
        <v>5905</v>
      </c>
      <c r="C2887">
        <v>250</v>
      </c>
      <c r="D2887" s="1">
        <v>44931</v>
      </c>
      <c r="E2887">
        <v>15</v>
      </c>
      <c r="F2887" t="s">
        <v>43</v>
      </c>
      <c r="G2887" t="s">
        <v>5906</v>
      </c>
      <c r="H2887" t="s">
        <v>28</v>
      </c>
      <c r="I2887">
        <v>62</v>
      </c>
      <c r="J2887" t="s">
        <v>133</v>
      </c>
      <c r="K2887" t="s">
        <v>561</v>
      </c>
      <c r="L2887">
        <f>YEAR(licenziamenti[[#This Row],[date]])</f>
        <v>2023</v>
      </c>
    </row>
    <row r="2888" spans="1:12" hidden="1" x14ac:dyDescent="0.3">
      <c r="A2888" t="s">
        <v>5907</v>
      </c>
      <c r="B2888" t="s">
        <v>142</v>
      </c>
      <c r="C2888">
        <v>190</v>
      </c>
      <c r="D2888" s="1">
        <v>43945</v>
      </c>
      <c r="E2888">
        <v>3</v>
      </c>
      <c r="F2888" t="s">
        <v>20</v>
      </c>
      <c r="G2888" t="s">
        <v>3190</v>
      </c>
      <c r="H2888" t="s">
        <v>22</v>
      </c>
      <c r="I2888">
        <v>7</v>
      </c>
      <c r="J2888" t="s">
        <v>16</v>
      </c>
      <c r="K2888" t="s">
        <v>3191</v>
      </c>
      <c r="L2888">
        <f>YEAR(licenziamenti[[#This Row],[date]])</f>
        <v>2020</v>
      </c>
    </row>
    <row r="2889" spans="1:12" hidden="1" x14ac:dyDescent="0.3">
      <c r="A2889" t="s">
        <v>5908</v>
      </c>
      <c r="B2889" t="s">
        <v>12</v>
      </c>
      <c r="C2889">
        <v>260</v>
      </c>
      <c r="D2889" s="1">
        <v>45474</v>
      </c>
      <c r="F2889" t="s">
        <v>83</v>
      </c>
      <c r="G2889" t="s">
        <v>5909</v>
      </c>
      <c r="H2889" t="s">
        <v>58</v>
      </c>
      <c r="I2889">
        <v>598</v>
      </c>
      <c r="J2889" t="s">
        <v>16</v>
      </c>
      <c r="K2889" t="s">
        <v>3526</v>
      </c>
      <c r="L2889">
        <f>YEAR(licenziamenti[[#This Row],[date]])</f>
        <v>2024</v>
      </c>
    </row>
    <row r="2890" spans="1:12" hidden="1" x14ac:dyDescent="0.3">
      <c r="A2890" t="s">
        <v>5910</v>
      </c>
      <c r="B2890" t="s">
        <v>12</v>
      </c>
      <c r="C2890">
        <v>1400</v>
      </c>
      <c r="D2890" s="1">
        <v>44866</v>
      </c>
      <c r="E2890">
        <v>7</v>
      </c>
      <c r="F2890" t="s">
        <v>131</v>
      </c>
      <c r="G2890" t="s">
        <v>5911</v>
      </c>
      <c r="H2890" t="s">
        <v>39</v>
      </c>
      <c r="I2890">
        <v>144</v>
      </c>
      <c r="J2890" t="s">
        <v>16</v>
      </c>
      <c r="K2890" t="s">
        <v>1074</v>
      </c>
      <c r="L2890">
        <f>YEAR(licenziamenti[[#This Row],[date]])</f>
        <v>2022</v>
      </c>
    </row>
    <row r="2891" spans="1:12" hidden="1" x14ac:dyDescent="0.3">
      <c r="A2891" t="s">
        <v>5910</v>
      </c>
      <c r="B2891" t="s">
        <v>12</v>
      </c>
      <c r="C2891">
        <v>3650</v>
      </c>
      <c r="D2891" s="1">
        <v>44957</v>
      </c>
      <c r="E2891">
        <v>2</v>
      </c>
      <c r="F2891" t="s">
        <v>131</v>
      </c>
      <c r="G2891" t="s">
        <v>5912</v>
      </c>
      <c r="H2891" t="s">
        <v>39</v>
      </c>
      <c r="I2891">
        <v>144</v>
      </c>
      <c r="J2891" t="s">
        <v>16</v>
      </c>
      <c r="K2891" t="s">
        <v>526</v>
      </c>
      <c r="L2891">
        <f>YEAR(licenziamenti[[#This Row],[date]])</f>
        <v>2023</v>
      </c>
    </row>
    <row r="2892" spans="1:12" hidden="1" x14ac:dyDescent="0.3">
      <c r="A2892" t="s">
        <v>5913</v>
      </c>
      <c r="B2892" t="s">
        <v>12</v>
      </c>
      <c r="D2892" s="1">
        <v>45588</v>
      </c>
      <c r="E2892">
        <v>21</v>
      </c>
      <c r="F2892" t="s">
        <v>311</v>
      </c>
      <c r="G2892" t="s">
        <v>5914</v>
      </c>
      <c r="H2892" t="s">
        <v>39</v>
      </c>
      <c r="I2892">
        <v>168</v>
      </c>
      <c r="J2892" t="s">
        <v>16</v>
      </c>
      <c r="K2892" t="s">
        <v>5915</v>
      </c>
      <c r="L2892">
        <f>YEAR(licenziamenti[[#This Row],[date]])</f>
        <v>2024</v>
      </c>
    </row>
    <row r="2893" spans="1:12" hidden="1" x14ac:dyDescent="0.3">
      <c r="A2893" t="s">
        <v>5913</v>
      </c>
      <c r="B2893" t="s">
        <v>12</v>
      </c>
      <c r="C2893">
        <v>1370</v>
      </c>
      <c r="D2893" s="1">
        <v>45049</v>
      </c>
      <c r="E2893">
        <v>15</v>
      </c>
      <c r="F2893" t="s">
        <v>311</v>
      </c>
      <c r="G2893" t="s">
        <v>5916</v>
      </c>
      <c r="H2893" t="s">
        <v>39</v>
      </c>
      <c r="I2893">
        <v>168</v>
      </c>
      <c r="J2893" t="s">
        <v>16</v>
      </c>
      <c r="K2893" t="s">
        <v>850</v>
      </c>
      <c r="L2893">
        <f>YEAR(licenziamenti[[#This Row],[date]])</f>
        <v>2023</v>
      </c>
    </row>
    <row r="2894" spans="1:12" hidden="1" x14ac:dyDescent="0.3">
      <c r="A2894" t="s">
        <v>5917</v>
      </c>
      <c r="B2894" t="s">
        <v>157</v>
      </c>
      <c r="C2894">
        <v>550</v>
      </c>
      <c r="D2894" s="1">
        <v>44805</v>
      </c>
      <c r="E2894">
        <v>15</v>
      </c>
      <c r="F2894" t="s">
        <v>1478</v>
      </c>
      <c r="G2894" t="s">
        <v>5918</v>
      </c>
      <c r="H2894" t="s">
        <v>58</v>
      </c>
      <c r="I2894">
        <v>95</v>
      </c>
      <c r="J2894" t="s">
        <v>159</v>
      </c>
      <c r="K2894" t="s">
        <v>424</v>
      </c>
      <c r="L2894">
        <f>YEAR(licenziamenti[[#This Row],[date]])</f>
        <v>2022</v>
      </c>
    </row>
    <row r="2895" spans="1:12" hidden="1" x14ac:dyDescent="0.3">
      <c r="A2895" t="s">
        <v>5919</v>
      </c>
      <c r="B2895" t="s">
        <v>99</v>
      </c>
      <c r="C2895">
        <v>150</v>
      </c>
      <c r="D2895" s="1">
        <v>43922</v>
      </c>
      <c r="E2895">
        <v>25</v>
      </c>
      <c r="F2895" t="s">
        <v>20</v>
      </c>
      <c r="G2895" t="s">
        <v>5920</v>
      </c>
      <c r="H2895" t="s">
        <v>35</v>
      </c>
      <c r="I2895">
        <v>46</v>
      </c>
      <c r="J2895" t="s">
        <v>16</v>
      </c>
      <c r="K2895" t="s">
        <v>1480</v>
      </c>
      <c r="L2895">
        <f>YEAR(licenziamenti[[#This Row],[date]])</f>
        <v>2020</v>
      </c>
    </row>
    <row r="2896" spans="1:12" hidden="1" x14ac:dyDescent="0.3">
      <c r="A2896" t="s">
        <v>5921</v>
      </c>
      <c r="B2896" t="s">
        <v>12</v>
      </c>
      <c r="C2896">
        <v>630</v>
      </c>
      <c r="D2896" s="1">
        <v>44988</v>
      </c>
      <c r="F2896" t="s">
        <v>20</v>
      </c>
      <c r="G2896" t="s">
        <v>5922</v>
      </c>
      <c r="H2896" t="s">
        <v>105</v>
      </c>
      <c r="I2896">
        <v>152</v>
      </c>
      <c r="J2896" t="s">
        <v>16</v>
      </c>
      <c r="K2896" t="s">
        <v>218</v>
      </c>
      <c r="L2896">
        <f>YEAR(licenziamenti[[#This Row],[date]])</f>
        <v>2023</v>
      </c>
    </row>
    <row r="2897" spans="1:12" hidden="1" x14ac:dyDescent="0.3">
      <c r="A2897" t="s">
        <v>5923</v>
      </c>
      <c r="B2897" t="s">
        <v>528</v>
      </c>
      <c r="C2897">
        <v>650</v>
      </c>
      <c r="D2897" s="1">
        <v>43921</v>
      </c>
      <c r="E2897">
        <v>37</v>
      </c>
      <c r="F2897" t="s">
        <v>221</v>
      </c>
      <c r="G2897" t="s">
        <v>5924</v>
      </c>
      <c r="H2897" t="s">
        <v>45</v>
      </c>
      <c r="I2897">
        <v>69</v>
      </c>
      <c r="J2897" t="s">
        <v>16</v>
      </c>
      <c r="K2897" t="s">
        <v>183</v>
      </c>
      <c r="L2897">
        <f>YEAR(licenziamenti[[#This Row],[date]])</f>
        <v>2020</v>
      </c>
    </row>
    <row r="2898" spans="1:12" hidden="1" x14ac:dyDescent="0.3">
      <c r="A2898" t="s">
        <v>5925</v>
      </c>
      <c r="B2898" t="s">
        <v>117</v>
      </c>
      <c r="C2898">
        <v>13000</v>
      </c>
      <c r="D2898" s="1">
        <v>44950</v>
      </c>
      <c r="E2898">
        <v>17</v>
      </c>
      <c r="F2898" t="s">
        <v>213</v>
      </c>
      <c r="G2898" t="s">
        <v>5926</v>
      </c>
      <c r="H2898" t="s">
        <v>39</v>
      </c>
      <c r="I2898">
        <v>834</v>
      </c>
      <c r="J2898" t="s">
        <v>16</v>
      </c>
      <c r="K2898" t="s">
        <v>965</v>
      </c>
      <c r="L2898">
        <f>YEAR(licenziamenti[[#This Row],[date]])</f>
        <v>2023</v>
      </c>
    </row>
    <row r="2899" spans="1:12" hidden="1" x14ac:dyDescent="0.3">
      <c r="A2899" t="s">
        <v>5925</v>
      </c>
      <c r="B2899" t="s">
        <v>117</v>
      </c>
      <c r="C2899">
        <v>3200</v>
      </c>
      <c r="D2899" s="1">
        <v>45350</v>
      </c>
      <c r="E2899">
        <v>5</v>
      </c>
      <c r="F2899" t="s">
        <v>213</v>
      </c>
      <c r="G2899" t="s">
        <v>5927</v>
      </c>
      <c r="H2899" t="s">
        <v>39</v>
      </c>
      <c r="I2899">
        <v>834</v>
      </c>
      <c r="J2899" t="s">
        <v>16</v>
      </c>
      <c r="K2899" t="s">
        <v>2080</v>
      </c>
      <c r="L2899">
        <f>YEAR(licenziamenti[[#This Row],[date]])</f>
        <v>2024</v>
      </c>
    </row>
    <row r="2900" spans="1:12" hidden="1" x14ac:dyDescent="0.3">
      <c r="A2900" t="s">
        <v>5925</v>
      </c>
      <c r="B2900" t="s">
        <v>117</v>
      </c>
      <c r="C2900">
        <v>8000</v>
      </c>
      <c r="D2900" s="1">
        <v>45421</v>
      </c>
      <c r="E2900">
        <v>13</v>
      </c>
      <c r="F2900" t="s">
        <v>213</v>
      </c>
      <c r="G2900" t="s">
        <v>5928</v>
      </c>
      <c r="H2900" t="s">
        <v>39</v>
      </c>
      <c r="I2900">
        <v>834</v>
      </c>
      <c r="J2900" t="s">
        <v>16</v>
      </c>
      <c r="K2900" t="s">
        <v>5929</v>
      </c>
      <c r="L2900">
        <f>YEAR(licenziamenti[[#This Row],[date]])</f>
        <v>2024</v>
      </c>
    </row>
    <row r="2901" spans="1:12" hidden="1" x14ac:dyDescent="0.3">
      <c r="A2901" t="s">
        <v>5930</v>
      </c>
      <c r="B2901" t="s">
        <v>150</v>
      </c>
      <c r="C2901">
        <v>1500</v>
      </c>
      <c r="D2901" s="1">
        <v>45046</v>
      </c>
      <c r="F2901" t="s">
        <v>65</v>
      </c>
      <c r="G2901" t="s">
        <v>5931</v>
      </c>
      <c r="H2901" t="s">
        <v>152</v>
      </c>
      <c r="I2901">
        <v>2</v>
      </c>
      <c r="J2901" t="s">
        <v>133</v>
      </c>
      <c r="K2901" t="s">
        <v>2233</v>
      </c>
      <c r="L2901">
        <f>YEAR(licenziamenti[[#This Row],[date]])</f>
        <v>2023</v>
      </c>
    </row>
    <row r="2902" spans="1:12" hidden="1" x14ac:dyDescent="0.3">
      <c r="A2902" t="s">
        <v>5932</v>
      </c>
      <c r="B2902" t="s">
        <v>12</v>
      </c>
      <c r="D2902" s="1">
        <v>44903</v>
      </c>
      <c r="E2902">
        <v>14</v>
      </c>
      <c r="F2902" t="s">
        <v>146</v>
      </c>
      <c r="G2902" t="s">
        <v>143</v>
      </c>
      <c r="H2902" t="s">
        <v>28</v>
      </c>
      <c r="I2902">
        <v>203</v>
      </c>
      <c r="J2902" t="s">
        <v>16</v>
      </c>
      <c r="K2902" t="s">
        <v>300</v>
      </c>
      <c r="L2902">
        <f>YEAR(licenziamenti[[#This Row],[date]])</f>
        <v>2022</v>
      </c>
    </row>
    <row r="2903" spans="1:12" hidden="1" x14ac:dyDescent="0.3">
      <c r="A2903" t="s">
        <v>5933</v>
      </c>
      <c r="B2903" t="s">
        <v>12</v>
      </c>
      <c r="C2903">
        <v>750</v>
      </c>
      <c r="D2903" s="1">
        <v>44762</v>
      </c>
      <c r="F2903" t="s">
        <v>131</v>
      </c>
      <c r="G2903" t="s">
        <v>5934</v>
      </c>
      <c r="H2903" t="s">
        <v>15</v>
      </c>
      <c r="I2903">
        <v>992</v>
      </c>
      <c r="J2903" t="s">
        <v>16</v>
      </c>
      <c r="K2903" t="s">
        <v>949</v>
      </c>
      <c r="L2903">
        <f>YEAR(licenziamenti[[#This Row],[date]])</f>
        <v>2022</v>
      </c>
    </row>
    <row r="2904" spans="1:12" hidden="1" x14ac:dyDescent="0.3">
      <c r="A2904" t="s">
        <v>5933</v>
      </c>
      <c r="B2904" t="s">
        <v>12</v>
      </c>
      <c r="C2904">
        <v>970</v>
      </c>
      <c r="D2904" s="1">
        <v>45057</v>
      </c>
      <c r="F2904" t="s">
        <v>131</v>
      </c>
      <c r="G2904" t="s">
        <v>5935</v>
      </c>
      <c r="H2904" t="s">
        <v>15</v>
      </c>
      <c r="I2904">
        <v>992</v>
      </c>
      <c r="J2904" t="s">
        <v>16</v>
      </c>
      <c r="K2904" t="s">
        <v>2413</v>
      </c>
      <c r="L2904">
        <f>YEAR(licenziamenti[[#This Row],[date]])</f>
        <v>2023</v>
      </c>
    </row>
    <row r="2905" spans="1:12" hidden="1" x14ac:dyDescent="0.3">
      <c r="A2905" t="s">
        <v>5936</v>
      </c>
      <c r="B2905" t="s">
        <v>42</v>
      </c>
      <c r="C2905">
        <v>1100</v>
      </c>
      <c r="D2905" s="1">
        <v>44871</v>
      </c>
      <c r="E2905">
        <v>5</v>
      </c>
      <c r="F2905" t="s">
        <v>146</v>
      </c>
      <c r="G2905" t="s">
        <v>5937</v>
      </c>
      <c r="H2905" t="s">
        <v>39</v>
      </c>
      <c r="I2905">
        <v>30</v>
      </c>
      <c r="J2905" t="s">
        <v>16</v>
      </c>
      <c r="K2905" t="s">
        <v>3977</v>
      </c>
      <c r="L2905">
        <f>YEAR(licenziamenti[[#This Row],[date]])</f>
        <v>2022</v>
      </c>
    </row>
    <row r="2906" spans="1:12" hidden="1" x14ac:dyDescent="0.3">
      <c r="A2906" t="s">
        <v>5938</v>
      </c>
      <c r="B2906" t="s">
        <v>138</v>
      </c>
      <c r="D2906" s="1">
        <v>44783</v>
      </c>
      <c r="E2906">
        <v>2</v>
      </c>
      <c r="F2906" t="s">
        <v>13</v>
      </c>
      <c r="G2906" t="s">
        <v>5939</v>
      </c>
      <c r="H2906" t="s">
        <v>45</v>
      </c>
      <c r="I2906">
        <v>301</v>
      </c>
      <c r="J2906" t="s">
        <v>16</v>
      </c>
      <c r="K2906" t="s">
        <v>248</v>
      </c>
      <c r="L2906">
        <f>YEAR(licenziamenti[[#This Row],[date]])</f>
        <v>2022</v>
      </c>
    </row>
    <row r="2907" spans="1:12" hidden="1" x14ac:dyDescent="0.3">
      <c r="A2907" t="s">
        <v>5940</v>
      </c>
      <c r="B2907" t="s">
        <v>150</v>
      </c>
      <c r="C2907">
        <v>1000</v>
      </c>
      <c r="D2907" s="1">
        <v>44775</v>
      </c>
      <c r="F2907" t="s">
        <v>65</v>
      </c>
      <c r="G2907" t="s">
        <v>5941</v>
      </c>
      <c r="H2907" t="s">
        <v>15</v>
      </c>
      <c r="I2907">
        <v>292</v>
      </c>
      <c r="J2907" t="s">
        <v>133</v>
      </c>
      <c r="K2907" t="s">
        <v>2591</v>
      </c>
      <c r="L2907">
        <f>YEAR(licenziamenti[[#This Row],[date]])</f>
        <v>2022</v>
      </c>
    </row>
    <row r="2908" spans="1:12" hidden="1" x14ac:dyDescent="0.3">
      <c r="A2908" t="s">
        <v>5940</v>
      </c>
      <c r="B2908" t="s">
        <v>150</v>
      </c>
      <c r="C2908">
        <v>2000</v>
      </c>
      <c r="D2908" s="1">
        <v>44686</v>
      </c>
      <c r="E2908">
        <v>3</v>
      </c>
      <c r="F2908" t="s">
        <v>65</v>
      </c>
      <c r="G2908" t="s">
        <v>5942</v>
      </c>
      <c r="H2908" t="s">
        <v>15</v>
      </c>
      <c r="I2908">
        <v>292</v>
      </c>
      <c r="J2908" t="s">
        <v>133</v>
      </c>
      <c r="K2908" t="s">
        <v>2391</v>
      </c>
      <c r="L2908">
        <f>YEAR(licenziamenti[[#This Row],[date]])</f>
        <v>2022</v>
      </c>
    </row>
    <row r="2909" spans="1:12" hidden="1" x14ac:dyDescent="0.3">
      <c r="A2909" t="s">
        <v>5940</v>
      </c>
      <c r="B2909" t="s">
        <v>150</v>
      </c>
      <c r="C2909">
        <v>3850</v>
      </c>
      <c r="D2909" s="1">
        <v>44902</v>
      </c>
      <c r="F2909" t="s">
        <v>65</v>
      </c>
      <c r="G2909" t="s">
        <v>5943</v>
      </c>
      <c r="H2909" t="s">
        <v>15</v>
      </c>
      <c r="I2909">
        <v>292</v>
      </c>
      <c r="J2909" t="s">
        <v>133</v>
      </c>
      <c r="K2909" t="s">
        <v>179</v>
      </c>
      <c r="L2909">
        <f>YEAR(licenziamenti[[#This Row],[date]])</f>
        <v>2022</v>
      </c>
    </row>
    <row r="2910" spans="1:12" hidden="1" x14ac:dyDescent="0.3">
      <c r="A2910" t="s">
        <v>5940</v>
      </c>
      <c r="B2910" t="s">
        <v>150</v>
      </c>
      <c r="C2910">
        <v>4240</v>
      </c>
      <c r="D2910" s="1">
        <v>44699</v>
      </c>
      <c r="E2910">
        <v>7</v>
      </c>
      <c r="F2910" t="s">
        <v>65</v>
      </c>
      <c r="G2910" t="s">
        <v>5944</v>
      </c>
      <c r="H2910" t="s">
        <v>15</v>
      </c>
      <c r="I2910">
        <v>292</v>
      </c>
      <c r="J2910" t="s">
        <v>133</v>
      </c>
      <c r="K2910" t="s">
        <v>5945</v>
      </c>
      <c r="L2910">
        <f>YEAR(licenziamenti[[#This Row],[date]])</f>
        <v>2022</v>
      </c>
    </row>
    <row r="2911" spans="1:12" hidden="1" x14ac:dyDescent="0.3">
      <c r="A2911" t="s">
        <v>5946</v>
      </c>
      <c r="B2911" t="s">
        <v>287</v>
      </c>
      <c r="C2911">
        <v>160</v>
      </c>
      <c r="D2911" s="1">
        <v>44773</v>
      </c>
      <c r="E2911">
        <v>32</v>
      </c>
      <c r="F2911" t="s">
        <v>396</v>
      </c>
      <c r="G2911" t="s">
        <v>5947</v>
      </c>
      <c r="H2911" t="s">
        <v>152</v>
      </c>
      <c r="I2911">
        <v>15</v>
      </c>
      <c r="J2911" t="s">
        <v>289</v>
      </c>
      <c r="K2911" t="s">
        <v>3183</v>
      </c>
      <c r="L2911">
        <f>YEAR(licenziamenti[[#This Row],[date]])</f>
        <v>2022</v>
      </c>
    </row>
    <row r="2912" spans="1:12" hidden="1" x14ac:dyDescent="0.3">
      <c r="A2912" t="s">
        <v>5946</v>
      </c>
      <c r="B2912" t="s">
        <v>287</v>
      </c>
      <c r="C2912">
        <v>170</v>
      </c>
      <c r="D2912" s="1">
        <v>44859</v>
      </c>
      <c r="E2912">
        <v>5</v>
      </c>
      <c r="F2912" t="s">
        <v>396</v>
      </c>
      <c r="G2912" t="s">
        <v>5948</v>
      </c>
      <c r="H2912" t="s">
        <v>152</v>
      </c>
      <c r="I2912">
        <v>15</v>
      </c>
      <c r="J2912" t="s">
        <v>289</v>
      </c>
      <c r="K2912" t="s">
        <v>2490</v>
      </c>
      <c r="L2912">
        <f>YEAR(licenziamenti[[#This Row],[date]])</f>
        <v>2022</v>
      </c>
    </row>
    <row r="2913" spans="1:12" hidden="1" x14ac:dyDescent="0.3">
      <c r="A2913" t="s">
        <v>5949</v>
      </c>
      <c r="B2913" t="s">
        <v>731</v>
      </c>
      <c r="C2913">
        <v>2000</v>
      </c>
      <c r="D2913" s="1">
        <v>45008</v>
      </c>
      <c r="F2913" t="s">
        <v>109</v>
      </c>
      <c r="G2913" t="s">
        <v>5950</v>
      </c>
      <c r="H2913" t="s">
        <v>105</v>
      </c>
      <c r="I2913">
        <v>500</v>
      </c>
      <c r="J2913" t="s">
        <v>16</v>
      </c>
      <c r="K2913" t="s">
        <v>2064</v>
      </c>
      <c r="L2913">
        <f>YEAR(licenziamenti[[#This Row],[date]])</f>
        <v>2023</v>
      </c>
    </row>
    <row r="2914" spans="1:12" hidden="1" x14ac:dyDescent="0.3">
      <c r="A2914" t="s">
        <v>5949</v>
      </c>
      <c r="B2914" t="s">
        <v>731</v>
      </c>
      <c r="C2914">
        <v>3000</v>
      </c>
      <c r="D2914" s="1">
        <v>45303</v>
      </c>
      <c r="F2914" t="s">
        <v>109</v>
      </c>
      <c r="G2914" t="s">
        <v>5951</v>
      </c>
      <c r="H2914" t="s">
        <v>105</v>
      </c>
      <c r="I2914">
        <v>500</v>
      </c>
      <c r="J2914" t="s">
        <v>16</v>
      </c>
      <c r="K2914" t="s">
        <v>2354</v>
      </c>
      <c r="L2914">
        <f>YEAR(licenziamenti[[#This Row],[date]])</f>
        <v>2024</v>
      </c>
    </row>
    <row r="2915" spans="1:12" hidden="1" x14ac:dyDescent="0.3">
      <c r="A2915" t="s">
        <v>5952</v>
      </c>
      <c r="B2915" t="s">
        <v>12</v>
      </c>
      <c r="C2915">
        <v>300</v>
      </c>
      <c r="D2915" s="1">
        <v>43965</v>
      </c>
      <c r="F2915" t="s">
        <v>131</v>
      </c>
      <c r="G2915" t="s">
        <v>5953</v>
      </c>
      <c r="H2915" t="s">
        <v>58</v>
      </c>
      <c r="I2915">
        <v>69</v>
      </c>
      <c r="J2915" t="s">
        <v>16</v>
      </c>
      <c r="K2915" t="s">
        <v>3493</v>
      </c>
      <c r="L2915">
        <f>YEAR(licenziamenti[[#This Row],[date]])</f>
        <v>2020</v>
      </c>
    </row>
    <row r="2916" spans="1:12" hidden="1" x14ac:dyDescent="0.3">
      <c r="A2916" t="s">
        <v>5954</v>
      </c>
      <c r="B2916" t="s">
        <v>12</v>
      </c>
      <c r="D2916" s="1">
        <v>45256</v>
      </c>
      <c r="E2916">
        <v>10</v>
      </c>
      <c r="F2916" t="s">
        <v>1056</v>
      </c>
      <c r="G2916" t="s">
        <v>5955</v>
      </c>
      <c r="H2916" t="s">
        <v>45</v>
      </c>
      <c r="I2916">
        <v>597</v>
      </c>
      <c r="J2916" t="s">
        <v>16</v>
      </c>
      <c r="K2916" t="s">
        <v>383</v>
      </c>
      <c r="L2916">
        <f>YEAR(licenziamenti[[#This Row],[date]])</f>
        <v>2023</v>
      </c>
    </row>
    <row r="2917" spans="1:12" hidden="1" x14ac:dyDescent="0.3">
      <c r="A2917" t="s">
        <v>5954</v>
      </c>
      <c r="B2917" t="s">
        <v>12</v>
      </c>
      <c r="C2917">
        <v>1000</v>
      </c>
      <c r="D2917" s="1">
        <v>44876</v>
      </c>
      <c r="E2917">
        <v>3</v>
      </c>
      <c r="F2917" t="s">
        <v>419</v>
      </c>
      <c r="G2917" t="s">
        <v>5956</v>
      </c>
      <c r="H2917" t="s">
        <v>45</v>
      </c>
      <c r="I2917">
        <v>597</v>
      </c>
      <c r="J2917" t="s">
        <v>16</v>
      </c>
      <c r="K2917" t="s">
        <v>2208</v>
      </c>
      <c r="L2917">
        <f>YEAR(licenziamenti[[#This Row],[date]])</f>
        <v>2022</v>
      </c>
    </row>
    <row r="2918" spans="1:12" hidden="1" x14ac:dyDescent="0.3">
      <c r="A2918" t="s">
        <v>5957</v>
      </c>
      <c r="B2918" t="s">
        <v>642</v>
      </c>
      <c r="C2918">
        <v>650</v>
      </c>
      <c r="D2918" s="1">
        <v>45316</v>
      </c>
      <c r="E2918">
        <v>19</v>
      </c>
      <c r="F2918" t="s">
        <v>221</v>
      </c>
      <c r="G2918" t="s">
        <v>5958</v>
      </c>
      <c r="H2918" t="s">
        <v>28</v>
      </c>
      <c r="I2918">
        <v>299</v>
      </c>
      <c r="J2918" t="s">
        <v>16</v>
      </c>
      <c r="K2918" t="s">
        <v>1134</v>
      </c>
      <c r="L2918">
        <f>YEAR(licenziamenti[[#This Row],[date]])</f>
        <v>2024</v>
      </c>
    </row>
    <row r="2919" spans="1:12" hidden="1" x14ac:dyDescent="0.3">
      <c r="A2919" t="s">
        <v>5959</v>
      </c>
      <c r="B2919" t="s">
        <v>12</v>
      </c>
      <c r="C2919">
        <v>420</v>
      </c>
      <c r="D2919" s="1">
        <v>45530</v>
      </c>
      <c r="F2919" t="s">
        <v>454</v>
      </c>
      <c r="G2919" t="s">
        <v>462</v>
      </c>
      <c r="H2919" t="s">
        <v>39</v>
      </c>
      <c r="I2919">
        <v>305</v>
      </c>
      <c r="J2919" t="s">
        <v>16</v>
      </c>
      <c r="K2919" t="s">
        <v>463</v>
      </c>
      <c r="L2919">
        <f>YEAR(licenziamenti[[#This Row],[date]])</f>
        <v>2024</v>
      </c>
    </row>
    <row r="2920" spans="1:12" hidden="1" x14ac:dyDescent="0.3">
      <c r="A2920" t="s">
        <v>5960</v>
      </c>
      <c r="B2920" t="s">
        <v>150</v>
      </c>
      <c r="D2920" s="1">
        <v>45184</v>
      </c>
      <c r="E2920">
        <v>14</v>
      </c>
      <c r="F2920" t="s">
        <v>131</v>
      </c>
      <c r="G2920" t="s">
        <v>5961</v>
      </c>
      <c r="H2920" t="s">
        <v>22</v>
      </c>
      <c r="I2920">
        <v>30</v>
      </c>
      <c r="J2920" t="s">
        <v>133</v>
      </c>
      <c r="K2920" t="s">
        <v>1453</v>
      </c>
      <c r="L2920">
        <f>YEAR(licenziamenti[[#This Row],[date]])</f>
        <v>2023</v>
      </c>
    </row>
    <row r="2921" spans="1:12" hidden="1" x14ac:dyDescent="0.3">
      <c r="A2921" t="s">
        <v>5962</v>
      </c>
      <c r="B2921" t="s">
        <v>12</v>
      </c>
      <c r="C2921">
        <v>1400</v>
      </c>
      <c r="D2921" s="1">
        <v>43924</v>
      </c>
      <c r="F2921" t="s">
        <v>103</v>
      </c>
      <c r="G2921" t="s">
        <v>5963</v>
      </c>
      <c r="H2921" t="s">
        <v>58</v>
      </c>
      <c r="I2921">
        <v>225</v>
      </c>
      <c r="J2921" t="s">
        <v>16</v>
      </c>
      <c r="K2921" t="s">
        <v>377</v>
      </c>
      <c r="L2921">
        <f>YEAR(licenziamenti[[#This Row],[date]])</f>
        <v>2020</v>
      </c>
    </row>
    <row r="2922" spans="1:12" hidden="1" x14ac:dyDescent="0.3">
      <c r="A2922" t="s">
        <v>5962</v>
      </c>
      <c r="B2922" t="s">
        <v>12</v>
      </c>
      <c r="C2922">
        <v>2200</v>
      </c>
      <c r="D2922" s="1">
        <v>44981</v>
      </c>
      <c r="F2922" t="s">
        <v>103</v>
      </c>
      <c r="G2922" t="s">
        <v>3628</v>
      </c>
      <c r="H2922" t="s">
        <v>105</v>
      </c>
      <c r="I2922">
        <v>575</v>
      </c>
      <c r="J2922" t="s">
        <v>16</v>
      </c>
      <c r="K2922" t="s">
        <v>2135</v>
      </c>
      <c r="L2922">
        <f>YEAR(licenziamenti[[#This Row],[date]])</f>
        <v>2023</v>
      </c>
    </row>
    <row r="2923" spans="1:12" hidden="1" x14ac:dyDescent="0.3">
      <c r="A2923" t="s">
        <v>5964</v>
      </c>
      <c r="B2923" t="s">
        <v>82</v>
      </c>
      <c r="D2923" s="1">
        <v>44791</v>
      </c>
      <c r="E2923">
        <v>5</v>
      </c>
      <c r="F2923" t="s">
        <v>20</v>
      </c>
      <c r="G2923" t="s">
        <v>5965</v>
      </c>
      <c r="H2923" t="s">
        <v>45</v>
      </c>
      <c r="I2923">
        <v>178</v>
      </c>
      <c r="J2923" t="s">
        <v>29</v>
      </c>
      <c r="K2923" t="s">
        <v>5966</v>
      </c>
      <c r="L2923">
        <f>YEAR(licenziamenti[[#This Row],[date]])</f>
        <v>2022</v>
      </c>
    </row>
    <row r="2924" spans="1:12" hidden="1" x14ac:dyDescent="0.3">
      <c r="A2924" t="s">
        <v>5967</v>
      </c>
      <c r="B2924" t="s">
        <v>810</v>
      </c>
      <c r="C2924">
        <v>1200</v>
      </c>
      <c r="D2924" s="1">
        <v>45707</v>
      </c>
      <c r="E2924">
        <v>44</v>
      </c>
      <c r="F2924" t="s">
        <v>83</v>
      </c>
      <c r="G2924" t="s">
        <v>5968</v>
      </c>
      <c r="H2924" t="s">
        <v>22</v>
      </c>
      <c r="I2924">
        <v>43</v>
      </c>
      <c r="J2924" t="s">
        <v>294</v>
      </c>
      <c r="K2924" t="s">
        <v>3097</v>
      </c>
      <c r="L2924">
        <f>YEAR(licenziamenti[[#This Row],[date]])</f>
        <v>2025</v>
      </c>
    </row>
    <row r="2925" spans="1:12" hidden="1" x14ac:dyDescent="0.3">
      <c r="A2925" t="s">
        <v>5967</v>
      </c>
      <c r="B2925" t="s">
        <v>810</v>
      </c>
      <c r="C2925">
        <v>270</v>
      </c>
      <c r="D2925" s="1">
        <v>44890</v>
      </c>
      <c r="E2925">
        <v>9</v>
      </c>
      <c r="F2925" t="s">
        <v>83</v>
      </c>
      <c r="G2925" t="s">
        <v>5969</v>
      </c>
      <c r="H2925" t="s">
        <v>22</v>
      </c>
      <c r="I2925">
        <v>43</v>
      </c>
      <c r="J2925" t="s">
        <v>294</v>
      </c>
      <c r="K2925" t="s">
        <v>258</v>
      </c>
      <c r="L2925">
        <f>YEAR(licenziamenti[[#This Row],[date]])</f>
        <v>2022</v>
      </c>
    </row>
    <row r="2926" spans="1:12" hidden="1" x14ac:dyDescent="0.3">
      <c r="A2926" t="s">
        <v>5967</v>
      </c>
      <c r="B2926" t="s">
        <v>810</v>
      </c>
      <c r="C2926">
        <v>680</v>
      </c>
      <c r="D2926" s="1">
        <v>45565</v>
      </c>
      <c r="E2926">
        <v>2</v>
      </c>
      <c r="F2926" t="s">
        <v>83</v>
      </c>
      <c r="G2926" t="s">
        <v>5968</v>
      </c>
      <c r="H2926" t="s">
        <v>22</v>
      </c>
      <c r="I2926">
        <v>43</v>
      </c>
      <c r="J2926" t="s">
        <v>294</v>
      </c>
      <c r="K2926" t="s">
        <v>3097</v>
      </c>
      <c r="L2926">
        <f>YEAR(licenziamenti[[#This Row],[date]])</f>
        <v>2024</v>
      </c>
    </row>
    <row r="2927" spans="1:12" hidden="1" x14ac:dyDescent="0.3">
      <c r="A2927" t="s">
        <v>5970</v>
      </c>
      <c r="B2927" t="s">
        <v>138</v>
      </c>
      <c r="C2927">
        <v>1000</v>
      </c>
      <c r="D2927" s="1">
        <v>45077</v>
      </c>
      <c r="E2927">
        <v>25</v>
      </c>
      <c r="F2927" t="s">
        <v>311</v>
      </c>
      <c r="G2927" t="s">
        <v>5971</v>
      </c>
      <c r="H2927" t="s">
        <v>28</v>
      </c>
      <c r="I2927">
        <v>216</v>
      </c>
      <c r="J2927" t="s">
        <v>16</v>
      </c>
      <c r="K2927" t="s">
        <v>3784</v>
      </c>
      <c r="L2927">
        <f>YEAR(licenziamenti[[#This Row],[date]])</f>
        <v>2023</v>
      </c>
    </row>
    <row r="2928" spans="1:12" hidden="1" x14ac:dyDescent="0.3">
      <c r="A2928" t="s">
        <v>5972</v>
      </c>
      <c r="B2928" t="s">
        <v>2680</v>
      </c>
      <c r="C2928">
        <v>1000</v>
      </c>
      <c r="D2928" s="1">
        <v>45586</v>
      </c>
      <c r="F2928" t="s">
        <v>146</v>
      </c>
      <c r="G2928" t="s">
        <v>5973</v>
      </c>
      <c r="H2928" t="s">
        <v>105</v>
      </c>
      <c r="I2928">
        <v>49</v>
      </c>
      <c r="J2928" t="s">
        <v>16</v>
      </c>
      <c r="K2928" t="s">
        <v>3176</v>
      </c>
      <c r="L2928">
        <f>YEAR(licenziamenti[[#This Row],[date]])</f>
        <v>2024</v>
      </c>
    </row>
    <row r="2929" spans="1:12" hidden="1" x14ac:dyDescent="0.3">
      <c r="A2929" t="s">
        <v>5974</v>
      </c>
      <c r="B2929" t="s">
        <v>42</v>
      </c>
      <c r="C2929">
        <v>220</v>
      </c>
      <c r="D2929" s="1">
        <v>45910</v>
      </c>
      <c r="F2929" t="s">
        <v>109</v>
      </c>
      <c r="G2929" t="s">
        <v>5975</v>
      </c>
      <c r="H2929" t="s">
        <v>15</v>
      </c>
      <c r="I2929">
        <v>569</v>
      </c>
      <c r="J2929" t="s">
        <v>16</v>
      </c>
      <c r="K2929" t="s">
        <v>611</v>
      </c>
      <c r="L2929">
        <f>YEAR(licenziamenti[[#This Row],[date]])</f>
        <v>2025</v>
      </c>
    </row>
    <row r="2930" spans="1:12" hidden="1" x14ac:dyDescent="0.3">
      <c r="A2930" t="s">
        <v>5974</v>
      </c>
      <c r="B2930" t="s">
        <v>42</v>
      </c>
      <c r="C2930">
        <v>600</v>
      </c>
      <c r="D2930" s="1">
        <v>45134</v>
      </c>
      <c r="E2930">
        <v>6</v>
      </c>
      <c r="F2930" t="s">
        <v>109</v>
      </c>
      <c r="G2930" t="s">
        <v>5976</v>
      </c>
      <c r="H2930" t="s">
        <v>15</v>
      </c>
      <c r="I2930">
        <v>569</v>
      </c>
      <c r="J2930" t="s">
        <v>16</v>
      </c>
      <c r="K2930" t="s">
        <v>446</v>
      </c>
      <c r="L2930">
        <f>YEAR(licenziamenti[[#This Row],[date]])</f>
        <v>2023</v>
      </c>
    </row>
    <row r="2931" spans="1:12" hidden="1" x14ac:dyDescent="0.3">
      <c r="A2931" t="s">
        <v>5974</v>
      </c>
      <c r="B2931" t="s">
        <v>42</v>
      </c>
      <c r="C2931">
        <v>800</v>
      </c>
      <c r="D2931" s="1">
        <v>44747</v>
      </c>
      <c r="E2931">
        <v>1</v>
      </c>
      <c r="F2931" t="s">
        <v>109</v>
      </c>
      <c r="G2931" t="s">
        <v>5977</v>
      </c>
      <c r="H2931" t="s">
        <v>15</v>
      </c>
      <c r="I2931">
        <v>569</v>
      </c>
      <c r="J2931" t="s">
        <v>16</v>
      </c>
      <c r="K2931" t="s">
        <v>2155</v>
      </c>
      <c r="L2931">
        <f>YEAR(licenziamenti[[#This Row],[date]])</f>
        <v>2022</v>
      </c>
    </row>
    <row r="2932" spans="1:12" hidden="1" x14ac:dyDescent="0.3">
      <c r="A2932" t="s">
        <v>5978</v>
      </c>
      <c r="B2932" t="s">
        <v>2165</v>
      </c>
      <c r="C2932">
        <v>1010</v>
      </c>
      <c r="D2932" s="1">
        <v>45161</v>
      </c>
      <c r="E2932">
        <v>21</v>
      </c>
      <c r="F2932" t="s">
        <v>146</v>
      </c>
      <c r="G2932" t="s">
        <v>5979</v>
      </c>
      <c r="H2932" t="s">
        <v>35</v>
      </c>
      <c r="I2932">
        <v>192</v>
      </c>
      <c r="J2932" t="s">
        <v>2167</v>
      </c>
      <c r="K2932" t="s">
        <v>1575</v>
      </c>
      <c r="L2932">
        <f>YEAR(licenziamenti[[#This Row],[date]])</f>
        <v>2023</v>
      </c>
    </row>
    <row r="2933" spans="1:12" hidden="1" x14ac:dyDescent="0.3">
      <c r="A2933" t="s">
        <v>5978</v>
      </c>
      <c r="B2933" t="s">
        <v>2165</v>
      </c>
      <c r="C2933">
        <v>630</v>
      </c>
      <c r="D2933" s="1">
        <v>43955</v>
      </c>
      <c r="E2933">
        <v>21</v>
      </c>
      <c r="F2933" t="s">
        <v>146</v>
      </c>
      <c r="G2933" t="s">
        <v>5980</v>
      </c>
      <c r="H2933" t="s">
        <v>22</v>
      </c>
      <c r="I2933">
        <v>7</v>
      </c>
      <c r="J2933" t="s">
        <v>2167</v>
      </c>
      <c r="K2933" t="s">
        <v>216</v>
      </c>
      <c r="L2933">
        <f>YEAR(licenziamenti[[#This Row],[date]])</f>
        <v>2020</v>
      </c>
    </row>
    <row r="2934" spans="1:12" hidden="1" x14ac:dyDescent="0.3">
      <c r="A2934" t="s">
        <v>5978</v>
      </c>
      <c r="B2934" t="s">
        <v>2165</v>
      </c>
      <c r="C2934">
        <v>660</v>
      </c>
      <c r="D2934" s="1">
        <v>44966</v>
      </c>
      <c r="E2934">
        <v>12</v>
      </c>
      <c r="F2934" t="s">
        <v>146</v>
      </c>
      <c r="G2934" t="s">
        <v>5981</v>
      </c>
      <c r="H2934" t="s">
        <v>35</v>
      </c>
      <c r="I2934">
        <v>192</v>
      </c>
      <c r="J2934" t="s">
        <v>2167</v>
      </c>
      <c r="K2934" t="s">
        <v>1859</v>
      </c>
      <c r="L2934">
        <f>YEAR(licenziamenti[[#This Row],[date]])</f>
        <v>2023</v>
      </c>
    </row>
    <row r="2935" spans="1:12" hidden="1" x14ac:dyDescent="0.3">
      <c r="A2935" t="s">
        <v>5982</v>
      </c>
      <c r="B2935" t="s">
        <v>12</v>
      </c>
      <c r="C2935">
        <v>2500</v>
      </c>
      <c r="D2935" s="1">
        <v>44937</v>
      </c>
      <c r="E2935">
        <v>15</v>
      </c>
      <c r="F2935" t="s">
        <v>13</v>
      </c>
      <c r="G2935" t="s">
        <v>5983</v>
      </c>
      <c r="H2935" t="s">
        <v>2977</v>
      </c>
      <c r="I2935">
        <v>3500</v>
      </c>
      <c r="J2935" t="s">
        <v>16</v>
      </c>
      <c r="K2935" t="s">
        <v>334</v>
      </c>
      <c r="L2935">
        <f>YEAR(licenziamenti[[#This Row],[date]])</f>
        <v>2023</v>
      </c>
    </row>
    <row r="2936" spans="1:12" hidden="1" x14ac:dyDescent="0.3">
      <c r="A2936" t="s">
        <v>5984</v>
      </c>
      <c r="B2936" t="s">
        <v>2249</v>
      </c>
      <c r="D2936" s="1">
        <v>45145</v>
      </c>
      <c r="E2936">
        <v>10</v>
      </c>
      <c r="F2936" t="s">
        <v>131</v>
      </c>
      <c r="G2936" t="s">
        <v>5985</v>
      </c>
      <c r="H2936" t="s">
        <v>105</v>
      </c>
      <c r="I2936">
        <v>38</v>
      </c>
      <c r="J2936" t="s">
        <v>1196</v>
      </c>
      <c r="K2936" t="s">
        <v>3296</v>
      </c>
      <c r="L2936">
        <f>YEAR(licenziamenti[[#This Row],[date]])</f>
        <v>2023</v>
      </c>
    </row>
    <row r="2937" spans="1:12" hidden="1" x14ac:dyDescent="0.3">
      <c r="A2937" t="s">
        <v>5986</v>
      </c>
      <c r="B2937" t="s">
        <v>150</v>
      </c>
      <c r="C2937">
        <v>1500</v>
      </c>
      <c r="D2937" s="1">
        <v>44890</v>
      </c>
      <c r="E2937">
        <v>5</v>
      </c>
      <c r="F2937" t="s">
        <v>125</v>
      </c>
      <c r="G2937" t="s">
        <v>5987</v>
      </c>
      <c r="H2937" t="s">
        <v>4180</v>
      </c>
      <c r="I2937">
        <v>1700</v>
      </c>
      <c r="J2937" t="s">
        <v>133</v>
      </c>
      <c r="K2937" t="s">
        <v>4794</v>
      </c>
      <c r="L2937">
        <f>YEAR(licenziamenti[[#This Row],[date]])</f>
        <v>2022</v>
      </c>
    </row>
    <row r="2938" spans="1:12" hidden="1" x14ac:dyDescent="0.3">
      <c r="A2938" t="s">
        <v>5988</v>
      </c>
      <c r="B2938" t="s">
        <v>150</v>
      </c>
      <c r="C2938">
        <v>3500</v>
      </c>
      <c r="D2938" s="1">
        <v>45795</v>
      </c>
      <c r="F2938" t="s">
        <v>125</v>
      </c>
      <c r="G2938" t="s">
        <v>5989</v>
      </c>
      <c r="H2938" t="s">
        <v>4180</v>
      </c>
      <c r="I2938">
        <v>1700</v>
      </c>
      <c r="J2938" t="s">
        <v>133</v>
      </c>
      <c r="K2938" t="s">
        <v>911</v>
      </c>
      <c r="L2938">
        <f>YEAR(licenziamenti[[#This Row],[date]])</f>
        <v>2025</v>
      </c>
    </row>
    <row r="2939" spans="1:12" hidden="1" x14ac:dyDescent="0.3">
      <c r="A2939" t="s">
        <v>5990</v>
      </c>
      <c r="B2939" t="s">
        <v>138</v>
      </c>
      <c r="C2939">
        <v>290</v>
      </c>
      <c r="D2939" s="1">
        <v>44823</v>
      </c>
      <c r="E2939">
        <v>43</v>
      </c>
      <c r="F2939" t="s">
        <v>13</v>
      </c>
      <c r="G2939" t="s">
        <v>5991</v>
      </c>
      <c r="H2939" t="s">
        <v>28</v>
      </c>
      <c r="I2939">
        <v>75</v>
      </c>
      <c r="J2939" t="s">
        <v>16</v>
      </c>
      <c r="K2939" t="s">
        <v>106</v>
      </c>
      <c r="L2939">
        <f>YEAR(licenziamenti[[#This Row],[date]])</f>
        <v>2022</v>
      </c>
    </row>
    <row r="2940" spans="1:12" hidden="1" x14ac:dyDescent="0.3">
      <c r="A2940" t="s">
        <v>5992</v>
      </c>
      <c r="B2940" t="s">
        <v>702</v>
      </c>
      <c r="C2940">
        <v>560</v>
      </c>
      <c r="D2940" s="1">
        <v>44048</v>
      </c>
      <c r="F2940" t="s">
        <v>78</v>
      </c>
      <c r="G2940" t="s">
        <v>5993</v>
      </c>
      <c r="H2940" t="s">
        <v>58</v>
      </c>
      <c r="I2940">
        <v>20</v>
      </c>
      <c r="J2940" t="s">
        <v>16</v>
      </c>
      <c r="K2940" t="s">
        <v>5994</v>
      </c>
      <c r="L2940">
        <f>YEAR(licenziamenti[[#This Row],[date]])</f>
        <v>2020</v>
      </c>
    </row>
    <row r="2941" spans="1:12" hidden="1" x14ac:dyDescent="0.3">
      <c r="A2941" t="s">
        <v>5995</v>
      </c>
      <c r="B2941" t="s">
        <v>287</v>
      </c>
      <c r="C2941">
        <v>1500</v>
      </c>
      <c r="D2941" s="1">
        <v>45139</v>
      </c>
      <c r="E2941">
        <v>75</v>
      </c>
      <c r="F2941" t="s">
        <v>131</v>
      </c>
      <c r="G2941" t="s">
        <v>5996</v>
      </c>
      <c r="H2941" t="s">
        <v>35</v>
      </c>
      <c r="I2941">
        <v>110</v>
      </c>
      <c r="J2941" t="s">
        <v>289</v>
      </c>
      <c r="K2941" t="s">
        <v>153</v>
      </c>
      <c r="L2941">
        <f>YEAR(licenziamenti[[#This Row],[date]])</f>
        <v>2023</v>
      </c>
    </row>
    <row r="2942" spans="1:12" hidden="1" x14ac:dyDescent="0.3">
      <c r="A2942" t="s">
        <v>5997</v>
      </c>
      <c r="B2942" t="s">
        <v>672</v>
      </c>
      <c r="C2942">
        <v>500</v>
      </c>
      <c r="D2942" s="1">
        <v>44740</v>
      </c>
      <c r="E2942">
        <v>1</v>
      </c>
      <c r="F2942" t="s">
        <v>13</v>
      </c>
      <c r="G2942" t="s">
        <v>5998</v>
      </c>
      <c r="H2942" t="s">
        <v>45</v>
      </c>
      <c r="I2942">
        <v>71</v>
      </c>
      <c r="J2942" t="s">
        <v>674</v>
      </c>
      <c r="K2942" t="s">
        <v>1061</v>
      </c>
      <c r="L2942">
        <f>YEAR(licenziamenti[[#This Row],[date]])</f>
        <v>2022</v>
      </c>
    </row>
    <row r="2943" spans="1:12" hidden="1" x14ac:dyDescent="0.3">
      <c r="A2943" t="s">
        <v>5999</v>
      </c>
      <c r="B2943" t="s">
        <v>12</v>
      </c>
      <c r="C2943">
        <v>400</v>
      </c>
      <c r="D2943" s="1">
        <v>44939</v>
      </c>
      <c r="F2943" t="s">
        <v>13</v>
      </c>
      <c r="G2943" t="s">
        <v>6000</v>
      </c>
      <c r="H2943" t="s">
        <v>28</v>
      </c>
      <c r="I2943">
        <v>101</v>
      </c>
      <c r="J2943" t="s">
        <v>16</v>
      </c>
      <c r="K2943" t="s">
        <v>270</v>
      </c>
      <c r="L2943">
        <f>YEAR(licenziamenti[[#This Row],[date]])</f>
        <v>2023</v>
      </c>
    </row>
    <row r="2944" spans="1:12" hidden="1" x14ac:dyDescent="0.3">
      <c r="A2944" t="s">
        <v>6001</v>
      </c>
      <c r="B2944" t="s">
        <v>1500</v>
      </c>
      <c r="C2944">
        <v>3000</v>
      </c>
      <c r="D2944" s="1">
        <v>45028</v>
      </c>
      <c r="E2944">
        <v>4</v>
      </c>
      <c r="F2944" t="s">
        <v>311</v>
      </c>
      <c r="G2944" t="s">
        <v>6002</v>
      </c>
      <c r="H2944" t="s">
        <v>39</v>
      </c>
      <c r="I2944">
        <v>366</v>
      </c>
      <c r="J2944" t="s">
        <v>16</v>
      </c>
      <c r="K2944" t="s">
        <v>824</v>
      </c>
      <c r="L2944">
        <f>YEAR(licenziamenti[[#This Row],[date]])</f>
        <v>2023</v>
      </c>
    </row>
    <row r="2945" spans="1:12" hidden="1" x14ac:dyDescent="0.3">
      <c r="A2945" t="s">
        <v>6001</v>
      </c>
      <c r="B2945" t="s">
        <v>1500</v>
      </c>
      <c r="C2945">
        <v>8000</v>
      </c>
      <c r="D2945" s="1">
        <v>45232</v>
      </c>
      <c r="E2945">
        <v>1</v>
      </c>
      <c r="F2945" t="s">
        <v>311</v>
      </c>
      <c r="G2945" t="s">
        <v>6003</v>
      </c>
      <c r="H2945" t="s">
        <v>39</v>
      </c>
      <c r="I2945">
        <v>366</v>
      </c>
      <c r="J2945" t="s">
        <v>16</v>
      </c>
      <c r="K2945" t="s">
        <v>2253</v>
      </c>
      <c r="L2945">
        <f>YEAR(licenziamenti[[#This Row],[date]])</f>
        <v>2023</v>
      </c>
    </row>
    <row r="2946" spans="1:12" hidden="1" x14ac:dyDescent="0.3">
      <c r="A2946" t="s">
        <v>6004</v>
      </c>
      <c r="B2946" t="s">
        <v>138</v>
      </c>
      <c r="D2946" s="1">
        <v>44972</v>
      </c>
      <c r="E2946">
        <v>14</v>
      </c>
      <c r="F2946" t="s">
        <v>13</v>
      </c>
      <c r="G2946" t="s">
        <v>6005</v>
      </c>
      <c r="H2946" t="s">
        <v>39</v>
      </c>
      <c r="I2946">
        <v>185</v>
      </c>
      <c r="J2946" t="s">
        <v>16</v>
      </c>
      <c r="K2946" t="s">
        <v>790</v>
      </c>
      <c r="L2946">
        <f>YEAR(licenziamenti[[#This Row],[date]])</f>
        <v>2023</v>
      </c>
    </row>
    <row r="2947" spans="1:12" hidden="1" x14ac:dyDescent="0.3">
      <c r="A2947" t="s">
        <v>6006</v>
      </c>
      <c r="B2947" t="s">
        <v>32</v>
      </c>
      <c r="D2947" s="1">
        <v>44823</v>
      </c>
      <c r="E2947">
        <v>2</v>
      </c>
      <c r="F2947" t="s">
        <v>20</v>
      </c>
      <c r="G2947" t="s">
        <v>6007</v>
      </c>
      <c r="H2947" t="s">
        <v>173</v>
      </c>
      <c r="I2947">
        <v>456</v>
      </c>
      <c r="J2947" t="s">
        <v>16</v>
      </c>
      <c r="K2947" t="s">
        <v>106</v>
      </c>
      <c r="L2947">
        <f>YEAR(licenziamenti[[#This Row],[date]])</f>
        <v>2022</v>
      </c>
    </row>
    <row r="2948" spans="1:12" hidden="1" x14ac:dyDescent="0.3">
      <c r="A2948" t="s">
        <v>6006</v>
      </c>
      <c r="B2948" t="s">
        <v>32</v>
      </c>
      <c r="D2948" s="1">
        <v>45295</v>
      </c>
      <c r="E2948">
        <v>2</v>
      </c>
      <c r="F2948" t="s">
        <v>20</v>
      </c>
      <c r="G2948" t="s">
        <v>6008</v>
      </c>
      <c r="H2948" t="s">
        <v>173</v>
      </c>
      <c r="I2948">
        <v>456</v>
      </c>
      <c r="J2948" t="s">
        <v>16</v>
      </c>
      <c r="K2948" t="s">
        <v>3126</v>
      </c>
      <c r="L2948">
        <f>YEAR(licenziamenti[[#This Row],[date]])</f>
        <v>2024</v>
      </c>
    </row>
    <row r="2949" spans="1:12" hidden="1" x14ac:dyDescent="0.3">
      <c r="A2949" t="s">
        <v>6006</v>
      </c>
      <c r="B2949" t="s">
        <v>32</v>
      </c>
      <c r="C2949">
        <v>210</v>
      </c>
      <c r="D2949" s="1">
        <v>43929</v>
      </c>
      <c r="E2949">
        <v>1</v>
      </c>
      <c r="F2949" t="s">
        <v>20</v>
      </c>
      <c r="G2949" t="s">
        <v>6009</v>
      </c>
      <c r="H2949" t="s">
        <v>35</v>
      </c>
      <c r="I2949">
        <v>106</v>
      </c>
      <c r="J2949" t="s">
        <v>16</v>
      </c>
      <c r="K2949" t="s">
        <v>1150</v>
      </c>
      <c r="L2949">
        <f>YEAR(licenziamenti[[#This Row],[date]])</f>
        <v>2020</v>
      </c>
    </row>
    <row r="2950" spans="1:12" hidden="1" x14ac:dyDescent="0.3">
      <c r="A2950" t="s">
        <v>6006</v>
      </c>
      <c r="B2950" t="s">
        <v>32</v>
      </c>
      <c r="C2950">
        <v>400</v>
      </c>
      <c r="D2950" s="1">
        <v>45183</v>
      </c>
      <c r="E2950">
        <v>1</v>
      </c>
      <c r="F2950" t="s">
        <v>20</v>
      </c>
      <c r="G2950" t="s">
        <v>6010</v>
      </c>
      <c r="H2950" t="s">
        <v>173</v>
      </c>
      <c r="I2950">
        <v>456</v>
      </c>
      <c r="J2950" t="s">
        <v>16</v>
      </c>
      <c r="K2950" t="s">
        <v>1453</v>
      </c>
      <c r="L2950">
        <f>YEAR(licenziamenti[[#This Row],[date]])</f>
        <v>2023</v>
      </c>
    </row>
    <row r="2951" spans="1:12" hidden="1" x14ac:dyDescent="0.3">
      <c r="A2951" t="s">
        <v>6011</v>
      </c>
      <c r="B2951" t="s">
        <v>12</v>
      </c>
      <c r="C2951">
        <v>1700</v>
      </c>
      <c r="D2951" s="1">
        <v>45019</v>
      </c>
      <c r="E2951">
        <v>23</v>
      </c>
      <c r="F2951" t="s">
        <v>311</v>
      </c>
      <c r="G2951" t="s">
        <v>6012</v>
      </c>
      <c r="H2951" t="s">
        <v>39</v>
      </c>
      <c r="I2951">
        <v>2300</v>
      </c>
      <c r="J2951" t="s">
        <v>16</v>
      </c>
      <c r="K2951" t="s">
        <v>374</v>
      </c>
      <c r="L2951">
        <f>YEAR(licenziamenti[[#This Row],[date]])</f>
        <v>2023</v>
      </c>
    </row>
    <row r="2952" spans="1:12" hidden="1" x14ac:dyDescent="0.3">
      <c r="A2952" t="s">
        <v>6013</v>
      </c>
      <c r="B2952" t="s">
        <v>42</v>
      </c>
      <c r="D2952" s="1">
        <v>44760</v>
      </c>
      <c r="E2952">
        <v>6</v>
      </c>
      <c r="F2952" t="s">
        <v>33</v>
      </c>
      <c r="G2952" t="s">
        <v>6014</v>
      </c>
      <c r="H2952" t="s">
        <v>39</v>
      </c>
      <c r="I2952">
        <v>450</v>
      </c>
      <c r="J2952" t="s">
        <v>16</v>
      </c>
      <c r="K2952" t="s">
        <v>36</v>
      </c>
      <c r="L2952">
        <f>YEAR(licenziamenti[[#This Row],[date]])</f>
        <v>2022</v>
      </c>
    </row>
    <row r="2953" spans="1:12" hidden="1" x14ac:dyDescent="0.3">
      <c r="A2953" t="s">
        <v>6013</v>
      </c>
      <c r="B2953" t="s">
        <v>42</v>
      </c>
      <c r="D2953" s="1">
        <v>45903</v>
      </c>
      <c r="E2953">
        <v>1</v>
      </c>
      <c r="F2953" t="s">
        <v>33</v>
      </c>
      <c r="G2953" t="s">
        <v>6015</v>
      </c>
      <c r="H2953" t="s">
        <v>39</v>
      </c>
      <c r="I2953">
        <v>450</v>
      </c>
      <c r="J2953" t="s">
        <v>16</v>
      </c>
      <c r="K2953" t="s">
        <v>959</v>
      </c>
      <c r="L2953">
        <f>YEAR(licenziamenti[[#This Row],[date]])</f>
        <v>2025</v>
      </c>
    </row>
    <row r="2954" spans="1:12" hidden="1" x14ac:dyDescent="0.3">
      <c r="A2954" t="s">
        <v>6013</v>
      </c>
      <c r="B2954" t="s">
        <v>42</v>
      </c>
      <c r="D2954" s="1">
        <v>44930</v>
      </c>
      <c r="E2954">
        <v>11</v>
      </c>
      <c r="F2954" t="s">
        <v>33</v>
      </c>
      <c r="G2954" t="s">
        <v>6016</v>
      </c>
      <c r="H2954" t="s">
        <v>39</v>
      </c>
      <c r="I2954">
        <v>450</v>
      </c>
      <c r="J2954" t="s">
        <v>16</v>
      </c>
      <c r="K2954" t="s">
        <v>1180</v>
      </c>
      <c r="L2954">
        <f>YEAR(licenziamenti[[#This Row],[date]])</f>
        <v>2023</v>
      </c>
    </row>
    <row r="2955" spans="1:12" hidden="1" x14ac:dyDescent="0.3">
      <c r="A2955" t="s">
        <v>6017</v>
      </c>
      <c r="B2955" t="s">
        <v>32</v>
      </c>
      <c r="C2955">
        <v>1110</v>
      </c>
      <c r="D2955" s="1">
        <v>44613</v>
      </c>
      <c r="E2955">
        <v>5</v>
      </c>
      <c r="F2955" t="s">
        <v>103</v>
      </c>
      <c r="G2955" t="s">
        <v>6018</v>
      </c>
      <c r="H2955" t="s">
        <v>58</v>
      </c>
      <c r="I2955">
        <v>368</v>
      </c>
      <c r="J2955" t="s">
        <v>16</v>
      </c>
      <c r="K2955" t="s">
        <v>3511</v>
      </c>
      <c r="L2955">
        <f>YEAR(licenziamenti[[#This Row],[date]])</f>
        <v>2022</v>
      </c>
    </row>
    <row r="2956" spans="1:12" hidden="1" x14ac:dyDescent="0.3">
      <c r="A2956" t="s">
        <v>6019</v>
      </c>
      <c r="B2956" t="s">
        <v>12</v>
      </c>
      <c r="C2956">
        <v>650</v>
      </c>
      <c r="D2956" s="1">
        <v>43928</v>
      </c>
      <c r="F2956" t="s">
        <v>13</v>
      </c>
      <c r="G2956" t="s">
        <v>376</v>
      </c>
      <c r="H2956" t="s">
        <v>35</v>
      </c>
      <c r="I2956">
        <v>175</v>
      </c>
      <c r="J2956" t="s">
        <v>16</v>
      </c>
      <c r="K2956" t="s">
        <v>670</v>
      </c>
      <c r="L2956">
        <f>YEAR(licenziamenti[[#This Row],[date]])</f>
        <v>2020</v>
      </c>
    </row>
    <row r="2957" spans="1:12" hidden="1" x14ac:dyDescent="0.3">
      <c r="A2957" t="s">
        <v>6020</v>
      </c>
      <c r="B2957" t="s">
        <v>138</v>
      </c>
      <c r="C2957">
        <v>700</v>
      </c>
      <c r="D2957" s="1">
        <v>43952</v>
      </c>
      <c r="F2957" t="s">
        <v>13</v>
      </c>
      <c r="G2957" t="s">
        <v>6021</v>
      </c>
      <c r="H2957" t="s">
        <v>22</v>
      </c>
      <c r="I2957">
        <v>10</v>
      </c>
      <c r="J2957" t="s">
        <v>16</v>
      </c>
      <c r="K2957" t="s">
        <v>634</v>
      </c>
      <c r="L2957">
        <f>YEAR(licenziamenti[[#This Row],[date]])</f>
        <v>2020</v>
      </c>
    </row>
    <row r="2958" spans="1:12" hidden="1" x14ac:dyDescent="0.3">
      <c r="A2958" t="s">
        <v>6022</v>
      </c>
      <c r="B2958" t="s">
        <v>42</v>
      </c>
      <c r="C2958">
        <v>250</v>
      </c>
      <c r="D2958" s="1">
        <v>44685</v>
      </c>
      <c r="F2958" t="s">
        <v>131</v>
      </c>
      <c r="G2958" t="s">
        <v>6023</v>
      </c>
      <c r="H2958" t="s">
        <v>35</v>
      </c>
      <c r="I2958">
        <v>128</v>
      </c>
      <c r="J2958" t="s">
        <v>16</v>
      </c>
      <c r="K2958" t="s">
        <v>1222</v>
      </c>
      <c r="L2958">
        <f>YEAR(licenziamenti[[#This Row],[date]])</f>
        <v>2022</v>
      </c>
    </row>
    <row r="2959" spans="1:12" hidden="1" x14ac:dyDescent="0.3">
      <c r="A2959" t="s">
        <v>6024</v>
      </c>
      <c r="B2959" t="s">
        <v>12</v>
      </c>
      <c r="C2959">
        <v>130</v>
      </c>
      <c r="D2959" s="1">
        <v>45385</v>
      </c>
      <c r="F2959" t="s">
        <v>13</v>
      </c>
      <c r="G2959" t="s">
        <v>158</v>
      </c>
      <c r="H2959" t="s">
        <v>105</v>
      </c>
      <c r="I2959">
        <v>60</v>
      </c>
      <c r="J2959" t="s">
        <v>16</v>
      </c>
      <c r="K2959" t="s">
        <v>4992</v>
      </c>
      <c r="L2959">
        <f>YEAR(licenziamenti[[#This Row],[date]])</f>
        <v>2024</v>
      </c>
    </row>
    <row r="2960" spans="1:12" hidden="1" x14ac:dyDescent="0.3">
      <c r="A2960" t="s">
        <v>6025</v>
      </c>
      <c r="B2960" t="s">
        <v>12</v>
      </c>
      <c r="C2960">
        <v>28370</v>
      </c>
      <c r="D2960" s="1">
        <v>45257</v>
      </c>
      <c r="F2960" t="s">
        <v>251</v>
      </c>
      <c r="G2960" t="s">
        <v>6026</v>
      </c>
      <c r="H2960" t="s">
        <v>105</v>
      </c>
      <c r="I2960">
        <v>393</v>
      </c>
      <c r="J2960" t="s">
        <v>16</v>
      </c>
      <c r="K2960" t="s">
        <v>3953</v>
      </c>
      <c r="L2960">
        <f>YEAR(licenziamenti[[#This Row],[date]])</f>
        <v>2023</v>
      </c>
    </row>
    <row r="2961" spans="1:12" hidden="1" x14ac:dyDescent="0.3">
      <c r="A2961" t="s">
        <v>6027</v>
      </c>
      <c r="B2961" t="s">
        <v>124</v>
      </c>
      <c r="C2961">
        <v>1000</v>
      </c>
      <c r="D2961" s="1">
        <v>43923</v>
      </c>
      <c r="F2961" t="s">
        <v>103</v>
      </c>
      <c r="G2961" t="s">
        <v>6028</v>
      </c>
      <c r="H2961" t="s">
        <v>28</v>
      </c>
      <c r="I2961">
        <v>167</v>
      </c>
      <c r="J2961" t="s">
        <v>127</v>
      </c>
      <c r="K2961" t="s">
        <v>1480</v>
      </c>
      <c r="L2961">
        <f>YEAR(licenziamenti[[#This Row],[date]])</f>
        <v>2020</v>
      </c>
    </row>
    <row r="2962" spans="1:12" hidden="1" x14ac:dyDescent="0.3">
      <c r="A2962" t="s">
        <v>6027</v>
      </c>
      <c r="B2962" t="s">
        <v>124</v>
      </c>
      <c r="C2962">
        <v>1200</v>
      </c>
      <c r="D2962" s="1">
        <v>45338</v>
      </c>
      <c r="E2962">
        <v>12</v>
      </c>
      <c r="F2962" t="s">
        <v>103</v>
      </c>
      <c r="G2962" t="s">
        <v>6029</v>
      </c>
      <c r="H2962" t="s">
        <v>45</v>
      </c>
      <c r="I2962">
        <v>515</v>
      </c>
      <c r="J2962" t="s">
        <v>127</v>
      </c>
      <c r="K2962" t="s">
        <v>4281</v>
      </c>
      <c r="L2962">
        <f>YEAR(licenziamenti[[#This Row],[date]])</f>
        <v>2024</v>
      </c>
    </row>
    <row r="2963" spans="1:12" hidden="1" x14ac:dyDescent="0.3">
      <c r="A2963" t="s">
        <v>6027</v>
      </c>
      <c r="B2963" t="s">
        <v>124</v>
      </c>
      <c r="C2963">
        <v>1300</v>
      </c>
      <c r="D2963" s="1">
        <v>44902</v>
      </c>
      <c r="E2963">
        <v>13</v>
      </c>
      <c r="F2963" t="s">
        <v>103</v>
      </c>
      <c r="G2963" t="s">
        <v>6030</v>
      </c>
      <c r="H2963" t="s">
        <v>45</v>
      </c>
      <c r="I2963">
        <v>515</v>
      </c>
      <c r="J2963" t="s">
        <v>127</v>
      </c>
      <c r="K2963" t="s">
        <v>237</v>
      </c>
      <c r="L2963">
        <f>YEAR(licenziamenti[[#This Row],[date]])</f>
        <v>2022</v>
      </c>
    </row>
    <row r="2964" spans="1:12" hidden="1" x14ac:dyDescent="0.3">
      <c r="A2964" t="s">
        <v>6027</v>
      </c>
      <c r="B2964" t="s">
        <v>124</v>
      </c>
      <c r="C2964">
        <v>350</v>
      </c>
      <c r="D2964" s="1">
        <v>44734</v>
      </c>
      <c r="E2964">
        <v>1</v>
      </c>
      <c r="F2964" t="s">
        <v>103</v>
      </c>
      <c r="G2964" t="s">
        <v>6031</v>
      </c>
      <c r="H2964" t="s">
        <v>45</v>
      </c>
      <c r="I2964">
        <v>515</v>
      </c>
      <c r="J2964" t="s">
        <v>127</v>
      </c>
      <c r="K2964" t="s">
        <v>713</v>
      </c>
      <c r="L2964">
        <f>YEAR(licenziamenti[[#This Row],[date]])</f>
        <v>2022</v>
      </c>
    </row>
    <row r="2965" spans="1:12" hidden="1" x14ac:dyDescent="0.3">
      <c r="A2965" t="s">
        <v>6032</v>
      </c>
      <c r="B2965" t="s">
        <v>72</v>
      </c>
      <c r="D2965" s="1">
        <v>44741</v>
      </c>
      <c r="E2965">
        <v>10</v>
      </c>
      <c r="F2965" t="s">
        <v>131</v>
      </c>
      <c r="G2965" t="s">
        <v>6033</v>
      </c>
      <c r="H2965" t="s">
        <v>15</v>
      </c>
      <c r="I2965">
        <v>90</v>
      </c>
      <c r="J2965" t="s">
        <v>75</v>
      </c>
      <c r="K2965" t="s">
        <v>654</v>
      </c>
      <c r="L2965">
        <f>YEAR(licenziamenti[[#This Row],[date]])</f>
        <v>2022</v>
      </c>
    </row>
    <row r="2966" spans="1:12" hidden="1" x14ac:dyDescent="0.3">
      <c r="A2966" t="s">
        <v>6034</v>
      </c>
      <c r="B2966" t="s">
        <v>12</v>
      </c>
      <c r="D2966" s="1">
        <v>44832</v>
      </c>
      <c r="E2966">
        <v>1</v>
      </c>
      <c r="F2966" t="s">
        <v>103</v>
      </c>
      <c r="G2966" t="s">
        <v>6035</v>
      </c>
      <c r="H2966" t="s">
        <v>39</v>
      </c>
      <c r="I2966">
        <v>575</v>
      </c>
      <c r="J2966" t="s">
        <v>16</v>
      </c>
      <c r="K2966" t="s">
        <v>5295</v>
      </c>
      <c r="L2966">
        <f>YEAR(licenziamenti[[#This Row],[date]])</f>
        <v>2022</v>
      </c>
    </row>
    <row r="2967" spans="1:12" hidden="1" x14ac:dyDescent="0.3">
      <c r="A2967" t="s">
        <v>6034</v>
      </c>
      <c r="B2967" t="s">
        <v>12</v>
      </c>
      <c r="D2967" s="1">
        <v>44855</v>
      </c>
      <c r="E2967">
        <v>54</v>
      </c>
      <c r="F2967" t="s">
        <v>103</v>
      </c>
      <c r="G2967" t="s">
        <v>6036</v>
      </c>
      <c r="H2967" t="s">
        <v>39</v>
      </c>
      <c r="I2967">
        <v>575</v>
      </c>
      <c r="J2967" t="s">
        <v>16</v>
      </c>
      <c r="K2967" t="s">
        <v>2893</v>
      </c>
      <c r="L2967">
        <f>YEAR(licenziamenti[[#This Row],[date]])</f>
        <v>2022</v>
      </c>
    </row>
    <row r="2968" spans="1:12" hidden="1" x14ac:dyDescent="0.3">
      <c r="A2968" t="s">
        <v>6037</v>
      </c>
      <c r="B2968" t="s">
        <v>124</v>
      </c>
      <c r="D2968" s="1">
        <v>45217</v>
      </c>
      <c r="E2968">
        <v>10</v>
      </c>
      <c r="F2968" t="s">
        <v>103</v>
      </c>
      <c r="G2968" t="s">
        <v>6038</v>
      </c>
      <c r="H2968" t="s">
        <v>35</v>
      </c>
      <c r="I2968">
        <v>391</v>
      </c>
      <c r="J2968" t="s">
        <v>127</v>
      </c>
      <c r="K2968" t="s">
        <v>1881</v>
      </c>
      <c r="L2968">
        <f>YEAR(licenziamenti[[#This Row],[date]])</f>
        <v>2023</v>
      </c>
    </row>
    <row r="2969" spans="1:12" hidden="1" x14ac:dyDescent="0.3">
      <c r="A2969" t="s">
        <v>6039</v>
      </c>
      <c r="B2969" t="s">
        <v>72</v>
      </c>
      <c r="D2969" s="1">
        <v>44734</v>
      </c>
      <c r="E2969">
        <v>5</v>
      </c>
      <c r="F2969" t="s">
        <v>83</v>
      </c>
      <c r="G2969" t="s">
        <v>6040</v>
      </c>
      <c r="H2969" t="s">
        <v>152</v>
      </c>
      <c r="I2969">
        <v>13</v>
      </c>
      <c r="J2969" t="s">
        <v>75</v>
      </c>
      <c r="K2969" t="s">
        <v>713</v>
      </c>
      <c r="L2969">
        <f>YEAR(licenziamenti[[#This Row],[date]])</f>
        <v>2022</v>
      </c>
    </row>
    <row r="2970" spans="1:12" hidden="1" x14ac:dyDescent="0.3">
      <c r="A2970" t="s">
        <v>6041</v>
      </c>
      <c r="B2970" t="s">
        <v>12</v>
      </c>
      <c r="C2970">
        <v>150</v>
      </c>
      <c r="D2970" s="1">
        <v>44735</v>
      </c>
      <c r="E2970">
        <v>7</v>
      </c>
      <c r="F2970" t="s">
        <v>131</v>
      </c>
      <c r="G2970" t="s">
        <v>158</v>
      </c>
      <c r="H2970" t="s">
        <v>35</v>
      </c>
      <c r="I2970">
        <v>159</v>
      </c>
      <c r="J2970" t="s">
        <v>16</v>
      </c>
      <c r="K2970" t="s">
        <v>713</v>
      </c>
      <c r="L2970">
        <f>YEAR(licenziamenti[[#This Row],[date]])</f>
        <v>2022</v>
      </c>
    </row>
    <row r="2971" spans="1:12" hidden="1" x14ac:dyDescent="0.3">
      <c r="A2971" t="s">
        <v>6042</v>
      </c>
      <c r="B2971" t="s">
        <v>42</v>
      </c>
      <c r="D2971" s="1">
        <v>45106</v>
      </c>
      <c r="E2971">
        <v>10</v>
      </c>
      <c r="F2971" t="s">
        <v>311</v>
      </c>
      <c r="G2971" t="s">
        <v>6043</v>
      </c>
      <c r="H2971" t="s">
        <v>22</v>
      </c>
      <c r="I2971">
        <v>18</v>
      </c>
      <c r="J2971" t="s">
        <v>16</v>
      </c>
      <c r="K2971" t="s">
        <v>535</v>
      </c>
      <c r="L2971">
        <f>YEAR(licenziamenti[[#This Row],[date]])</f>
        <v>2023</v>
      </c>
    </row>
    <row r="2972" spans="1:12" hidden="1" x14ac:dyDescent="0.3">
      <c r="A2972" t="s">
        <v>6044</v>
      </c>
      <c r="B2972" t="s">
        <v>64</v>
      </c>
      <c r="D2972" s="1">
        <v>45260</v>
      </c>
      <c r="E2972">
        <v>4</v>
      </c>
      <c r="F2972" t="s">
        <v>125</v>
      </c>
      <c r="G2972" t="s">
        <v>6045</v>
      </c>
      <c r="H2972" t="s">
        <v>173</v>
      </c>
      <c r="I2972">
        <v>307</v>
      </c>
      <c r="J2972" t="s">
        <v>16</v>
      </c>
      <c r="K2972" t="s">
        <v>6046</v>
      </c>
      <c r="L2972">
        <f>YEAR(licenziamenti[[#This Row],[date]])</f>
        <v>2023</v>
      </c>
    </row>
    <row r="2973" spans="1:12" hidden="1" x14ac:dyDescent="0.3">
      <c r="A2973" t="s">
        <v>6044</v>
      </c>
      <c r="B2973" t="s">
        <v>64</v>
      </c>
      <c r="C2973">
        <v>1300</v>
      </c>
      <c r="D2973" s="1">
        <v>44946</v>
      </c>
      <c r="E2973">
        <v>7</v>
      </c>
      <c r="F2973" t="s">
        <v>125</v>
      </c>
      <c r="G2973" t="s">
        <v>6047</v>
      </c>
      <c r="H2973" t="s">
        <v>173</v>
      </c>
      <c r="I2973">
        <v>307</v>
      </c>
      <c r="J2973" t="s">
        <v>16</v>
      </c>
      <c r="K2973" t="s">
        <v>709</v>
      </c>
      <c r="L2973">
        <f>YEAR(licenziamenti[[#This Row],[date]])</f>
        <v>2023</v>
      </c>
    </row>
    <row r="2974" spans="1:12" hidden="1" x14ac:dyDescent="0.3">
      <c r="A2974" t="s">
        <v>6044</v>
      </c>
      <c r="B2974" t="s">
        <v>64</v>
      </c>
      <c r="C2974">
        <v>390</v>
      </c>
      <c r="D2974" s="1">
        <v>44769</v>
      </c>
      <c r="E2974">
        <v>2</v>
      </c>
      <c r="F2974" t="s">
        <v>125</v>
      </c>
      <c r="G2974" t="s">
        <v>6048</v>
      </c>
      <c r="H2974" t="s">
        <v>173</v>
      </c>
      <c r="I2974">
        <v>307</v>
      </c>
      <c r="J2974" t="s">
        <v>16</v>
      </c>
      <c r="K2974" t="s">
        <v>1271</v>
      </c>
      <c r="L2974">
        <f>YEAR(licenziamenti[[#This Row],[date]])</f>
        <v>2022</v>
      </c>
    </row>
    <row r="2975" spans="1:12" hidden="1" x14ac:dyDescent="0.3">
      <c r="A2975" t="s">
        <v>6049</v>
      </c>
      <c r="B2975" t="s">
        <v>32</v>
      </c>
      <c r="C2975">
        <v>80</v>
      </c>
      <c r="D2975" s="1">
        <v>44735</v>
      </c>
      <c r="E2975">
        <v>13</v>
      </c>
      <c r="F2975" t="s">
        <v>20</v>
      </c>
      <c r="G2975" t="s">
        <v>6050</v>
      </c>
      <c r="H2975" t="s">
        <v>58</v>
      </c>
      <c r="I2975">
        <v>10</v>
      </c>
      <c r="J2975" t="s">
        <v>16</v>
      </c>
      <c r="K2975" t="s">
        <v>654</v>
      </c>
      <c r="L2975">
        <f>YEAR(licenziamenti[[#This Row],[date]])</f>
        <v>2022</v>
      </c>
    </row>
    <row r="2976" spans="1:12" hidden="1" x14ac:dyDescent="0.3">
      <c r="A2976" t="s">
        <v>6051</v>
      </c>
      <c r="B2976" t="s">
        <v>12</v>
      </c>
      <c r="D2976" s="1">
        <v>45455</v>
      </c>
      <c r="E2976">
        <v>3</v>
      </c>
      <c r="F2976" t="s">
        <v>33</v>
      </c>
      <c r="G2976" t="s">
        <v>6052</v>
      </c>
      <c r="H2976" t="s">
        <v>45</v>
      </c>
      <c r="I2976">
        <v>95</v>
      </c>
      <c r="J2976" t="s">
        <v>16</v>
      </c>
      <c r="K2976" t="s">
        <v>6053</v>
      </c>
      <c r="L2976">
        <f>YEAR(licenziamenti[[#This Row],[date]])</f>
        <v>2024</v>
      </c>
    </row>
    <row r="2977" spans="1:12" hidden="1" x14ac:dyDescent="0.3">
      <c r="A2977" t="s">
        <v>6054</v>
      </c>
      <c r="B2977" t="s">
        <v>42</v>
      </c>
      <c r="C2977">
        <v>1200</v>
      </c>
      <c r="D2977" s="1">
        <v>45043</v>
      </c>
      <c r="E2977">
        <v>11</v>
      </c>
      <c r="F2977" t="s">
        <v>103</v>
      </c>
      <c r="G2977" t="s">
        <v>6055</v>
      </c>
      <c r="H2977" t="s">
        <v>39</v>
      </c>
      <c r="I2977">
        <v>1300</v>
      </c>
      <c r="J2977" t="s">
        <v>16</v>
      </c>
      <c r="K2977" t="s">
        <v>244</v>
      </c>
      <c r="L2977">
        <f>YEAR(licenziamenti[[#This Row],[date]])</f>
        <v>2023</v>
      </c>
    </row>
    <row r="2978" spans="1:12" hidden="1" x14ac:dyDescent="0.3">
      <c r="A2978" t="s">
        <v>6054</v>
      </c>
      <c r="B2978" t="s">
        <v>42</v>
      </c>
      <c r="C2978">
        <v>2700</v>
      </c>
      <c r="D2978" s="1">
        <v>44690</v>
      </c>
      <c r="E2978">
        <v>14</v>
      </c>
      <c r="F2978" t="s">
        <v>103</v>
      </c>
      <c r="G2978" t="s">
        <v>6056</v>
      </c>
      <c r="H2978" t="s">
        <v>39</v>
      </c>
      <c r="I2978">
        <v>1300</v>
      </c>
      <c r="J2978" t="s">
        <v>16</v>
      </c>
      <c r="K2978" t="s">
        <v>1305</v>
      </c>
      <c r="L2978">
        <f>YEAR(licenziamenti[[#This Row],[date]])</f>
        <v>2022</v>
      </c>
    </row>
    <row r="2979" spans="1:12" hidden="1" x14ac:dyDescent="0.3">
      <c r="A2979" t="s">
        <v>6054</v>
      </c>
      <c r="B2979" t="s">
        <v>42</v>
      </c>
      <c r="C2979">
        <v>2750</v>
      </c>
      <c r="D2979" s="1">
        <v>44944</v>
      </c>
      <c r="E2979">
        <v>2</v>
      </c>
      <c r="F2979" t="s">
        <v>103</v>
      </c>
      <c r="G2979" t="s">
        <v>6057</v>
      </c>
      <c r="H2979" t="s">
        <v>39</v>
      </c>
      <c r="I2979">
        <v>1300</v>
      </c>
      <c r="J2979" t="s">
        <v>16</v>
      </c>
      <c r="K2979" t="s">
        <v>354</v>
      </c>
      <c r="L2979">
        <f>YEAR(licenziamenti[[#This Row],[date]])</f>
        <v>2023</v>
      </c>
    </row>
    <row r="2980" spans="1:12" hidden="1" x14ac:dyDescent="0.3">
      <c r="A2980" t="s">
        <v>6054</v>
      </c>
      <c r="B2980" t="s">
        <v>42</v>
      </c>
      <c r="C2980">
        <v>3370</v>
      </c>
      <c r="D2980" s="1">
        <v>44781</v>
      </c>
      <c r="F2980" t="s">
        <v>103</v>
      </c>
      <c r="G2980" t="s">
        <v>6058</v>
      </c>
      <c r="H2980" t="s">
        <v>39</v>
      </c>
      <c r="I2980">
        <v>1300</v>
      </c>
      <c r="J2980" t="s">
        <v>16</v>
      </c>
      <c r="K2980" t="s">
        <v>768</v>
      </c>
      <c r="L2980">
        <f>YEAR(licenziamenti[[#This Row],[date]])</f>
        <v>2022</v>
      </c>
    </row>
    <row r="2981" spans="1:12" hidden="1" x14ac:dyDescent="0.3">
      <c r="A2981" t="s">
        <v>6054</v>
      </c>
      <c r="B2981" t="s">
        <v>42</v>
      </c>
      <c r="C2981">
        <v>8000</v>
      </c>
      <c r="D2981" s="1">
        <v>45314</v>
      </c>
      <c r="E2981">
        <v>9</v>
      </c>
      <c r="F2981" t="s">
        <v>103</v>
      </c>
      <c r="G2981" t="s">
        <v>6059</v>
      </c>
      <c r="H2981" t="s">
        <v>39</v>
      </c>
      <c r="I2981">
        <v>1300</v>
      </c>
      <c r="J2981" t="s">
        <v>16</v>
      </c>
      <c r="K2981" t="s">
        <v>1049</v>
      </c>
      <c r="L2981">
        <f>YEAR(licenziamenti[[#This Row],[date]])</f>
        <v>2024</v>
      </c>
    </row>
    <row r="2982" spans="1:12" hidden="1" x14ac:dyDescent="0.3">
      <c r="A2982" t="s">
        <v>6060</v>
      </c>
      <c r="B2982" t="s">
        <v>12</v>
      </c>
      <c r="C2982">
        <v>240</v>
      </c>
      <c r="D2982" s="1">
        <v>46000</v>
      </c>
      <c r="F2982" t="s">
        <v>33</v>
      </c>
      <c r="G2982" t="s">
        <v>6061</v>
      </c>
      <c r="H2982" t="s">
        <v>28</v>
      </c>
      <c r="I2982">
        <v>90</v>
      </c>
      <c r="J2982" t="s">
        <v>16</v>
      </c>
      <c r="K2982" t="s">
        <v>2528</v>
      </c>
      <c r="L2982">
        <f>YEAR(licenziamenti[[#This Row],[date]])</f>
        <v>2025</v>
      </c>
    </row>
    <row r="2983" spans="1:12" hidden="1" x14ac:dyDescent="0.3">
      <c r="A2983" t="s">
        <v>6060</v>
      </c>
      <c r="B2983" t="s">
        <v>12</v>
      </c>
      <c r="C2983">
        <v>450</v>
      </c>
      <c r="D2983" s="1">
        <v>43935</v>
      </c>
      <c r="E2983">
        <v>3.5000000000000004E+16</v>
      </c>
      <c r="F2983" t="s">
        <v>33</v>
      </c>
      <c r="G2983" t="s">
        <v>6062</v>
      </c>
      <c r="H2983" t="s">
        <v>28</v>
      </c>
      <c r="I2983">
        <v>90</v>
      </c>
      <c r="J2983" t="s">
        <v>16</v>
      </c>
      <c r="K2983" t="s">
        <v>2017</v>
      </c>
      <c r="L2983">
        <f>YEAR(licenziamenti[[#This Row],[date]])</f>
        <v>2020</v>
      </c>
    </row>
    <row r="2984" spans="1:12" hidden="1" x14ac:dyDescent="0.3">
      <c r="A2984" t="s">
        <v>6063</v>
      </c>
      <c r="B2984" t="s">
        <v>55</v>
      </c>
      <c r="C2984">
        <v>2000</v>
      </c>
      <c r="D2984" s="1">
        <v>44707</v>
      </c>
      <c r="E2984">
        <v>13</v>
      </c>
      <c r="F2984" t="s">
        <v>43</v>
      </c>
      <c r="G2984" t="s">
        <v>6064</v>
      </c>
      <c r="H2984" t="s">
        <v>39</v>
      </c>
      <c r="I2984">
        <v>365</v>
      </c>
      <c r="J2984" t="s">
        <v>59</v>
      </c>
      <c r="K2984" t="s">
        <v>871</v>
      </c>
      <c r="L2984">
        <f>YEAR(licenziamenti[[#This Row],[date]])</f>
        <v>2022</v>
      </c>
    </row>
    <row r="2985" spans="1:12" hidden="1" x14ac:dyDescent="0.3">
      <c r="A2985" t="s">
        <v>6065</v>
      </c>
      <c r="B2985" t="s">
        <v>12</v>
      </c>
      <c r="C2985">
        <v>1120</v>
      </c>
      <c r="D2985" s="1">
        <v>45035</v>
      </c>
      <c r="E2985">
        <v>1</v>
      </c>
      <c r="F2985" t="s">
        <v>311</v>
      </c>
      <c r="G2985" t="s">
        <v>6066</v>
      </c>
      <c r="H2985" t="s">
        <v>39</v>
      </c>
      <c r="I2985">
        <v>307</v>
      </c>
      <c r="J2985" t="s">
        <v>16</v>
      </c>
      <c r="K2985" t="s">
        <v>1735</v>
      </c>
      <c r="L2985">
        <f>YEAR(licenziamenti[[#This Row],[date]])</f>
        <v>2023</v>
      </c>
    </row>
    <row r="2986" spans="1:12" hidden="1" x14ac:dyDescent="0.3">
      <c r="A2986" t="s">
        <v>6065</v>
      </c>
      <c r="B2986" t="s">
        <v>12</v>
      </c>
      <c r="C2986">
        <v>430</v>
      </c>
      <c r="D2986" s="1">
        <v>44934</v>
      </c>
      <c r="E2986">
        <v>3</v>
      </c>
      <c r="F2986" t="s">
        <v>311</v>
      </c>
      <c r="G2986" t="s">
        <v>6067</v>
      </c>
      <c r="H2986" t="s">
        <v>39</v>
      </c>
      <c r="I2986">
        <v>307</v>
      </c>
      <c r="J2986" t="s">
        <v>16</v>
      </c>
      <c r="K2986" t="s">
        <v>609</v>
      </c>
      <c r="L2986">
        <f>YEAR(licenziamenti[[#This Row],[date]])</f>
        <v>2023</v>
      </c>
    </row>
    <row r="2987" spans="1:12" hidden="1" x14ac:dyDescent="0.3">
      <c r="A2987" t="s">
        <v>6068</v>
      </c>
      <c r="B2987" t="s">
        <v>2249</v>
      </c>
      <c r="D2987" s="1">
        <v>44945</v>
      </c>
      <c r="E2987">
        <v>15</v>
      </c>
      <c r="F2987" t="s">
        <v>73</v>
      </c>
      <c r="G2987" t="s">
        <v>6069</v>
      </c>
      <c r="H2987" t="s">
        <v>39</v>
      </c>
      <c r="I2987">
        <v>167</v>
      </c>
      <c r="J2987" t="s">
        <v>1196</v>
      </c>
      <c r="K2987" t="s">
        <v>354</v>
      </c>
      <c r="L2987">
        <f>YEAR(licenziamenti[[#This Row],[date]])</f>
        <v>2023</v>
      </c>
    </row>
    <row r="2988" spans="1:12" hidden="1" x14ac:dyDescent="0.3">
      <c r="A2988" t="s">
        <v>6070</v>
      </c>
      <c r="B2988" t="s">
        <v>42</v>
      </c>
      <c r="C2988">
        <v>150</v>
      </c>
      <c r="D2988" s="1">
        <v>45441</v>
      </c>
      <c r="E2988">
        <v>2</v>
      </c>
      <c r="F2988" t="s">
        <v>78</v>
      </c>
      <c r="G2988" t="s">
        <v>6071</v>
      </c>
      <c r="H2988" t="s">
        <v>28</v>
      </c>
      <c r="I2988">
        <v>56</v>
      </c>
      <c r="J2988" t="s">
        <v>16</v>
      </c>
      <c r="K2988" t="s">
        <v>2342</v>
      </c>
      <c r="L2988">
        <f>YEAR(licenziamenti[[#This Row],[date]])</f>
        <v>2024</v>
      </c>
    </row>
    <row r="2989" spans="1:12" hidden="1" x14ac:dyDescent="0.3">
      <c r="A2989" t="s">
        <v>6072</v>
      </c>
      <c r="B2989" t="s">
        <v>12</v>
      </c>
      <c r="C2989">
        <v>560</v>
      </c>
      <c r="D2989" s="1">
        <v>43915</v>
      </c>
      <c r="E2989">
        <v>23</v>
      </c>
      <c r="F2989" t="s">
        <v>213</v>
      </c>
      <c r="G2989" t="s">
        <v>6073</v>
      </c>
      <c r="H2989" t="s">
        <v>28</v>
      </c>
      <c r="I2989">
        <v>26</v>
      </c>
      <c r="J2989" t="s">
        <v>16</v>
      </c>
      <c r="K2989" t="s">
        <v>183</v>
      </c>
      <c r="L2989">
        <f>YEAR(licenziamenti[[#This Row],[date]])</f>
        <v>2020</v>
      </c>
    </row>
    <row r="2990" spans="1:12" hidden="1" x14ac:dyDescent="0.3">
      <c r="A2990" t="s">
        <v>6072</v>
      </c>
      <c r="B2990" t="s">
        <v>12</v>
      </c>
      <c r="C2990">
        <v>850</v>
      </c>
      <c r="D2990" s="1">
        <v>44743</v>
      </c>
      <c r="E2990">
        <v>10</v>
      </c>
      <c r="F2990" t="s">
        <v>213</v>
      </c>
      <c r="G2990" t="s">
        <v>6074</v>
      </c>
      <c r="H2990" t="s">
        <v>28</v>
      </c>
      <c r="I2990">
        <v>26</v>
      </c>
      <c r="J2990" t="s">
        <v>16</v>
      </c>
      <c r="K2990" t="s">
        <v>5568</v>
      </c>
      <c r="L2990">
        <f>YEAR(licenziamenti[[#This Row],[date]])</f>
        <v>2022</v>
      </c>
    </row>
    <row r="2991" spans="1:12" hidden="1" x14ac:dyDescent="0.3">
      <c r="A2991" t="s">
        <v>6075</v>
      </c>
      <c r="B2991" t="s">
        <v>42</v>
      </c>
      <c r="C2991">
        <v>630</v>
      </c>
      <c r="D2991" s="1">
        <v>44781</v>
      </c>
      <c r="F2991" t="s">
        <v>33</v>
      </c>
      <c r="G2991" t="s">
        <v>6076</v>
      </c>
      <c r="H2991" t="s">
        <v>39</v>
      </c>
      <c r="I2991">
        <v>535</v>
      </c>
      <c r="J2991" t="s">
        <v>16</v>
      </c>
      <c r="K2991" t="s">
        <v>768</v>
      </c>
      <c r="L2991">
        <f>YEAR(licenziamenti[[#This Row],[date]])</f>
        <v>2022</v>
      </c>
    </row>
    <row r="2992" spans="1:12" hidden="1" x14ac:dyDescent="0.3">
      <c r="A2992" t="s">
        <v>6077</v>
      </c>
      <c r="B2992" t="s">
        <v>6078</v>
      </c>
      <c r="C2992">
        <v>500</v>
      </c>
      <c r="D2992" s="1">
        <v>44790</v>
      </c>
      <c r="F2992" t="s">
        <v>131</v>
      </c>
      <c r="G2992" t="s">
        <v>6079</v>
      </c>
      <c r="H2992" t="s">
        <v>35</v>
      </c>
      <c r="I2992">
        <v>104</v>
      </c>
      <c r="J2992" t="s">
        <v>59</v>
      </c>
      <c r="K2992" t="s">
        <v>4047</v>
      </c>
      <c r="L2992">
        <f>YEAR(licenziamenti[[#This Row],[date]])</f>
        <v>2022</v>
      </c>
    </row>
    <row r="2993" spans="1:12" hidden="1" x14ac:dyDescent="0.3">
      <c r="A2993" t="s">
        <v>6080</v>
      </c>
      <c r="B2993" t="s">
        <v>26</v>
      </c>
      <c r="C2993">
        <v>200</v>
      </c>
      <c r="D2993" s="1">
        <v>45321</v>
      </c>
      <c r="E2993">
        <v>1</v>
      </c>
      <c r="F2993" t="s">
        <v>125</v>
      </c>
      <c r="G2993" t="s">
        <v>6081</v>
      </c>
      <c r="H2993" t="s">
        <v>105</v>
      </c>
      <c r="I2993">
        <v>117</v>
      </c>
      <c r="J2993" t="s">
        <v>29</v>
      </c>
      <c r="K2993" t="s">
        <v>2870</v>
      </c>
      <c r="L2993">
        <f>YEAR(licenziamenti[[#This Row],[date]])</f>
        <v>2024</v>
      </c>
    </row>
    <row r="2994" spans="1:12" hidden="1" x14ac:dyDescent="0.3">
      <c r="A2994" t="s">
        <v>6080</v>
      </c>
      <c r="B2994" t="s">
        <v>26</v>
      </c>
      <c r="C2994">
        <v>420</v>
      </c>
      <c r="D2994" s="1">
        <v>44993</v>
      </c>
      <c r="E2994">
        <v>15</v>
      </c>
      <c r="F2994" t="s">
        <v>125</v>
      </c>
      <c r="G2994" t="s">
        <v>6082</v>
      </c>
      <c r="H2994" t="s">
        <v>105</v>
      </c>
      <c r="I2994">
        <v>117</v>
      </c>
      <c r="J2994" t="s">
        <v>29</v>
      </c>
      <c r="K2994" t="s">
        <v>6083</v>
      </c>
      <c r="L2994">
        <f>YEAR(licenziamenti[[#This Row],[date]])</f>
        <v>2023</v>
      </c>
    </row>
    <row r="2995" spans="1:12" hidden="1" x14ac:dyDescent="0.3">
      <c r="A2995" t="s">
        <v>6084</v>
      </c>
      <c r="B2995" t="s">
        <v>6085</v>
      </c>
      <c r="C2995">
        <v>3000</v>
      </c>
      <c r="D2995" s="1">
        <v>44755</v>
      </c>
      <c r="E2995">
        <v>15</v>
      </c>
      <c r="F2995" t="s">
        <v>131</v>
      </c>
      <c r="G2995" t="s">
        <v>6086</v>
      </c>
      <c r="H2995" t="s">
        <v>22</v>
      </c>
      <c r="I2995">
        <v>292</v>
      </c>
      <c r="J2995" t="s">
        <v>6087</v>
      </c>
      <c r="K2995" t="s">
        <v>226</v>
      </c>
      <c r="L2995">
        <f>YEAR(licenziamenti[[#This Row],[date]])</f>
        <v>2022</v>
      </c>
    </row>
    <row r="2996" spans="1:12" hidden="1" x14ac:dyDescent="0.3">
      <c r="A2996" t="s">
        <v>6088</v>
      </c>
      <c r="B2996" t="s">
        <v>26</v>
      </c>
      <c r="C2996">
        <v>500</v>
      </c>
      <c r="D2996" s="1">
        <v>44994</v>
      </c>
      <c r="F2996" t="s">
        <v>131</v>
      </c>
      <c r="G2996" t="s">
        <v>6089</v>
      </c>
      <c r="H2996" t="s">
        <v>105</v>
      </c>
      <c r="I2996">
        <v>79</v>
      </c>
      <c r="J2996" t="s">
        <v>29</v>
      </c>
      <c r="K2996" t="s">
        <v>2657</v>
      </c>
      <c r="L2996">
        <f>YEAR(licenziamenti[[#This Row],[date]])</f>
        <v>2023</v>
      </c>
    </row>
    <row r="2997" spans="1:12" hidden="1" x14ac:dyDescent="0.3">
      <c r="A2997" t="s">
        <v>6090</v>
      </c>
      <c r="B2997" t="s">
        <v>32</v>
      </c>
      <c r="C2997">
        <v>560</v>
      </c>
      <c r="D2997" s="1">
        <v>44725</v>
      </c>
      <c r="E2997">
        <v>33</v>
      </c>
      <c r="F2997" t="s">
        <v>125</v>
      </c>
      <c r="G2997" t="s">
        <v>6091</v>
      </c>
      <c r="H2997" t="s">
        <v>28</v>
      </c>
      <c r="I2997">
        <v>65</v>
      </c>
      <c r="J2997" t="s">
        <v>16</v>
      </c>
      <c r="K2997" t="s">
        <v>241</v>
      </c>
      <c r="L2997">
        <f>YEAR(licenziamenti[[#This Row],[date]])</f>
        <v>2022</v>
      </c>
    </row>
    <row r="2998" spans="1:12" hidden="1" x14ac:dyDescent="0.3">
      <c r="A2998" t="s">
        <v>6092</v>
      </c>
      <c r="B2998" t="s">
        <v>483</v>
      </c>
      <c r="C2998">
        <v>2000</v>
      </c>
      <c r="D2998" s="1">
        <v>45499</v>
      </c>
      <c r="F2998" t="s">
        <v>83</v>
      </c>
      <c r="G2998" t="s">
        <v>6093</v>
      </c>
      <c r="H2998" t="s">
        <v>58</v>
      </c>
      <c r="I2998">
        <v>363</v>
      </c>
      <c r="J2998" t="s">
        <v>133</v>
      </c>
      <c r="K2998" t="s">
        <v>4142</v>
      </c>
      <c r="L2998">
        <f>YEAR(licenziamenti[[#This Row],[date]])</f>
        <v>2024</v>
      </c>
    </row>
    <row r="2999" spans="1:12" hidden="1" x14ac:dyDescent="0.3">
      <c r="A2999" t="s">
        <v>6092</v>
      </c>
      <c r="B2999" t="s">
        <v>483</v>
      </c>
      <c r="C2999">
        <v>3000</v>
      </c>
      <c r="D2999" s="1">
        <v>45118</v>
      </c>
      <c r="E2999">
        <v>12</v>
      </c>
      <c r="F2999" t="s">
        <v>83</v>
      </c>
      <c r="G2999" t="s">
        <v>6094</v>
      </c>
      <c r="H2999" t="s">
        <v>58</v>
      </c>
      <c r="I2999">
        <v>363</v>
      </c>
      <c r="J2999" t="s">
        <v>133</v>
      </c>
      <c r="K2999" t="s">
        <v>1108</v>
      </c>
      <c r="L2999">
        <f>YEAR(licenziamenti[[#This Row],[date]])</f>
        <v>2023</v>
      </c>
    </row>
    <row r="3000" spans="1:12" hidden="1" x14ac:dyDescent="0.3">
      <c r="A3000" t="s">
        <v>6092</v>
      </c>
      <c r="B3000" t="s">
        <v>483</v>
      </c>
      <c r="C3000">
        <v>700</v>
      </c>
      <c r="D3000" s="1">
        <v>45348</v>
      </c>
      <c r="F3000" t="s">
        <v>83</v>
      </c>
      <c r="G3000" t="s">
        <v>6095</v>
      </c>
      <c r="H3000" t="s">
        <v>58</v>
      </c>
      <c r="I3000">
        <v>363</v>
      </c>
      <c r="J3000" t="s">
        <v>133</v>
      </c>
      <c r="K3000" t="s">
        <v>1120</v>
      </c>
      <c r="L3000">
        <f>YEAR(licenziamenti[[#This Row],[date]])</f>
        <v>2024</v>
      </c>
    </row>
    <row r="3001" spans="1:12" hidden="1" x14ac:dyDescent="0.3">
      <c r="A3001" t="s">
        <v>6096</v>
      </c>
      <c r="B3001" t="s">
        <v>157</v>
      </c>
      <c r="C3001">
        <v>7300</v>
      </c>
      <c r="D3001" s="1">
        <v>45667</v>
      </c>
      <c r="E3001">
        <v>3</v>
      </c>
      <c r="F3001" t="s">
        <v>43</v>
      </c>
      <c r="G3001" t="s">
        <v>6097</v>
      </c>
      <c r="H3001" t="s">
        <v>39</v>
      </c>
      <c r="I3001">
        <v>1700</v>
      </c>
      <c r="J3001" t="s">
        <v>159</v>
      </c>
      <c r="K3001" t="s">
        <v>2962</v>
      </c>
      <c r="L3001">
        <f>YEAR(licenziamenti[[#This Row],[date]])</f>
        <v>2025</v>
      </c>
    </row>
    <row r="3002" spans="1:12" hidden="1" x14ac:dyDescent="0.3">
      <c r="A3002" t="s">
        <v>6096</v>
      </c>
      <c r="B3002" t="s">
        <v>138</v>
      </c>
      <c r="C3002">
        <v>16500</v>
      </c>
      <c r="D3002" s="1">
        <v>45310</v>
      </c>
      <c r="E3002">
        <v>13</v>
      </c>
      <c r="F3002" t="s">
        <v>43</v>
      </c>
      <c r="G3002" t="s">
        <v>6098</v>
      </c>
      <c r="H3002" t="s">
        <v>39</v>
      </c>
      <c r="I3002">
        <v>1700</v>
      </c>
      <c r="J3002" t="s">
        <v>16</v>
      </c>
      <c r="K3002" t="s">
        <v>338</v>
      </c>
      <c r="L3002">
        <f>YEAR(licenziamenti[[#This Row],[date]])</f>
        <v>2024</v>
      </c>
    </row>
    <row r="3003" spans="1:12" hidden="1" x14ac:dyDescent="0.3">
      <c r="A3003" t="s">
        <v>6096</v>
      </c>
      <c r="B3003" t="s">
        <v>138</v>
      </c>
      <c r="C3003">
        <v>17500</v>
      </c>
      <c r="D3003" s="1">
        <v>44946</v>
      </c>
      <c r="E3003">
        <v>1</v>
      </c>
      <c r="F3003" t="s">
        <v>43</v>
      </c>
      <c r="G3003" t="s">
        <v>6099</v>
      </c>
      <c r="H3003" t="s">
        <v>39</v>
      </c>
      <c r="I3003">
        <v>1700</v>
      </c>
      <c r="J3003" t="s">
        <v>16</v>
      </c>
      <c r="K3003" t="s">
        <v>354</v>
      </c>
      <c r="L3003">
        <f>YEAR(licenziamenti[[#This Row],[date]])</f>
        <v>2023</v>
      </c>
    </row>
    <row r="3004" spans="1:12" hidden="1" x14ac:dyDescent="0.3">
      <c r="A3004" t="s">
        <v>6096</v>
      </c>
      <c r="B3004" t="s">
        <v>138</v>
      </c>
      <c r="C3004">
        <v>8700</v>
      </c>
      <c r="D3004" s="1">
        <v>44792</v>
      </c>
      <c r="E3004">
        <v>5</v>
      </c>
      <c r="F3004" t="s">
        <v>43</v>
      </c>
      <c r="G3004" t="s">
        <v>6100</v>
      </c>
      <c r="H3004" t="s">
        <v>39</v>
      </c>
      <c r="I3004">
        <v>1700</v>
      </c>
      <c r="J3004" t="s">
        <v>16</v>
      </c>
      <c r="K3004" t="s">
        <v>5417</v>
      </c>
      <c r="L3004">
        <f>YEAR(licenziamenti[[#This Row],[date]])</f>
        <v>2022</v>
      </c>
    </row>
    <row r="3005" spans="1:12" hidden="1" x14ac:dyDescent="0.3">
      <c r="A3005" t="s">
        <v>6096</v>
      </c>
      <c r="B3005" t="s">
        <v>138</v>
      </c>
      <c r="C3005">
        <v>3400</v>
      </c>
      <c r="D3005" s="1">
        <v>45723</v>
      </c>
      <c r="F3005" t="s">
        <v>43</v>
      </c>
      <c r="G3005" t="s">
        <v>6101</v>
      </c>
      <c r="H3005" t="s">
        <v>39</v>
      </c>
      <c r="I3005">
        <v>1700</v>
      </c>
      <c r="J3005" t="s">
        <v>159</v>
      </c>
      <c r="K3005" t="s">
        <v>2813</v>
      </c>
      <c r="L3005">
        <f>YEAR(licenziamenti[[#This Row],[date]])</f>
        <v>2025</v>
      </c>
    </row>
    <row r="3006" spans="1:12" hidden="1" x14ac:dyDescent="0.3">
      <c r="A3006" t="s">
        <v>6102</v>
      </c>
      <c r="B3006" t="s">
        <v>19</v>
      </c>
      <c r="C3006">
        <v>2000</v>
      </c>
      <c r="D3006" s="1">
        <v>44881</v>
      </c>
      <c r="E3006">
        <v>4</v>
      </c>
      <c r="F3006" t="s">
        <v>20</v>
      </c>
      <c r="G3006" t="s">
        <v>6103</v>
      </c>
      <c r="H3006" t="s">
        <v>58</v>
      </c>
      <c r="I3006">
        <v>889</v>
      </c>
      <c r="J3006" t="s">
        <v>23</v>
      </c>
      <c r="K3006" t="s">
        <v>1247</v>
      </c>
      <c r="L3006">
        <f>YEAR(licenziamenti[[#This Row],[date]])</f>
        <v>2022</v>
      </c>
    </row>
    <row r="3007" spans="1:12" hidden="1" x14ac:dyDescent="0.3">
      <c r="A3007" t="s">
        <v>6104</v>
      </c>
      <c r="B3007" t="s">
        <v>12</v>
      </c>
      <c r="C3007">
        <v>2090</v>
      </c>
      <c r="D3007" s="1">
        <v>44986</v>
      </c>
      <c r="E3007">
        <v>8</v>
      </c>
      <c r="F3007" t="s">
        <v>103</v>
      </c>
      <c r="G3007" t="s">
        <v>6105</v>
      </c>
      <c r="H3007" t="s">
        <v>2977</v>
      </c>
      <c r="I3007">
        <v>5500</v>
      </c>
      <c r="J3007" t="s">
        <v>16</v>
      </c>
      <c r="K3007" t="s">
        <v>2076</v>
      </c>
      <c r="L3007">
        <f>YEAR(licenziamenti[[#This Row],[date]])</f>
        <v>2023</v>
      </c>
    </row>
    <row r="3008" spans="1:12" hidden="1" x14ac:dyDescent="0.3">
      <c r="A3008" t="s">
        <v>6106</v>
      </c>
      <c r="B3008" t="s">
        <v>12</v>
      </c>
      <c r="C3008">
        <v>300</v>
      </c>
      <c r="D3008" s="1">
        <v>44083</v>
      </c>
      <c r="E3008">
        <v>5.4000000000000008E+16</v>
      </c>
      <c r="F3008" t="s">
        <v>103</v>
      </c>
      <c r="G3008" t="s">
        <v>6107</v>
      </c>
      <c r="H3008" t="s">
        <v>105</v>
      </c>
      <c r="I3008">
        <v>67</v>
      </c>
      <c r="J3008" t="s">
        <v>16</v>
      </c>
      <c r="K3008" t="s">
        <v>6108</v>
      </c>
      <c r="L3008">
        <f>YEAR(licenziamenti[[#This Row],[date]])</f>
        <v>2020</v>
      </c>
    </row>
    <row r="3009" spans="1:12" hidden="1" x14ac:dyDescent="0.3">
      <c r="A3009" t="s">
        <v>6109</v>
      </c>
      <c r="B3009" t="s">
        <v>26</v>
      </c>
      <c r="C3009">
        <v>1590</v>
      </c>
      <c r="D3009" s="1">
        <v>44727</v>
      </c>
      <c r="E3009">
        <v>13</v>
      </c>
      <c r="F3009" t="s">
        <v>131</v>
      </c>
      <c r="G3009" t="s">
        <v>6110</v>
      </c>
      <c r="H3009" t="s">
        <v>58</v>
      </c>
      <c r="I3009">
        <v>900</v>
      </c>
      <c r="J3009" t="s">
        <v>29</v>
      </c>
      <c r="K3009" t="s">
        <v>2091</v>
      </c>
      <c r="L3009">
        <f>YEAR(licenziamenti[[#This Row],[date]])</f>
        <v>2022</v>
      </c>
    </row>
    <row r="3010" spans="1:12" hidden="1" x14ac:dyDescent="0.3">
      <c r="A3010" t="s">
        <v>6111</v>
      </c>
      <c r="B3010" t="s">
        <v>12</v>
      </c>
      <c r="D3010" s="1">
        <v>45498</v>
      </c>
      <c r="E3010">
        <v>8</v>
      </c>
      <c r="F3010" t="s">
        <v>20</v>
      </c>
      <c r="G3010" t="s">
        <v>6112</v>
      </c>
      <c r="H3010" t="s">
        <v>35</v>
      </c>
      <c r="I3010">
        <v>335</v>
      </c>
      <c r="J3010" t="s">
        <v>16</v>
      </c>
      <c r="K3010" t="s">
        <v>2600</v>
      </c>
      <c r="L3010">
        <f>YEAR(licenziamenti[[#This Row],[date]])</f>
        <v>2024</v>
      </c>
    </row>
    <row r="3011" spans="1:12" hidden="1" x14ac:dyDescent="0.3">
      <c r="A3011" t="s">
        <v>6113</v>
      </c>
      <c r="B3011" t="s">
        <v>6114</v>
      </c>
      <c r="C3011">
        <v>5000</v>
      </c>
      <c r="D3011" s="1">
        <v>44622</v>
      </c>
      <c r="F3011" t="s">
        <v>13</v>
      </c>
      <c r="G3011" t="s">
        <v>6115</v>
      </c>
      <c r="H3011" t="s">
        <v>173</v>
      </c>
      <c r="I3011">
        <v>1400</v>
      </c>
      <c r="J3011" t="s">
        <v>828</v>
      </c>
      <c r="K3011" t="s">
        <v>6116</v>
      </c>
      <c r="L3011">
        <f>YEAR(licenziamenti[[#This Row],[date]])</f>
        <v>2022</v>
      </c>
    </row>
    <row r="3012" spans="1:12" hidden="1" x14ac:dyDescent="0.3">
      <c r="A3012" t="s">
        <v>6117</v>
      </c>
      <c r="B3012" t="s">
        <v>12</v>
      </c>
      <c r="C3012">
        <v>1500</v>
      </c>
      <c r="D3012" s="1">
        <v>44727</v>
      </c>
      <c r="E3012">
        <v>1</v>
      </c>
      <c r="F3012" t="s">
        <v>83</v>
      </c>
      <c r="G3012" t="s">
        <v>6118</v>
      </c>
      <c r="H3012" t="s">
        <v>15</v>
      </c>
      <c r="I3012">
        <v>863</v>
      </c>
      <c r="J3012" t="s">
        <v>16</v>
      </c>
      <c r="K3012" t="s">
        <v>1470</v>
      </c>
      <c r="L3012">
        <f>YEAR(licenziamenti[[#This Row],[date]])</f>
        <v>2022</v>
      </c>
    </row>
    <row r="3013" spans="1:12" hidden="1" x14ac:dyDescent="0.3">
      <c r="A3013" t="s">
        <v>6119</v>
      </c>
      <c r="B3013" t="s">
        <v>6120</v>
      </c>
      <c r="D3013" s="1">
        <v>43964</v>
      </c>
      <c r="E3013">
        <v>10</v>
      </c>
      <c r="F3013" t="s">
        <v>1478</v>
      </c>
      <c r="G3013" t="s">
        <v>6121</v>
      </c>
      <c r="H3013" t="s">
        <v>152</v>
      </c>
      <c r="I3013">
        <v>1</v>
      </c>
      <c r="J3013" t="s">
        <v>4629</v>
      </c>
      <c r="K3013" t="s">
        <v>1103</v>
      </c>
      <c r="L3013">
        <f>YEAR(licenziamenti[[#This Row],[date]])</f>
        <v>2020</v>
      </c>
    </row>
    <row r="3014" spans="1:12" hidden="1" x14ac:dyDescent="0.3">
      <c r="A3014" t="s">
        <v>6122</v>
      </c>
      <c r="B3014" t="s">
        <v>157</v>
      </c>
      <c r="C3014">
        <v>1000</v>
      </c>
      <c r="D3014" s="1">
        <v>44957</v>
      </c>
      <c r="F3014" t="s">
        <v>131</v>
      </c>
      <c r="G3014" t="s">
        <v>6123</v>
      </c>
      <c r="H3014" t="s">
        <v>45</v>
      </c>
      <c r="I3014">
        <v>1300</v>
      </c>
      <c r="J3014" t="s">
        <v>159</v>
      </c>
      <c r="K3014" t="s">
        <v>1954</v>
      </c>
      <c r="L3014">
        <f>YEAR(licenziamenti[[#This Row],[date]])</f>
        <v>2023</v>
      </c>
    </row>
    <row r="3015" spans="1:12" hidden="1" x14ac:dyDescent="0.3">
      <c r="A3015" t="s">
        <v>6122</v>
      </c>
      <c r="B3015" t="s">
        <v>157</v>
      </c>
      <c r="C3015">
        <v>600</v>
      </c>
      <c r="D3015" s="1">
        <v>45428</v>
      </c>
      <c r="F3015" t="s">
        <v>131</v>
      </c>
      <c r="G3015" t="s">
        <v>6124</v>
      </c>
      <c r="H3015" t="s">
        <v>45</v>
      </c>
      <c r="I3015">
        <v>1300</v>
      </c>
      <c r="J3015" t="s">
        <v>159</v>
      </c>
      <c r="K3015" t="s">
        <v>587</v>
      </c>
      <c r="L3015">
        <f>YEAR(licenziamenti[[#This Row],[date]])</f>
        <v>2024</v>
      </c>
    </row>
    <row r="3016" spans="1:12" hidden="1" x14ac:dyDescent="0.3">
      <c r="A3016" t="s">
        <v>6125</v>
      </c>
      <c r="B3016" t="s">
        <v>6126</v>
      </c>
      <c r="C3016">
        <v>400</v>
      </c>
      <c r="D3016" s="1">
        <v>45007</v>
      </c>
      <c r="E3016">
        <v>16</v>
      </c>
      <c r="F3016" t="s">
        <v>103</v>
      </c>
      <c r="G3016" t="s">
        <v>6127</v>
      </c>
      <c r="H3016" t="s">
        <v>39</v>
      </c>
      <c r="I3016">
        <v>376</v>
      </c>
      <c r="J3016" t="s">
        <v>519</v>
      </c>
      <c r="K3016" t="s">
        <v>2064</v>
      </c>
      <c r="L3016">
        <f>YEAR(licenziamenti[[#This Row],[date]])</f>
        <v>2023</v>
      </c>
    </row>
    <row r="3017" spans="1:12" hidden="1" x14ac:dyDescent="0.3">
      <c r="A3017" t="s">
        <v>6128</v>
      </c>
      <c r="B3017" t="s">
        <v>12</v>
      </c>
      <c r="C3017">
        <v>100</v>
      </c>
      <c r="D3017" s="1">
        <v>43945</v>
      </c>
      <c r="E3017">
        <v>33</v>
      </c>
      <c r="F3017" t="s">
        <v>13</v>
      </c>
      <c r="G3017" t="s">
        <v>6129</v>
      </c>
      <c r="H3017" t="s">
        <v>28</v>
      </c>
      <c r="I3017">
        <v>29</v>
      </c>
      <c r="J3017" t="s">
        <v>16</v>
      </c>
      <c r="K3017" t="s">
        <v>6130</v>
      </c>
      <c r="L3017">
        <f>YEAR(licenziamenti[[#This Row],[date]])</f>
        <v>2020</v>
      </c>
    </row>
    <row r="3018" spans="1:12" hidden="1" x14ac:dyDescent="0.3">
      <c r="A3018" t="s">
        <v>6131</v>
      </c>
      <c r="B3018" t="s">
        <v>6132</v>
      </c>
      <c r="C3018">
        <v>600</v>
      </c>
      <c r="D3018" s="1">
        <v>45070</v>
      </c>
      <c r="E3018">
        <v>7</v>
      </c>
      <c r="F3018" t="s">
        <v>448</v>
      </c>
      <c r="G3018" t="s">
        <v>6133</v>
      </c>
      <c r="H3018" t="s">
        <v>39</v>
      </c>
      <c r="I3018">
        <v>900</v>
      </c>
      <c r="J3018" t="s">
        <v>289</v>
      </c>
      <c r="K3018" t="s">
        <v>2569</v>
      </c>
      <c r="L3018">
        <f>YEAR(licenziamenti[[#This Row],[date]])</f>
        <v>2023</v>
      </c>
    </row>
    <row r="3019" spans="1:12" hidden="1" x14ac:dyDescent="0.3">
      <c r="A3019" t="s">
        <v>6131</v>
      </c>
      <c r="B3019" t="s">
        <v>12</v>
      </c>
      <c r="C3019">
        <v>2110</v>
      </c>
      <c r="D3019" s="1">
        <v>45090</v>
      </c>
      <c r="F3019" t="s">
        <v>448</v>
      </c>
      <c r="G3019" t="s">
        <v>6134</v>
      </c>
      <c r="H3019" t="s">
        <v>39</v>
      </c>
      <c r="I3019">
        <v>900</v>
      </c>
      <c r="J3019" t="s">
        <v>16</v>
      </c>
      <c r="K3019" t="s">
        <v>1113</v>
      </c>
      <c r="L3019">
        <f>YEAR(licenziamenti[[#This Row],[date]])</f>
        <v>2023</v>
      </c>
    </row>
    <row r="3020" spans="1:12" hidden="1" x14ac:dyDescent="0.3">
      <c r="A3020" t="s">
        <v>6131</v>
      </c>
      <c r="B3020" t="s">
        <v>12</v>
      </c>
      <c r="C3020">
        <v>2510</v>
      </c>
      <c r="D3020" s="1">
        <v>44887</v>
      </c>
      <c r="F3020" t="s">
        <v>448</v>
      </c>
      <c r="G3020" t="s">
        <v>6135</v>
      </c>
      <c r="H3020" t="s">
        <v>39</v>
      </c>
      <c r="I3020">
        <v>900</v>
      </c>
      <c r="J3020" t="s">
        <v>16</v>
      </c>
      <c r="K3020" t="s">
        <v>1312</v>
      </c>
      <c r="L3020">
        <f>YEAR(licenziamenti[[#This Row],[date]])</f>
        <v>2022</v>
      </c>
    </row>
    <row r="3021" spans="1:12" hidden="1" x14ac:dyDescent="0.3">
      <c r="A3021" t="s">
        <v>6136</v>
      </c>
      <c r="B3021" t="s">
        <v>505</v>
      </c>
      <c r="C3021">
        <v>1250</v>
      </c>
      <c r="D3021" s="1">
        <v>44833</v>
      </c>
      <c r="F3021" t="s">
        <v>43</v>
      </c>
      <c r="G3021" t="s">
        <v>158</v>
      </c>
      <c r="H3021" t="s">
        <v>39</v>
      </c>
      <c r="I3021">
        <v>237</v>
      </c>
      <c r="J3021" t="s">
        <v>159</v>
      </c>
      <c r="K3021" t="s">
        <v>6137</v>
      </c>
      <c r="L3021">
        <f>YEAR(licenziamenti[[#This Row],[date]])</f>
        <v>2022</v>
      </c>
    </row>
    <row r="3022" spans="1:12" hidden="1" x14ac:dyDescent="0.3">
      <c r="A3022" t="s">
        <v>6138</v>
      </c>
      <c r="B3022" t="s">
        <v>1354</v>
      </c>
      <c r="C3022">
        <v>2600</v>
      </c>
      <c r="D3022" s="1">
        <v>45543</v>
      </c>
      <c r="E3022">
        <v>75</v>
      </c>
      <c r="F3022" t="s">
        <v>311</v>
      </c>
      <c r="G3022" t="s">
        <v>6139</v>
      </c>
      <c r="H3022" t="s">
        <v>105</v>
      </c>
      <c r="I3022">
        <v>64</v>
      </c>
      <c r="J3022" t="s">
        <v>1356</v>
      </c>
      <c r="K3022" t="s">
        <v>3918</v>
      </c>
      <c r="L3022">
        <f>YEAR(licenziamenti[[#This Row],[date]])</f>
        <v>2024</v>
      </c>
    </row>
    <row r="3023" spans="1:12" hidden="1" x14ac:dyDescent="0.3">
      <c r="A3023" t="s">
        <v>6138</v>
      </c>
      <c r="B3023" t="s">
        <v>1354</v>
      </c>
      <c r="C3023">
        <v>350</v>
      </c>
      <c r="D3023" s="1">
        <v>45217</v>
      </c>
      <c r="E3023">
        <v>1</v>
      </c>
      <c r="F3023" t="s">
        <v>311</v>
      </c>
      <c r="G3023" t="s">
        <v>6140</v>
      </c>
      <c r="H3023" t="s">
        <v>22</v>
      </c>
      <c r="I3023">
        <v>64</v>
      </c>
      <c r="J3023" t="s">
        <v>1356</v>
      </c>
      <c r="K3023" t="s">
        <v>1820</v>
      </c>
      <c r="L3023">
        <f>YEAR(licenziamenti[[#This Row],[date]])</f>
        <v>2023</v>
      </c>
    </row>
    <row r="3024" spans="1:12" hidden="1" x14ac:dyDescent="0.3">
      <c r="A3024" t="s">
        <v>6141</v>
      </c>
      <c r="B3024" t="s">
        <v>517</v>
      </c>
      <c r="C3024">
        <v>2000</v>
      </c>
      <c r="D3024" s="1">
        <v>44001</v>
      </c>
      <c r="F3024" t="s">
        <v>419</v>
      </c>
      <c r="G3024" t="s">
        <v>6142</v>
      </c>
      <c r="H3024" t="s">
        <v>1189</v>
      </c>
      <c r="I3024">
        <v>19500</v>
      </c>
      <c r="J3024" t="s">
        <v>519</v>
      </c>
      <c r="K3024" t="s">
        <v>5836</v>
      </c>
      <c r="L3024">
        <f>YEAR(licenziamenti[[#This Row],[date]])</f>
        <v>2020</v>
      </c>
    </row>
    <row r="3025" spans="1:12" hidden="1" x14ac:dyDescent="0.3">
      <c r="A3025" t="s">
        <v>6141</v>
      </c>
      <c r="B3025" t="s">
        <v>957</v>
      </c>
      <c r="C3025">
        <v>1000</v>
      </c>
      <c r="D3025" s="1">
        <v>43969</v>
      </c>
      <c r="E3025">
        <v>2</v>
      </c>
      <c r="F3025" t="s">
        <v>419</v>
      </c>
      <c r="G3025" t="s">
        <v>6143</v>
      </c>
      <c r="H3025" t="s">
        <v>1189</v>
      </c>
      <c r="I3025">
        <v>19500</v>
      </c>
      <c r="J3025" t="s">
        <v>133</v>
      </c>
      <c r="K3025" t="s">
        <v>3572</v>
      </c>
      <c r="L3025">
        <f>YEAR(licenziamenti[[#This Row],[date]])</f>
        <v>2020</v>
      </c>
    </row>
    <row r="3026" spans="1:12" hidden="1" x14ac:dyDescent="0.3">
      <c r="A3026" t="s">
        <v>6141</v>
      </c>
      <c r="B3026" t="s">
        <v>42</v>
      </c>
      <c r="C3026">
        <v>2500</v>
      </c>
      <c r="D3026" s="1">
        <v>43918</v>
      </c>
      <c r="F3026" t="s">
        <v>419</v>
      </c>
      <c r="G3026" t="s">
        <v>6144</v>
      </c>
      <c r="H3026" t="s">
        <v>1189</v>
      </c>
      <c r="I3026">
        <v>2250</v>
      </c>
      <c r="J3026" t="s">
        <v>16</v>
      </c>
      <c r="K3026" t="s">
        <v>689</v>
      </c>
      <c r="L3026">
        <f>YEAR(licenziamenti[[#This Row],[date]])</f>
        <v>2020</v>
      </c>
    </row>
    <row r="3027" spans="1:12" hidden="1" x14ac:dyDescent="0.3">
      <c r="A3027" t="s">
        <v>6141</v>
      </c>
      <c r="B3027" t="s">
        <v>12</v>
      </c>
      <c r="C3027">
        <v>3000</v>
      </c>
      <c r="D3027" s="1">
        <v>43950</v>
      </c>
      <c r="F3027" t="s">
        <v>419</v>
      </c>
      <c r="G3027" t="s">
        <v>6145</v>
      </c>
      <c r="H3027" t="s">
        <v>1189</v>
      </c>
      <c r="I3027">
        <v>2250</v>
      </c>
      <c r="J3027" t="s">
        <v>16</v>
      </c>
      <c r="K3027" t="s">
        <v>433</v>
      </c>
      <c r="L3027">
        <f>YEAR(licenziamenti[[#This Row],[date]])</f>
        <v>2020</v>
      </c>
    </row>
    <row r="3028" spans="1:12" hidden="1" x14ac:dyDescent="0.3">
      <c r="A3028" t="s">
        <v>6141</v>
      </c>
      <c r="B3028" t="s">
        <v>42</v>
      </c>
      <c r="C3028">
        <v>3000</v>
      </c>
      <c r="D3028" s="1">
        <v>44945</v>
      </c>
      <c r="F3028" t="s">
        <v>419</v>
      </c>
      <c r="G3028" t="s">
        <v>6146</v>
      </c>
      <c r="H3028" t="s">
        <v>39</v>
      </c>
      <c r="I3028">
        <v>22200</v>
      </c>
      <c r="J3028" t="s">
        <v>16</v>
      </c>
      <c r="K3028" t="s">
        <v>92</v>
      </c>
      <c r="L3028">
        <f>YEAR(licenziamenti[[#This Row],[date]])</f>
        <v>2023</v>
      </c>
    </row>
    <row r="3029" spans="1:12" hidden="1" x14ac:dyDescent="0.3">
      <c r="A3029" t="s">
        <v>6147</v>
      </c>
      <c r="B3029" t="s">
        <v>117</v>
      </c>
      <c r="C3029">
        <v>3750</v>
      </c>
      <c r="D3029" s="1">
        <v>45461</v>
      </c>
      <c r="E3029">
        <v>5</v>
      </c>
      <c r="F3029" t="s">
        <v>131</v>
      </c>
      <c r="G3029" t="s">
        <v>6148</v>
      </c>
      <c r="H3029" t="s">
        <v>39</v>
      </c>
      <c r="I3029">
        <v>400</v>
      </c>
      <c r="J3029" t="s">
        <v>16</v>
      </c>
      <c r="K3029" t="s">
        <v>2559</v>
      </c>
      <c r="L3029">
        <f>YEAR(licenziamenti[[#This Row],[date]])</f>
        <v>2024</v>
      </c>
    </row>
    <row r="3030" spans="1:12" hidden="1" x14ac:dyDescent="0.3">
      <c r="A3030" t="s">
        <v>6149</v>
      </c>
      <c r="B3030" t="s">
        <v>528</v>
      </c>
      <c r="C3030">
        <v>350</v>
      </c>
      <c r="D3030" s="1">
        <v>44791</v>
      </c>
      <c r="E3030">
        <v>17</v>
      </c>
      <c r="F3030" t="s">
        <v>13</v>
      </c>
      <c r="G3030" t="s">
        <v>6150</v>
      </c>
      <c r="H3030" t="s">
        <v>35</v>
      </c>
      <c r="I3030">
        <v>215</v>
      </c>
      <c r="J3030" t="s">
        <v>16</v>
      </c>
      <c r="K3030" t="s">
        <v>424</v>
      </c>
      <c r="L3030">
        <f>YEAR(licenziamenti[[#This Row],[date]])</f>
        <v>2022</v>
      </c>
    </row>
    <row r="3031" spans="1:12" hidden="1" x14ac:dyDescent="0.3">
      <c r="A3031" t="s">
        <v>6149</v>
      </c>
      <c r="B3031" t="s">
        <v>528</v>
      </c>
      <c r="C3031">
        <v>560</v>
      </c>
      <c r="D3031" s="1">
        <v>44958</v>
      </c>
      <c r="E3031">
        <v>28</v>
      </c>
      <c r="F3031" t="s">
        <v>13</v>
      </c>
      <c r="G3031" t="s">
        <v>6151</v>
      </c>
      <c r="H3031" t="s">
        <v>35</v>
      </c>
      <c r="I3031">
        <v>215</v>
      </c>
      <c r="J3031" t="s">
        <v>16</v>
      </c>
      <c r="K3031" t="s">
        <v>1168</v>
      </c>
      <c r="L3031">
        <f>YEAR(licenziamenti[[#This Row],[date]])</f>
        <v>2023</v>
      </c>
    </row>
    <row r="3032" spans="1:12" hidden="1" x14ac:dyDescent="0.3">
      <c r="A3032" t="s">
        <v>6152</v>
      </c>
      <c r="B3032" t="s">
        <v>1541</v>
      </c>
      <c r="C3032">
        <v>550</v>
      </c>
      <c r="D3032" s="1">
        <v>43943</v>
      </c>
      <c r="E3032">
        <v>3.5000000000000004E+16</v>
      </c>
      <c r="F3032" t="s">
        <v>396</v>
      </c>
      <c r="G3032" t="s">
        <v>6153</v>
      </c>
      <c r="H3032" t="s">
        <v>28</v>
      </c>
      <c r="I3032">
        <v>24</v>
      </c>
      <c r="J3032" t="s">
        <v>16</v>
      </c>
      <c r="K3032" t="s">
        <v>1081</v>
      </c>
      <c r="L3032">
        <f>YEAR(licenziamenti[[#This Row],[date]])</f>
        <v>2020</v>
      </c>
    </row>
    <row r="3033" spans="1:12" hidden="1" x14ac:dyDescent="0.3">
      <c r="A3033" t="s">
        <v>6154</v>
      </c>
      <c r="B3033" t="s">
        <v>717</v>
      </c>
      <c r="D3033" s="1">
        <v>44880</v>
      </c>
      <c r="E3033">
        <v>3</v>
      </c>
      <c r="F3033" t="s">
        <v>311</v>
      </c>
      <c r="G3033" t="s">
        <v>6155</v>
      </c>
      <c r="H3033" t="s">
        <v>39</v>
      </c>
      <c r="I3033">
        <v>68</v>
      </c>
      <c r="J3033" t="s">
        <v>75</v>
      </c>
      <c r="K3033" t="s">
        <v>1247</v>
      </c>
      <c r="L3033">
        <f>YEAR(licenziamenti[[#This Row],[date]])</f>
        <v>2022</v>
      </c>
    </row>
    <row r="3034" spans="1:12" hidden="1" x14ac:dyDescent="0.3">
      <c r="A3034" t="s">
        <v>6156</v>
      </c>
      <c r="B3034" t="s">
        <v>130</v>
      </c>
      <c r="C3034">
        <v>18000</v>
      </c>
      <c r="D3034" s="1">
        <v>44202</v>
      </c>
      <c r="F3034" t="s">
        <v>65</v>
      </c>
      <c r="G3034" t="s">
        <v>6157</v>
      </c>
      <c r="H3034" t="s">
        <v>105</v>
      </c>
      <c r="I3034">
        <v>11</v>
      </c>
      <c r="J3034" t="s">
        <v>133</v>
      </c>
      <c r="K3034" t="s">
        <v>6158</v>
      </c>
      <c r="L3034">
        <f>YEAR(licenziamenti[[#This Row],[date]])</f>
        <v>2021</v>
      </c>
    </row>
    <row r="3035" spans="1:12" hidden="1" x14ac:dyDescent="0.3">
      <c r="A3035" t="s">
        <v>6156</v>
      </c>
      <c r="B3035" t="s">
        <v>130</v>
      </c>
      <c r="C3035">
        <v>3000</v>
      </c>
      <c r="D3035" s="1">
        <v>44740</v>
      </c>
      <c r="F3035" t="s">
        <v>65</v>
      </c>
      <c r="G3035" t="s">
        <v>6159</v>
      </c>
      <c r="H3035" t="s">
        <v>105</v>
      </c>
      <c r="I3035">
        <v>11</v>
      </c>
      <c r="J3035" t="s">
        <v>133</v>
      </c>
      <c r="K3035" t="s">
        <v>1061</v>
      </c>
      <c r="L3035">
        <f>YEAR(licenziamenti[[#This Row],[date]])</f>
        <v>2022</v>
      </c>
    </row>
    <row r="3036" spans="1:12" hidden="1" x14ac:dyDescent="0.3">
      <c r="A3036" t="s">
        <v>6160</v>
      </c>
      <c r="B3036" t="s">
        <v>138</v>
      </c>
      <c r="D3036" s="1">
        <v>44936</v>
      </c>
      <c r="E3036">
        <v>4</v>
      </c>
      <c r="F3036" t="s">
        <v>1478</v>
      </c>
      <c r="G3036" t="s">
        <v>6161</v>
      </c>
      <c r="H3036" t="s">
        <v>173</v>
      </c>
      <c r="I3036">
        <v>404</v>
      </c>
      <c r="J3036" t="s">
        <v>16</v>
      </c>
      <c r="K3036" t="s">
        <v>921</v>
      </c>
      <c r="L3036">
        <f>YEAR(licenziamenti[[#This Row],[date]])</f>
        <v>2023</v>
      </c>
    </row>
    <row r="3037" spans="1:12" hidden="1" x14ac:dyDescent="0.3">
      <c r="A3037" t="s">
        <v>6160</v>
      </c>
      <c r="B3037" t="s">
        <v>138</v>
      </c>
      <c r="C3037">
        <v>950</v>
      </c>
      <c r="D3037" s="1">
        <v>44763</v>
      </c>
      <c r="E3037">
        <v>15</v>
      </c>
      <c r="F3037" t="s">
        <v>1478</v>
      </c>
      <c r="G3037" t="s">
        <v>6162</v>
      </c>
      <c r="H3037" t="s">
        <v>173</v>
      </c>
      <c r="I3037">
        <v>404</v>
      </c>
      <c r="J3037" t="s">
        <v>16</v>
      </c>
      <c r="K3037" t="s">
        <v>101</v>
      </c>
      <c r="L3037">
        <f>YEAR(licenziamenti[[#This Row],[date]])</f>
        <v>2022</v>
      </c>
    </row>
    <row r="3038" spans="1:12" hidden="1" x14ac:dyDescent="0.3">
      <c r="A3038" t="s">
        <v>6163</v>
      </c>
      <c r="B3038" t="s">
        <v>64</v>
      </c>
      <c r="D3038" s="1">
        <v>43922</v>
      </c>
      <c r="E3038">
        <v>5</v>
      </c>
      <c r="F3038" t="s">
        <v>213</v>
      </c>
      <c r="G3038" t="s">
        <v>6164</v>
      </c>
      <c r="H3038" t="s">
        <v>28</v>
      </c>
      <c r="I3038">
        <v>33</v>
      </c>
      <c r="J3038" t="s">
        <v>16</v>
      </c>
      <c r="K3038" t="s">
        <v>494</v>
      </c>
      <c r="L3038">
        <f>YEAR(licenziamenti[[#This Row],[date]])</f>
        <v>2020</v>
      </c>
    </row>
    <row r="3039" spans="1:12" hidden="1" x14ac:dyDescent="0.3">
      <c r="A3039" t="s">
        <v>6165</v>
      </c>
      <c r="B3039" t="s">
        <v>55</v>
      </c>
      <c r="C3039">
        <v>3000</v>
      </c>
      <c r="D3039" s="1">
        <v>44893</v>
      </c>
      <c r="E3039">
        <v>2</v>
      </c>
      <c r="F3039" t="s">
        <v>33</v>
      </c>
      <c r="G3039" t="s">
        <v>6166</v>
      </c>
      <c r="H3039" t="s">
        <v>58</v>
      </c>
      <c r="I3039">
        <v>260</v>
      </c>
      <c r="J3039" t="s">
        <v>59</v>
      </c>
      <c r="K3039" t="s">
        <v>1231</v>
      </c>
      <c r="L3039">
        <f>YEAR(licenziamenti[[#This Row],[date]])</f>
        <v>2022</v>
      </c>
    </row>
    <row r="3040" spans="1:12" hidden="1" x14ac:dyDescent="0.3">
      <c r="A3040" t="s">
        <v>6167</v>
      </c>
      <c r="B3040" t="s">
        <v>12</v>
      </c>
      <c r="C3040">
        <v>300</v>
      </c>
      <c r="D3040" s="1">
        <v>45874</v>
      </c>
      <c r="F3040" t="s">
        <v>1099</v>
      </c>
      <c r="G3040" t="s">
        <v>6168</v>
      </c>
      <c r="H3040" t="s">
        <v>105</v>
      </c>
      <c r="I3040">
        <v>243</v>
      </c>
      <c r="J3040" t="s">
        <v>16</v>
      </c>
      <c r="K3040" t="s">
        <v>3250</v>
      </c>
      <c r="L3040">
        <f>YEAR(licenziamenti[[#This Row],[date]])</f>
        <v>2025</v>
      </c>
    </row>
    <row r="3041" spans="1:12" hidden="1" x14ac:dyDescent="0.3">
      <c r="A3041" t="s">
        <v>6169</v>
      </c>
      <c r="B3041" t="s">
        <v>6170</v>
      </c>
      <c r="C3041">
        <v>190</v>
      </c>
      <c r="D3041" s="1">
        <v>45336</v>
      </c>
      <c r="E3041">
        <v>2</v>
      </c>
      <c r="F3041" t="s">
        <v>131</v>
      </c>
      <c r="G3041" t="s">
        <v>6171</v>
      </c>
      <c r="H3041" t="s">
        <v>22</v>
      </c>
      <c r="I3041">
        <v>16</v>
      </c>
      <c r="J3041" t="s">
        <v>133</v>
      </c>
      <c r="K3041" t="s">
        <v>1551</v>
      </c>
      <c r="L3041">
        <f>YEAR(licenziamenti[[#This Row],[date]])</f>
        <v>2024</v>
      </c>
    </row>
    <row r="3042" spans="1:12" hidden="1" x14ac:dyDescent="0.3">
      <c r="A3042" t="s">
        <v>6172</v>
      </c>
      <c r="B3042" t="s">
        <v>1846</v>
      </c>
      <c r="C3042">
        <v>3000</v>
      </c>
      <c r="D3042" s="1">
        <v>45698</v>
      </c>
      <c r="F3042" t="s">
        <v>131</v>
      </c>
      <c r="G3042" t="s">
        <v>6173</v>
      </c>
      <c r="H3042" t="s">
        <v>39</v>
      </c>
      <c r="I3042">
        <v>300</v>
      </c>
      <c r="J3042" t="s">
        <v>16</v>
      </c>
      <c r="K3042" t="s">
        <v>2072</v>
      </c>
      <c r="L3042">
        <f>YEAR(licenziamenti[[#This Row],[date]])</f>
        <v>2025</v>
      </c>
    </row>
    <row r="3043" spans="1:12" hidden="1" x14ac:dyDescent="0.3">
      <c r="A3043" t="s">
        <v>6174</v>
      </c>
      <c r="B3043" t="s">
        <v>287</v>
      </c>
      <c r="D3043" s="1">
        <v>45335</v>
      </c>
      <c r="E3043">
        <v>10</v>
      </c>
      <c r="F3043" t="s">
        <v>103</v>
      </c>
      <c r="G3043" t="s">
        <v>6175</v>
      </c>
      <c r="H3043" t="s">
        <v>58</v>
      </c>
      <c r="I3043">
        <v>37</v>
      </c>
      <c r="J3043" t="s">
        <v>289</v>
      </c>
      <c r="K3043" t="s">
        <v>666</v>
      </c>
      <c r="L3043">
        <f>YEAR(licenziamenti[[#This Row],[date]])</f>
        <v>2024</v>
      </c>
    </row>
    <row r="3044" spans="1:12" hidden="1" x14ac:dyDescent="0.3">
      <c r="A3044" t="s">
        <v>6176</v>
      </c>
      <c r="B3044" t="s">
        <v>12</v>
      </c>
      <c r="C3044">
        <v>1500</v>
      </c>
      <c r="D3044" s="1">
        <v>44957</v>
      </c>
      <c r="E3044">
        <v>17</v>
      </c>
      <c r="F3044" t="s">
        <v>43</v>
      </c>
      <c r="G3044" t="s">
        <v>6177</v>
      </c>
      <c r="H3044" t="s">
        <v>39</v>
      </c>
      <c r="I3044">
        <v>1600</v>
      </c>
      <c r="J3044" t="s">
        <v>16</v>
      </c>
      <c r="K3044" t="s">
        <v>1954</v>
      </c>
      <c r="L3044">
        <f>YEAR(licenziamenti[[#This Row],[date]])</f>
        <v>2023</v>
      </c>
    </row>
    <row r="3045" spans="1:12" hidden="1" x14ac:dyDescent="0.3">
      <c r="A3045" t="s">
        <v>6176</v>
      </c>
      <c r="B3045" t="s">
        <v>12</v>
      </c>
      <c r="C3045">
        <v>1900</v>
      </c>
      <c r="D3045" s="1">
        <v>44621</v>
      </c>
      <c r="E3045">
        <v>15</v>
      </c>
      <c r="F3045" t="s">
        <v>43</v>
      </c>
      <c r="G3045" t="s">
        <v>6178</v>
      </c>
      <c r="H3045" t="s">
        <v>39</v>
      </c>
      <c r="I3045">
        <v>1600</v>
      </c>
      <c r="J3045" t="s">
        <v>16</v>
      </c>
      <c r="K3045" t="s">
        <v>306</v>
      </c>
      <c r="L3045">
        <f>YEAR(licenziamenti[[#This Row],[date]])</f>
        <v>2022</v>
      </c>
    </row>
    <row r="3046" spans="1:12" hidden="1" x14ac:dyDescent="0.3">
      <c r="A3046" t="s">
        <v>6176</v>
      </c>
      <c r="B3046" t="s">
        <v>12</v>
      </c>
      <c r="C3046">
        <v>2550</v>
      </c>
      <c r="D3046" s="1">
        <v>45134</v>
      </c>
      <c r="E3046">
        <v>34</v>
      </c>
      <c r="F3046" t="s">
        <v>43</v>
      </c>
      <c r="G3046" t="s">
        <v>6179</v>
      </c>
      <c r="H3046" t="s">
        <v>39</v>
      </c>
      <c r="I3046">
        <v>1600</v>
      </c>
      <c r="J3046" t="s">
        <v>16</v>
      </c>
      <c r="K3046" t="s">
        <v>503</v>
      </c>
      <c r="L3046">
        <f>YEAR(licenziamenti[[#This Row],[date]])</f>
        <v>2023</v>
      </c>
    </row>
    <row r="3047" spans="1:12" hidden="1" x14ac:dyDescent="0.3">
      <c r="A3047" t="s">
        <v>6180</v>
      </c>
      <c r="B3047" t="s">
        <v>138</v>
      </c>
      <c r="C3047">
        <v>400</v>
      </c>
      <c r="D3047" s="1">
        <v>44875</v>
      </c>
      <c r="F3047" t="s">
        <v>20</v>
      </c>
      <c r="G3047" t="s">
        <v>6181</v>
      </c>
      <c r="H3047" t="s">
        <v>58</v>
      </c>
      <c r="I3047">
        <v>18</v>
      </c>
      <c r="J3047" t="s">
        <v>16</v>
      </c>
      <c r="K3047" t="s">
        <v>650</v>
      </c>
      <c r="L3047">
        <f>YEAR(licenziamenti[[#This Row],[date]])</f>
        <v>2022</v>
      </c>
    </row>
    <row r="3048" spans="1:12" hidden="1" x14ac:dyDescent="0.3">
      <c r="A3048" t="s">
        <v>6182</v>
      </c>
      <c r="B3048" t="s">
        <v>287</v>
      </c>
      <c r="C3048">
        <v>1000</v>
      </c>
      <c r="D3048" s="1">
        <v>44782</v>
      </c>
      <c r="F3048" t="s">
        <v>20</v>
      </c>
      <c r="G3048" t="s">
        <v>6183</v>
      </c>
      <c r="H3048" t="s">
        <v>39</v>
      </c>
      <c r="I3048">
        <v>58</v>
      </c>
      <c r="J3048" t="s">
        <v>289</v>
      </c>
      <c r="K3048" t="s">
        <v>768</v>
      </c>
      <c r="L3048">
        <f>YEAR(licenziamenti[[#This Row],[date]])</f>
        <v>2022</v>
      </c>
    </row>
    <row r="3049" spans="1:12" hidden="1" x14ac:dyDescent="0.3">
      <c r="A3049" t="s">
        <v>6182</v>
      </c>
      <c r="B3049" t="s">
        <v>287</v>
      </c>
      <c r="C3049">
        <v>3700</v>
      </c>
      <c r="D3049" s="1">
        <v>44972</v>
      </c>
      <c r="E3049">
        <v>6</v>
      </c>
      <c r="F3049" t="s">
        <v>20</v>
      </c>
      <c r="G3049" t="s">
        <v>6184</v>
      </c>
      <c r="H3049" t="s">
        <v>39</v>
      </c>
      <c r="I3049">
        <v>58</v>
      </c>
      <c r="J3049" t="s">
        <v>289</v>
      </c>
      <c r="K3049" t="s">
        <v>1588</v>
      </c>
      <c r="L3049">
        <f>YEAR(licenziamenti[[#This Row],[date]])</f>
        <v>2023</v>
      </c>
    </row>
    <row r="3050" spans="1:12" hidden="1" x14ac:dyDescent="0.3">
      <c r="A3050" t="s">
        <v>6185</v>
      </c>
      <c r="B3050" t="s">
        <v>42</v>
      </c>
      <c r="C3050">
        <v>1300</v>
      </c>
      <c r="D3050" s="1">
        <v>44895</v>
      </c>
      <c r="E3050">
        <v>7</v>
      </c>
      <c r="F3050" t="s">
        <v>83</v>
      </c>
      <c r="G3050" t="s">
        <v>6186</v>
      </c>
      <c r="H3050" t="s">
        <v>28</v>
      </c>
      <c r="I3050">
        <v>850</v>
      </c>
      <c r="J3050" t="s">
        <v>16</v>
      </c>
      <c r="K3050" t="s">
        <v>24</v>
      </c>
      <c r="L3050">
        <f>YEAR(licenziamenti[[#This Row],[date]])</f>
        <v>2022</v>
      </c>
    </row>
    <row r="3051" spans="1:12" hidden="1" x14ac:dyDescent="0.3">
      <c r="A3051" t="s">
        <v>6187</v>
      </c>
      <c r="B3051" t="s">
        <v>12</v>
      </c>
      <c r="C3051">
        <v>500</v>
      </c>
      <c r="D3051" s="1">
        <v>43915</v>
      </c>
      <c r="E3051">
        <v>75</v>
      </c>
      <c r="F3051" t="s">
        <v>65</v>
      </c>
      <c r="G3051" t="s">
        <v>6188</v>
      </c>
      <c r="H3051" t="s">
        <v>22</v>
      </c>
      <c r="I3051">
        <v>24</v>
      </c>
      <c r="J3051" t="s">
        <v>16</v>
      </c>
      <c r="K3051" t="s">
        <v>796</v>
      </c>
      <c r="L3051">
        <f>YEAR(licenziamenti[[#This Row],[date]])</f>
        <v>2020</v>
      </c>
    </row>
    <row r="3052" spans="1:12" hidden="1" x14ac:dyDescent="0.3">
      <c r="A3052" t="s">
        <v>6189</v>
      </c>
      <c r="B3052" t="s">
        <v>32</v>
      </c>
      <c r="C3052">
        <v>1000</v>
      </c>
      <c r="D3052" s="1">
        <v>45873</v>
      </c>
      <c r="F3052" t="s">
        <v>125</v>
      </c>
      <c r="G3052" t="s">
        <v>6190</v>
      </c>
      <c r="H3052" t="s">
        <v>105</v>
      </c>
      <c r="I3052">
        <v>15</v>
      </c>
      <c r="J3052" t="s">
        <v>16</v>
      </c>
      <c r="K3052" t="s">
        <v>1483</v>
      </c>
      <c r="L3052">
        <f>YEAR(licenziamenti[[#This Row],[date]])</f>
        <v>2025</v>
      </c>
    </row>
    <row r="3053" spans="1:12" hidden="1" x14ac:dyDescent="0.3">
      <c r="A3053" t="s">
        <v>6191</v>
      </c>
      <c r="B3053" t="s">
        <v>12</v>
      </c>
      <c r="C3053">
        <v>460</v>
      </c>
      <c r="D3053" s="1">
        <v>43922</v>
      </c>
      <c r="E3053">
        <v>13</v>
      </c>
      <c r="F3053" t="s">
        <v>392</v>
      </c>
      <c r="G3053" t="s">
        <v>6192</v>
      </c>
      <c r="H3053" t="s">
        <v>35</v>
      </c>
      <c r="I3053">
        <v>52</v>
      </c>
      <c r="J3053" t="s">
        <v>16</v>
      </c>
      <c r="K3053" t="s">
        <v>796</v>
      </c>
      <c r="L3053">
        <f>YEAR(licenziamenti[[#This Row],[date]])</f>
        <v>2020</v>
      </c>
    </row>
    <row r="3054" spans="1:12" hidden="1" x14ac:dyDescent="0.3">
      <c r="A3054" t="s">
        <v>6193</v>
      </c>
      <c r="B3054" t="s">
        <v>138</v>
      </c>
      <c r="C3054">
        <v>260</v>
      </c>
      <c r="D3054" s="1">
        <v>43927</v>
      </c>
      <c r="E3054">
        <v>1</v>
      </c>
      <c r="F3054" t="s">
        <v>20</v>
      </c>
      <c r="G3054" t="s">
        <v>6194</v>
      </c>
      <c r="H3054" t="s">
        <v>105</v>
      </c>
      <c r="I3054">
        <v>28</v>
      </c>
      <c r="J3054" t="s">
        <v>16</v>
      </c>
      <c r="K3054" t="s">
        <v>1027</v>
      </c>
      <c r="L3054">
        <f>YEAR(licenziamenti[[#This Row],[date]])</f>
        <v>2020</v>
      </c>
    </row>
    <row r="3055" spans="1:12" hidden="1" x14ac:dyDescent="0.3">
      <c r="A3055" t="s">
        <v>6195</v>
      </c>
      <c r="B3055" t="s">
        <v>138</v>
      </c>
      <c r="C3055">
        <v>250</v>
      </c>
      <c r="D3055" s="1">
        <v>43956</v>
      </c>
      <c r="E3055">
        <v>1</v>
      </c>
      <c r="F3055" t="s">
        <v>392</v>
      </c>
      <c r="G3055" t="s">
        <v>6196</v>
      </c>
      <c r="H3055" t="s">
        <v>35</v>
      </c>
      <c r="I3055">
        <v>84</v>
      </c>
      <c r="J3055" t="s">
        <v>16</v>
      </c>
      <c r="K3055" t="s">
        <v>394</v>
      </c>
      <c r="L3055">
        <f>YEAR(licenziamenti[[#This Row],[date]])</f>
        <v>2020</v>
      </c>
    </row>
    <row r="3056" spans="1:12" hidden="1" x14ac:dyDescent="0.3">
      <c r="A3056" t="s">
        <v>6197</v>
      </c>
      <c r="B3056" t="s">
        <v>12</v>
      </c>
      <c r="C3056">
        <v>900</v>
      </c>
      <c r="D3056" s="1">
        <v>44958</v>
      </c>
      <c r="E3056">
        <v>1</v>
      </c>
      <c r="F3056" t="s">
        <v>311</v>
      </c>
      <c r="G3056" t="s">
        <v>1474</v>
      </c>
      <c r="H3056" t="s">
        <v>15</v>
      </c>
      <c r="I3056">
        <v>415</v>
      </c>
      <c r="J3056" t="s">
        <v>16</v>
      </c>
      <c r="K3056" t="s">
        <v>598</v>
      </c>
      <c r="L3056">
        <f>YEAR(licenziamenti[[#This Row],[date]])</f>
        <v>2023</v>
      </c>
    </row>
    <row r="3057" spans="1:12" hidden="1" x14ac:dyDescent="0.3">
      <c r="A3057" t="s">
        <v>6198</v>
      </c>
      <c r="B3057" t="s">
        <v>12</v>
      </c>
      <c r="C3057">
        <v>17500</v>
      </c>
      <c r="D3057" s="1">
        <v>45693</v>
      </c>
      <c r="E3057">
        <v>8</v>
      </c>
      <c r="F3057" t="s">
        <v>396</v>
      </c>
      <c r="G3057" t="s">
        <v>6199</v>
      </c>
      <c r="H3057" t="s">
        <v>39</v>
      </c>
      <c r="I3057">
        <v>230</v>
      </c>
      <c r="J3057" t="s">
        <v>16</v>
      </c>
      <c r="K3057" t="s">
        <v>537</v>
      </c>
      <c r="L3057">
        <f>YEAR(licenziamenti[[#This Row],[date]])</f>
        <v>2025</v>
      </c>
    </row>
    <row r="3058" spans="1:12" hidden="1" x14ac:dyDescent="0.3">
      <c r="A3058" t="s">
        <v>6198</v>
      </c>
      <c r="B3058" t="s">
        <v>12</v>
      </c>
      <c r="C3058">
        <v>5250</v>
      </c>
      <c r="D3058" s="1">
        <v>44957</v>
      </c>
      <c r="E3058">
        <v>3</v>
      </c>
      <c r="F3058" t="s">
        <v>396</v>
      </c>
      <c r="G3058" t="s">
        <v>6200</v>
      </c>
      <c r="H3058" t="s">
        <v>39</v>
      </c>
      <c r="I3058">
        <v>230</v>
      </c>
      <c r="J3058" t="s">
        <v>16</v>
      </c>
      <c r="K3058" t="s">
        <v>526</v>
      </c>
      <c r="L3058">
        <f>YEAR(licenziamenti[[#This Row],[date]])</f>
        <v>2023</v>
      </c>
    </row>
    <row r="3059" spans="1:12" hidden="1" x14ac:dyDescent="0.3">
      <c r="A3059" t="s">
        <v>6201</v>
      </c>
      <c r="B3059" t="s">
        <v>6202</v>
      </c>
      <c r="D3059" s="1">
        <v>45329</v>
      </c>
      <c r="E3059">
        <v>10</v>
      </c>
      <c r="F3059" t="s">
        <v>396</v>
      </c>
      <c r="G3059" t="s">
        <v>6203</v>
      </c>
      <c r="H3059" t="s">
        <v>152</v>
      </c>
      <c r="I3059">
        <v>3</v>
      </c>
      <c r="J3059" t="s">
        <v>253</v>
      </c>
      <c r="K3059" t="s">
        <v>340</v>
      </c>
      <c r="L3059">
        <f>YEAR(licenziamenti[[#This Row],[date]])</f>
        <v>2024</v>
      </c>
    </row>
    <row r="3060" spans="1:12" hidden="1" x14ac:dyDescent="0.3">
      <c r="A3060" t="s">
        <v>6204</v>
      </c>
      <c r="B3060" t="s">
        <v>19</v>
      </c>
      <c r="C3060">
        <v>1300</v>
      </c>
      <c r="D3060" s="1">
        <v>45006</v>
      </c>
      <c r="E3060">
        <v>1</v>
      </c>
      <c r="F3060" t="s">
        <v>396</v>
      </c>
      <c r="G3060" t="s">
        <v>6205</v>
      </c>
      <c r="H3060" t="s">
        <v>58</v>
      </c>
      <c r="I3060">
        <v>131</v>
      </c>
      <c r="J3060" t="s">
        <v>23</v>
      </c>
      <c r="K3060" t="s">
        <v>2454</v>
      </c>
      <c r="L3060">
        <f>YEAR(licenziamenti[[#This Row],[date]])</f>
        <v>2023</v>
      </c>
    </row>
    <row r="3061" spans="1:12" hidden="1" x14ac:dyDescent="0.3">
      <c r="A3061" t="s">
        <v>6206</v>
      </c>
      <c r="B3061" t="s">
        <v>1509</v>
      </c>
      <c r="C3061">
        <v>1000</v>
      </c>
      <c r="D3061" s="1">
        <v>45023</v>
      </c>
      <c r="F3061" t="s">
        <v>13</v>
      </c>
      <c r="G3061" t="s">
        <v>6207</v>
      </c>
      <c r="H3061" t="s">
        <v>35</v>
      </c>
      <c r="I3061">
        <v>138</v>
      </c>
      <c r="J3061" t="s">
        <v>16</v>
      </c>
      <c r="K3061" t="s">
        <v>1980</v>
      </c>
      <c r="L3061">
        <f>YEAR(licenziamenti[[#This Row],[date]])</f>
        <v>2023</v>
      </c>
    </row>
    <row r="3062" spans="1:12" hidden="1" x14ac:dyDescent="0.3">
      <c r="A3062" t="s">
        <v>6208</v>
      </c>
      <c r="B3062" t="s">
        <v>157</v>
      </c>
      <c r="C3062">
        <v>600</v>
      </c>
      <c r="D3062" s="1">
        <v>44910</v>
      </c>
      <c r="E3062">
        <v>2</v>
      </c>
      <c r="F3062" t="s">
        <v>396</v>
      </c>
      <c r="G3062" t="s">
        <v>6209</v>
      </c>
      <c r="H3062" t="s">
        <v>28</v>
      </c>
      <c r="I3062">
        <v>76</v>
      </c>
      <c r="J3062" t="s">
        <v>159</v>
      </c>
      <c r="K3062" t="s">
        <v>1180</v>
      </c>
      <c r="L3062">
        <f>YEAR(licenziamenti[[#This Row],[date]])</f>
        <v>2022</v>
      </c>
    </row>
    <row r="3063" spans="1:12" hidden="1" x14ac:dyDescent="0.3">
      <c r="A3063" t="s">
        <v>6210</v>
      </c>
      <c r="B3063" t="s">
        <v>12</v>
      </c>
      <c r="C3063">
        <v>350</v>
      </c>
      <c r="D3063" s="1">
        <v>44819</v>
      </c>
      <c r="E3063">
        <v>2</v>
      </c>
      <c r="F3063" t="s">
        <v>396</v>
      </c>
      <c r="G3063" t="s">
        <v>158</v>
      </c>
      <c r="H3063" t="s">
        <v>35</v>
      </c>
      <c r="I3063">
        <v>67</v>
      </c>
      <c r="J3063" t="s">
        <v>16</v>
      </c>
      <c r="K3063" t="s">
        <v>106</v>
      </c>
      <c r="L3063">
        <f>YEAR(licenziamenti[[#This Row],[date]])</f>
        <v>2022</v>
      </c>
    </row>
    <row r="3064" spans="1:12" hidden="1" x14ac:dyDescent="0.3">
      <c r="A3064" t="s">
        <v>6211</v>
      </c>
      <c r="B3064" t="s">
        <v>528</v>
      </c>
      <c r="C3064">
        <v>4500</v>
      </c>
      <c r="D3064" s="1">
        <v>44656</v>
      </c>
      <c r="F3064" t="s">
        <v>73</v>
      </c>
      <c r="G3064" t="s">
        <v>6212</v>
      </c>
      <c r="H3064" t="s">
        <v>15</v>
      </c>
      <c r="I3064">
        <v>752</v>
      </c>
      <c r="J3064" t="s">
        <v>16</v>
      </c>
      <c r="K3064" t="s">
        <v>6213</v>
      </c>
      <c r="L3064">
        <f>YEAR(licenziamenti[[#This Row],[date]])</f>
        <v>2022</v>
      </c>
    </row>
    <row r="3065" spans="1:12" hidden="1" x14ac:dyDescent="0.3">
      <c r="A3065" t="s">
        <v>6214</v>
      </c>
      <c r="B3065" t="s">
        <v>528</v>
      </c>
      <c r="C3065">
        <v>300</v>
      </c>
      <c r="D3065" s="1">
        <v>44144</v>
      </c>
      <c r="E3065">
        <v>5</v>
      </c>
      <c r="F3065" t="s">
        <v>43</v>
      </c>
      <c r="G3065" t="s">
        <v>6215</v>
      </c>
      <c r="H3065" t="s">
        <v>58</v>
      </c>
      <c r="I3065">
        <v>4</v>
      </c>
      <c r="J3065" t="s">
        <v>16</v>
      </c>
      <c r="K3065" t="s">
        <v>6216</v>
      </c>
      <c r="L3065">
        <f>YEAR(licenziamenti[[#This Row],[date]])</f>
        <v>2020</v>
      </c>
    </row>
    <row r="3066" spans="1:12" hidden="1" x14ac:dyDescent="0.3">
      <c r="A3066" t="s">
        <v>6217</v>
      </c>
      <c r="B3066" t="s">
        <v>12</v>
      </c>
      <c r="C3066">
        <v>450</v>
      </c>
      <c r="D3066" s="1">
        <v>44764</v>
      </c>
      <c r="F3066" t="s">
        <v>396</v>
      </c>
      <c r="G3066" t="s">
        <v>143</v>
      </c>
      <c r="H3066" t="s">
        <v>28</v>
      </c>
      <c r="I3066">
        <v>58</v>
      </c>
      <c r="J3066" t="s">
        <v>16</v>
      </c>
      <c r="K3066" t="s">
        <v>2591</v>
      </c>
      <c r="L3066">
        <f>YEAR(licenziamenti[[#This Row],[date]])</f>
        <v>2022</v>
      </c>
    </row>
    <row r="3067" spans="1:12" hidden="1" x14ac:dyDescent="0.3">
      <c r="A3067" t="s">
        <v>6218</v>
      </c>
      <c r="B3067" t="s">
        <v>2411</v>
      </c>
      <c r="C3067">
        <v>50</v>
      </c>
      <c r="D3067" s="1">
        <v>44789</v>
      </c>
      <c r="E3067">
        <v>15</v>
      </c>
      <c r="F3067" t="s">
        <v>396</v>
      </c>
      <c r="G3067" t="s">
        <v>158</v>
      </c>
      <c r="H3067" t="s">
        <v>22</v>
      </c>
      <c r="I3067">
        <v>11</v>
      </c>
      <c r="J3067" t="s">
        <v>16</v>
      </c>
      <c r="K3067" t="s">
        <v>248</v>
      </c>
      <c r="L3067">
        <f>YEAR(licenziamenti[[#This Row],[date]])</f>
        <v>2022</v>
      </c>
    </row>
    <row r="3068" spans="1:12" hidden="1" x14ac:dyDescent="0.3">
      <c r="A3068" t="s">
        <v>6219</v>
      </c>
      <c r="B3068" t="s">
        <v>12</v>
      </c>
      <c r="D3068" s="1">
        <v>44930</v>
      </c>
      <c r="E3068">
        <v>10</v>
      </c>
      <c r="F3068" t="s">
        <v>56</v>
      </c>
      <c r="G3068" t="s">
        <v>6220</v>
      </c>
      <c r="H3068" t="s">
        <v>58</v>
      </c>
      <c r="I3068">
        <v>29</v>
      </c>
      <c r="J3068" t="s">
        <v>16</v>
      </c>
      <c r="K3068" t="s">
        <v>561</v>
      </c>
      <c r="L3068">
        <f>YEAR(licenziamenti[[#This Row],[date]])</f>
        <v>2023</v>
      </c>
    </row>
    <row r="3069" spans="1:12" hidden="1" x14ac:dyDescent="0.3">
      <c r="A3069" t="s">
        <v>6221</v>
      </c>
      <c r="B3069" t="s">
        <v>12</v>
      </c>
      <c r="C3069">
        <v>5000</v>
      </c>
      <c r="D3069" s="1">
        <v>45912</v>
      </c>
      <c r="F3069" t="s">
        <v>1099</v>
      </c>
      <c r="G3069" t="s">
        <v>6222</v>
      </c>
      <c r="H3069" t="s">
        <v>58</v>
      </c>
      <c r="I3069">
        <v>22700</v>
      </c>
      <c r="J3069" t="s">
        <v>16</v>
      </c>
      <c r="K3069" t="s">
        <v>2831</v>
      </c>
      <c r="L3069">
        <f>YEAR(licenziamenti[[#This Row],[date]])</f>
        <v>2025</v>
      </c>
    </row>
    <row r="3070" spans="1:12" hidden="1" x14ac:dyDescent="0.3">
      <c r="A3070" t="s">
        <v>6223</v>
      </c>
      <c r="B3070" t="s">
        <v>255</v>
      </c>
      <c r="D3070" s="1">
        <v>44838</v>
      </c>
      <c r="E3070">
        <v>5</v>
      </c>
      <c r="F3070" t="s">
        <v>131</v>
      </c>
      <c r="G3070" t="s">
        <v>6224</v>
      </c>
      <c r="H3070" t="s">
        <v>45</v>
      </c>
      <c r="I3070">
        <v>534</v>
      </c>
      <c r="J3070" t="s">
        <v>257</v>
      </c>
      <c r="K3070" t="s">
        <v>1105</v>
      </c>
      <c r="L3070">
        <f>YEAR(licenziamenti[[#This Row],[date]])</f>
        <v>2022</v>
      </c>
    </row>
    <row r="3071" spans="1:12" hidden="1" x14ac:dyDescent="0.3">
      <c r="A3071" t="s">
        <v>6223</v>
      </c>
      <c r="B3071" t="s">
        <v>255</v>
      </c>
      <c r="C3071">
        <v>2000</v>
      </c>
      <c r="D3071" s="1">
        <v>45313</v>
      </c>
      <c r="F3071" t="s">
        <v>131</v>
      </c>
      <c r="G3071" t="s">
        <v>6225</v>
      </c>
      <c r="H3071" t="s">
        <v>45</v>
      </c>
      <c r="I3071">
        <v>534</v>
      </c>
      <c r="J3071" t="s">
        <v>257</v>
      </c>
      <c r="K3071" t="s">
        <v>1518</v>
      </c>
      <c r="L3071">
        <f>YEAR(licenziamenti[[#This Row],[date]])</f>
        <v>2024</v>
      </c>
    </row>
    <row r="3072" spans="1:12" hidden="1" x14ac:dyDescent="0.3">
      <c r="A3072" t="s">
        <v>6226</v>
      </c>
      <c r="B3072" t="s">
        <v>505</v>
      </c>
      <c r="C3072">
        <v>200</v>
      </c>
      <c r="D3072" s="1">
        <v>44905</v>
      </c>
      <c r="E3072">
        <v>1</v>
      </c>
      <c r="F3072" t="s">
        <v>233</v>
      </c>
      <c r="G3072" t="s">
        <v>6227</v>
      </c>
      <c r="H3072" t="s">
        <v>28</v>
      </c>
      <c r="I3072">
        <v>94</v>
      </c>
      <c r="J3072" t="s">
        <v>159</v>
      </c>
      <c r="K3072" t="s">
        <v>715</v>
      </c>
      <c r="L3072">
        <f>YEAR(licenziamenti[[#This Row],[date]])</f>
        <v>2022</v>
      </c>
    </row>
    <row r="3073" spans="1:12" hidden="1" x14ac:dyDescent="0.3">
      <c r="A3073" t="s">
        <v>6228</v>
      </c>
      <c r="B3073" t="s">
        <v>6229</v>
      </c>
      <c r="C3073">
        <v>8000</v>
      </c>
      <c r="D3073" s="1">
        <v>44994</v>
      </c>
      <c r="E3073">
        <v>15</v>
      </c>
      <c r="F3073" t="s">
        <v>131</v>
      </c>
      <c r="G3073" t="s">
        <v>6230</v>
      </c>
      <c r="H3073" t="s">
        <v>39</v>
      </c>
      <c r="I3073">
        <v>681</v>
      </c>
      <c r="J3073" t="s">
        <v>2141</v>
      </c>
      <c r="K3073" t="s">
        <v>6083</v>
      </c>
      <c r="L3073">
        <f>YEAR(licenziamenti[[#This Row],[date]])</f>
        <v>2023</v>
      </c>
    </row>
    <row r="3074" spans="1:12" hidden="1" x14ac:dyDescent="0.3">
      <c r="A3074" t="s">
        <v>6231</v>
      </c>
      <c r="B3074" t="s">
        <v>977</v>
      </c>
      <c r="C3074">
        <v>30000</v>
      </c>
      <c r="D3074" s="1">
        <v>45294</v>
      </c>
      <c r="E3074">
        <v>15</v>
      </c>
      <c r="F3074" t="s">
        <v>448</v>
      </c>
      <c r="G3074" t="s">
        <v>6232</v>
      </c>
      <c r="H3074" t="s">
        <v>39</v>
      </c>
      <c r="I3074">
        <v>27200</v>
      </c>
      <c r="J3074" t="s">
        <v>16</v>
      </c>
      <c r="K3074" t="s">
        <v>2080</v>
      </c>
      <c r="L3074">
        <f>YEAR(licenziamenti[[#This Row],[date]])</f>
        <v>2024</v>
      </c>
    </row>
    <row r="3075" spans="1:12" hidden="1" x14ac:dyDescent="0.3">
      <c r="A3075" t="s">
        <v>6233</v>
      </c>
      <c r="B3075" t="s">
        <v>55</v>
      </c>
      <c r="C3075">
        <v>100</v>
      </c>
      <c r="D3075" s="1">
        <v>43935</v>
      </c>
      <c r="F3075" t="s">
        <v>396</v>
      </c>
      <c r="G3075" t="s">
        <v>6234</v>
      </c>
      <c r="H3075" t="s">
        <v>58</v>
      </c>
      <c r="I3075">
        <v>5</v>
      </c>
      <c r="J3075" t="s">
        <v>59</v>
      </c>
      <c r="K3075" t="s">
        <v>2017</v>
      </c>
      <c r="L3075">
        <f>YEAR(licenziamenti[[#This Row],[date]])</f>
        <v>2020</v>
      </c>
    </row>
    <row r="3076" spans="1:12" hidden="1" x14ac:dyDescent="0.3">
      <c r="A3076" t="s">
        <v>6235</v>
      </c>
      <c r="B3076" t="s">
        <v>826</v>
      </c>
      <c r="C3076">
        <v>1800</v>
      </c>
      <c r="D3076" s="1">
        <v>44672</v>
      </c>
      <c r="E3076">
        <v>9</v>
      </c>
      <c r="F3076" t="s">
        <v>33</v>
      </c>
      <c r="G3076" t="s">
        <v>6236</v>
      </c>
      <c r="H3076" t="s">
        <v>15</v>
      </c>
      <c r="I3076">
        <v>917</v>
      </c>
      <c r="J3076" t="s">
        <v>828</v>
      </c>
      <c r="K3076" t="s">
        <v>6237</v>
      </c>
      <c r="L3076">
        <f>YEAR(licenziamenti[[#This Row],[date]])</f>
        <v>2022</v>
      </c>
    </row>
    <row r="3077" spans="1:12" hidden="1" x14ac:dyDescent="0.3">
      <c r="A3077" t="s">
        <v>6238</v>
      </c>
      <c r="B3077" t="s">
        <v>2165</v>
      </c>
      <c r="C3077">
        <v>240</v>
      </c>
      <c r="D3077" s="1">
        <v>45173</v>
      </c>
      <c r="F3077" t="s">
        <v>131</v>
      </c>
      <c r="G3077" t="s">
        <v>6239</v>
      </c>
      <c r="H3077" t="s">
        <v>22</v>
      </c>
      <c r="I3077">
        <v>11</v>
      </c>
      <c r="J3077" t="s">
        <v>2167</v>
      </c>
      <c r="K3077" t="s">
        <v>2510</v>
      </c>
      <c r="L3077">
        <f>YEAR(licenziamenti[[#This Row],[date]])</f>
        <v>2023</v>
      </c>
    </row>
    <row r="3078" spans="1:12" hidden="1" x14ac:dyDescent="0.3">
      <c r="A3078" t="s">
        <v>6240</v>
      </c>
      <c r="B3078" t="s">
        <v>72</v>
      </c>
      <c r="D3078" s="1">
        <v>44771</v>
      </c>
      <c r="E3078">
        <v>10</v>
      </c>
      <c r="F3078" t="s">
        <v>419</v>
      </c>
      <c r="G3078" t="s">
        <v>6241</v>
      </c>
      <c r="H3078" t="s">
        <v>58</v>
      </c>
      <c r="I3078">
        <v>6</v>
      </c>
      <c r="J3078" t="s">
        <v>75</v>
      </c>
      <c r="K3078" t="s">
        <v>4330</v>
      </c>
      <c r="L3078">
        <f>YEAR(licenziamenti[[#This Row],[date]])</f>
        <v>2022</v>
      </c>
    </row>
    <row r="3079" spans="1:12" hidden="1" x14ac:dyDescent="0.3">
      <c r="A3079" t="s">
        <v>6242</v>
      </c>
      <c r="B3079" t="s">
        <v>12</v>
      </c>
      <c r="C3079">
        <v>16000</v>
      </c>
      <c r="D3079" s="1">
        <v>44966</v>
      </c>
      <c r="E3079">
        <v>2</v>
      </c>
      <c r="F3079" t="s">
        <v>33</v>
      </c>
      <c r="G3079" t="s">
        <v>6243</v>
      </c>
      <c r="H3079" t="s">
        <v>105</v>
      </c>
      <c r="I3079">
        <v>6</v>
      </c>
      <c r="J3079" t="s">
        <v>16</v>
      </c>
      <c r="K3079" t="s">
        <v>1859</v>
      </c>
      <c r="L3079">
        <f>YEAR(licenziamenti[[#This Row],[date]])</f>
        <v>2023</v>
      </c>
    </row>
    <row r="3080" spans="1:12" hidden="1" x14ac:dyDescent="0.3">
      <c r="A3080" t="s">
        <v>6244</v>
      </c>
      <c r="B3080" t="s">
        <v>12</v>
      </c>
      <c r="C3080">
        <v>2000</v>
      </c>
      <c r="D3080" s="1">
        <v>44986</v>
      </c>
      <c r="F3080" t="s">
        <v>94</v>
      </c>
      <c r="G3080" t="s">
        <v>6245</v>
      </c>
      <c r="H3080" t="s">
        <v>35</v>
      </c>
      <c r="I3080">
        <v>102</v>
      </c>
      <c r="J3080" t="s">
        <v>16</v>
      </c>
      <c r="K3080" t="s">
        <v>2076</v>
      </c>
      <c r="L3080">
        <f>YEAR(licenziamenti[[#This Row],[date]])</f>
        <v>2023</v>
      </c>
    </row>
    <row r="3081" spans="1:12" hidden="1" x14ac:dyDescent="0.3">
      <c r="A3081" t="s">
        <v>6246</v>
      </c>
      <c r="B3081" t="s">
        <v>12</v>
      </c>
      <c r="C3081">
        <v>10000</v>
      </c>
      <c r="D3081" s="1">
        <v>43930</v>
      </c>
      <c r="E3081">
        <v>17</v>
      </c>
      <c r="F3081" t="s">
        <v>33</v>
      </c>
      <c r="G3081" t="s">
        <v>6247</v>
      </c>
      <c r="H3081" t="s">
        <v>39</v>
      </c>
      <c r="I3081">
        <v>56</v>
      </c>
      <c r="J3081" t="s">
        <v>16</v>
      </c>
      <c r="K3081" t="s">
        <v>1027</v>
      </c>
      <c r="L3081">
        <f>YEAR(licenziamenti[[#This Row],[date]])</f>
        <v>2020</v>
      </c>
    </row>
    <row r="3082" spans="1:12" hidden="1" x14ac:dyDescent="0.3">
      <c r="A3082" t="s">
        <v>6246</v>
      </c>
      <c r="B3082" t="s">
        <v>12</v>
      </c>
      <c r="C3082">
        <v>630</v>
      </c>
      <c r="D3082" s="1">
        <v>44025</v>
      </c>
      <c r="F3082" t="s">
        <v>33</v>
      </c>
      <c r="G3082" t="s">
        <v>6248</v>
      </c>
      <c r="H3082" t="s">
        <v>39</v>
      </c>
      <c r="I3082">
        <v>56</v>
      </c>
      <c r="J3082" t="s">
        <v>16</v>
      </c>
      <c r="K3082" t="s">
        <v>880</v>
      </c>
      <c r="L3082">
        <f>YEAR(licenziamenti[[#This Row],[date]])</f>
        <v>2020</v>
      </c>
    </row>
    <row r="3083" spans="1:12" hidden="1" x14ac:dyDescent="0.3">
      <c r="A3083" t="s">
        <v>6249</v>
      </c>
      <c r="B3083" t="s">
        <v>42</v>
      </c>
      <c r="D3083" s="1">
        <v>44949</v>
      </c>
      <c r="E3083">
        <v>8</v>
      </c>
      <c r="F3083" t="s">
        <v>20</v>
      </c>
      <c r="G3083" t="s">
        <v>6250</v>
      </c>
      <c r="H3083" t="s">
        <v>39</v>
      </c>
      <c r="I3083">
        <v>117</v>
      </c>
      <c r="J3083" t="s">
        <v>16</v>
      </c>
      <c r="K3083" t="s">
        <v>986</v>
      </c>
      <c r="L3083">
        <f>YEAR(licenziamenti[[#This Row],[date]])</f>
        <v>2023</v>
      </c>
    </row>
    <row r="3084" spans="1:12" hidden="1" x14ac:dyDescent="0.3">
      <c r="A3084" t="s">
        <v>6249</v>
      </c>
      <c r="B3084" t="s">
        <v>42</v>
      </c>
      <c r="D3084" s="1">
        <v>45448</v>
      </c>
      <c r="E3084">
        <v>12</v>
      </c>
      <c r="F3084" t="s">
        <v>20</v>
      </c>
      <c r="G3084" t="s">
        <v>6251</v>
      </c>
      <c r="H3084" t="s">
        <v>39</v>
      </c>
      <c r="I3084">
        <v>117</v>
      </c>
      <c r="J3084" t="s">
        <v>16</v>
      </c>
      <c r="K3084" t="s">
        <v>290</v>
      </c>
      <c r="L3084">
        <f>YEAR(licenziamenti[[#This Row],[date]])</f>
        <v>2024</v>
      </c>
    </row>
    <row r="3085" spans="1:12" hidden="1" x14ac:dyDescent="0.3">
      <c r="A3085" t="s">
        <v>6252</v>
      </c>
      <c r="B3085" t="s">
        <v>697</v>
      </c>
      <c r="C3085">
        <v>170</v>
      </c>
      <c r="D3085" s="1">
        <v>45033</v>
      </c>
      <c r="E3085">
        <v>25</v>
      </c>
      <c r="F3085" t="s">
        <v>83</v>
      </c>
      <c r="G3085" t="s">
        <v>6253</v>
      </c>
      <c r="H3085" t="s">
        <v>45</v>
      </c>
      <c r="I3085">
        <v>579</v>
      </c>
      <c r="J3085" t="s">
        <v>699</v>
      </c>
      <c r="K3085" t="s">
        <v>4233</v>
      </c>
      <c r="L3085">
        <f>YEAR(licenziamenti[[#This Row],[date]])</f>
        <v>2023</v>
      </c>
    </row>
    <row r="3086" spans="1:12" hidden="1" x14ac:dyDescent="0.3">
      <c r="A3086" t="s">
        <v>6254</v>
      </c>
      <c r="B3086" t="s">
        <v>168</v>
      </c>
      <c r="C3086">
        <v>1400</v>
      </c>
      <c r="D3086" s="1">
        <v>44714</v>
      </c>
      <c r="E3086">
        <v>5</v>
      </c>
      <c r="F3086" t="s">
        <v>1056</v>
      </c>
      <c r="G3086" t="s">
        <v>6255</v>
      </c>
      <c r="H3086" t="s">
        <v>152</v>
      </c>
      <c r="I3086">
        <v>3</v>
      </c>
      <c r="J3086" t="s">
        <v>133</v>
      </c>
      <c r="K3086" t="s">
        <v>6256</v>
      </c>
      <c r="L3086">
        <f>YEAR(licenziamenti[[#This Row],[date]])</f>
        <v>2022</v>
      </c>
    </row>
    <row r="3087" spans="1:12" hidden="1" x14ac:dyDescent="0.3">
      <c r="A3087" t="s">
        <v>6257</v>
      </c>
      <c r="B3087" t="s">
        <v>528</v>
      </c>
      <c r="C3087">
        <v>180</v>
      </c>
      <c r="D3087" s="1">
        <v>43910</v>
      </c>
      <c r="F3087" t="s">
        <v>125</v>
      </c>
      <c r="G3087" t="s">
        <v>6258</v>
      </c>
      <c r="H3087" t="s">
        <v>22</v>
      </c>
      <c r="I3087">
        <v>16</v>
      </c>
      <c r="J3087" t="s">
        <v>16</v>
      </c>
      <c r="K3087" t="s">
        <v>796</v>
      </c>
      <c r="L3087">
        <f>YEAR(licenziamenti[[#This Row],[date]])</f>
        <v>2020</v>
      </c>
    </row>
    <row r="3088" spans="1:12" hidden="1" x14ac:dyDescent="0.3">
      <c r="A3088" t="s">
        <v>6259</v>
      </c>
      <c r="B3088" t="s">
        <v>42</v>
      </c>
      <c r="C3088">
        <v>2000</v>
      </c>
      <c r="D3088" s="1">
        <v>45874</v>
      </c>
      <c r="E3088">
        <v>34</v>
      </c>
      <c r="F3088" t="s">
        <v>20</v>
      </c>
      <c r="G3088" t="s">
        <v>6260</v>
      </c>
      <c r="H3088" t="s">
        <v>58</v>
      </c>
      <c r="I3088">
        <v>436</v>
      </c>
      <c r="J3088" t="s">
        <v>16</v>
      </c>
      <c r="K3088" t="s">
        <v>1483</v>
      </c>
      <c r="L3088">
        <f>YEAR(licenziamenti[[#This Row],[date]])</f>
        <v>2025</v>
      </c>
    </row>
    <row r="3089" spans="1:12" hidden="1" x14ac:dyDescent="0.3">
      <c r="A3089" t="s">
        <v>6259</v>
      </c>
      <c r="B3089" t="s">
        <v>42</v>
      </c>
      <c r="C3089">
        <v>700</v>
      </c>
      <c r="D3089" s="1">
        <v>44881</v>
      </c>
      <c r="E3089">
        <v>9</v>
      </c>
      <c r="F3089" t="s">
        <v>20</v>
      </c>
      <c r="G3089" t="s">
        <v>6261</v>
      </c>
      <c r="H3089" t="s">
        <v>58</v>
      </c>
      <c r="I3089">
        <v>436</v>
      </c>
      <c r="J3089" t="s">
        <v>16</v>
      </c>
      <c r="K3089" t="s">
        <v>1247</v>
      </c>
      <c r="L3089">
        <f>YEAR(licenziamenti[[#This Row],[date]])</f>
        <v>2022</v>
      </c>
    </row>
    <row r="3090" spans="1:12" hidden="1" x14ac:dyDescent="0.3">
      <c r="A3090" t="s">
        <v>6262</v>
      </c>
      <c r="B3090" t="s">
        <v>717</v>
      </c>
      <c r="D3090" s="1">
        <v>44914</v>
      </c>
      <c r="E3090">
        <v>10</v>
      </c>
      <c r="F3090" t="s">
        <v>83</v>
      </c>
      <c r="G3090" t="s">
        <v>6263</v>
      </c>
      <c r="H3090" t="s">
        <v>58</v>
      </c>
      <c r="I3090">
        <v>2</v>
      </c>
      <c r="J3090" t="s">
        <v>75</v>
      </c>
      <c r="K3090" t="s">
        <v>700</v>
      </c>
      <c r="L3090">
        <f>YEAR(licenziamenti[[#This Row],[date]])</f>
        <v>2022</v>
      </c>
    </row>
    <row r="3091" spans="1:12" hidden="1" x14ac:dyDescent="0.3">
      <c r="A3091" t="s">
        <v>6264</v>
      </c>
      <c r="B3091" t="s">
        <v>12</v>
      </c>
      <c r="C3091">
        <v>1000</v>
      </c>
      <c r="D3091" s="1">
        <v>45308</v>
      </c>
      <c r="F3091" t="s">
        <v>125</v>
      </c>
      <c r="G3091" t="s">
        <v>6265</v>
      </c>
      <c r="H3091" t="s">
        <v>105</v>
      </c>
      <c r="I3091">
        <v>11</v>
      </c>
      <c r="J3091" t="s">
        <v>16</v>
      </c>
      <c r="K3091" t="s">
        <v>6266</v>
      </c>
      <c r="L3091">
        <f>YEAR(licenziamenti[[#This Row],[date]])</f>
        <v>2024</v>
      </c>
    </row>
    <row r="3092" spans="1:12" hidden="1" x14ac:dyDescent="0.3">
      <c r="A3092" t="s">
        <v>6267</v>
      </c>
      <c r="B3092" t="s">
        <v>12</v>
      </c>
      <c r="D3092" s="1">
        <v>45385</v>
      </c>
      <c r="E3092">
        <v>10</v>
      </c>
      <c r="F3092" t="s">
        <v>83</v>
      </c>
      <c r="G3092" t="s">
        <v>6268</v>
      </c>
      <c r="H3092" t="s">
        <v>105</v>
      </c>
      <c r="I3092">
        <v>24</v>
      </c>
      <c r="J3092" t="s">
        <v>16</v>
      </c>
      <c r="K3092" t="s">
        <v>3533</v>
      </c>
      <c r="L3092">
        <f>YEAR(licenziamenti[[#This Row],[date]])</f>
        <v>2024</v>
      </c>
    </row>
    <row r="3093" spans="1:12" hidden="1" x14ac:dyDescent="0.3">
      <c r="A3093" t="s">
        <v>6269</v>
      </c>
      <c r="B3093" t="s">
        <v>55</v>
      </c>
      <c r="C3093">
        <v>1000</v>
      </c>
      <c r="D3093" s="1">
        <v>44697</v>
      </c>
      <c r="E3093">
        <v>4</v>
      </c>
      <c r="F3093" t="s">
        <v>83</v>
      </c>
      <c r="G3093" t="s">
        <v>6270</v>
      </c>
      <c r="H3093" t="s">
        <v>22</v>
      </c>
      <c r="I3093">
        <v>29</v>
      </c>
      <c r="J3093" t="s">
        <v>59</v>
      </c>
      <c r="K3093" t="s">
        <v>3397</v>
      </c>
      <c r="L3093">
        <f>YEAR(licenziamenti[[#This Row],[date]])</f>
        <v>2022</v>
      </c>
    </row>
    <row r="3094" spans="1:12" hidden="1" x14ac:dyDescent="0.3">
      <c r="A3094" t="s">
        <v>6271</v>
      </c>
      <c r="B3094" t="s">
        <v>138</v>
      </c>
      <c r="D3094" s="1">
        <v>45572</v>
      </c>
      <c r="E3094">
        <v>10</v>
      </c>
      <c r="F3094" t="s">
        <v>311</v>
      </c>
      <c r="G3094" t="s">
        <v>6272</v>
      </c>
      <c r="H3094" t="s">
        <v>39</v>
      </c>
      <c r="I3094">
        <v>82</v>
      </c>
      <c r="J3094" t="s">
        <v>16</v>
      </c>
      <c r="K3094" t="s">
        <v>6273</v>
      </c>
      <c r="L3094">
        <f>YEAR(licenziamenti[[#This Row],[date]])</f>
        <v>2024</v>
      </c>
    </row>
    <row r="3095" spans="1:12" hidden="1" x14ac:dyDescent="0.3">
      <c r="A3095" t="s">
        <v>6274</v>
      </c>
      <c r="B3095" t="s">
        <v>12</v>
      </c>
      <c r="D3095" s="1">
        <v>45105</v>
      </c>
      <c r="E3095">
        <v>1</v>
      </c>
      <c r="F3095" t="s">
        <v>311</v>
      </c>
      <c r="G3095" t="s">
        <v>6275</v>
      </c>
      <c r="H3095" t="s">
        <v>152</v>
      </c>
      <c r="I3095">
        <v>1</v>
      </c>
      <c r="J3095" t="s">
        <v>16</v>
      </c>
      <c r="K3095" t="s">
        <v>3613</v>
      </c>
      <c r="L3095">
        <f>YEAR(licenziamenti[[#This Row],[date]])</f>
        <v>2023</v>
      </c>
    </row>
    <row r="3096" spans="1:12" x14ac:dyDescent="0.3">
      <c r="A3096" t="s">
        <v>6276</v>
      </c>
      <c r="B3096" t="s">
        <v>517</v>
      </c>
      <c r="D3096" s="1">
        <v>44706</v>
      </c>
      <c r="E3096">
        <v>1</v>
      </c>
      <c r="F3096" t="s">
        <v>83</v>
      </c>
      <c r="G3096" t="s">
        <v>6277</v>
      </c>
      <c r="H3096" t="s">
        <v>474</v>
      </c>
      <c r="I3096">
        <v>300</v>
      </c>
      <c r="J3096" t="s">
        <v>519</v>
      </c>
      <c r="K3096" t="s">
        <v>871</v>
      </c>
      <c r="L3096">
        <f>YEAR(licenziamenti[[#This Row],[date]])</f>
        <v>2022</v>
      </c>
    </row>
    <row r="3097" spans="1:12" hidden="1" x14ac:dyDescent="0.3">
      <c r="A3097" t="s">
        <v>6276</v>
      </c>
      <c r="B3097" t="s">
        <v>517</v>
      </c>
      <c r="D3097" s="1">
        <v>45573</v>
      </c>
      <c r="E3097">
        <v>9</v>
      </c>
      <c r="F3097" t="s">
        <v>83</v>
      </c>
      <c r="G3097" t="s">
        <v>6278</v>
      </c>
      <c r="H3097" t="s">
        <v>28</v>
      </c>
      <c r="I3097">
        <v>300</v>
      </c>
      <c r="J3097" t="s">
        <v>519</v>
      </c>
      <c r="K3097" t="s">
        <v>742</v>
      </c>
      <c r="L3097">
        <f>YEAR(licenziamenti[[#This Row],[date]])</f>
        <v>2024</v>
      </c>
    </row>
    <row r="3098" spans="1:12" hidden="1" x14ac:dyDescent="0.3">
      <c r="A3098" t="s">
        <v>6279</v>
      </c>
      <c r="B3098" t="s">
        <v>3903</v>
      </c>
      <c r="D3098" s="1">
        <v>44824</v>
      </c>
      <c r="E3098">
        <v>4</v>
      </c>
      <c r="F3098" t="s">
        <v>43</v>
      </c>
      <c r="G3098" t="s">
        <v>6280</v>
      </c>
      <c r="H3098" t="s">
        <v>105</v>
      </c>
      <c r="I3098">
        <v>62</v>
      </c>
      <c r="J3098" t="s">
        <v>16</v>
      </c>
      <c r="K3098" t="s">
        <v>2432</v>
      </c>
      <c r="L3098">
        <f>YEAR(licenziamenti[[#This Row],[date]])</f>
        <v>2022</v>
      </c>
    </row>
    <row r="3099" spans="1:12" hidden="1" x14ac:dyDescent="0.3">
      <c r="A3099" t="s">
        <v>6281</v>
      </c>
      <c r="B3099" t="s">
        <v>142</v>
      </c>
      <c r="C3099">
        <v>7000</v>
      </c>
      <c r="D3099" s="1">
        <v>45166</v>
      </c>
      <c r="E3099">
        <v>7</v>
      </c>
      <c r="F3099" t="s">
        <v>454</v>
      </c>
      <c r="G3099" t="s">
        <v>6282</v>
      </c>
      <c r="H3099" t="s">
        <v>39</v>
      </c>
      <c r="I3099">
        <v>2000</v>
      </c>
      <c r="J3099" t="s">
        <v>16</v>
      </c>
      <c r="K3099" t="s">
        <v>1513</v>
      </c>
      <c r="L3099">
        <f>YEAR(licenziamenti[[#This Row],[date]])</f>
        <v>2023</v>
      </c>
    </row>
    <row r="3100" spans="1:12" hidden="1" x14ac:dyDescent="0.3">
      <c r="A3100" t="s">
        <v>6283</v>
      </c>
      <c r="B3100" t="s">
        <v>12</v>
      </c>
      <c r="D3100" s="1">
        <v>45859</v>
      </c>
      <c r="E3100">
        <v>10</v>
      </c>
      <c r="F3100" t="s">
        <v>33</v>
      </c>
      <c r="G3100" t="s">
        <v>6284</v>
      </c>
      <c r="H3100" t="s">
        <v>58</v>
      </c>
      <c r="I3100">
        <v>9</v>
      </c>
      <c r="J3100" t="s">
        <v>16</v>
      </c>
      <c r="K3100" t="s">
        <v>1627</v>
      </c>
      <c r="L3100">
        <f>YEAR(licenziamenti[[#This Row],[date]])</f>
        <v>2025</v>
      </c>
    </row>
    <row r="3101" spans="1:12" hidden="1" x14ac:dyDescent="0.3">
      <c r="A3101" t="s">
        <v>6285</v>
      </c>
      <c r="B3101" t="s">
        <v>517</v>
      </c>
      <c r="C3101">
        <v>850</v>
      </c>
      <c r="D3101" s="1">
        <v>44756</v>
      </c>
      <c r="E3101">
        <v>17</v>
      </c>
      <c r="F3101" t="s">
        <v>131</v>
      </c>
      <c r="G3101" t="s">
        <v>6286</v>
      </c>
      <c r="H3101" t="s">
        <v>35</v>
      </c>
      <c r="I3101">
        <v>202</v>
      </c>
      <c r="J3101" t="s">
        <v>519</v>
      </c>
      <c r="K3101" t="s">
        <v>522</v>
      </c>
      <c r="L3101">
        <f>YEAR(licenziamenti[[#This Row],[date]])</f>
        <v>2022</v>
      </c>
    </row>
    <row r="3102" spans="1:12" hidden="1" x14ac:dyDescent="0.3">
      <c r="A3102" t="s">
        <v>6287</v>
      </c>
      <c r="B3102" t="s">
        <v>157</v>
      </c>
      <c r="C3102">
        <v>750</v>
      </c>
      <c r="D3102" s="1">
        <v>44039</v>
      </c>
      <c r="E3102">
        <v>72</v>
      </c>
      <c r="F3102" t="s">
        <v>131</v>
      </c>
      <c r="G3102" t="s">
        <v>6288</v>
      </c>
      <c r="H3102" t="s">
        <v>28</v>
      </c>
      <c r="I3102">
        <v>60</v>
      </c>
      <c r="J3102" t="s">
        <v>159</v>
      </c>
      <c r="K3102" t="s">
        <v>6289</v>
      </c>
      <c r="L3102">
        <f>YEAR(licenziamenti[[#This Row],[date]])</f>
        <v>2020</v>
      </c>
    </row>
    <row r="3103" spans="1:12" hidden="1" x14ac:dyDescent="0.3">
      <c r="A3103" t="s">
        <v>6290</v>
      </c>
      <c r="B3103" t="s">
        <v>287</v>
      </c>
      <c r="C3103">
        <v>300</v>
      </c>
      <c r="D3103" s="1">
        <v>44762</v>
      </c>
      <c r="E3103">
        <v>2</v>
      </c>
      <c r="F3103" t="s">
        <v>311</v>
      </c>
      <c r="G3103" t="s">
        <v>6291</v>
      </c>
      <c r="H3103" t="s">
        <v>58</v>
      </c>
      <c r="I3103">
        <v>51</v>
      </c>
      <c r="J3103" t="s">
        <v>289</v>
      </c>
      <c r="K3103" t="s">
        <v>949</v>
      </c>
      <c r="L3103">
        <f>YEAR(licenziamenti[[#This Row],[date]])</f>
        <v>2022</v>
      </c>
    </row>
    <row r="3104" spans="1:12" hidden="1" x14ac:dyDescent="0.3">
      <c r="A3104" t="s">
        <v>6292</v>
      </c>
      <c r="B3104" t="s">
        <v>12</v>
      </c>
      <c r="C3104">
        <v>3200</v>
      </c>
      <c r="D3104" s="1">
        <v>45077</v>
      </c>
      <c r="E3104">
        <v>8</v>
      </c>
      <c r="F3104" t="s">
        <v>94</v>
      </c>
      <c r="G3104" t="s">
        <v>6293</v>
      </c>
      <c r="H3104" t="s">
        <v>105</v>
      </c>
      <c r="I3104">
        <v>85</v>
      </c>
      <c r="J3104" t="s">
        <v>16</v>
      </c>
      <c r="K3104" t="s">
        <v>1688</v>
      </c>
      <c r="L3104">
        <f>YEAR(licenziamenti[[#This Row],[date]])</f>
        <v>2023</v>
      </c>
    </row>
    <row r="3105" spans="1:12" hidden="1" x14ac:dyDescent="0.3">
      <c r="A3105" t="s">
        <v>6292</v>
      </c>
      <c r="B3105" t="s">
        <v>12</v>
      </c>
      <c r="C3105">
        <v>3500</v>
      </c>
      <c r="D3105" s="1">
        <v>44872</v>
      </c>
      <c r="E3105">
        <v>5</v>
      </c>
      <c r="F3105" t="s">
        <v>94</v>
      </c>
      <c r="G3105" t="s">
        <v>6294</v>
      </c>
      <c r="H3105" t="s">
        <v>105</v>
      </c>
      <c r="I3105">
        <v>85</v>
      </c>
      <c r="J3105" t="s">
        <v>16</v>
      </c>
      <c r="K3105" t="s">
        <v>1019</v>
      </c>
      <c r="L3105">
        <f>YEAR(licenziamenti[[#This Row],[date]])</f>
        <v>2022</v>
      </c>
    </row>
    <row r="3106" spans="1:12" hidden="1" x14ac:dyDescent="0.3">
      <c r="A3106" t="s">
        <v>6292</v>
      </c>
      <c r="B3106" t="s">
        <v>12</v>
      </c>
      <c r="C3106">
        <v>510</v>
      </c>
      <c r="D3106" s="1">
        <v>45709</v>
      </c>
      <c r="F3106" t="s">
        <v>94</v>
      </c>
      <c r="G3106" t="s">
        <v>6295</v>
      </c>
      <c r="H3106" t="s">
        <v>105</v>
      </c>
      <c r="I3106">
        <v>85</v>
      </c>
      <c r="J3106" t="s">
        <v>16</v>
      </c>
      <c r="K3106" t="s">
        <v>3097</v>
      </c>
      <c r="L3106">
        <f>YEAR(licenziamenti[[#This Row],[date]])</f>
        <v>2025</v>
      </c>
    </row>
    <row r="3107" spans="1:12" hidden="1" x14ac:dyDescent="0.3">
      <c r="A3107" t="s">
        <v>6292</v>
      </c>
      <c r="B3107" t="s">
        <v>12</v>
      </c>
      <c r="C3107">
        <v>800</v>
      </c>
      <c r="D3107" s="1">
        <v>44777</v>
      </c>
      <c r="F3107" t="s">
        <v>94</v>
      </c>
      <c r="G3107" t="s">
        <v>158</v>
      </c>
      <c r="H3107" t="s">
        <v>105</v>
      </c>
      <c r="I3107">
        <v>85</v>
      </c>
      <c r="J3107" t="s">
        <v>16</v>
      </c>
      <c r="K3107" t="s">
        <v>1921</v>
      </c>
      <c r="L3107">
        <f>YEAR(licenziamenti[[#This Row],[date]])</f>
        <v>2022</v>
      </c>
    </row>
    <row r="3108" spans="1:12" hidden="1" x14ac:dyDescent="0.3">
      <c r="A3108" t="s">
        <v>6296</v>
      </c>
      <c r="B3108" t="s">
        <v>12</v>
      </c>
      <c r="C3108">
        <v>870</v>
      </c>
      <c r="D3108" s="1">
        <v>43944</v>
      </c>
      <c r="E3108">
        <v>15</v>
      </c>
      <c r="F3108" t="s">
        <v>396</v>
      </c>
      <c r="G3108" t="s">
        <v>6297</v>
      </c>
      <c r="H3108" t="s">
        <v>35</v>
      </c>
      <c r="I3108">
        <v>583</v>
      </c>
      <c r="J3108" t="s">
        <v>16</v>
      </c>
      <c r="K3108" t="s">
        <v>163</v>
      </c>
      <c r="L3108">
        <f>YEAR(licenziamenti[[#This Row],[date]])</f>
        <v>2020</v>
      </c>
    </row>
    <row r="3109" spans="1:12" hidden="1" x14ac:dyDescent="0.3">
      <c r="A3109" t="s">
        <v>6298</v>
      </c>
      <c r="B3109" t="s">
        <v>255</v>
      </c>
      <c r="D3109" s="1">
        <v>44777</v>
      </c>
      <c r="E3109">
        <v>3</v>
      </c>
      <c r="F3109" t="s">
        <v>65</v>
      </c>
      <c r="G3109" t="s">
        <v>6299</v>
      </c>
      <c r="H3109" t="s">
        <v>28</v>
      </c>
      <c r="I3109">
        <v>20</v>
      </c>
      <c r="J3109" t="s">
        <v>257</v>
      </c>
      <c r="K3109" t="s">
        <v>40</v>
      </c>
      <c r="L3109">
        <f>YEAR(licenziamenti[[#This Row],[date]])</f>
        <v>2022</v>
      </c>
    </row>
    <row r="3110" spans="1:12" hidden="1" x14ac:dyDescent="0.3">
      <c r="A3110" t="s">
        <v>6298</v>
      </c>
      <c r="B3110" t="s">
        <v>255</v>
      </c>
      <c r="C3110">
        <v>2000</v>
      </c>
      <c r="D3110" s="1">
        <v>44705</v>
      </c>
      <c r="F3110" t="s">
        <v>65</v>
      </c>
      <c r="G3110" t="s">
        <v>6300</v>
      </c>
      <c r="H3110" t="s">
        <v>28</v>
      </c>
      <c r="I3110">
        <v>20</v>
      </c>
      <c r="J3110" t="s">
        <v>257</v>
      </c>
      <c r="K3110" t="s">
        <v>224</v>
      </c>
      <c r="L3110">
        <f>YEAR(licenziamenti[[#This Row],[date]])</f>
        <v>2022</v>
      </c>
    </row>
    <row r="3111" spans="1:12" hidden="1" x14ac:dyDescent="0.3">
      <c r="A3111" t="s">
        <v>6301</v>
      </c>
      <c r="B3111" t="s">
        <v>99</v>
      </c>
      <c r="D3111" s="1">
        <v>44904</v>
      </c>
      <c r="E3111">
        <v>1</v>
      </c>
      <c r="F3111" t="s">
        <v>56</v>
      </c>
      <c r="G3111" t="s">
        <v>6302</v>
      </c>
      <c r="H3111" t="s">
        <v>28</v>
      </c>
      <c r="I3111">
        <v>25</v>
      </c>
      <c r="J3111" t="s">
        <v>16</v>
      </c>
      <c r="K3111" t="s">
        <v>300</v>
      </c>
      <c r="L3111">
        <f>YEAR(licenziamenti[[#This Row],[date]])</f>
        <v>2022</v>
      </c>
    </row>
    <row r="3112" spans="1:12" hidden="1" x14ac:dyDescent="0.3">
      <c r="A3112" t="s">
        <v>6303</v>
      </c>
      <c r="B3112" t="s">
        <v>99</v>
      </c>
      <c r="C3112">
        <v>170</v>
      </c>
      <c r="D3112" s="1">
        <v>43921</v>
      </c>
      <c r="E3112">
        <v>4</v>
      </c>
      <c r="F3112" t="s">
        <v>1478</v>
      </c>
      <c r="G3112" t="s">
        <v>6304</v>
      </c>
      <c r="H3112" t="s">
        <v>35</v>
      </c>
      <c r="I3112">
        <v>91</v>
      </c>
      <c r="J3112" t="s">
        <v>16</v>
      </c>
      <c r="K3112" t="s">
        <v>1323</v>
      </c>
      <c r="L3112">
        <f>YEAR(licenziamenti[[#This Row],[date]])</f>
        <v>2020</v>
      </c>
    </row>
    <row r="3113" spans="1:12" hidden="1" x14ac:dyDescent="0.3">
      <c r="A3113" t="s">
        <v>6305</v>
      </c>
      <c r="B3113" t="s">
        <v>12</v>
      </c>
      <c r="C3113">
        <v>370</v>
      </c>
      <c r="D3113" s="1">
        <v>45168</v>
      </c>
      <c r="E3113">
        <v>35</v>
      </c>
      <c r="F3113" t="s">
        <v>233</v>
      </c>
      <c r="G3113" t="s">
        <v>6306</v>
      </c>
      <c r="H3113" t="s">
        <v>152</v>
      </c>
      <c r="I3113">
        <v>1</v>
      </c>
      <c r="J3113" t="s">
        <v>16</v>
      </c>
      <c r="K3113" t="s">
        <v>2922</v>
      </c>
      <c r="L3113">
        <f>YEAR(licenziamenti[[#This Row],[date]])</f>
        <v>2023</v>
      </c>
    </row>
    <row r="3114" spans="1:12" hidden="1" x14ac:dyDescent="0.3">
      <c r="A3114" t="s">
        <v>6307</v>
      </c>
      <c r="B3114" t="s">
        <v>2186</v>
      </c>
      <c r="D3114" s="1">
        <v>44744</v>
      </c>
      <c r="E3114">
        <v>1</v>
      </c>
      <c r="F3114" t="s">
        <v>131</v>
      </c>
      <c r="G3114" t="s">
        <v>6308</v>
      </c>
      <c r="H3114" t="s">
        <v>22</v>
      </c>
      <c r="I3114">
        <v>25</v>
      </c>
      <c r="J3114" t="s">
        <v>75</v>
      </c>
      <c r="K3114" t="s">
        <v>1342</v>
      </c>
      <c r="L3114">
        <f>YEAR(licenziamenti[[#This Row],[date]])</f>
        <v>2022</v>
      </c>
    </row>
    <row r="3115" spans="1:12" hidden="1" x14ac:dyDescent="0.3">
      <c r="A3115" t="s">
        <v>6307</v>
      </c>
      <c r="B3115" t="s">
        <v>130</v>
      </c>
      <c r="C3115">
        <v>3000</v>
      </c>
      <c r="D3115" s="1">
        <v>45948</v>
      </c>
      <c r="E3115">
        <v>5</v>
      </c>
      <c r="F3115" t="s">
        <v>43</v>
      </c>
      <c r="G3115" t="s">
        <v>6309</v>
      </c>
      <c r="H3115" t="s">
        <v>1189</v>
      </c>
      <c r="I3115">
        <v>2600</v>
      </c>
      <c r="J3115" t="s">
        <v>133</v>
      </c>
      <c r="K3115" t="s">
        <v>492</v>
      </c>
      <c r="L3115">
        <f>YEAR(licenziamenti[[#This Row],[date]])</f>
        <v>2025</v>
      </c>
    </row>
    <row r="3116" spans="1:12" hidden="1" x14ac:dyDescent="0.3">
      <c r="A3116" t="s">
        <v>6310</v>
      </c>
      <c r="B3116" t="s">
        <v>517</v>
      </c>
      <c r="C3116">
        <v>2000</v>
      </c>
      <c r="D3116" s="1">
        <v>45700</v>
      </c>
      <c r="E3116">
        <v>2</v>
      </c>
      <c r="F3116" t="s">
        <v>131</v>
      </c>
      <c r="G3116" t="s">
        <v>6311</v>
      </c>
      <c r="H3116" t="s">
        <v>15</v>
      </c>
      <c r="I3116">
        <v>700</v>
      </c>
      <c r="J3116" t="s">
        <v>519</v>
      </c>
      <c r="K3116" t="s">
        <v>6312</v>
      </c>
      <c r="L3116">
        <f>YEAR(licenziamenti[[#This Row],[date]])</f>
        <v>2025</v>
      </c>
    </row>
    <row r="3117" spans="1:12" hidden="1" x14ac:dyDescent="0.3">
      <c r="A3117" t="s">
        <v>6310</v>
      </c>
      <c r="B3117" t="s">
        <v>517</v>
      </c>
      <c r="C3117">
        <v>300</v>
      </c>
      <c r="D3117" s="1">
        <v>45260</v>
      </c>
      <c r="E3117">
        <v>2</v>
      </c>
      <c r="F3117" t="s">
        <v>131</v>
      </c>
      <c r="G3117" t="s">
        <v>6313</v>
      </c>
      <c r="H3117" t="s">
        <v>15</v>
      </c>
      <c r="I3117">
        <v>700</v>
      </c>
      <c r="J3117" t="s">
        <v>519</v>
      </c>
      <c r="K3117" t="s">
        <v>1933</v>
      </c>
      <c r="L3117">
        <f>YEAR(licenziamenti[[#This Row],[date]])</f>
        <v>2023</v>
      </c>
    </row>
    <row r="3118" spans="1:12" hidden="1" x14ac:dyDescent="0.3">
      <c r="A3118" t="s">
        <v>6310</v>
      </c>
      <c r="B3118" t="s">
        <v>517</v>
      </c>
      <c r="C3118">
        <v>4200</v>
      </c>
      <c r="D3118" s="1">
        <v>45062</v>
      </c>
      <c r="E3118">
        <v>26</v>
      </c>
      <c r="F3118" t="s">
        <v>131</v>
      </c>
      <c r="G3118" t="s">
        <v>6314</v>
      </c>
      <c r="H3118" t="s">
        <v>15</v>
      </c>
      <c r="I3118">
        <v>700</v>
      </c>
      <c r="J3118" t="s">
        <v>519</v>
      </c>
      <c r="K3118" t="s">
        <v>2577</v>
      </c>
      <c r="L3118">
        <f>YEAR(licenziamenti[[#This Row],[date]])</f>
        <v>2023</v>
      </c>
    </row>
    <row r="3119" spans="1:12" hidden="1" x14ac:dyDescent="0.3">
      <c r="A3119" t="s">
        <v>6315</v>
      </c>
      <c r="B3119" t="s">
        <v>150</v>
      </c>
      <c r="C3119">
        <v>1000</v>
      </c>
      <c r="D3119" s="1">
        <v>45023</v>
      </c>
      <c r="E3119">
        <v>2</v>
      </c>
      <c r="F3119" t="s">
        <v>131</v>
      </c>
      <c r="G3119" t="s">
        <v>6316</v>
      </c>
      <c r="H3119" t="s">
        <v>35</v>
      </c>
      <c r="I3119">
        <v>120</v>
      </c>
      <c r="J3119" t="s">
        <v>133</v>
      </c>
      <c r="K3119" t="s">
        <v>776</v>
      </c>
      <c r="L3119">
        <f>YEAR(licenziamenti[[#This Row],[date]])</f>
        <v>2023</v>
      </c>
    </row>
    <row r="3120" spans="1:12" hidden="1" x14ac:dyDescent="0.3">
      <c r="A3120" t="s">
        <v>6315</v>
      </c>
      <c r="B3120" t="s">
        <v>150</v>
      </c>
      <c r="C3120">
        <v>1500</v>
      </c>
      <c r="D3120" s="1">
        <v>45265</v>
      </c>
      <c r="E3120">
        <v>10</v>
      </c>
      <c r="F3120" t="s">
        <v>131</v>
      </c>
      <c r="G3120" t="s">
        <v>6317</v>
      </c>
      <c r="H3120" t="s">
        <v>35</v>
      </c>
      <c r="I3120">
        <v>120</v>
      </c>
      <c r="J3120" t="s">
        <v>133</v>
      </c>
      <c r="K3120" t="s">
        <v>4003</v>
      </c>
      <c r="L3120">
        <f>YEAR(licenziamenti[[#This Row],[date]])</f>
        <v>2023</v>
      </c>
    </row>
    <row r="3121" spans="1:12" hidden="1" x14ac:dyDescent="0.3">
      <c r="A3121" t="s">
        <v>6318</v>
      </c>
      <c r="B3121" t="s">
        <v>12</v>
      </c>
      <c r="D3121" s="1">
        <v>45237</v>
      </c>
      <c r="E3121">
        <v>10</v>
      </c>
      <c r="F3121" t="s">
        <v>419</v>
      </c>
      <c r="G3121" t="s">
        <v>6319</v>
      </c>
      <c r="H3121" t="s">
        <v>35</v>
      </c>
      <c r="I3121">
        <v>151</v>
      </c>
      <c r="J3121" t="s">
        <v>16</v>
      </c>
      <c r="K3121" t="s">
        <v>647</v>
      </c>
      <c r="L3121">
        <f>YEAR(licenziamenti[[#This Row],[date]])</f>
        <v>2023</v>
      </c>
    </row>
    <row r="3122" spans="1:12" hidden="1" x14ac:dyDescent="0.3">
      <c r="A3122" t="s">
        <v>6318</v>
      </c>
      <c r="B3122" t="s">
        <v>12</v>
      </c>
      <c r="C3122">
        <v>640</v>
      </c>
      <c r="D3122" s="1">
        <v>44854</v>
      </c>
      <c r="E3122">
        <v>46</v>
      </c>
      <c r="F3122" t="s">
        <v>419</v>
      </c>
      <c r="G3122" t="s">
        <v>6320</v>
      </c>
      <c r="H3122" t="s">
        <v>35</v>
      </c>
      <c r="I3122">
        <v>151</v>
      </c>
      <c r="J3122" t="s">
        <v>16</v>
      </c>
      <c r="K3122" t="s">
        <v>6321</v>
      </c>
      <c r="L3122">
        <f>YEAR(licenziamenti[[#This Row],[date]])</f>
        <v>2022</v>
      </c>
    </row>
    <row r="3123" spans="1:12" hidden="1" x14ac:dyDescent="0.3">
      <c r="A3123" t="s">
        <v>6318</v>
      </c>
      <c r="B3123" t="s">
        <v>12</v>
      </c>
      <c r="C3123">
        <v>730</v>
      </c>
      <c r="D3123" s="1">
        <v>43963</v>
      </c>
      <c r="E3123">
        <v>5</v>
      </c>
      <c r="F3123" t="s">
        <v>419</v>
      </c>
      <c r="G3123" t="s">
        <v>6322</v>
      </c>
      <c r="H3123" t="s">
        <v>28</v>
      </c>
      <c r="I3123">
        <v>79</v>
      </c>
      <c r="J3123" t="s">
        <v>16</v>
      </c>
      <c r="K3123" t="s">
        <v>3982</v>
      </c>
      <c r="L3123">
        <f>YEAR(licenziamenti[[#This Row],[date]])</f>
        <v>2020</v>
      </c>
    </row>
    <row r="3124" spans="1:12" hidden="1" x14ac:dyDescent="0.3">
      <c r="A3124" t="s">
        <v>6318</v>
      </c>
      <c r="B3124" t="s">
        <v>12</v>
      </c>
      <c r="C3124">
        <v>800</v>
      </c>
      <c r="D3124" s="1">
        <v>43914</v>
      </c>
      <c r="E3124">
        <v>3</v>
      </c>
      <c r="F3124" t="s">
        <v>419</v>
      </c>
      <c r="G3124" t="s">
        <v>6323</v>
      </c>
      <c r="H3124" t="s">
        <v>28</v>
      </c>
      <c r="I3124">
        <v>79</v>
      </c>
      <c r="J3124" t="s">
        <v>16</v>
      </c>
      <c r="K3124" t="s">
        <v>796</v>
      </c>
      <c r="L3124">
        <f>YEAR(licenziamenti[[#This Row],[date]])</f>
        <v>2020</v>
      </c>
    </row>
    <row r="3125" spans="1:12" hidden="1" x14ac:dyDescent="0.3">
      <c r="A3125" t="s">
        <v>6324</v>
      </c>
      <c r="B3125" t="s">
        <v>2918</v>
      </c>
      <c r="D3125" s="1">
        <v>44915</v>
      </c>
      <c r="E3125">
        <v>1</v>
      </c>
      <c r="F3125" t="s">
        <v>33</v>
      </c>
      <c r="G3125" t="s">
        <v>6325</v>
      </c>
      <c r="H3125" t="s">
        <v>173</v>
      </c>
      <c r="I3125">
        <v>892</v>
      </c>
      <c r="J3125" t="s">
        <v>828</v>
      </c>
      <c r="K3125" t="s">
        <v>2897</v>
      </c>
      <c r="L3125">
        <f>YEAR(licenziamenti[[#This Row],[date]])</f>
        <v>2022</v>
      </c>
    </row>
    <row r="3126" spans="1:12" hidden="1" x14ac:dyDescent="0.3">
      <c r="A3126" t="s">
        <v>6326</v>
      </c>
      <c r="B3126" t="s">
        <v>1278</v>
      </c>
      <c r="C3126">
        <v>1000</v>
      </c>
      <c r="D3126" s="1">
        <v>44021</v>
      </c>
      <c r="E3126">
        <v>12</v>
      </c>
      <c r="F3126" t="s">
        <v>43</v>
      </c>
      <c r="G3126" t="s">
        <v>6327</v>
      </c>
      <c r="H3126" t="s">
        <v>45</v>
      </c>
      <c r="I3126">
        <v>307</v>
      </c>
      <c r="J3126" t="s">
        <v>1280</v>
      </c>
      <c r="K3126" t="s">
        <v>2108</v>
      </c>
      <c r="L3126">
        <f>YEAR(licenziamenti[[#This Row],[date]])</f>
        <v>2020</v>
      </c>
    </row>
    <row r="3127" spans="1:12" hidden="1" x14ac:dyDescent="0.3">
      <c r="A3127" t="s">
        <v>6326</v>
      </c>
      <c r="B3127" t="s">
        <v>1278</v>
      </c>
      <c r="C3127">
        <v>440</v>
      </c>
      <c r="D3127" s="1">
        <v>43938</v>
      </c>
      <c r="E3127">
        <v>5</v>
      </c>
      <c r="F3127" t="s">
        <v>43</v>
      </c>
      <c r="G3127" t="s">
        <v>6328</v>
      </c>
      <c r="H3127" t="s">
        <v>45</v>
      </c>
      <c r="I3127">
        <v>307</v>
      </c>
      <c r="J3127" t="s">
        <v>1280</v>
      </c>
      <c r="K3127" t="s">
        <v>892</v>
      </c>
      <c r="L3127">
        <f>YEAR(licenziamenti[[#This Row],[date]])</f>
        <v>2020</v>
      </c>
    </row>
    <row r="3128" spans="1:12" hidden="1" x14ac:dyDescent="0.3">
      <c r="A3128" t="s">
        <v>6329</v>
      </c>
      <c r="B3128" t="s">
        <v>99</v>
      </c>
      <c r="C3128">
        <v>20000</v>
      </c>
      <c r="D3128" s="1">
        <v>44502</v>
      </c>
      <c r="E3128">
        <v>25</v>
      </c>
      <c r="F3128" t="s">
        <v>419</v>
      </c>
      <c r="G3128" t="s">
        <v>6330</v>
      </c>
      <c r="H3128" t="s">
        <v>39</v>
      </c>
      <c r="I3128">
        <v>97</v>
      </c>
      <c r="J3128" t="s">
        <v>16</v>
      </c>
      <c r="K3128" t="s">
        <v>6331</v>
      </c>
      <c r="L3128">
        <f>YEAR(licenziamenti[[#This Row],[date]])</f>
        <v>2021</v>
      </c>
    </row>
    <row r="3129" spans="1:12" hidden="1" x14ac:dyDescent="0.3">
      <c r="A3129" t="s">
        <v>6329</v>
      </c>
      <c r="B3129" t="s">
        <v>99</v>
      </c>
      <c r="C3129">
        <v>230</v>
      </c>
      <c r="D3129" s="1">
        <v>45237</v>
      </c>
      <c r="F3129" t="s">
        <v>419</v>
      </c>
      <c r="G3129" t="s">
        <v>6332</v>
      </c>
      <c r="H3129" t="s">
        <v>39</v>
      </c>
      <c r="I3129">
        <v>97</v>
      </c>
      <c r="J3129" t="s">
        <v>16</v>
      </c>
      <c r="K3129" t="s">
        <v>6333</v>
      </c>
      <c r="L3129">
        <f>YEAR(licenziamenti[[#This Row],[date]])</f>
        <v>2023</v>
      </c>
    </row>
    <row r="3130" spans="1:12" hidden="1" x14ac:dyDescent="0.3">
      <c r="A3130" t="s">
        <v>6329</v>
      </c>
      <c r="B3130" t="s">
        <v>99</v>
      </c>
      <c r="C3130">
        <v>3000</v>
      </c>
      <c r="D3130" s="1">
        <v>44860</v>
      </c>
      <c r="E3130">
        <v>5</v>
      </c>
      <c r="F3130" t="s">
        <v>419</v>
      </c>
      <c r="G3130" t="s">
        <v>6334</v>
      </c>
      <c r="H3130" t="s">
        <v>39</v>
      </c>
      <c r="I3130">
        <v>97</v>
      </c>
      <c r="J3130" t="s">
        <v>16</v>
      </c>
      <c r="K3130" t="s">
        <v>160</v>
      </c>
      <c r="L3130">
        <f>YEAR(licenziamenti[[#This Row],[date]])</f>
        <v>2022</v>
      </c>
    </row>
    <row r="3131" spans="1:12" hidden="1" x14ac:dyDescent="0.3">
      <c r="A3131" t="s">
        <v>6335</v>
      </c>
      <c r="B3131" t="s">
        <v>72</v>
      </c>
      <c r="C3131">
        <v>3000</v>
      </c>
      <c r="D3131" s="1">
        <v>45109</v>
      </c>
      <c r="E3131">
        <v>2</v>
      </c>
      <c r="F3131" t="s">
        <v>131</v>
      </c>
      <c r="G3131" t="s">
        <v>6336</v>
      </c>
      <c r="H3131" t="s">
        <v>39</v>
      </c>
      <c r="I3131">
        <v>896</v>
      </c>
      <c r="J3131" t="s">
        <v>75</v>
      </c>
      <c r="K3131" t="s">
        <v>1652</v>
      </c>
      <c r="L3131">
        <f>YEAR(licenziamenti[[#This Row],[date]])</f>
        <v>2023</v>
      </c>
    </row>
    <row r="3132" spans="1:12" hidden="1" x14ac:dyDescent="0.3">
      <c r="A3132" t="s">
        <v>6337</v>
      </c>
      <c r="B3132" t="s">
        <v>138</v>
      </c>
      <c r="C3132">
        <v>1000</v>
      </c>
      <c r="D3132" s="1">
        <v>43917</v>
      </c>
      <c r="E3132">
        <v>2</v>
      </c>
      <c r="F3132" t="s">
        <v>103</v>
      </c>
      <c r="G3132" t="s">
        <v>6338</v>
      </c>
      <c r="H3132" t="s">
        <v>105</v>
      </c>
      <c r="I3132">
        <v>107</v>
      </c>
      <c r="J3132" t="s">
        <v>16</v>
      </c>
      <c r="K3132" t="s">
        <v>796</v>
      </c>
      <c r="L3132">
        <f>YEAR(licenziamenti[[#This Row],[date]])</f>
        <v>2020</v>
      </c>
    </row>
    <row r="3133" spans="1:12" hidden="1" x14ac:dyDescent="0.3">
      <c r="A3133" t="s">
        <v>6339</v>
      </c>
      <c r="B3133" t="s">
        <v>32</v>
      </c>
      <c r="C3133">
        <v>2700</v>
      </c>
      <c r="D3133" s="1">
        <v>45077</v>
      </c>
      <c r="E3133">
        <v>2</v>
      </c>
      <c r="F3133" t="s">
        <v>392</v>
      </c>
      <c r="G3133" t="s">
        <v>6340</v>
      </c>
      <c r="H3133" t="s">
        <v>39</v>
      </c>
      <c r="I3133">
        <v>769</v>
      </c>
      <c r="J3133" t="s">
        <v>16</v>
      </c>
      <c r="K3133" t="s">
        <v>3784</v>
      </c>
      <c r="L3133">
        <f>YEAR(licenziamenti[[#This Row],[date]])</f>
        <v>2023</v>
      </c>
    </row>
    <row r="3134" spans="1:12" hidden="1" x14ac:dyDescent="0.3">
      <c r="A3134" t="s">
        <v>6339</v>
      </c>
      <c r="B3134" t="s">
        <v>32</v>
      </c>
      <c r="C3134">
        <v>4000</v>
      </c>
      <c r="D3134" s="1">
        <v>43919</v>
      </c>
      <c r="E3134">
        <v>39</v>
      </c>
      <c r="F3134" t="s">
        <v>392</v>
      </c>
      <c r="G3134" t="s">
        <v>6341</v>
      </c>
      <c r="H3134" t="s">
        <v>28</v>
      </c>
      <c r="I3134">
        <v>219</v>
      </c>
      <c r="J3134" t="s">
        <v>16</v>
      </c>
      <c r="K3134" t="s">
        <v>689</v>
      </c>
      <c r="L3134">
        <f>YEAR(licenziamenti[[#This Row],[date]])</f>
        <v>2020</v>
      </c>
    </row>
    <row r="3135" spans="1:12" hidden="1" x14ac:dyDescent="0.3">
      <c r="A3135" t="s">
        <v>6339</v>
      </c>
      <c r="B3135" t="s">
        <v>287</v>
      </c>
      <c r="C3135">
        <v>800</v>
      </c>
      <c r="D3135" s="1">
        <v>45916</v>
      </c>
      <c r="F3135" t="s">
        <v>392</v>
      </c>
      <c r="G3135" t="s">
        <v>6342</v>
      </c>
      <c r="H3135" t="s">
        <v>39</v>
      </c>
      <c r="I3135">
        <v>769</v>
      </c>
      <c r="J3135" t="s">
        <v>16</v>
      </c>
      <c r="K3135" t="s">
        <v>2323</v>
      </c>
      <c r="L3135">
        <f>YEAR(licenziamenti[[#This Row],[date]])</f>
        <v>2025</v>
      </c>
    </row>
    <row r="3136" spans="1:12" hidden="1" x14ac:dyDescent="0.3">
      <c r="A3136" t="s">
        <v>6343</v>
      </c>
      <c r="B3136" t="s">
        <v>2918</v>
      </c>
      <c r="D3136" s="1">
        <v>44722</v>
      </c>
      <c r="E3136">
        <v>2</v>
      </c>
      <c r="F3136" t="s">
        <v>419</v>
      </c>
      <c r="G3136" t="s">
        <v>6344</v>
      </c>
      <c r="H3136" t="s">
        <v>58</v>
      </c>
      <c r="I3136">
        <v>2100</v>
      </c>
      <c r="J3136" t="s">
        <v>828</v>
      </c>
      <c r="K3136" t="s">
        <v>285</v>
      </c>
      <c r="L3136">
        <f>YEAR(licenziamenti[[#This Row],[date]])</f>
        <v>2022</v>
      </c>
    </row>
    <row r="3137" spans="1:12" hidden="1" x14ac:dyDescent="0.3">
      <c r="A3137" t="s">
        <v>6345</v>
      </c>
      <c r="B3137" t="s">
        <v>517</v>
      </c>
      <c r="D3137" s="1">
        <v>45393</v>
      </c>
      <c r="E3137">
        <v>2</v>
      </c>
      <c r="F3137" t="s">
        <v>13</v>
      </c>
      <c r="G3137" t="s">
        <v>6346</v>
      </c>
      <c r="H3137" t="s">
        <v>28</v>
      </c>
      <c r="I3137">
        <v>89</v>
      </c>
      <c r="J3137" t="s">
        <v>519</v>
      </c>
      <c r="K3137" t="s">
        <v>1657</v>
      </c>
      <c r="L3137">
        <f>YEAR(licenziamenti[[#This Row],[date]])</f>
        <v>2024</v>
      </c>
    </row>
    <row r="3138" spans="1:12" hidden="1" x14ac:dyDescent="0.3">
      <c r="A3138" t="s">
        <v>6347</v>
      </c>
      <c r="B3138" t="s">
        <v>42</v>
      </c>
      <c r="D3138" s="1">
        <v>43929</v>
      </c>
      <c r="E3138">
        <v>2</v>
      </c>
      <c r="F3138" t="s">
        <v>43</v>
      </c>
      <c r="G3138" t="s">
        <v>6348</v>
      </c>
      <c r="H3138" t="s">
        <v>45</v>
      </c>
      <c r="I3138">
        <v>140</v>
      </c>
      <c r="J3138" t="s">
        <v>16</v>
      </c>
      <c r="K3138" t="s">
        <v>46</v>
      </c>
      <c r="L3138">
        <f>YEAR(licenziamenti[[#This Row],[date]])</f>
        <v>2020</v>
      </c>
    </row>
    <row r="3139" spans="1:12" hidden="1" x14ac:dyDescent="0.3">
      <c r="A3139" t="s">
        <v>6349</v>
      </c>
      <c r="B3139" t="s">
        <v>168</v>
      </c>
      <c r="C3139">
        <v>1000</v>
      </c>
      <c r="D3139" s="1">
        <v>44884</v>
      </c>
      <c r="E3139">
        <v>4</v>
      </c>
      <c r="F3139" t="s">
        <v>83</v>
      </c>
      <c r="G3139" t="s">
        <v>6350</v>
      </c>
      <c r="H3139" t="s">
        <v>4180</v>
      </c>
      <c r="I3139">
        <v>914</v>
      </c>
      <c r="J3139" t="s">
        <v>133</v>
      </c>
      <c r="K3139" t="s">
        <v>430</v>
      </c>
      <c r="L3139">
        <f>YEAR(licenziamenti[[#This Row],[date]])</f>
        <v>2022</v>
      </c>
    </row>
    <row r="3140" spans="1:12" hidden="1" x14ac:dyDescent="0.3">
      <c r="A3140" t="s">
        <v>6349</v>
      </c>
      <c r="B3140" t="s">
        <v>168</v>
      </c>
      <c r="C3140">
        <v>5200</v>
      </c>
      <c r="D3140" s="1">
        <v>43966</v>
      </c>
      <c r="E3140">
        <v>13</v>
      </c>
      <c r="F3140" t="s">
        <v>83</v>
      </c>
      <c r="G3140" t="s">
        <v>6351</v>
      </c>
      <c r="H3140" t="s">
        <v>4180</v>
      </c>
      <c r="I3140">
        <v>914</v>
      </c>
      <c r="J3140" t="s">
        <v>133</v>
      </c>
      <c r="K3140" t="s">
        <v>3493</v>
      </c>
      <c r="L3140">
        <f>YEAR(licenziamenti[[#This Row],[date]])</f>
        <v>2020</v>
      </c>
    </row>
    <row r="3141" spans="1:12" hidden="1" x14ac:dyDescent="0.3">
      <c r="A3141" t="s">
        <v>6349</v>
      </c>
      <c r="B3141" t="s">
        <v>168</v>
      </c>
      <c r="C3141">
        <v>6000</v>
      </c>
      <c r="D3141" s="1">
        <v>45748</v>
      </c>
      <c r="F3141" t="s">
        <v>83</v>
      </c>
      <c r="G3141" t="s">
        <v>6352</v>
      </c>
      <c r="H3141" t="s">
        <v>4180</v>
      </c>
      <c r="I3141">
        <v>914</v>
      </c>
      <c r="J3141" t="s">
        <v>133</v>
      </c>
      <c r="K3141" t="s">
        <v>806</v>
      </c>
      <c r="L3141">
        <f>YEAR(licenziamenti[[#This Row],[date]])</f>
        <v>2025</v>
      </c>
    </row>
    <row r="3142" spans="1:12" hidden="1" x14ac:dyDescent="0.3">
      <c r="A3142" t="s">
        <v>6353</v>
      </c>
      <c r="B3142" t="s">
        <v>12</v>
      </c>
      <c r="C3142">
        <v>13000</v>
      </c>
      <c r="D3142" s="1">
        <v>44964</v>
      </c>
      <c r="E3142">
        <v>15</v>
      </c>
      <c r="F3142" t="s">
        <v>311</v>
      </c>
      <c r="G3142" t="s">
        <v>6354</v>
      </c>
      <c r="H3142" t="s">
        <v>39</v>
      </c>
      <c r="I3142">
        <v>276</v>
      </c>
      <c r="J3142" t="s">
        <v>16</v>
      </c>
      <c r="K3142" t="s">
        <v>598</v>
      </c>
      <c r="L3142">
        <f>YEAR(licenziamenti[[#This Row],[date]])</f>
        <v>2023</v>
      </c>
    </row>
    <row r="3143" spans="1:12" hidden="1" x14ac:dyDescent="0.3">
      <c r="A3143" t="s">
        <v>6353</v>
      </c>
      <c r="B3143" t="s">
        <v>12</v>
      </c>
      <c r="C3143">
        <v>1500</v>
      </c>
      <c r="D3143" s="1">
        <v>45323</v>
      </c>
      <c r="E3143">
        <v>2</v>
      </c>
      <c r="F3143" t="s">
        <v>311</v>
      </c>
      <c r="G3143" t="s">
        <v>6355</v>
      </c>
      <c r="H3143" t="s">
        <v>39</v>
      </c>
      <c r="I3143">
        <v>276</v>
      </c>
      <c r="J3143" t="s">
        <v>16</v>
      </c>
      <c r="K3143" t="s">
        <v>1444</v>
      </c>
      <c r="L3143">
        <f>YEAR(licenziamenti[[#This Row],[date]])</f>
        <v>2024</v>
      </c>
    </row>
    <row r="3144" spans="1:12" hidden="1" x14ac:dyDescent="0.3">
      <c r="A3144" t="s">
        <v>6356</v>
      </c>
      <c r="B3144" t="s">
        <v>120</v>
      </c>
      <c r="C3144">
        <v>1200</v>
      </c>
      <c r="D3144" s="1">
        <v>45079</v>
      </c>
      <c r="E3144">
        <v>3</v>
      </c>
      <c r="F3144" t="s">
        <v>78</v>
      </c>
      <c r="G3144" t="s">
        <v>6357</v>
      </c>
      <c r="H3144" t="s">
        <v>39</v>
      </c>
      <c r="I3144">
        <v>7</v>
      </c>
      <c r="J3144" t="s">
        <v>29</v>
      </c>
      <c r="K3144" t="s">
        <v>2569</v>
      </c>
      <c r="L3144">
        <f>YEAR(licenziamenti[[#This Row],[date]])</f>
        <v>2023</v>
      </c>
    </row>
    <row r="3145" spans="1:12" hidden="1" x14ac:dyDescent="0.3">
      <c r="A3145" t="s">
        <v>6356</v>
      </c>
      <c r="B3145" t="s">
        <v>120</v>
      </c>
      <c r="C3145">
        <v>1500</v>
      </c>
      <c r="D3145" s="1">
        <v>45817</v>
      </c>
      <c r="E3145">
        <v>4</v>
      </c>
      <c r="F3145" t="s">
        <v>78</v>
      </c>
      <c r="G3145" t="s">
        <v>6358</v>
      </c>
      <c r="H3145" t="s">
        <v>39</v>
      </c>
      <c r="I3145">
        <v>7</v>
      </c>
      <c r="J3145" t="s">
        <v>29</v>
      </c>
      <c r="K3145" t="s">
        <v>6359</v>
      </c>
      <c r="L3145">
        <f>YEAR(licenziamenti[[#This Row],[date]])</f>
        <v>2025</v>
      </c>
    </row>
    <row r="3146" spans="1:12" hidden="1" x14ac:dyDescent="0.3">
      <c r="A3146" t="s">
        <v>6360</v>
      </c>
      <c r="B3146" t="s">
        <v>72</v>
      </c>
      <c r="C3146">
        <v>270</v>
      </c>
      <c r="D3146" s="1">
        <v>45048</v>
      </c>
      <c r="E3146">
        <v>8</v>
      </c>
      <c r="F3146" t="s">
        <v>103</v>
      </c>
      <c r="G3146" t="s">
        <v>6361</v>
      </c>
      <c r="H3146" t="s">
        <v>28</v>
      </c>
      <c r="I3146">
        <v>105</v>
      </c>
      <c r="J3146" t="s">
        <v>75</v>
      </c>
      <c r="K3146" t="s">
        <v>4780</v>
      </c>
      <c r="L3146">
        <f>YEAR(licenziamenti[[#This Row],[date]])</f>
        <v>2023</v>
      </c>
    </row>
    <row r="3147" spans="1:12" hidden="1" x14ac:dyDescent="0.3">
      <c r="A3147" t="s">
        <v>6360</v>
      </c>
      <c r="B3147" t="s">
        <v>72</v>
      </c>
      <c r="C3147">
        <v>650</v>
      </c>
      <c r="D3147" s="1">
        <v>44838</v>
      </c>
      <c r="E3147">
        <v>16</v>
      </c>
      <c r="F3147" t="s">
        <v>103</v>
      </c>
      <c r="G3147" t="s">
        <v>6362</v>
      </c>
      <c r="H3147" t="s">
        <v>28</v>
      </c>
      <c r="I3147">
        <v>105</v>
      </c>
      <c r="J3147" t="s">
        <v>75</v>
      </c>
      <c r="K3147" t="s">
        <v>1105</v>
      </c>
      <c r="L3147">
        <f>YEAR(licenziamenti[[#This Row],[date]])</f>
        <v>2022</v>
      </c>
    </row>
    <row r="3148" spans="1:12" hidden="1" x14ac:dyDescent="0.3">
      <c r="A3148" t="s">
        <v>6363</v>
      </c>
      <c r="B3148" t="s">
        <v>517</v>
      </c>
      <c r="C3148">
        <v>500</v>
      </c>
      <c r="D3148" s="1">
        <v>44918</v>
      </c>
      <c r="F3148" t="s">
        <v>419</v>
      </c>
      <c r="G3148" t="s">
        <v>6364</v>
      </c>
      <c r="H3148" t="s">
        <v>35</v>
      </c>
      <c r="I3148">
        <v>25</v>
      </c>
      <c r="J3148" t="s">
        <v>519</v>
      </c>
      <c r="K3148" t="s">
        <v>829</v>
      </c>
      <c r="L3148">
        <f>YEAR(licenziamenti[[#This Row],[date]])</f>
        <v>2022</v>
      </c>
    </row>
    <row r="3149" spans="1:12" hidden="1" x14ac:dyDescent="0.3">
      <c r="A3149" t="s">
        <v>6365</v>
      </c>
      <c r="B3149" t="s">
        <v>12</v>
      </c>
      <c r="C3149">
        <v>1000</v>
      </c>
      <c r="D3149" s="1">
        <v>43934</v>
      </c>
      <c r="E3149">
        <v>1</v>
      </c>
      <c r="F3149" t="s">
        <v>103</v>
      </c>
      <c r="G3149" t="s">
        <v>6366</v>
      </c>
      <c r="H3149" t="s">
        <v>28</v>
      </c>
      <c r="I3149">
        <v>955</v>
      </c>
      <c r="J3149" t="s">
        <v>16</v>
      </c>
      <c r="K3149" t="s">
        <v>2017</v>
      </c>
      <c r="L3149">
        <f>YEAR(licenziamenti[[#This Row],[date]])</f>
        <v>2020</v>
      </c>
    </row>
    <row r="3150" spans="1:12" hidden="1" x14ac:dyDescent="0.3">
      <c r="A3150" t="s">
        <v>6365</v>
      </c>
      <c r="B3150" t="s">
        <v>12</v>
      </c>
      <c r="C3150">
        <v>1200</v>
      </c>
      <c r="D3150" s="1">
        <v>43924</v>
      </c>
      <c r="F3150" t="s">
        <v>103</v>
      </c>
      <c r="G3150" t="s">
        <v>6367</v>
      </c>
      <c r="H3150" t="s">
        <v>28</v>
      </c>
      <c r="I3150">
        <v>955</v>
      </c>
      <c r="J3150" t="s">
        <v>16</v>
      </c>
      <c r="K3150" t="s">
        <v>670</v>
      </c>
      <c r="L3150">
        <f>YEAR(licenziamenti[[#This Row],[date]])</f>
        <v>2020</v>
      </c>
    </row>
    <row r="3151" spans="1:12" hidden="1" x14ac:dyDescent="0.3">
      <c r="A3151" t="s">
        <v>6368</v>
      </c>
      <c r="B3151" t="s">
        <v>3682</v>
      </c>
      <c r="C3151">
        <v>1000</v>
      </c>
      <c r="D3151" s="1">
        <v>45764</v>
      </c>
      <c r="F3151" t="s">
        <v>131</v>
      </c>
      <c r="G3151" t="s">
        <v>6369</v>
      </c>
      <c r="H3151" t="s">
        <v>45</v>
      </c>
      <c r="I3151">
        <v>125</v>
      </c>
      <c r="J3151" t="s">
        <v>133</v>
      </c>
      <c r="K3151" t="s">
        <v>5211</v>
      </c>
      <c r="L3151">
        <f>YEAR(licenziamenti[[#This Row],[date]])</f>
        <v>2025</v>
      </c>
    </row>
    <row r="3152" spans="1:12" hidden="1" x14ac:dyDescent="0.3">
      <c r="A3152" t="s">
        <v>6370</v>
      </c>
      <c r="B3152" t="s">
        <v>12</v>
      </c>
      <c r="C3152">
        <v>1770</v>
      </c>
      <c r="D3152" s="1">
        <v>44987</v>
      </c>
      <c r="E3152">
        <v>3</v>
      </c>
      <c r="F3152" t="s">
        <v>146</v>
      </c>
      <c r="G3152" t="s">
        <v>6371</v>
      </c>
      <c r="H3152" t="s">
        <v>39</v>
      </c>
      <c r="I3152">
        <v>148</v>
      </c>
      <c r="J3152" t="s">
        <v>16</v>
      </c>
      <c r="K3152" t="s">
        <v>362</v>
      </c>
      <c r="L3152">
        <f>YEAR(licenziamenti[[#This Row],[date]])</f>
        <v>2023</v>
      </c>
    </row>
    <row r="3153" spans="1:12" hidden="1" x14ac:dyDescent="0.3">
      <c r="A3153" t="s">
        <v>6372</v>
      </c>
      <c r="B3153" t="s">
        <v>99</v>
      </c>
      <c r="C3153">
        <v>8390</v>
      </c>
      <c r="D3153" s="1">
        <v>45268</v>
      </c>
      <c r="E3153">
        <v>10</v>
      </c>
      <c r="F3153" t="s">
        <v>43</v>
      </c>
      <c r="G3153" t="s">
        <v>6373</v>
      </c>
      <c r="H3153" t="s">
        <v>105</v>
      </c>
      <c r="I3153">
        <v>194</v>
      </c>
      <c r="J3153" t="s">
        <v>16</v>
      </c>
      <c r="K3153" t="s">
        <v>1666</v>
      </c>
      <c r="L3153">
        <f>YEAR(licenziamenti[[#This Row],[date]])</f>
        <v>2023</v>
      </c>
    </row>
    <row r="3154" spans="1:12" hidden="1" x14ac:dyDescent="0.3">
      <c r="A3154" t="s">
        <v>6374</v>
      </c>
      <c r="B3154" t="s">
        <v>12</v>
      </c>
      <c r="C3154">
        <v>280</v>
      </c>
      <c r="D3154" s="1">
        <v>43941</v>
      </c>
      <c r="F3154" t="s">
        <v>103</v>
      </c>
      <c r="G3154" t="s">
        <v>6375</v>
      </c>
      <c r="H3154" t="s">
        <v>35</v>
      </c>
      <c r="I3154">
        <v>71</v>
      </c>
      <c r="J3154" t="s">
        <v>16</v>
      </c>
      <c r="K3154" t="s">
        <v>1081</v>
      </c>
      <c r="L3154">
        <f>YEAR(licenziamenti[[#This Row],[date]])</f>
        <v>2020</v>
      </c>
    </row>
    <row r="3155" spans="1:12" hidden="1" x14ac:dyDescent="0.3">
      <c r="A3155" t="s">
        <v>6376</v>
      </c>
      <c r="B3155" t="s">
        <v>12</v>
      </c>
      <c r="D3155" s="1">
        <v>45079</v>
      </c>
      <c r="E3155">
        <v>10</v>
      </c>
      <c r="F3155" t="s">
        <v>83</v>
      </c>
      <c r="G3155" t="s">
        <v>6377</v>
      </c>
      <c r="H3155" t="s">
        <v>58</v>
      </c>
      <c r="I3155">
        <v>423</v>
      </c>
      <c r="J3155" t="s">
        <v>16</v>
      </c>
      <c r="K3155" t="s">
        <v>1539</v>
      </c>
      <c r="L3155">
        <f>YEAR(licenziamenti[[#This Row],[date]])</f>
        <v>2023</v>
      </c>
    </row>
    <row r="3156" spans="1:12" hidden="1" x14ac:dyDescent="0.3">
      <c r="A3156" t="s">
        <v>6376</v>
      </c>
      <c r="B3156" t="s">
        <v>12</v>
      </c>
      <c r="C3156">
        <v>2000</v>
      </c>
      <c r="D3156" s="1">
        <v>43936</v>
      </c>
      <c r="E3156">
        <v>67</v>
      </c>
      <c r="F3156" t="s">
        <v>83</v>
      </c>
      <c r="G3156" t="s">
        <v>6378</v>
      </c>
      <c r="H3156" t="s">
        <v>58</v>
      </c>
      <c r="I3156">
        <v>423</v>
      </c>
      <c r="J3156" t="s">
        <v>16</v>
      </c>
      <c r="K3156" t="s">
        <v>1301</v>
      </c>
      <c r="L3156">
        <f>YEAR(licenziamenti[[#This Row],[date]])</f>
        <v>2020</v>
      </c>
    </row>
    <row r="3157" spans="1:12" hidden="1" x14ac:dyDescent="0.3">
      <c r="A3157" t="s">
        <v>6379</v>
      </c>
      <c r="B3157" t="s">
        <v>12</v>
      </c>
      <c r="C3157">
        <v>450</v>
      </c>
      <c r="D3157" s="1">
        <v>44728</v>
      </c>
      <c r="E3157">
        <v>15</v>
      </c>
      <c r="F3157" t="s">
        <v>419</v>
      </c>
      <c r="G3157" t="s">
        <v>6380</v>
      </c>
      <c r="H3157" t="s">
        <v>45</v>
      </c>
      <c r="I3157">
        <v>178</v>
      </c>
      <c r="J3157" t="s">
        <v>16</v>
      </c>
      <c r="K3157" t="s">
        <v>241</v>
      </c>
      <c r="L3157">
        <f>YEAR(licenziamenti[[#This Row],[date]])</f>
        <v>2022</v>
      </c>
    </row>
    <row r="3158" spans="1:12" hidden="1" x14ac:dyDescent="0.3">
      <c r="A3158" t="s">
        <v>6381</v>
      </c>
      <c r="B3158" t="s">
        <v>12</v>
      </c>
      <c r="D3158" s="1">
        <v>45322</v>
      </c>
      <c r="E3158">
        <v>8</v>
      </c>
      <c r="F3158" t="s">
        <v>131</v>
      </c>
      <c r="G3158" t="s">
        <v>6382</v>
      </c>
      <c r="H3158" t="s">
        <v>39</v>
      </c>
      <c r="I3158">
        <v>647</v>
      </c>
      <c r="J3158" t="s">
        <v>16</v>
      </c>
      <c r="K3158" t="s">
        <v>1518</v>
      </c>
      <c r="L3158">
        <f>YEAR(licenziamenti[[#This Row],[date]])</f>
        <v>2024</v>
      </c>
    </row>
    <row r="3159" spans="1:12" hidden="1" x14ac:dyDescent="0.3">
      <c r="A3159" t="s">
        <v>6381</v>
      </c>
      <c r="B3159" t="s">
        <v>12</v>
      </c>
      <c r="D3159" s="1">
        <v>44901</v>
      </c>
      <c r="E3159">
        <v>11</v>
      </c>
      <c r="F3159" t="s">
        <v>131</v>
      </c>
      <c r="G3159" t="s">
        <v>6383</v>
      </c>
      <c r="H3159" t="s">
        <v>39</v>
      </c>
      <c r="I3159">
        <v>647</v>
      </c>
      <c r="J3159" t="s">
        <v>16</v>
      </c>
      <c r="K3159" t="s">
        <v>179</v>
      </c>
      <c r="L3159">
        <f>YEAR(licenziamenti[[#This Row],[date]])</f>
        <v>2022</v>
      </c>
    </row>
    <row r="3160" spans="1:12" hidden="1" x14ac:dyDescent="0.3">
      <c r="A3160" t="s">
        <v>6384</v>
      </c>
      <c r="B3160" t="s">
        <v>957</v>
      </c>
      <c r="C3160">
        <v>1700</v>
      </c>
      <c r="D3160" s="1">
        <v>45911</v>
      </c>
      <c r="E3160">
        <v>3</v>
      </c>
      <c r="F3160" t="s">
        <v>33</v>
      </c>
      <c r="G3160" t="s">
        <v>6385</v>
      </c>
      <c r="H3160" t="s">
        <v>28</v>
      </c>
      <c r="I3160">
        <v>121</v>
      </c>
      <c r="J3160" t="s">
        <v>133</v>
      </c>
      <c r="K3160" t="s">
        <v>2831</v>
      </c>
      <c r="L3160">
        <f>YEAR(licenziamenti[[#This Row],[date]])</f>
        <v>2025</v>
      </c>
    </row>
    <row r="3161" spans="1:12" hidden="1" x14ac:dyDescent="0.3">
      <c r="A3161" t="s">
        <v>6386</v>
      </c>
      <c r="B3161" t="s">
        <v>32</v>
      </c>
      <c r="C3161">
        <v>1500</v>
      </c>
      <c r="D3161" s="1">
        <v>44693</v>
      </c>
      <c r="F3161" t="s">
        <v>1478</v>
      </c>
      <c r="G3161" t="s">
        <v>6387</v>
      </c>
      <c r="H3161" t="s">
        <v>35</v>
      </c>
      <c r="I3161">
        <v>619</v>
      </c>
      <c r="J3161" t="s">
        <v>16</v>
      </c>
      <c r="K3161" t="s">
        <v>885</v>
      </c>
      <c r="L3161">
        <f>YEAR(licenziamenti[[#This Row],[date]])</f>
        <v>2022</v>
      </c>
    </row>
    <row r="3162" spans="1:12" hidden="1" x14ac:dyDescent="0.3">
      <c r="A3162" t="s">
        <v>6386</v>
      </c>
      <c r="B3162" t="s">
        <v>32</v>
      </c>
      <c r="C3162">
        <v>800</v>
      </c>
      <c r="D3162" s="1">
        <v>44992</v>
      </c>
      <c r="E3162">
        <v>15</v>
      </c>
      <c r="F3162" t="s">
        <v>1478</v>
      </c>
      <c r="G3162" t="s">
        <v>6388</v>
      </c>
      <c r="H3162" t="s">
        <v>35</v>
      </c>
      <c r="I3162">
        <v>619</v>
      </c>
      <c r="J3162" t="s">
        <v>16</v>
      </c>
      <c r="K3162" t="s">
        <v>6389</v>
      </c>
      <c r="L3162">
        <f>YEAR(licenziamenti[[#This Row],[date]])</f>
        <v>2023</v>
      </c>
    </row>
    <row r="3163" spans="1:12" hidden="1" x14ac:dyDescent="0.3">
      <c r="A3163" t="s">
        <v>6390</v>
      </c>
      <c r="B3163" t="s">
        <v>2411</v>
      </c>
      <c r="D3163" s="1">
        <v>45156</v>
      </c>
      <c r="E3163">
        <v>1</v>
      </c>
      <c r="F3163" t="s">
        <v>311</v>
      </c>
      <c r="G3163" t="s">
        <v>6391</v>
      </c>
      <c r="H3163" t="s">
        <v>35</v>
      </c>
      <c r="I3163">
        <v>72</v>
      </c>
      <c r="J3163" t="s">
        <v>16</v>
      </c>
      <c r="K3163" t="s">
        <v>2988</v>
      </c>
      <c r="L3163">
        <f>YEAR(licenziamenti[[#This Row],[date]])</f>
        <v>2023</v>
      </c>
    </row>
    <row r="3164" spans="1:12" hidden="1" x14ac:dyDescent="0.3">
      <c r="A3164" t="s">
        <v>6392</v>
      </c>
      <c r="B3164" t="s">
        <v>12</v>
      </c>
      <c r="C3164">
        <v>1200</v>
      </c>
      <c r="D3164" s="1">
        <v>44462</v>
      </c>
      <c r="F3164" t="s">
        <v>311</v>
      </c>
      <c r="G3164" t="s">
        <v>6393</v>
      </c>
      <c r="H3164" t="s">
        <v>39</v>
      </c>
      <c r="I3164">
        <v>974</v>
      </c>
      <c r="J3164" t="s">
        <v>16</v>
      </c>
      <c r="K3164" t="s">
        <v>6394</v>
      </c>
      <c r="L3164">
        <f>YEAR(licenziamenti[[#This Row],[date]])</f>
        <v>2021</v>
      </c>
    </row>
    <row r="3165" spans="1:12" hidden="1" x14ac:dyDescent="0.3">
      <c r="A3165" t="s">
        <v>6392</v>
      </c>
      <c r="B3165" t="s">
        <v>12</v>
      </c>
      <c r="C3165">
        <v>270</v>
      </c>
      <c r="D3165" s="1">
        <v>45049</v>
      </c>
      <c r="F3165" t="s">
        <v>311</v>
      </c>
      <c r="G3165" t="s">
        <v>6395</v>
      </c>
      <c r="H3165" t="s">
        <v>105</v>
      </c>
      <c r="I3165">
        <v>974</v>
      </c>
      <c r="J3165" t="s">
        <v>16</v>
      </c>
      <c r="K3165" t="s">
        <v>631</v>
      </c>
      <c r="L3165">
        <f>YEAR(licenziamenti[[#This Row],[date]])</f>
        <v>2023</v>
      </c>
    </row>
    <row r="3166" spans="1:12" hidden="1" x14ac:dyDescent="0.3">
      <c r="A3166" t="s">
        <v>6392</v>
      </c>
      <c r="B3166" t="s">
        <v>12</v>
      </c>
      <c r="C3166">
        <v>800</v>
      </c>
      <c r="D3166" s="1">
        <v>44767</v>
      </c>
      <c r="F3166" t="s">
        <v>311</v>
      </c>
      <c r="G3166" t="s">
        <v>6396</v>
      </c>
      <c r="H3166" t="s">
        <v>105</v>
      </c>
      <c r="I3166">
        <v>974</v>
      </c>
      <c r="J3166" t="s">
        <v>16</v>
      </c>
      <c r="K3166" t="s">
        <v>513</v>
      </c>
      <c r="L3166">
        <f>YEAR(licenziamenti[[#This Row],[date]])</f>
        <v>2022</v>
      </c>
    </row>
    <row r="3167" spans="1:12" hidden="1" x14ac:dyDescent="0.3">
      <c r="A3167" t="s">
        <v>6392</v>
      </c>
      <c r="B3167" t="s">
        <v>12</v>
      </c>
      <c r="C3167">
        <v>800</v>
      </c>
      <c r="D3167" s="1">
        <v>44799</v>
      </c>
      <c r="F3167" t="s">
        <v>311</v>
      </c>
      <c r="G3167" t="s">
        <v>6397</v>
      </c>
      <c r="H3167" t="s">
        <v>105</v>
      </c>
      <c r="I3167">
        <v>974</v>
      </c>
      <c r="J3167" t="s">
        <v>16</v>
      </c>
      <c r="K3167" t="s">
        <v>513</v>
      </c>
      <c r="L3167">
        <f>YEAR(licenziamenti[[#This Row],[date]])</f>
        <v>2022</v>
      </c>
    </row>
    <row r="3168" spans="1:12" hidden="1" x14ac:dyDescent="0.3">
      <c r="A3168" t="s">
        <v>6392</v>
      </c>
      <c r="B3168" t="s">
        <v>12</v>
      </c>
      <c r="D3168" s="1">
        <v>43964</v>
      </c>
      <c r="E3168">
        <v>1</v>
      </c>
      <c r="F3168" t="s">
        <v>311</v>
      </c>
      <c r="G3168" t="s">
        <v>143</v>
      </c>
      <c r="H3168" t="s">
        <v>35</v>
      </c>
      <c r="I3168">
        <v>574</v>
      </c>
      <c r="J3168" t="s">
        <v>16</v>
      </c>
      <c r="K3168" t="s">
        <v>1051</v>
      </c>
      <c r="L3168">
        <f>YEAR(licenziamenti[[#This Row],[date]])</f>
        <v>2020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8E11-0AA1-4891-A6D1-F9B70B0970B0}">
  <dimension ref="E1:O7"/>
  <sheetViews>
    <sheetView showGridLines="0" tabSelected="1" topLeftCell="A6" zoomScale="90" zoomScaleNormal="90" workbookViewId="0">
      <selection activeCell="K7" sqref="K7"/>
    </sheetView>
  </sheetViews>
  <sheetFormatPr defaultRowHeight="14.4" x14ac:dyDescent="0.3"/>
  <cols>
    <col min="5" max="5" width="8.88671875" hidden="1" customWidth="1"/>
    <col min="6" max="6" width="17.77734375" customWidth="1"/>
    <col min="7" max="7" width="8.88671875" hidden="1" customWidth="1"/>
    <col min="8" max="14" width="17.77734375" customWidth="1"/>
    <col min="15" max="15" width="21.21875" bestFit="1" customWidth="1"/>
  </cols>
  <sheetData>
    <row r="1" spans="6:15" ht="31.2" customHeight="1" x14ac:dyDescent="0.3">
      <c r="F1" s="6" t="s">
        <v>6398</v>
      </c>
      <c r="G1" s="6"/>
      <c r="H1" s="6"/>
      <c r="I1" s="6"/>
      <c r="J1" s="6"/>
      <c r="K1" s="6"/>
      <c r="L1" s="6"/>
      <c r="M1" s="6"/>
      <c r="N1" s="6"/>
      <c r="O1" s="6"/>
    </row>
    <row r="2" spans="6:15" x14ac:dyDescent="0.3">
      <c r="F2" s="6"/>
      <c r="G2" s="6"/>
      <c r="H2" s="6"/>
      <c r="I2" s="6"/>
      <c r="J2" s="6"/>
      <c r="K2" s="6"/>
      <c r="L2" s="6"/>
      <c r="M2" s="6"/>
      <c r="N2" s="6"/>
      <c r="O2" s="6"/>
    </row>
    <row r="3" spans="6:15" x14ac:dyDescent="0.3">
      <c r="F3" s="6"/>
      <c r="G3" s="6"/>
      <c r="H3" s="6"/>
      <c r="I3" s="6"/>
      <c r="J3" s="6"/>
      <c r="K3" s="6"/>
      <c r="L3" s="6"/>
      <c r="M3" s="6"/>
      <c r="N3" s="6"/>
      <c r="O3" s="6"/>
    </row>
    <row r="6" spans="6:15" ht="26.4" thickBot="1" x14ac:dyDescent="0.55000000000000004">
      <c r="F6" s="3" t="s">
        <v>6399</v>
      </c>
      <c r="K6" s="3" t="s">
        <v>6400</v>
      </c>
      <c r="O6" s="3" t="s">
        <v>6401</v>
      </c>
    </row>
    <row r="7" spans="6:15" ht="21.6" thickTop="1" x14ac:dyDescent="0.4">
      <c r="F7" s="5" t="s">
        <v>448</v>
      </c>
      <c r="K7" s="5">
        <v>2025</v>
      </c>
      <c r="O7" s="5" t="s">
        <v>16</v>
      </c>
    </row>
  </sheetData>
  <sheetProtection sheet="1" objects="1" scenarios="1" selectLockedCells="1"/>
  <mergeCells count="1">
    <mergeCell ref="F1:O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E3C2CA-B0F0-40B3-B0DC-57C8C9E982B7}">
          <x14:formula1>
            <xm:f>Settore!$A$2:$A$31</xm:f>
          </x14:formula1>
          <xm:sqref>F7</xm:sqref>
        </x14:dataValidation>
        <x14:dataValidation type="list" allowBlank="1" showInputMessage="1" showErrorMessage="1" xr:uid="{3C8BD0E6-EC71-470E-B55E-B27537C889E5}">
          <x14:formula1>
            <xm:f>Anno!$A$2:$A$7</xm:f>
          </x14:formula1>
          <xm:sqref>K7</xm:sqref>
        </x14:dataValidation>
        <x14:dataValidation type="list" allowBlank="1" showInputMessage="1" showErrorMessage="1" xr:uid="{D7EE393D-9FCB-4C7C-9159-F1272904DACA}">
          <x14:formula1>
            <xm:f>Paese!$A$2:$A$58</xm:f>
          </x14:formula1>
          <xm:sqref>O7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CC75-0DF7-400D-8426-9B46E894BD85}">
  <dimension ref="A1:W2166"/>
  <sheetViews>
    <sheetView topLeftCell="G1" workbookViewId="0">
      <selection activeCell="W2" sqref="W2"/>
    </sheetView>
  </sheetViews>
  <sheetFormatPr defaultRowHeight="14.4" x14ac:dyDescent="0.3"/>
  <cols>
    <col min="1" max="1" width="12.6640625" bestFit="1" customWidth="1"/>
    <col min="4" max="4" width="9.21875" bestFit="1" customWidth="1"/>
    <col min="5" max="5" width="12.6640625" bestFit="1" customWidth="1"/>
    <col min="11" max="11" width="18.21875" bestFit="1" customWidth="1"/>
    <col min="13" max="13" width="26.33203125" bestFit="1" customWidth="1"/>
    <col min="14" max="14" width="9.21875" bestFit="1" customWidth="1"/>
    <col min="16" max="16" width="26.33203125" bestFit="1" customWidth="1"/>
    <col min="19" max="19" width="11.6640625" bestFit="1" customWidth="1"/>
  </cols>
  <sheetData>
    <row r="1" spans="1:23" x14ac:dyDescent="0.3">
      <c r="A1" s="2" t="s">
        <v>6402</v>
      </c>
      <c r="E1" s="2" t="s">
        <v>6399</v>
      </c>
      <c r="F1" s="2" t="s">
        <v>6406</v>
      </c>
      <c r="K1" s="2" t="s">
        <v>6407</v>
      </c>
      <c r="M1" s="2" t="s">
        <v>6408</v>
      </c>
      <c r="S1" s="2" t="s">
        <v>6409</v>
      </c>
    </row>
    <row r="2" spans="1:23" x14ac:dyDescent="0.3">
      <c r="A2" t="str" cm="1">
        <f t="array" ref="A2:A31">_xlfn.UNIQUE(_xlfn._xlws.SORT(_xlfn._xlws.FILTER(licenziamenti[industry],licenziamenti[industry]&lt;&gt;"")))</f>
        <v>Aerospace</v>
      </c>
      <c r="B2" cm="1">
        <f t="array" ref="B2">SUM(IF((licenziamenti[industry]=A2)*(licenziamenti[country]=paese)*(licenziamenti[date_year]=anno),licenziamenti[total_laid_off]))</f>
        <v>10000</v>
      </c>
      <c r="E2" t="str" cm="1">
        <f t="array" ref="E2:F28">_xlfn._xlws.SORT(_xlfn._xlws.FILTER(A2:B31,B2:B31&gt;0),2,-1)</f>
        <v>Hardware</v>
      </c>
      <c r="F2">
        <v>300100</v>
      </c>
      <c r="G2" t="e">
        <f t="shared" ref="G2:G31" si="0">IF($E2&lt;&gt;settore,$F2,NA())</f>
        <v>#N/A</v>
      </c>
      <c r="H2">
        <f t="shared" ref="H2:H31" si="1">IF($E2=settore,$F2,NA())</f>
        <v>300100</v>
      </c>
      <c r="K2" s="4">
        <f>_xlfn.XLOOKUP(settore,$E$2:$E$31,$F$2:$F$31)</f>
        <v>300100</v>
      </c>
      <c r="M2" t="str" cm="1">
        <f t="array" ref="M2:M2166">_xlfn.UNIQUE(_xlfn._xlws.SORT(_xlfn._xlws.FILTER(licenziamenti[company],licenziamenti[company]&lt;&gt;" ")))</f>
        <v>#Paid</v>
      </c>
      <c r="N2" cm="1">
        <f t="array" ref="N2">SUM(IF((licenziamenti[company]=M2)*(licenziamenti[date_year]=anno)*(licenziamenti[industry]=settore)*(licenziamenti[country]=paese),licenziamenti[total_laid_off]))</f>
        <v>0</v>
      </c>
      <c r="P2" t="str" cm="1">
        <f t="array" ref="P2:Q2166">_xlfn._xlws.SORT(_xlfn.ANCHORARRAY(M2):_xlfn.ANCHORARRAY(N2),2,1)</f>
        <v>#Paid</v>
      </c>
      <c r="Q2">
        <v>0</v>
      </c>
      <c r="S2" t="str" cm="1">
        <f t="array" ref="S2:S17">_xlfn.UNIQUE(_xlfn._xlws.SORT(_xlfn._xlws.FILTER(licenziamenti[stage],licenziamenti[stage]&lt;&gt;"")))</f>
        <v>Acquired</v>
      </c>
      <c r="T2" cm="1">
        <f t="array" ref="T2">SUM(IF((licenziamenti[stage]=S2)*(licenziamenti[date_year]=anno)*(licenziamenti[country]=paese)*(licenziamenti[industry]=settore),licenziamenti[total_laid_off]))</f>
        <v>0</v>
      </c>
      <c r="V2" t="str" cm="1">
        <f t="array" ref="V2">_xlfn.XLOOKUP(MAX(T2:T17),T2:T17,_xlfn.ANCHORARRAY(S2))</f>
        <v>Post-IPO</v>
      </c>
      <c r="W2" cm="1">
        <f t="array" ref="W2">_xlfn.XLOOKUP(maxstage,_xlfn.ANCHORARRAY(S2),T2:T17)</f>
        <v>300100</v>
      </c>
    </row>
    <row r="3" spans="1:23" x14ac:dyDescent="0.3">
      <c r="A3" t="str">
        <v>AI</v>
      </c>
      <c r="B3" cm="1">
        <f t="array" ref="B3">SUM(IF((licenziamenti[industry]=A3)*(licenziamenti[country]=paese)*(licenziamenti[date_year]=anno),licenziamenti[total_laid_off]))</f>
        <v>6170</v>
      </c>
      <c r="E3" t="str">
        <v>Other</v>
      </c>
      <c r="F3">
        <v>162740</v>
      </c>
      <c r="G3">
        <f t="shared" si="0"/>
        <v>162740</v>
      </c>
      <c r="H3" t="e">
        <f t="shared" si="1"/>
        <v>#N/A</v>
      </c>
      <c r="M3" t="str">
        <v>&amp;Open</v>
      </c>
      <c r="N3" cm="1">
        <f t="array" ref="N3">SUM(IF((licenziamenti[company]=M3)*(licenziamenti[date_year]=anno)*(licenziamenti[industry]=settore)*(licenziamenti[country]=paese),licenziamenti[total_laid_off]))</f>
        <v>0</v>
      </c>
      <c r="P3" t="str">
        <v>&amp;Open</v>
      </c>
      <c r="Q3">
        <v>0</v>
      </c>
      <c r="S3" t="str">
        <v>Post-IPO</v>
      </c>
      <c r="T3" cm="1">
        <f t="array" ref="T3">SUM(IF((licenziamenti[stage]=S3)*(licenziamenti[date_year]=anno)*(licenziamenti[country]=paese)*(licenziamenti[industry]=settore),licenziamenti[total_laid_off]))</f>
        <v>300100</v>
      </c>
    </row>
    <row r="4" spans="1:23" x14ac:dyDescent="0.3">
      <c r="A4" t="str">
        <v>Construction</v>
      </c>
      <c r="B4" cm="1">
        <f t="array" ref="B4">SUM(IF((licenziamenti[industry]=A4)*(licenziamenti[country]=paese)*(licenziamenti[date_year]=anno),licenziamenti[total_laid_off]))</f>
        <v>1140</v>
      </c>
      <c r="E4" t="str">
        <v>Retail</v>
      </c>
      <c r="F4">
        <v>142920</v>
      </c>
      <c r="G4">
        <f t="shared" si="0"/>
        <v>142920</v>
      </c>
      <c r="H4" t="e">
        <f t="shared" si="1"/>
        <v>#N/A</v>
      </c>
      <c r="M4" t="str">
        <v>100 Thieves</v>
      </c>
      <c r="N4" cm="1">
        <f t="array" ref="N4">SUM(IF((licenziamenti[company]=M4)*(licenziamenti[date_year]=anno)*(licenziamenti[industry]=settore)*(licenziamenti[country]=paese),licenziamenti[total_laid_off]))</f>
        <v>0</v>
      </c>
      <c r="P4" t="str">
        <v>100 Thieves</v>
      </c>
      <c r="Q4">
        <v>0</v>
      </c>
      <c r="S4" t="str">
        <v>Private Equity</v>
      </c>
      <c r="T4" cm="1">
        <f t="array" ref="T4">SUM(IF((licenziamenti[stage]=S4)*(licenziamenti[date_year]=anno)*(licenziamenti[country]=paese)*(licenziamenti[industry]=settore),licenziamenti[total_laid_off]))</f>
        <v>0</v>
      </c>
    </row>
    <row r="5" spans="1:23" x14ac:dyDescent="0.3">
      <c r="A5" t="str">
        <v>Consumer</v>
      </c>
      <c r="B5" cm="1">
        <f t="array" ref="B5">SUM(IF((licenziamenti[industry]=A5)*(licenziamenti[country]=paese)*(licenziamenti[date_year]=anno),licenziamenti[total_laid_off]))</f>
        <v>57040</v>
      </c>
      <c r="E5" t="str">
        <v>Consumer</v>
      </c>
      <c r="F5">
        <v>57040</v>
      </c>
      <c r="G5">
        <f t="shared" si="0"/>
        <v>57040</v>
      </c>
      <c r="H5" t="e">
        <f t="shared" si="1"/>
        <v>#N/A</v>
      </c>
      <c r="M5" t="str">
        <v>10X Genomics</v>
      </c>
      <c r="N5" cm="1">
        <f t="array" ref="N5">SUM(IF((licenziamenti[company]=M5)*(licenziamenti[date_year]=anno)*(licenziamenti[industry]=settore)*(licenziamenti[country]=paese),licenziamenti[total_laid_off]))</f>
        <v>0</v>
      </c>
      <c r="P5" t="str">
        <v>10X Genomics</v>
      </c>
      <c r="Q5">
        <v>0</v>
      </c>
      <c r="S5" t="str">
        <v>Seed</v>
      </c>
      <c r="T5" cm="1">
        <f t="array" ref="T5">SUM(IF((licenziamenti[stage]=S5)*(licenziamenti[date_year]=anno)*(licenziamenti[country]=paese)*(licenziamenti[industry]=settore),licenziamenti[total_laid_off]))</f>
        <v>0</v>
      </c>
    </row>
    <row r="6" spans="1:23" x14ac:dyDescent="0.3">
      <c r="A6" t="str">
        <v>Crypto</v>
      </c>
      <c r="B6" cm="1">
        <f t="array" ref="B6">SUM(IF((licenziamenti[industry]=A6)*(licenziamenti[country]=paese)*(licenziamenti[date_year]=anno),licenziamenti[total_laid_off]))</f>
        <v>760</v>
      </c>
      <c r="E6" t="str">
        <v>Sales</v>
      </c>
      <c r="F6">
        <v>55250</v>
      </c>
      <c r="G6">
        <f t="shared" si="0"/>
        <v>55250</v>
      </c>
      <c r="H6" t="e">
        <f t="shared" si="1"/>
        <v>#N/A</v>
      </c>
      <c r="M6" t="str">
        <v>1stdibs</v>
      </c>
      <c r="N6" cm="1">
        <f t="array" ref="N6">SUM(IF((licenziamenti[company]=M6)*(licenziamenti[date_year]=anno)*(licenziamenti[industry]=settore)*(licenziamenti[country]=paese),licenziamenti[total_laid_off]))</f>
        <v>0</v>
      </c>
      <c r="P6" t="str">
        <v>1stdibs</v>
      </c>
      <c r="Q6">
        <v>0</v>
      </c>
      <c r="S6" t="str">
        <v>Series A</v>
      </c>
      <c r="T6" cm="1">
        <f t="array" ref="T6">SUM(IF((licenziamenti[stage]=S6)*(licenziamenti[date_year]=anno)*(licenziamenti[country]=paese)*(licenziamenti[industry]=settore),licenziamenti[total_laid_off]))</f>
        <v>0</v>
      </c>
    </row>
    <row r="7" spans="1:23" x14ac:dyDescent="0.3">
      <c r="A7" t="str">
        <v>Data</v>
      </c>
      <c r="B7" cm="1">
        <f t="array" ref="B7">SUM(IF((licenziamenti[industry]=A7)*(licenziamenti[country]=paese)*(licenziamenti[date_year]=anno),licenziamenti[total_laid_off]))</f>
        <v>6120</v>
      </c>
      <c r="E7" t="str">
        <v>HR</v>
      </c>
      <c r="F7">
        <v>32500</v>
      </c>
      <c r="G7">
        <f t="shared" si="0"/>
        <v>32500</v>
      </c>
      <c r="H7" t="e">
        <f t="shared" si="1"/>
        <v>#N/A</v>
      </c>
      <c r="M7" t="str">
        <v>23andMe</v>
      </c>
      <c r="N7" cm="1">
        <f t="array" ref="N7">SUM(IF((licenziamenti[company]=M7)*(licenziamenti[date_year]=anno)*(licenziamenti[industry]=settore)*(licenziamenti[country]=paese),licenziamenti[total_laid_off]))</f>
        <v>0</v>
      </c>
      <c r="P7" t="str">
        <v>23andMe</v>
      </c>
      <c r="Q7">
        <v>0</v>
      </c>
      <c r="S7" t="str">
        <v>Series B</v>
      </c>
      <c r="T7" cm="1">
        <f t="array" ref="T7">SUM(IF((licenziamenti[stage]=S7)*(licenziamenti[date_year]=anno)*(licenziamenti[country]=paese)*(licenziamenti[industry]=settore),licenziamenti[total_laid_off]))</f>
        <v>0</v>
      </c>
    </row>
    <row r="8" spans="1:23" x14ac:dyDescent="0.3">
      <c r="A8" t="str">
        <v>Education</v>
      </c>
      <c r="B8" cm="1">
        <f t="array" ref="B8">SUM(IF((licenziamenti[industry]=A8)*(licenziamenti[country]=paese)*(licenziamenti[date_year]=anno),licenziamenti[total_laid_off]))</f>
        <v>6360</v>
      </c>
      <c r="E8" t="str">
        <v>Finance</v>
      </c>
      <c r="F8">
        <v>21540</v>
      </c>
      <c r="G8">
        <f t="shared" si="0"/>
        <v>21540</v>
      </c>
      <c r="H8" t="e">
        <f t="shared" si="1"/>
        <v>#N/A</v>
      </c>
      <c r="M8" t="str">
        <v>2TM</v>
      </c>
      <c r="N8" cm="1">
        <f t="array" ref="N8">SUM(IF((licenziamenti[company]=M8)*(licenziamenti[date_year]=anno)*(licenziamenti[industry]=settore)*(licenziamenti[country]=paese),licenziamenti[total_laid_off]))</f>
        <v>0</v>
      </c>
      <c r="P8" t="str">
        <v>2TM</v>
      </c>
      <c r="Q8">
        <v>0</v>
      </c>
      <c r="S8" t="str">
        <v>Series C</v>
      </c>
      <c r="T8" cm="1">
        <f t="array" ref="T8">SUM(IF((licenziamenti[stage]=S8)*(licenziamenti[date_year]=anno)*(licenziamenti[country]=paese)*(licenziamenti[industry]=settore),licenziamenti[total_laid_off]))</f>
        <v>0</v>
      </c>
    </row>
    <row r="9" spans="1:23" x14ac:dyDescent="0.3">
      <c r="A9" t="str">
        <v>Energy</v>
      </c>
      <c r="B9" cm="1">
        <f t="array" ref="B9">SUM(IF((licenziamenti[industry]=A9)*(licenziamenti[country]=paese)*(licenziamenti[date_year]=anno),licenziamenti[total_laid_off]))</f>
        <v>580</v>
      </c>
      <c r="E9" t="str">
        <v>Transportation</v>
      </c>
      <c r="F9">
        <v>20900</v>
      </c>
      <c r="G9">
        <f t="shared" si="0"/>
        <v>20900</v>
      </c>
      <c r="H9" t="e">
        <f t="shared" si="1"/>
        <v>#N/A</v>
      </c>
      <c r="M9" t="str">
        <v>2U</v>
      </c>
      <c r="N9" cm="1">
        <f t="array" ref="N9">SUM(IF((licenziamenti[company]=M9)*(licenziamenti[date_year]=anno)*(licenziamenti[industry]=settore)*(licenziamenti[country]=paese),licenziamenti[total_laid_off]))</f>
        <v>0</v>
      </c>
      <c r="P9" t="str">
        <v>2U</v>
      </c>
      <c r="Q9">
        <v>0</v>
      </c>
      <c r="S9" t="str">
        <v>Series D</v>
      </c>
      <c r="T9" cm="1">
        <f t="array" ref="T9">SUM(IF((licenziamenti[stage]=S9)*(licenziamenti[date_year]=anno)*(licenziamenti[country]=paese)*(licenziamenti[industry]=settore),licenziamenti[total_laid_off]))</f>
        <v>0</v>
      </c>
    </row>
    <row r="10" spans="1:23" x14ac:dyDescent="0.3">
      <c r="A10" t="str">
        <v>Finance</v>
      </c>
      <c r="B10" cm="1">
        <f t="array" ref="B10">SUM(IF((licenziamenti[industry]=A10)*(licenziamenti[country]=paese)*(licenziamenti[date_year]=anno),licenziamenti[total_laid_off]))</f>
        <v>21540</v>
      </c>
      <c r="E10" t="str">
        <v>Manufacturing</v>
      </c>
      <c r="F10">
        <v>14600</v>
      </c>
      <c r="G10">
        <f t="shared" si="0"/>
        <v>14600</v>
      </c>
      <c r="H10" t="e">
        <f t="shared" si="1"/>
        <v>#N/A</v>
      </c>
      <c r="M10" t="str">
        <v>54gene</v>
      </c>
      <c r="N10" cm="1">
        <f t="array" ref="N10">SUM(IF((licenziamenti[company]=M10)*(licenziamenti[date_year]=anno)*(licenziamenti[industry]=settore)*(licenziamenti[country]=paese),licenziamenti[total_laid_off]))</f>
        <v>0</v>
      </c>
      <c r="P10" t="str">
        <v>54gene</v>
      </c>
      <c r="Q10">
        <v>0</v>
      </c>
      <c r="S10" t="str">
        <v>Series E</v>
      </c>
      <c r="T10" cm="1">
        <f t="array" ref="T10">SUM(IF((licenziamenti[stage]=S10)*(licenziamenti[date_year]=anno)*(licenziamenti[country]=paese)*(licenziamenti[industry]=settore),licenziamenti[total_laid_off]))</f>
        <v>0</v>
      </c>
    </row>
    <row r="11" spans="1:23" x14ac:dyDescent="0.3">
      <c r="A11" t="str">
        <v>Fitness</v>
      </c>
      <c r="B11" cm="1">
        <f t="array" ref="B11">SUM(IF((licenziamenti[industry]=A11)*(licenziamenti[country]=paese)*(licenziamenti[date_year]=anno),licenziamenti[total_laid_off]))</f>
        <v>0</v>
      </c>
      <c r="E11" t="str">
        <v>Security</v>
      </c>
      <c r="F11">
        <v>12020</v>
      </c>
      <c r="G11">
        <f t="shared" si="0"/>
        <v>12020</v>
      </c>
      <c r="H11" t="e">
        <f t="shared" si="1"/>
        <v>#N/A</v>
      </c>
      <c r="M11" t="str">
        <v>5B Solar</v>
      </c>
      <c r="N11" cm="1">
        <f t="array" ref="N11">SUM(IF((licenziamenti[company]=M11)*(licenziamenti[date_year]=anno)*(licenziamenti[industry]=settore)*(licenziamenti[country]=paese),licenziamenti[total_laid_off]))</f>
        <v>0</v>
      </c>
      <c r="P11" t="str">
        <v>5B Solar</v>
      </c>
      <c r="Q11">
        <v>0</v>
      </c>
      <c r="S11" t="str">
        <v>Series F</v>
      </c>
      <c r="T11" cm="1">
        <f t="array" ref="T11">SUM(IF((licenziamenti[stage]=S11)*(licenziamenti[date_year]=anno)*(licenziamenti[country]=paese)*(licenziamenti[industry]=settore),licenziamenti[total_laid_off]))</f>
        <v>0</v>
      </c>
    </row>
    <row r="12" spans="1:23" x14ac:dyDescent="0.3">
      <c r="A12" t="str">
        <v>Food</v>
      </c>
      <c r="B12" cm="1">
        <f t="array" ref="B12">SUM(IF((licenziamenti[industry]=A12)*(licenziamenti[country]=paese)*(licenziamenti[date_year]=anno),licenziamenti[total_laid_off]))</f>
        <v>9130</v>
      </c>
      <c r="E12" t="str">
        <v>Aerospace</v>
      </c>
      <c r="F12">
        <v>10000</v>
      </c>
      <c r="G12">
        <f t="shared" si="0"/>
        <v>10000</v>
      </c>
      <c r="H12" t="e">
        <f t="shared" si="1"/>
        <v>#N/A</v>
      </c>
      <c r="M12" t="str">
        <v>6sense</v>
      </c>
      <c r="N12" cm="1">
        <f t="array" ref="N12">SUM(IF((licenziamenti[company]=M12)*(licenziamenti[date_year]=anno)*(licenziamenti[industry]=settore)*(licenziamenti[country]=paese),licenziamenti[total_laid_off]))</f>
        <v>0</v>
      </c>
      <c r="P12" t="str">
        <v>6sense</v>
      </c>
      <c r="Q12">
        <v>0</v>
      </c>
      <c r="S12" t="str">
        <v>Series G</v>
      </c>
      <c r="T12" cm="1">
        <f t="array" ref="T12">SUM(IF((licenziamenti[stage]=S12)*(licenziamenti[date_year]=anno)*(licenziamenti[country]=paese)*(licenziamenti[industry]=settore),licenziamenti[total_laid_off]))</f>
        <v>0</v>
      </c>
    </row>
    <row r="13" spans="1:23" x14ac:dyDescent="0.3">
      <c r="A13" t="str">
        <v>Hardware</v>
      </c>
      <c r="B13" cm="1">
        <f t="array" ref="B13">SUM(IF((licenziamenti[industry]=A13)*(licenziamenti[country]=paese)*(licenziamenti[date_year]=anno),licenziamenti[total_laid_off]))</f>
        <v>300100</v>
      </c>
      <c r="E13" t="str">
        <v>Food</v>
      </c>
      <c r="F13">
        <v>9130</v>
      </c>
      <c r="G13">
        <f t="shared" si="0"/>
        <v>9130</v>
      </c>
      <c r="H13" t="e">
        <f t="shared" si="1"/>
        <v>#N/A</v>
      </c>
      <c r="M13" t="str">
        <v>7shifts</v>
      </c>
      <c r="N13" cm="1">
        <f t="array" ref="N13">SUM(IF((licenziamenti[company]=M13)*(licenziamenti[date_year]=anno)*(licenziamenti[industry]=settore)*(licenziamenti[country]=paese),licenziamenti[total_laid_off]))</f>
        <v>0</v>
      </c>
      <c r="P13" t="str">
        <v>7shifts</v>
      </c>
      <c r="Q13">
        <v>0</v>
      </c>
      <c r="S13" t="str">
        <v>Series H</v>
      </c>
      <c r="T13" cm="1">
        <f t="array" ref="T13">SUM(IF((licenziamenti[stage]=S13)*(licenziamenti[date_year]=anno)*(licenziamenti[country]=paese)*(licenziamenti[industry]=settore),licenziamenti[total_laid_off]))</f>
        <v>0</v>
      </c>
    </row>
    <row r="14" spans="1:23" x14ac:dyDescent="0.3">
      <c r="A14" t="str">
        <v>Healthcare</v>
      </c>
      <c r="B14" cm="1">
        <f t="array" ref="B14">SUM(IF((licenziamenti[industry]=A14)*(licenziamenti[country]=paese)*(licenziamenti[date_year]=anno),licenziamenti[total_laid_off]))</f>
        <v>2600</v>
      </c>
      <c r="E14" t="str">
        <v>Marketing</v>
      </c>
      <c r="F14">
        <v>8490</v>
      </c>
      <c r="G14">
        <f t="shared" si="0"/>
        <v>8490</v>
      </c>
      <c r="H14" t="e">
        <f t="shared" si="1"/>
        <v>#N/A</v>
      </c>
      <c r="M14" t="str">
        <v>80 Acres Farms</v>
      </c>
      <c r="N14" cm="1">
        <f t="array" ref="N14">SUM(IF((licenziamenti[company]=M14)*(licenziamenti[date_year]=anno)*(licenziamenti[industry]=settore)*(licenziamenti[country]=paese),licenziamenti[total_laid_off]))</f>
        <v>0</v>
      </c>
      <c r="P14" t="str">
        <v>80 Acres Farms</v>
      </c>
      <c r="Q14">
        <v>0</v>
      </c>
      <c r="S14" t="str">
        <v>Series I</v>
      </c>
      <c r="T14" cm="1">
        <f t="array" ref="T14">SUM(IF((licenziamenti[stage]=S14)*(licenziamenti[date_year]=anno)*(licenziamenti[country]=paese)*(licenziamenti[industry]=settore),licenziamenti[total_laid_off]))</f>
        <v>0</v>
      </c>
    </row>
    <row r="15" spans="1:23" x14ac:dyDescent="0.3">
      <c r="A15" t="str">
        <v>HR</v>
      </c>
      <c r="B15" cm="1">
        <f t="array" ref="B15">SUM(IF((licenziamenti[industry]=A15)*(licenziamenti[country]=paese)*(licenziamenti[date_year]=anno),licenziamenti[total_laid_off]))</f>
        <v>32500</v>
      </c>
      <c r="E15" t="str">
        <v>Support</v>
      </c>
      <c r="F15">
        <v>6740</v>
      </c>
      <c r="G15">
        <f t="shared" si="0"/>
        <v>6740</v>
      </c>
      <c r="H15" t="e">
        <f t="shared" si="1"/>
        <v>#N/A</v>
      </c>
      <c r="M15" t="str">
        <v>8x8</v>
      </c>
      <c r="N15" cm="1">
        <f t="array" ref="N15">SUM(IF((licenziamenti[company]=M15)*(licenziamenti[date_year]=anno)*(licenziamenti[industry]=settore)*(licenziamenti[country]=paese),licenziamenti[total_laid_off]))</f>
        <v>0</v>
      </c>
      <c r="P15" t="str">
        <v>8x8</v>
      </c>
      <c r="Q15">
        <v>0</v>
      </c>
      <c r="S15" t="str">
        <v>Series J</v>
      </c>
      <c r="T15" cm="1">
        <f t="array" ref="T15">SUM(IF((licenziamenti[stage]=S15)*(licenziamenti[date_year]=anno)*(licenziamenti[country]=paese)*(licenziamenti[industry]=settore),licenziamenti[total_laid_off]))</f>
        <v>0</v>
      </c>
    </row>
    <row r="16" spans="1:23" x14ac:dyDescent="0.3">
      <c r="A16" t="str">
        <v>Infrastructure</v>
      </c>
      <c r="B16" cm="1">
        <f t="array" ref="B16">SUM(IF((licenziamenti[industry]=A16)*(licenziamenti[country]=paese)*(licenziamenti[date_year]=anno),licenziamenti[total_laid_off]))</f>
        <v>2210</v>
      </c>
      <c r="E16" t="str">
        <v>Education</v>
      </c>
      <c r="F16">
        <v>6360</v>
      </c>
      <c r="G16">
        <f t="shared" si="0"/>
        <v>6360</v>
      </c>
      <c r="H16" t="e">
        <f t="shared" si="1"/>
        <v>#N/A</v>
      </c>
      <c r="M16" t="str">
        <v>98point6</v>
      </c>
      <c r="N16" cm="1">
        <f t="array" ref="N16">SUM(IF((licenziamenti[company]=M16)*(licenziamenti[date_year]=anno)*(licenziamenti[industry]=settore)*(licenziamenti[country]=paese),licenziamenti[total_laid_off]))</f>
        <v>0</v>
      </c>
      <c r="P16" t="str">
        <v>98point6</v>
      </c>
      <c r="Q16">
        <v>0</v>
      </c>
      <c r="S16" t="str">
        <v>Subsidiary</v>
      </c>
      <c r="T16" cm="1">
        <f t="array" ref="T16">SUM(IF((licenziamenti[stage]=S16)*(licenziamenti[date_year]=anno)*(licenziamenti[country]=paese)*(licenziamenti[industry]=settore),licenziamenti[total_laid_off]))</f>
        <v>0</v>
      </c>
    </row>
    <row r="17" spans="1:20" x14ac:dyDescent="0.3">
      <c r="A17" t="str">
        <v>Legal</v>
      </c>
      <c r="B17" cm="1">
        <f t="array" ref="B17">SUM(IF((licenziamenti[industry]=A17)*(licenziamenti[country]=paese)*(licenziamenti[date_year]=anno),licenziamenti[total_laid_off]))</f>
        <v>0</v>
      </c>
      <c r="E17" t="str">
        <v>AI</v>
      </c>
      <c r="F17">
        <v>6170</v>
      </c>
      <c r="G17">
        <f t="shared" si="0"/>
        <v>6170</v>
      </c>
      <c r="H17" t="e">
        <f t="shared" si="1"/>
        <v>#N/A</v>
      </c>
      <c r="M17" t="str">
        <v>99</v>
      </c>
      <c r="N17" cm="1">
        <f t="array" ref="N17">SUM(IF((licenziamenti[company]=M17)*(licenziamenti[date_year]=anno)*(licenziamenti[industry]=settore)*(licenziamenti[country]=paese),licenziamenti[total_laid_off]))</f>
        <v>0</v>
      </c>
      <c r="P17" t="str">
        <v>99</v>
      </c>
      <c r="Q17">
        <v>0</v>
      </c>
      <c r="S17" t="str">
        <v>Unknown</v>
      </c>
      <c r="T17" cm="1">
        <f t="array" ref="T17">SUM(IF((licenziamenti[stage]=S17)*(licenziamenti[date_year]=anno)*(licenziamenti[country]=paese)*(licenziamenti[industry]=settore),licenziamenti[total_laid_off]))</f>
        <v>0</v>
      </c>
    </row>
    <row r="18" spans="1:20" x14ac:dyDescent="0.3">
      <c r="A18" t="str">
        <v>Logistics</v>
      </c>
      <c r="B18" cm="1">
        <f t="array" ref="B18">SUM(IF((licenziamenti[industry]=A18)*(licenziamenti[country]=paese)*(licenziamenti[date_year]=anno),licenziamenti[total_laid_off]))</f>
        <v>630</v>
      </c>
      <c r="E18" t="str">
        <v>Data</v>
      </c>
      <c r="F18">
        <v>6120</v>
      </c>
      <c r="G18">
        <f t="shared" si="0"/>
        <v>6120</v>
      </c>
      <c r="H18" t="e">
        <f t="shared" si="1"/>
        <v>#N/A</v>
      </c>
      <c r="M18" t="str">
        <v>ABBYY</v>
      </c>
      <c r="N18" cm="1">
        <f t="array" ref="N18">SUM(IF((licenziamenti[company]=M18)*(licenziamenti[date_year]=anno)*(licenziamenti[industry]=settore)*(licenziamenti[country]=paese),licenziamenti[total_laid_off]))</f>
        <v>0</v>
      </c>
      <c r="P18" t="str">
        <v>ABBYY</v>
      </c>
      <c r="Q18">
        <v>0</v>
      </c>
    </row>
    <row r="19" spans="1:20" x14ac:dyDescent="0.3">
      <c r="A19" t="str">
        <v>Manufacturing</v>
      </c>
      <c r="B19" cm="1">
        <f t="array" ref="B19">SUM(IF((licenziamenti[industry]=A19)*(licenziamenti[country]=paese)*(licenziamenti[date_year]=anno),licenziamenti[total_laid_off]))</f>
        <v>14600</v>
      </c>
      <c r="E19" t="str">
        <v>Real Estate</v>
      </c>
      <c r="F19">
        <v>4960</v>
      </c>
      <c r="G19">
        <f t="shared" si="0"/>
        <v>4960</v>
      </c>
      <c r="H19" t="e">
        <f t="shared" si="1"/>
        <v>#N/A</v>
      </c>
      <c r="M19" t="str">
        <v>Abra</v>
      </c>
      <c r="N19" cm="1">
        <f t="array" ref="N19">SUM(IF((licenziamenti[company]=M19)*(licenziamenti[date_year]=anno)*(licenziamenti[industry]=settore)*(licenziamenti[country]=paese),licenziamenti[total_laid_off]))</f>
        <v>0</v>
      </c>
      <c r="P19" t="str">
        <v>Abra</v>
      </c>
      <c r="Q19">
        <v>0</v>
      </c>
    </row>
    <row r="20" spans="1:20" x14ac:dyDescent="0.3">
      <c r="A20" t="str">
        <v>Marketing</v>
      </c>
      <c r="B20" cm="1">
        <f t="array" ref="B20">SUM(IF((licenziamenti[industry]=A20)*(licenziamenti[country]=paese)*(licenziamenti[date_year]=anno),licenziamenti[total_laid_off]))</f>
        <v>8490</v>
      </c>
      <c r="E20" t="str">
        <v>Healthcare</v>
      </c>
      <c r="F20">
        <v>2600</v>
      </c>
      <c r="G20">
        <f t="shared" si="0"/>
        <v>2600</v>
      </c>
      <c r="H20" t="e">
        <f t="shared" si="1"/>
        <v>#N/A</v>
      </c>
      <c r="M20" t="str">
        <v>Absci</v>
      </c>
      <c r="N20" cm="1">
        <f t="array" ref="N20">SUM(IF((licenziamenti[company]=M20)*(licenziamenti[date_year]=anno)*(licenziamenti[industry]=settore)*(licenziamenti[country]=paese),licenziamenti[total_laid_off]))</f>
        <v>0</v>
      </c>
      <c r="P20" t="str">
        <v>Absci</v>
      </c>
      <c r="Q20">
        <v>0</v>
      </c>
    </row>
    <row r="21" spans="1:20" x14ac:dyDescent="0.3">
      <c r="A21" t="str">
        <v>Media</v>
      </c>
      <c r="B21" cm="1">
        <f t="array" ref="B21">SUM(IF((licenziamenti[industry]=A21)*(licenziamenti[country]=paese)*(licenziamenti[date_year]=anno),licenziamenti[total_laid_off]))</f>
        <v>1700</v>
      </c>
      <c r="E21" t="str">
        <v>Infrastructure</v>
      </c>
      <c r="F21">
        <v>2210</v>
      </c>
      <c r="G21">
        <f t="shared" si="0"/>
        <v>2210</v>
      </c>
      <c r="H21" t="e">
        <f t="shared" si="1"/>
        <v>#N/A</v>
      </c>
      <c r="M21" t="str">
        <v>Acast</v>
      </c>
      <c r="N21" cm="1">
        <f t="array" ref="N21">SUM(IF((licenziamenti[company]=M21)*(licenziamenti[date_year]=anno)*(licenziamenti[industry]=settore)*(licenziamenti[country]=paese),licenziamenti[total_laid_off]))</f>
        <v>0</v>
      </c>
      <c r="P21" t="str">
        <v>Acast</v>
      </c>
      <c r="Q21">
        <v>0</v>
      </c>
    </row>
    <row r="22" spans="1:20" x14ac:dyDescent="0.3">
      <c r="A22" t="str">
        <v>Other</v>
      </c>
      <c r="B22" cm="1">
        <f t="array" ref="B22">SUM(IF((licenziamenti[industry]=A22)*(licenziamenti[country]=paese)*(licenziamenti[date_year]=anno),licenziamenti[total_laid_off]))</f>
        <v>162740</v>
      </c>
      <c r="E22" t="str">
        <v>Recruiting</v>
      </c>
      <c r="F22">
        <v>1950</v>
      </c>
      <c r="G22">
        <f t="shared" si="0"/>
        <v>1950</v>
      </c>
      <c r="H22" t="e">
        <f t="shared" si="1"/>
        <v>#N/A</v>
      </c>
      <c r="M22" t="str">
        <v>Acko</v>
      </c>
      <c r="N22" cm="1">
        <f t="array" ref="N22">SUM(IF((licenziamenti[company]=M22)*(licenziamenti[date_year]=anno)*(licenziamenti[industry]=settore)*(licenziamenti[country]=paese),licenziamenti[total_laid_off]))</f>
        <v>0</v>
      </c>
      <c r="P22" t="str">
        <v>Acko</v>
      </c>
      <c r="Q22">
        <v>0</v>
      </c>
    </row>
    <row r="23" spans="1:20" x14ac:dyDescent="0.3">
      <c r="A23" t="str">
        <v>Product</v>
      </c>
      <c r="B23" cm="1">
        <f t="array" ref="B23">SUM(IF((licenziamenti[industry]=A23)*(licenziamenti[country]=paese)*(licenziamenti[date_year]=anno),licenziamenti[total_laid_off]))</f>
        <v>0</v>
      </c>
      <c r="E23" t="str">
        <v>Media</v>
      </c>
      <c r="F23">
        <v>1700</v>
      </c>
      <c r="G23">
        <f t="shared" si="0"/>
        <v>1700</v>
      </c>
      <c r="H23" t="e">
        <f t="shared" si="1"/>
        <v>#N/A</v>
      </c>
      <c r="M23" t="str">
        <v>Acorns</v>
      </c>
      <c r="N23" cm="1">
        <f t="array" ref="N23">SUM(IF((licenziamenti[company]=M23)*(licenziamenti[date_year]=anno)*(licenziamenti[industry]=settore)*(licenziamenti[country]=paese),licenziamenti[total_laid_off]))</f>
        <v>0</v>
      </c>
      <c r="P23" t="str">
        <v>Acorns</v>
      </c>
      <c r="Q23">
        <v>0</v>
      </c>
    </row>
    <row r="24" spans="1:20" x14ac:dyDescent="0.3">
      <c r="A24" t="str">
        <v>Real Estate</v>
      </c>
      <c r="B24" cm="1">
        <f t="array" ref="B24">SUM(IF((licenziamenti[industry]=A24)*(licenziamenti[country]=paese)*(licenziamenti[date_year]=anno),licenziamenti[total_laid_off]))</f>
        <v>4960</v>
      </c>
      <c r="E24" t="str">
        <v>Construction</v>
      </c>
      <c r="F24">
        <v>1140</v>
      </c>
      <c r="G24">
        <f t="shared" si="0"/>
        <v>1140</v>
      </c>
      <c r="H24" t="e">
        <f t="shared" si="1"/>
        <v>#N/A</v>
      </c>
      <c r="M24" t="str">
        <v>Actifio</v>
      </c>
      <c r="N24" cm="1">
        <f t="array" ref="N24">SUM(IF((licenziamenti[company]=M24)*(licenziamenti[date_year]=anno)*(licenziamenti[industry]=settore)*(licenziamenti[country]=paese),licenziamenti[total_laid_off]))</f>
        <v>0</v>
      </c>
      <c r="P24" t="str">
        <v>Actifio</v>
      </c>
      <c r="Q24">
        <v>0</v>
      </c>
    </row>
    <row r="25" spans="1:20" x14ac:dyDescent="0.3">
      <c r="A25" t="str">
        <v>Recruiting</v>
      </c>
      <c r="B25" cm="1">
        <f t="array" ref="B25">SUM(IF((licenziamenti[industry]=A25)*(licenziamenti[country]=paese)*(licenziamenti[date_year]=anno),licenziamenti[total_laid_off]))</f>
        <v>1950</v>
      </c>
      <c r="E25" t="str">
        <v>Crypto</v>
      </c>
      <c r="F25">
        <v>760</v>
      </c>
      <c r="G25">
        <f t="shared" si="0"/>
        <v>760</v>
      </c>
      <c r="H25" t="e">
        <f t="shared" si="1"/>
        <v>#N/A</v>
      </c>
      <c r="M25" t="str">
        <v>ActiveCampaign</v>
      </c>
      <c r="N25" cm="1">
        <f t="array" ref="N25">SUM(IF((licenziamenti[company]=M25)*(licenziamenti[date_year]=anno)*(licenziamenti[industry]=settore)*(licenziamenti[country]=paese),licenziamenti[total_laid_off]))</f>
        <v>0</v>
      </c>
      <c r="P25" t="str">
        <v>ActiveCampaign</v>
      </c>
      <c r="Q25">
        <v>0</v>
      </c>
    </row>
    <row r="26" spans="1:20" x14ac:dyDescent="0.3">
      <c r="A26" t="str">
        <v>Retail</v>
      </c>
      <c r="B26" cm="1">
        <f t="array" ref="B26">SUM(IF((licenziamenti[industry]=A26)*(licenziamenti[country]=paese)*(licenziamenti[date_year]=anno),licenziamenti[total_laid_off]))</f>
        <v>142920</v>
      </c>
      <c r="E26" t="str">
        <v>Travel</v>
      </c>
      <c r="F26">
        <v>750</v>
      </c>
      <c r="G26">
        <f t="shared" si="0"/>
        <v>750</v>
      </c>
      <c r="H26" t="e">
        <f t="shared" si="1"/>
        <v>#N/A</v>
      </c>
      <c r="M26" t="str">
        <v>ActiveFence</v>
      </c>
      <c r="N26" cm="1">
        <f t="array" ref="N26">SUM(IF((licenziamenti[company]=M26)*(licenziamenti[date_year]=anno)*(licenziamenti[industry]=settore)*(licenziamenti[country]=paese),licenziamenti[total_laid_off]))</f>
        <v>0</v>
      </c>
      <c r="P26" t="str">
        <v>ActiveFence</v>
      </c>
      <c r="Q26">
        <v>0</v>
      </c>
    </row>
    <row r="27" spans="1:20" x14ac:dyDescent="0.3">
      <c r="A27" t="str">
        <v>Sales</v>
      </c>
      <c r="B27" cm="1">
        <f t="array" ref="B27">SUM(IF((licenziamenti[industry]=A27)*(licenziamenti[country]=paese)*(licenziamenti[date_year]=anno),licenziamenti[total_laid_off]))</f>
        <v>55250</v>
      </c>
      <c r="E27" t="str">
        <v>Logistics</v>
      </c>
      <c r="F27">
        <v>630</v>
      </c>
      <c r="G27">
        <f t="shared" si="0"/>
        <v>630</v>
      </c>
      <c r="H27" t="e">
        <f t="shared" si="1"/>
        <v>#N/A</v>
      </c>
      <c r="M27" t="str">
        <v>Actyv.ai</v>
      </c>
      <c r="N27" cm="1">
        <f t="array" ref="N27">SUM(IF((licenziamenti[company]=M27)*(licenziamenti[date_year]=anno)*(licenziamenti[industry]=settore)*(licenziamenti[country]=paese),licenziamenti[total_laid_off]))</f>
        <v>0</v>
      </c>
      <c r="P27" t="str">
        <v>Actyv.ai</v>
      </c>
      <c r="Q27">
        <v>0</v>
      </c>
    </row>
    <row r="28" spans="1:20" x14ac:dyDescent="0.3">
      <c r="A28" t="str">
        <v>Security</v>
      </c>
      <c r="B28" cm="1">
        <f t="array" ref="B28">SUM(IF((licenziamenti[industry]=A28)*(licenziamenti[country]=paese)*(licenziamenti[date_year]=anno),licenziamenti[total_laid_off]))</f>
        <v>12020</v>
      </c>
      <c r="E28" t="str">
        <v>Energy</v>
      </c>
      <c r="F28">
        <v>580</v>
      </c>
      <c r="G28">
        <f t="shared" si="0"/>
        <v>580</v>
      </c>
      <c r="H28" t="e">
        <f t="shared" si="1"/>
        <v>#N/A</v>
      </c>
      <c r="M28" t="str">
        <v>Ada</v>
      </c>
      <c r="N28" cm="1">
        <f t="array" ref="N28">SUM(IF((licenziamenti[company]=M28)*(licenziamenti[date_year]=anno)*(licenziamenti[industry]=settore)*(licenziamenti[country]=paese),licenziamenti[total_laid_off]))</f>
        <v>0</v>
      </c>
      <c r="P28" t="str">
        <v>Ada</v>
      </c>
      <c r="Q28">
        <v>0</v>
      </c>
    </row>
    <row r="29" spans="1:20" x14ac:dyDescent="0.3">
      <c r="A29" t="str">
        <v>Support</v>
      </c>
      <c r="B29" cm="1">
        <f t="array" ref="B29">SUM(IF((licenziamenti[industry]=A29)*(licenziamenti[country]=paese)*(licenziamenti[date_year]=anno),licenziamenti[total_laid_off]))</f>
        <v>6740</v>
      </c>
      <c r="G29">
        <f t="shared" si="0"/>
        <v>0</v>
      </c>
      <c r="H29" t="e">
        <f t="shared" si="1"/>
        <v>#N/A</v>
      </c>
      <c r="M29" t="str">
        <v>Ada Health</v>
      </c>
      <c r="N29" cm="1">
        <f t="array" ref="N29">SUM(IF((licenziamenti[company]=M29)*(licenziamenti[date_year]=anno)*(licenziamenti[industry]=settore)*(licenziamenti[country]=paese),licenziamenti[total_laid_off]))</f>
        <v>0</v>
      </c>
      <c r="P29" t="str">
        <v>Ada Health</v>
      </c>
      <c r="Q29">
        <v>0</v>
      </c>
    </row>
    <row r="30" spans="1:20" x14ac:dyDescent="0.3">
      <c r="A30" t="str">
        <v>Transportation</v>
      </c>
      <c r="B30" cm="1">
        <f t="array" ref="B30">SUM(IF((licenziamenti[industry]=A30)*(licenziamenti[country]=paese)*(licenziamenti[date_year]=anno),licenziamenti[total_laid_off]))</f>
        <v>20900</v>
      </c>
      <c r="G30">
        <f t="shared" si="0"/>
        <v>0</v>
      </c>
      <c r="H30" t="e">
        <f t="shared" si="1"/>
        <v>#N/A</v>
      </c>
      <c r="M30" t="str">
        <v>Ada Support</v>
      </c>
      <c r="N30" cm="1">
        <f t="array" ref="N30">SUM(IF((licenziamenti[company]=M30)*(licenziamenti[date_year]=anno)*(licenziamenti[industry]=settore)*(licenziamenti[country]=paese),licenziamenti[total_laid_off]))</f>
        <v>0</v>
      </c>
      <c r="P30" t="str">
        <v>Ada Support</v>
      </c>
      <c r="Q30">
        <v>0</v>
      </c>
    </row>
    <row r="31" spans="1:20" x14ac:dyDescent="0.3">
      <c r="A31" t="str">
        <v>Travel</v>
      </c>
      <c r="B31" cm="1">
        <f t="array" ref="B31">SUM(IF((licenziamenti[industry]=A31)*(licenziamenti[country]=paese)*(licenziamenti[date_year]=anno),licenziamenti[total_laid_off]))</f>
        <v>750</v>
      </c>
      <c r="G31">
        <f t="shared" si="0"/>
        <v>0</v>
      </c>
      <c r="H31" t="e">
        <f t="shared" si="1"/>
        <v>#N/A</v>
      </c>
      <c r="M31" t="str">
        <v>Adaptive Biotechnologies</v>
      </c>
      <c r="N31" cm="1">
        <f t="array" ref="N31">SUM(IF((licenziamenti[company]=M31)*(licenziamenti[date_year]=anno)*(licenziamenti[industry]=settore)*(licenziamenti[country]=paese),licenziamenti[total_laid_off]))</f>
        <v>0</v>
      </c>
      <c r="P31" t="str">
        <v>Adaptive Biotechnologies</v>
      </c>
      <c r="Q31">
        <v>0</v>
      </c>
    </row>
    <row r="32" spans="1:20" x14ac:dyDescent="0.3">
      <c r="M32" t="str">
        <v>Adda247</v>
      </c>
      <c r="N32" cm="1">
        <f t="array" ref="N32">SUM(IF((licenziamenti[company]=M32)*(licenziamenti[date_year]=anno)*(licenziamenti[industry]=settore)*(licenziamenti[country]=paese),licenziamenti[total_laid_off]))</f>
        <v>0</v>
      </c>
      <c r="P32" t="str">
        <v>Adda247</v>
      </c>
      <c r="Q32">
        <v>0</v>
      </c>
    </row>
    <row r="33" spans="13:17" x14ac:dyDescent="0.3">
      <c r="M33" t="str">
        <v>Addepar</v>
      </c>
      <c r="N33" cm="1">
        <f t="array" ref="N33">SUM(IF((licenziamenti[company]=M33)*(licenziamenti[date_year]=anno)*(licenziamenti[industry]=settore)*(licenziamenti[country]=paese),licenziamenti[total_laid_off]))</f>
        <v>0</v>
      </c>
      <c r="P33" t="str">
        <v>Addepar</v>
      </c>
      <c r="Q33">
        <v>0</v>
      </c>
    </row>
    <row r="34" spans="13:17" x14ac:dyDescent="0.3">
      <c r="M34" t="str">
        <v>Adjust</v>
      </c>
      <c r="N34" cm="1">
        <f t="array" ref="N34">SUM(IF((licenziamenti[company]=M34)*(licenziamenti[date_year]=anno)*(licenziamenti[industry]=settore)*(licenziamenti[country]=paese),licenziamenti[total_laid_off]))</f>
        <v>0</v>
      </c>
      <c r="P34" t="str">
        <v>Adjust</v>
      </c>
      <c r="Q34">
        <v>0</v>
      </c>
    </row>
    <row r="35" spans="13:17" x14ac:dyDescent="0.3">
      <c r="M35" t="str">
        <v>Adobe</v>
      </c>
      <c r="N35" cm="1">
        <f t="array" ref="N35">SUM(IF((licenziamenti[company]=M35)*(licenziamenti[date_year]=anno)*(licenziamenti[industry]=settore)*(licenziamenti[country]=paese),licenziamenti[total_laid_off]))</f>
        <v>0</v>
      </c>
      <c r="P35" t="str">
        <v>Adobe</v>
      </c>
      <c r="Q35">
        <v>0</v>
      </c>
    </row>
    <row r="36" spans="13:17" x14ac:dyDescent="0.3">
      <c r="M36" t="str">
        <v>AdRoll</v>
      </c>
      <c r="N36" cm="1">
        <f t="array" ref="N36">SUM(IF((licenziamenti[company]=M36)*(licenziamenti[date_year]=anno)*(licenziamenti[industry]=settore)*(licenziamenti[country]=paese),licenziamenti[total_laid_off]))</f>
        <v>0</v>
      </c>
      <c r="P36" t="str">
        <v>AdRoll</v>
      </c>
      <c r="Q36">
        <v>0</v>
      </c>
    </row>
    <row r="37" spans="13:17" x14ac:dyDescent="0.3">
      <c r="M37" t="str">
        <v>Advisor Credit Exchange</v>
      </c>
      <c r="N37" cm="1">
        <f t="array" ref="N37">SUM(IF((licenziamenti[company]=M37)*(licenziamenti[date_year]=anno)*(licenziamenti[industry]=settore)*(licenziamenti[country]=paese),licenziamenti[total_laid_off]))</f>
        <v>0</v>
      </c>
      <c r="P37" t="str">
        <v>Advisor Credit Exchange</v>
      </c>
      <c r="Q37">
        <v>0</v>
      </c>
    </row>
    <row r="38" spans="13:17" x14ac:dyDescent="0.3">
      <c r="M38" t="str">
        <v>Adwerx</v>
      </c>
      <c r="N38" cm="1">
        <f t="array" ref="N38">SUM(IF((licenziamenti[company]=M38)*(licenziamenti[date_year]=anno)*(licenziamenti[industry]=settore)*(licenziamenti[country]=paese),licenziamenti[total_laid_off]))</f>
        <v>0</v>
      </c>
      <c r="P38" t="str">
        <v>Adwerx</v>
      </c>
      <c r="Q38">
        <v>0</v>
      </c>
    </row>
    <row r="39" spans="13:17" x14ac:dyDescent="0.3">
      <c r="M39" t="str">
        <v>AEye</v>
      </c>
      <c r="N39" cm="1">
        <f t="array" ref="N39">SUM(IF((licenziamenti[company]=M39)*(licenziamenti[date_year]=anno)*(licenziamenti[industry]=settore)*(licenziamenti[country]=paese),licenziamenti[total_laid_off]))</f>
        <v>0</v>
      </c>
      <c r="P39" t="str">
        <v>AEye</v>
      </c>
      <c r="Q39">
        <v>0</v>
      </c>
    </row>
    <row r="40" spans="13:17" x14ac:dyDescent="0.3">
      <c r="M40" t="str">
        <v>Affirm</v>
      </c>
      <c r="N40" cm="1">
        <f t="array" ref="N40">SUM(IF((licenziamenti[company]=M40)*(licenziamenti[date_year]=anno)*(licenziamenti[industry]=settore)*(licenziamenti[country]=paese),licenziamenti[total_laid_off]))</f>
        <v>0</v>
      </c>
      <c r="P40" t="str">
        <v>Affirm</v>
      </c>
      <c r="Q40">
        <v>0</v>
      </c>
    </row>
    <row r="41" spans="13:17" x14ac:dyDescent="0.3">
      <c r="M41" t="str">
        <v>AgentSync</v>
      </c>
      <c r="N41" cm="1">
        <f t="array" ref="N41">SUM(IF((licenziamenti[company]=M41)*(licenziamenti[date_year]=anno)*(licenziamenti[industry]=settore)*(licenziamenti[country]=paese),licenziamenti[total_laid_off]))</f>
        <v>0</v>
      </c>
      <c r="P41" t="str">
        <v>AgentSync</v>
      </c>
      <c r="Q41">
        <v>0</v>
      </c>
    </row>
    <row r="42" spans="13:17" x14ac:dyDescent="0.3">
      <c r="M42" t="str">
        <v>Ahead</v>
      </c>
      <c r="N42" cm="1">
        <f t="array" ref="N42">SUM(IF((licenziamenti[company]=M42)*(licenziamenti[date_year]=anno)*(licenziamenti[industry]=settore)*(licenziamenti[country]=paese),licenziamenti[total_laid_off]))</f>
        <v>0</v>
      </c>
      <c r="P42" t="str">
        <v>Ahead</v>
      </c>
      <c r="Q42">
        <v>0</v>
      </c>
    </row>
    <row r="43" spans="13:17" x14ac:dyDescent="0.3">
      <c r="M43" t="str">
        <v>Air</v>
      </c>
      <c r="N43" cm="1">
        <f t="array" ref="N43">SUM(IF((licenziamenti[company]=M43)*(licenziamenti[date_year]=anno)*(licenziamenti[industry]=settore)*(licenziamenti[country]=paese),licenziamenti[total_laid_off]))</f>
        <v>0</v>
      </c>
      <c r="P43" t="str">
        <v>Air</v>
      </c>
      <c r="Q43">
        <v>0</v>
      </c>
    </row>
    <row r="44" spans="13:17" x14ac:dyDescent="0.3">
      <c r="M44" t="str">
        <v>Airbnb</v>
      </c>
      <c r="N44" cm="1">
        <f t="array" ref="N44">SUM(IF((licenziamenti[company]=M44)*(licenziamenti[date_year]=anno)*(licenziamenti[industry]=settore)*(licenziamenti[country]=paese),licenziamenti[total_laid_off]))</f>
        <v>0</v>
      </c>
      <c r="P44" t="str">
        <v>Airbnb</v>
      </c>
      <c r="Q44">
        <v>0</v>
      </c>
    </row>
    <row r="45" spans="13:17" x14ac:dyDescent="0.3">
      <c r="M45" t="str">
        <v>Airlift</v>
      </c>
      <c r="N45" cm="1">
        <f t="array" ref="N45">SUM(IF((licenziamenti[company]=M45)*(licenziamenti[date_year]=anno)*(licenziamenti[industry]=settore)*(licenziamenti[country]=paese),licenziamenti[total_laid_off]))</f>
        <v>0</v>
      </c>
      <c r="P45" t="str">
        <v>Airlift</v>
      </c>
      <c r="Q45">
        <v>0</v>
      </c>
    </row>
    <row r="46" spans="13:17" x14ac:dyDescent="0.3">
      <c r="M46" t="str">
        <v>Airmeet</v>
      </c>
      <c r="N46" cm="1">
        <f t="array" ref="N46">SUM(IF((licenziamenti[company]=M46)*(licenziamenti[date_year]=anno)*(licenziamenti[industry]=settore)*(licenziamenti[country]=paese),licenziamenti[total_laid_off]))</f>
        <v>0</v>
      </c>
      <c r="P46" t="str">
        <v>Airmeet</v>
      </c>
      <c r="Q46">
        <v>0</v>
      </c>
    </row>
    <row r="47" spans="13:17" x14ac:dyDescent="0.3">
      <c r="M47" t="str">
        <v>Airtable</v>
      </c>
      <c r="N47" cm="1">
        <f t="array" ref="N47">SUM(IF((licenziamenti[company]=M47)*(licenziamenti[date_year]=anno)*(licenziamenti[industry]=settore)*(licenziamenti[country]=paese),licenziamenti[total_laid_off]))</f>
        <v>0</v>
      </c>
      <c r="P47" t="str">
        <v>Airtable</v>
      </c>
      <c r="Q47">
        <v>0</v>
      </c>
    </row>
    <row r="48" spans="13:17" x14ac:dyDescent="0.3">
      <c r="M48" t="str">
        <v>Airtame</v>
      </c>
      <c r="N48" cm="1">
        <f t="array" ref="N48">SUM(IF((licenziamenti[company]=M48)*(licenziamenti[date_year]=anno)*(licenziamenti[industry]=settore)*(licenziamenti[country]=paese),licenziamenti[total_laid_off]))</f>
        <v>0</v>
      </c>
      <c r="P48" t="str">
        <v>Airtame</v>
      </c>
      <c r="Q48">
        <v>0</v>
      </c>
    </row>
    <row r="49" spans="13:17" x14ac:dyDescent="0.3">
      <c r="M49" t="str">
        <v>Airtasker</v>
      </c>
      <c r="N49" cm="1">
        <f t="array" ref="N49">SUM(IF((licenziamenti[company]=M49)*(licenziamenti[date_year]=anno)*(licenziamenti[industry]=settore)*(licenziamenti[country]=paese),licenziamenti[total_laid_off]))</f>
        <v>0</v>
      </c>
      <c r="P49" t="str">
        <v>Airtasker</v>
      </c>
      <c r="Q49">
        <v>0</v>
      </c>
    </row>
    <row r="50" spans="13:17" x14ac:dyDescent="0.3">
      <c r="M50" t="str">
        <v>Airtime</v>
      </c>
      <c r="N50" cm="1">
        <f t="array" ref="N50">SUM(IF((licenziamenti[company]=M50)*(licenziamenti[date_year]=anno)*(licenziamenti[industry]=settore)*(licenziamenti[country]=paese),licenziamenti[total_laid_off]))</f>
        <v>0</v>
      </c>
      <c r="P50" t="str">
        <v>Airtime</v>
      </c>
      <c r="Q50">
        <v>0</v>
      </c>
    </row>
    <row r="51" spans="13:17" x14ac:dyDescent="0.3">
      <c r="M51" t="str">
        <v>Aiven</v>
      </c>
      <c r="N51" cm="1">
        <f t="array" ref="N51">SUM(IF((licenziamenti[company]=M51)*(licenziamenti[date_year]=anno)*(licenziamenti[industry]=settore)*(licenziamenti[country]=paese),licenziamenti[total_laid_off]))</f>
        <v>0</v>
      </c>
      <c r="P51" t="str">
        <v>Aiven</v>
      </c>
      <c r="Q51">
        <v>0</v>
      </c>
    </row>
    <row r="52" spans="13:17" x14ac:dyDescent="0.3">
      <c r="M52" t="str">
        <v>Ajaib</v>
      </c>
      <c r="N52" cm="1">
        <f t="array" ref="N52">SUM(IF((licenziamenti[company]=M52)*(licenziamenti[date_year]=anno)*(licenziamenti[industry]=settore)*(licenziamenti[country]=paese),licenziamenti[total_laid_off]))</f>
        <v>0</v>
      </c>
      <c r="P52" t="str">
        <v>Ajaib</v>
      </c>
      <c r="Q52">
        <v>0</v>
      </c>
    </row>
    <row r="53" spans="13:17" x14ac:dyDescent="0.3">
      <c r="M53" t="str">
        <v>Akamai</v>
      </c>
      <c r="N53" cm="1">
        <f t="array" ref="N53">SUM(IF((licenziamenti[company]=M53)*(licenziamenti[date_year]=anno)*(licenziamenti[industry]=settore)*(licenziamenti[country]=paese),licenziamenti[total_laid_off]))</f>
        <v>0</v>
      </c>
      <c r="P53" t="str">
        <v>Akamai</v>
      </c>
      <c r="Q53">
        <v>0</v>
      </c>
    </row>
    <row r="54" spans="13:17" x14ac:dyDescent="0.3">
      <c r="M54" t="str">
        <v>Akili Interactive</v>
      </c>
      <c r="N54" cm="1">
        <f t="array" ref="N54">SUM(IF((licenziamenti[company]=M54)*(licenziamenti[date_year]=anno)*(licenziamenti[industry]=settore)*(licenziamenti[country]=paese),licenziamenti[total_laid_off]))</f>
        <v>0</v>
      </c>
      <c r="P54" t="str">
        <v>Akili Interactive</v>
      </c>
      <c r="Q54">
        <v>0</v>
      </c>
    </row>
    <row r="55" spans="13:17" x14ac:dyDescent="0.3">
      <c r="M55" t="str">
        <v>Akili Labs</v>
      </c>
      <c r="N55" cm="1">
        <f t="array" ref="N55">SUM(IF((licenziamenti[company]=M55)*(licenziamenti[date_year]=anno)*(licenziamenti[industry]=settore)*(licenziamenti[country]=paese),licenziamenti[total_laid_off]))</f>
        <v>0</v>
      </c>
      <c r="P55" t="str">
        <v>Akili Labs</v>
      </c>
      <c r="Q55">
        <v>0</v>
      </c>
    </row>
    <row r="56" spans="13:17" x14ac:dyDescent="0.3">
      <c r="M56" t="str">
        <v>Akseleran</v>
      </c>
      <c r="N56" cm="1">
        <f t="array" ref="N56">SUM(IF((licenziamenti[company]=M56)*(licenziamenti[date_year]=anno)*(licenziamenti[industry]=settore)*(licenziamenti[country]=paese),licenziamenti[total_laid_off]))</f>
        <v>0</v>
      </c>
      <c r="P56" t="str">
        <v>Akseleran</v>
      </c>
      <c r="Q56">
        <v>0</v>
      </c>
    </row>
    <row r="57" spans="13:17" x14ac:dyDescent="0.3">
      <c r="M57" t="str">
        <v>Akudo</v>
      </c>
      <c r="N57" cm="1">
        <f t="array" ref="N57">SUM(IF((licenziamenti[company]=M57)*(licenziamenti[date_year]=anno)*(licenziamenti[industry]=settore)*(licenziamenti[country]=paese),licenziamenti[total_laid_off]))</f>
        <v>0</v>
      </c>
      <c r="P57" t="str">
        <v>Akudo</v>
      </c>
      <c r="Q57">
        <v>0</v>
      </c>
    </row>
    <row r="58" spans="13:17" x14ac:dyDescent="0.3">
      <c r="M58" t="str">
        <v>Akulaku</v>
      </c>
      <c r="N58" cm="1">
        <f t="array" ref="N58">SUM(IF((licenziamenti[company]=M58)*(licenziamenti[date_year]=anno)*(licenziamenti[industry]=settore)*(licenziamenti[country]=paese),licenziamenti[total_laid_off]))</f>
        <v>0</v>
      </c>
      <c r="P58" t="str">
        <v>Akulaku</v>
      </c>
      <c r="Q58">
        <v>0</v>
      </c>
    </row>
    <row r="59" spans="13:17" x14ac:dyDescent="0.3">
      <c r="M59" t="str">
        <v>AlayaCare</v>
      </c>
      <c r="N59" cm="1">
        <f t="array" ref="N59">SUM(IF((licenziamenti[company]=M59)*(licenziamenti[date_year]=anno)*(licenziamenti[industry]=settore)*(licenziamenti[country]=paese),licenziamenti[total_laid_off]))</f>
        <v>0</v>
      </c>
      <c r="P59" t="str">
        <v>AlayaCare</v>
      </c>
      <c r="Q59">
        <v>0</v>
      </c>
    </row>
    <row r="60" spans="13:17" x14ac:dyDescent="0.3">
      <c r="M60" t="str">
        <v>Albert</v>
      </c>
      <c r="N60" cm="1">
        <f t="array" ref="N60">SUM(IF((licenziamenti[company]=M60)*(licenziamenti[date_year]=anno)*(licenziamenti[industry]=settore)*(licenziamenti[country]=paese),licenziamenti[total_laid_off]))</f>
        <v>0</v>
      </c>
      <c r="P60" t="str">
        <v>Albert</v>
      </c>
      <c r="Q60">
        <v>0</v>
      </c>
    </row>
    <row r="61" spans="13:17" x14ac:dyDescent="0.3">
      <c r="M61" t="str">
        <v>Aleph Farms</v>
      </c>
      <c r="N61" cm="1">
        <f t="array" ref="N61">SUM(IF((licenziamenti[company]=M61)*(licenziamenti[date_year]=anno)*(licenziamenti[industry]=settore)*(licenziamenti[country]=paese),licenziamenti[total_laid_off]))</f>
        <v>0</v>
      </c>
      <c r="P61" t="str">
        <v>Aleph Farms</v>
      </c>
      <c r="Q61">
        <v>0</v>
      </c>
    </row>
    <row r="62" spans="13:17" x14ac:dyDescent="0.3">
      <c r="M62" t="str">
        <v>Alerzo</v>
      </c>
      <c r="N62" cm="1">
        <f t="array" ref="N62">SUM(IF((licenziamenti[company]=M62)*(licenziamenti[date_year]=anno)*(licenziamenti[industry]=settore)*(licenziamenti[country]=paese),licenziamenti[total_laid_off]))</f>
        <v>0</v>
      </c>
      <c r="P62" t="str">
        <v>Alerzo</v>
      </c>
      <c r="Q62">
        <v>0</v>
      </c>
    </row>
    <row r="63" spans="13:17" x14ac:dyDescent="0.3">
      <c r="M63" t="str">
        <v>Alice</v>
      </c>
      <c r="N63" cm="1">
        <f t="array" ref="N63">SUM(IF((licenziamenti[company]=M63)*(licenziamenti[date_year]=anno)*(licenziamenti[industry]=settore)*(licenziamenti[country]=paese),licenziamenti[total_laid_off]))</f>
        <v>0</v>
      </c>
      <c r="P63" t="str">
        <v>Alice</v>
      </c>
      <c r="Q63">
        <v>0</v>
      </c>
    </row>
    <row r="64" spans="13:17" x14ac:dyDescent="0.3">
      <c r="M64" t="str">
        <v>AliExpress Russia</v>
      </c>
      <c r="N64" cm="1">
        <f t="array" ref="N64">SUM(IF((licenziamenti[company]=M64)*(licenziamenti[date_year]=anno)*(licenziamenti[industry]=settore)*(licenziamenti[country]=paese),licenziamenti[total_laid_off]))</f>
        <v>0</v>
      </c>
      <c r="P64" t="str">
        <v>AliExpress Russia</v>
      </c>
      <c r="Q64">
        <v>0</v>
      </c>
    </row>
    <row r="65" spans="13:17" x14ac:dyDescent="0.3">
      <c r="M65" t="str">
        <v>Allbirds</v>
      </c>
      <c r="N65" cm="1">
        <f t="array" ref="N65">SUM(IF((licenziamenti[company]=M65)*(licenziamenti[date_year]=anno)*(licenziamenti[industry]=settore)*(licenziamenti[country]=paese),licenziamenti[total_laid_off]))</f>
        <v>0</v>
      </c>
      <c r="P65" t="str">
        <v>Allbirds</v>
      </c>
      <c r="Q65">
        <v>0</v>
      </c>
    </row>
    <row r="66" spans="13:17" x14ac:dyDescent="0.3">
      <c r="M66" t="str">
        <v>Alma</v>
      </c>
      <c r="N66" cm="1">
        <f t="array" ref="N66">SUM(IF((licenziamenti[company]=M66)*(licenziamenti[date_year]=anno)*(licenziamenti[industry]=settore)*(licenziamenti[country]=paese),licenziamenti[total_laid_off]))</f>
        <v>0</v>
      </c>
      <c r="P66" t="str">
        <v>Alma</v>
      </c>
      <c r="Q66">
        <v>0</v>
      </c>
    </row>
    <row r="67" spans="13:17" x14ac:dyDescent="0.3">
      <c r="M67" t="str">
        <v>AlphaSense</v>
      </c>
      <c r="N67" cm="1">
        <f t="array" ref="N67">SUM(IF((licenziamenti[company]=M67)*(licenziamenti[date_year]=anno)*(licenziamenti[industry]=settore)*(licenziamenti[country]=paese),licenziamenti[total_laid_off]))</f>
        <v>0</v>
      </c>
      <c r="P67" t="str">
        <v>AlphaSense</v>
      </c>
      <c r="Q67">
        <v>0</v>
      </c>
    </row>
    <row r="68" spans="13:17" x14ac:dyDescent="0.3">
      <c r="M68" t="str">
        <v>Alteryx</v>
      </c>
      <c r="N68" cm="1">
        <f t="array" ref="N68">SUM(IF((licenziamenti[company]=M68)*(licenziamenti[date_year]=anno)*(licenziamenti[industry]=settore)*(licenziamenti[country]=paese),licenziamenti[total_laid_off]))</f>
        <v>0</v>
      </c>
      <c r="P68" t="str">
        <v>Alteryx</v>
      </c>
      <c r="Q68">
        <v>0</v>
      </c>
    </row>
    <row r="69" spans="13:17" x14ac:dyDescent="0.3">
      <c r="M69" t="str">
        <v>Alto Pharmacy</v>
      </c>
      <c r="N69" cm="1">
        <f t="array" ref="N69">SUM(IF((licenziamenti[company]=M69)*(licenziamenti[date_year]=anno)*(licenziamenti[industry]=settore)*(licenziamenti[country]=paese),licenziamenti[total_laid_off]))</f>
        <v>0</v>
      </c>
      <c r="P69" t="str">
        <v>Alto Pharmacy</v>
      </c>
      <c r="Q69">
        <v>0</v>
      </c>
    </row>
    <row r="70" spans="13:17" x14ac:dyDescent="0.3">
      <c r="M70" t="str">
        <v>Altruist</v>
      </c>
      <c r="N70" cm="1">
        <f t="array" ref="N70">SUM(IF((licenziamenti[company]=M70)*(licenziamenti[date_year]=anno)*(licenziamenti[industry]=settore)*(licenziamenti[country]=paese),licenziamenti[total_laid_off]))</f>
        <v>0</v>
      </c>
      <c r="P70" t="str">
        <v>Altruist</v>
      </c>
      <c r="Q70">
        <v>0</v>
      </c>
    </row>
    <row r="71" spans="13:17" x14ac:dyDescent="0.3">
      <c r="M71" t="str">
        <v>Alza</v>
      </c>
      <c r="N71" cm="1">
        <f t="array" ref="N71">SUM(IF((licenziamenti[company]=M71)*(licenziamenti[date_year]=anno)*(licenziamenti[industry]=settore)*(licenziamenti[country]=paese),licenziamenti[total_laid_off]))</f>
        <v>0</v>
      </c>
      <c r="P71" t="str">
        <v>Alza</v>
      </c>
      <c r="Q71">
        <v>0</v>
      </c>
    </row>
    <row r="72" spans="13:17" x14ac:dyDescent="0.3">
      <c r="M72" t="str">
        <v>Amazon</v>
      </c>
      <c r="N72" cm="1">
        <f t="array" ref="N72">SUM(IF((licenziamenti[company]=M72)*(licenziamenti[date_year]=anno)*(licenziamenti[industry]=settore)*(licenziamenti[country]=paese),licenziamenti[total_laid_off]))</f>
        <v>0</v>
      </c>
      <c r="P72" t="str">
        <v>Amazon</v>
      </c>
      <c r="Q72">
        <v>0</v>
      </c>
    </row>
    <row r="73" spans="13:17" x14ac:dyDescent="0.3">
      <c r="M73" t="str">
        <v>Amber Group</v>
      </c>
      <c r="N73" cm="1">
        <f t="array" ref="N73">SUM(IF((licenziamenti[company]=M73)*(licenziamenti[date_year]=anno)*(licenziamenti[industry]=settore)*(licenziamenti[country]=paese),licenziamenti[total_laid_off]))</f>
        <v>0</v>
      </c>
      <c r="P73" t="str">
        <v>Amber Group</v>
      </c>
      <c r="Q73">
        <v>0</v>
      </c>
    </row>
    <row r="74" spans="13:17" x14ac:dyDescent="0.3">
      <c r="M74" t="str">
        <v>American Robotics</v>
      </c>
      <c r="N74" cm="1">
        <f t="array" ref="N74">SUM(IF((licenziamenti[company]=M74)*(licenziamenti[date_year]=anno)*(licenziamenti[industry]=settore)*(licenziamenti[country]=paese),licenziamenti[total_laid_off]))</f>
        <v>0</v>
      </c>
      <c r="P74" t="str">
        <v>American Robotics</v>
      </c>
      <c r="Q74">
        <v>0</v>
      </c>
    </row>
    <row r="75" spans="13:17" x14ac:dyDescent="0.3">
      <c r="M75" t="str">
        <v>Amicole</v>
      </c>
      <c r="N75" cm="1">
        <f t="array" ref="N75">SUM(IF((licenziamenti[company]=M75)*(licenziamenti[date_year]=anno)*(licenziamenti[industry]=settore)*(licenziamenti[country]=paese),licenziamenti[total_laid_off]))</f>
        <v>0</v>
      </c>
      <c r="P75" t="str">
        <v>Amicole</v>
      </c>
      <c r="Q75">
        <v>0</v>
      </c>
    </row>
    <row r="76" spans="13:17" x14ac:dyDescent="0.3">
      <c r="M76" t="str">
        <v>Amount</v>
      </c>
      <c r="N76" cm="1">
        <f t="array" ref="N76">SUM(IF((licenziamenti[company]=M76)*(licenziamenti[date_year]=anno)*(licenziamenti[industry]=settore)*(licenziamenti[country]=paese),licenziamenti[total_laid_off]))</f>
        <v>0</v>
      </c>
      <c r="P76" t="str">
        <v>Amount</v>
      </c>
      <c r="Q76">
        <v>0</v>
      </c>
    </row>
    <row r="77" spans="13:17" x14ac:dyDescent="0.3">
      <c r="M77" t="str">
        <v>Amperity</v>
      </c>
      <c r="N77" cm="1">
        <f t="array" ref="N77">SUM(IF((licenziamenti[company]=M77)*(licenziamenti[date_year]=anno)*(licenziamenti[industry]=settore)*(licenziamenti[country]=paese),licenziamenti[total_laid_off]))</f>
        <v>0</v>
      </c>
      <c r="P77" t="str">
        <v>Amperity</v>
      </c>
      <c r="Q77">
        <v>0</v>
      </c>
    </row>
    <row r="78" spans="13:17" x14ac:dyDescent="0.3">
      <c r="M78" t="str">
        <v>Amplero</v>
      </c>
      <c r="N78" cm="1">
        <f t="array" ref="N78">SUM(IF((licenziamenti[company]=M78)*(licenziamenti[date_year]=anno)*(licenziamenti[industry]=settore)*(licenziamenti[country]=paese),licenziamenti[total_laid_off]))</f>
        <v>0</v>
      </c>
      <c r="P78" t="str">
        <v>Amplero</v>
      </c>
      <c r="Q78">
        <v>0</v>
      </c>
    </row>
    <row r="79" spans="13:17" x14ac:dyDescent="0.3">
      <c r="M79" t="str">
        <v>Amplitude</v>
      </c>
      <c r="N79" cm="1">
        <f t="array" ref="N79">SUM(IF((licenziamenti[company]=M79)*(licenziamenti[date_year]=anno)*(licenziamenti[industry]=settore)*(licenziamenti[country]=paese),licenziamenti[total_laid_off]))</f>
        <v>0</v>
      </c>
      <c r="P79" t="str">
        <v>Amplitude</v>
      </c>
      <c r="Q79">
        <v>0</v>
      </c>
    </row>
    <row r="80" spans="13:17" x14ac:dyDescent="0.3">
      <c r="M80" t="str">
        <v>Anagram</v>
      </c>
      <c r="N80" cm="1">
        <f t="array" ref="N80">SUM(IF((licenziamenti[company]=M80)*(licenziamenti[date_year]=anno)*(licenziamenti[industry]=settore)*(licenziamenti[country]=paese),licenziamenti[total_laid_off]))</f>
        <v>0</v>
      </c>
      <c r="P80" t="str">
        <v>Anagram</v>
      </c>
      <c r="Q80">
        <v>0</v>
      </c>
    </row>
    <row r="81" spans="13:17" x14ac:dyDescent="0.3">
      <c r="M81" t="str">
        <v>Anaplan</v>
      </c>
      <c r="N81" cm="1">
        <f t="array" ref="N81">SUM(IF((licenziamenti[company]=M81)*(licenziamenti[date_year]=anno)*(licenziamenti[industry]=settore)*(licenziamenti[country]=paese),licenziamenti[total_laid_off]))</f>
        <v>0</v>
      </c>
      <c r="P81" t="str">
        <v>Anaplan</v>
      </c>
      <c r="Q81">
        <v>0</v>
      </c>
    </row>
    <row r="82" spans="13:17" x14ac:dyDescent="0.3">
      <c r="M82" t="str">
        <v>Anar</v>
      </c>
      <c r="N82" cm="1">
        <f t="array" ref="N82">SUM(IF((licenziamenti[company]=M82)*(licenziamenti[date_year]=anno)*(licenziamenti[industry]=settore)*(licenziamenti[country]=paese),licenziamenti[total_laid_off]))</f>
        <v>0</v>
      </c>
      <c r="P82" t="str">
        <v>Anar</v>
      </c>
      <c r="Q82">
        <v>0</v>
      </c>
    </row>
    <row r="83" spans="13:17" x14ac:dyDescent="0.3">
      <c r="M83" t="str">
        <v>Ancestry</v>
      </c>
      <c r="N83" cm="1">
        <f t="array" ref="N83">SUM(IF((licenziamenti[company]=M83)*(licenziamenti[date_year]=anno)*(licenziamenti[industry]=settore)*(licenziamenti[country]=paese),licenziamenti[total_laid_off]))</f>
        <v>0</v>
      </c>
      <c r="P83" t="str">
        <v>Ancestry</v>
      </c>
      <c r="Q83">
        <v>0</v>
      </c>
    </row>
    <row r="84" spans="13:17" x14ac:dyDescent="0.3">
      <c r="M84" t="str">
        <v>Anchorage Digital</v>
      </c>
      <c r="N84" cm="1">
        <f t="array" ref="N84">SUM(IF((licenziamenti[company]=M84)*(licenziamenti[date_year]=anno)*(licenziamenti[industry]=settore)*(licenziamenti[country]=paese),licenziamenti[total_laid_off]))</f>
        <v>0</v>
      </c>
      <c r="P84" t="str">
        <v>Anchorage Digital</v>
      </c>
      <c r="Q84">
        <v>0</v>
      </c>
    </row>
    <row r="85" spans="13:17" x14ac:dyDescent="0.3">
      <c r="M85" t="str">
        <v>Andela</v>
      </c>
      <c r="N85" cm="1">
        <f t="array" ref="N85">SUM(IF((licenziamenti[company]=M85)*(licenziamenti[date_year]=anno)*(licenziamenti[industry]=settore)*(licenziamenti[country]=paese),licenziamenti[total_laid_off]))</f>
        <v>0</v>
      </c>
      <c r="P85" t="str">
        <v>Andela</v>
      </c>
      <c r="Q85">
        <v>0</v>
      </c>
    </row>
    <row r="86" spans="13:17" x14ac:dyDescent="0.3">
      <c r="M86" t="str">
        <v>Andgo</v>
      </c>
      <c r="N86" cm="1">
        <f t="array" ref="N86">SUM(IF((licenziamenti[company]=M86)*(licenziamenti[date_year]=anno)*(licenziamenti[industry]=settore)*(licenziamenti[country]=paese),licenziamenti[total_laid_off]))</f>
        <v>0</v>
      </c>
      <c r="P86" t="str">
        <v>Andgo</v>
      </c>
      <c r="Q86">
        <v>0</v>
      </c>
    </row>
    <row r="87" spans="13:17" x14ac:dyDescent="0.3">
      <c r="M87" t="str">
        <v>AngelList</v>
      </c>
      <c r="N87" cm="1">
        <f t="array" ref="N87">SUM(IF((licenziamenti[company]=M87)*(licenziamenti[date_year]=anno)*(licenziamenti[industry]=settore)*(licenziamenti[country]=paese),licenziamenti[total_laid_off]))</f>
        <v>0</v>
      </c>
      <c r="P87" t="str">
        <v>AngelList</v>
      </c>
      <c r="Q87">
        <v>0</v>
      </c>
    </row>
    <row r="88" spans="13:17" x14ac:dyDescent="0.3">
      <c r="M88" t="str">
        <v>Anodot</v>
      </c>
      <c r="N88" cm="1">
        <f t="array" ref="N88">SUM(IF((licenziamenti[company]=M88)*(licenziamenti[date_year]=anno)*(licenziamenti[industry]=settore)*(licenziamenti[country]=paese),licenziamenti[total_laid_off]))</f>
        <v>0</v>
      </c>
      <c r="P88" t="str">
        <v>Anodot</v>
      </c>
      <c r="Q88">
        <v>0</v>
      </c>
    </row>
    <row r="89" spans="13:17" x14ac:dyDescent="0.3">
      <c r="M89" t="str">
        <v>ANS Commerce</v>
      </c>
      <c r="N89" cm="1">
        <f t="array" ref="N89">SUM(IF((licenziamenti[company]=M89)*(licenziamenti[date_year]=anno)*(licenziamenti[industry]=settore)*(licenziamenti[country]=paese),licenziamenti[total_laid_off]))</f>
        <v>0</v>
      </c>
      <c r="P89" t="str">
        <v>ANS Commerce</v>
      </c>
      <c r="Q89">
        <v>0</v>
      </c>
    </row>
    <row r="90" spans="13:17" x14ac:dyDescent="0.3">
      <c r="M90" t="str">
        <v>Antidote Health</v>
      </c>
      <c r="N90" cm="1">
        <f t="array" ref="N90">SUM(IF((licenziamenti[company]=M90)*(licenziamenti[date_year]=anno)*(licenziamenti[industry]=settore)*(licenziamenti[country]=paese),licenziamenti[total_laid_off]))</f>
        <v>0</v>
      </c>
      <c r="P90" t="str">
        <v>Antidote Health</v>
      </c>
      <c r="Q90">
        <v>0</v>
      </c>
    </row>
    <row r="91" spans="13:17" x14ac:dyDescent="0.3">
      <c r="M91" t="str">
        <v>Anyline</v>
      </c>
      <c r="N91" cm="1">
        <f t="array" ref="N91">SUM(IF((licenziamenti[company]=M91)*(licenziamenti[date_year]=anno)*(licenziamenti[industry]=settore)*(licenziamenti[country]=paese),licenziamenti[total_laid_off]))</f>
        <v>0</v>
      </c>
      <c r="P91" t="str">
        <v>Anyline</v>
      </c>
      <c r="Q91">
        <v>0</v>
      </c>
    </row>
    <row r="92" spans="13:17" x14ac:dyDescent="0.3">
      <c r="M92" t="str">
        <v>Anywell</v>
      </c>
      <c r="N92" cm="1">
        <f t="array" ref="N92">SUM(IF((licenziamenti[company]=M92)*(licenziamenti[date_year]=anno)*(licenziamenti[industry]=settore)*(licenziamenti[country]=paese),licenziamenti[total_laid_off]))</f>
        <v>0</v>
      </c>
      <c r="P92" t="str">
        <v>Anywell</v>
      </c>
      <c r="Q92">
        <v>0</v>
      </c>
    </row>
    <row r="93" spans="13:17" x14ac:dyDescent="0.3">
      <c r="M93" t="str">
        <v>Apartment List</v>
      </c>
      <c r="N93" cm="1">
        <f t="array" ref="N93">SUM(IF((licenziamenti[company]=M93)*(licenziamenti[date_year]=anno)*(licenziamenti[industry]=settore)*(licenziamenti[country]=paese),licenziamenti[total_laid_off]))</f>
        <v>0</v>
      </c>
      <c r="P93" t="str">
        <v>Apartment List</v>
      </c>
      <c r="Q93">
        <v>0</v>
      </c>
    </row>
    <row r="94" spans="13:17" x14ac:dyDescent="0.3">
      <c r="M94" t="str">
        <v>Apollo</v>
      </c>
      <c r="N94" cm="1">
        <f t="array" ref="N94">SUM(IF((licenziamenti[company]=M94)*(licenziamenti[date_year]=anno)*(licenziamenti[industry]=settore)*(licenziamenti[country]=paese),licenziamenti[total_laid_off]))</f>
        <v>0</v>
      </c>
      <c r="P94" t="str">
        <v>Apollo</v>
      </c>
      <c r="Q94">
        <v>0</v>
      </c>
    </row>
    <row r="95" spans="13:17" x14ac:dyDescent="0.3">
      <c r="M95" t="str">
        <v>Apollo Insurance</v>
      </c>
      <c r="N95" cm="1">
        <f t="array" ref="N95">SUM(IF((licenziamenti[company]=M95)*(licenziamenti[date_year]=anno)*(licenziamenti[industry]=settore)*(licenziamenti[country]=paese),licenziamenti[total_laid_off]))</f>
        <v>0</v>
      </c>
      <c r="P95" t="str">
        <v>Apollo Insurance</v>
      </c>
      <c r="Q95">
        <v>0</v>
      </c>
    </row>
    <row r="96" spans="13:17" x14ac:dyDescent="0.3">
      <c r="M96" t="str">
        <v>App Annie</v>
      </c>
      <c r="N96" cm="1">
        <f t="array" ref="N96">SUM(IF((licenziamenti[company]=M96)*(licenziamenti[date_year]=anno)*(licenziamenti[industry]=settore)*(licenziamenti[country]=paese),licenziamenti[total_laid_off]))</f>
        <v>0</v>
      </c>
      <c r="P96" t="str">
        <v>App Annie</v>
      </c>
      <c r="Q96">
        <v>0</v>
      </c>
    </row>
    <row r="97" spans="13:17" x14ac:dyDescent="0.3">
      <c r="M97" t="str">
        <v>Appcues</v>
      </c>
      <c r="N97" cm="1">
        <f t="array" ref="N97">SUM(IF((licenziamenti[company]=M97)*(licenziamenti[date_year]=anno)*(licenziamenti[industry]=settore)*(licenziamenti[country]=paese),licenziamenti[total_laid_off]))</f>
        <v>0</v>
      </c>
      <c r="P97" t="str">
        <v>Appcues</v>
      </c>
      <c r="Q97">
        <v>0</v>
      </c>
    </row>
    <row r="98" spans="13:17" x14ac:dyDescent="0.3">
      <c r="M98" t="str">
        <v>AppFolio</v>
      </c>
      <c r="N98" cm="1">
        <f t="array" ref="N98">SUM(IF((licenziamenti[company]=M98)*(licenziamenti[date_year]=anno)*(licenziamenti[industry]=settore)*(licenziamenti[country]=paese),licenziamenti[total_laid_off]))</f>
        <v>0</v>
      </c>
      <c r="P98" t="str">
        <v>AppFolio</v>
      </c>
      <c r="Q98">
        <v>0</v>
      </c>
    </row>
    <row r="99" spans="13:17" x14ac:dyDescent="0.3">
      <c r="M99" t="str">
        <v>AppHarvest</v>
      </c>
      <c r="N99" cm="1">
        <f t="array" ref="N99">SUM(IF((licenziamenti[company]=M99)*(licenziamenti[date_year]=anno)*(licenziamenti[industry]=settore)*(licenziamenti[country]=paese),licenziamenti[total_laid_off]))</f>
        <v>0</v>
      </c>
      <c r="P99" t="str">
        <v>AppHarvest</v>
      </c>
      <c r="Q99">
        <v>0</v>
      </c>
    </row>
    <row r="100" spans="13:17" x14ac:dyDescent="0.3">
      <c r="M100" t="str">
        <v>Apple</v>
      </c>
      <c r="N100" cm="1">
        <f t="array" ref="N100">SUM(IF((licenziamenti[company]=M100)*(licenziamenti[date_year]=anno)*(licenziamenti[industry]=settore)*(licenziamenti[country]=paese),licenziamenti[total_laid_off]))</f>
        <v>0</v>
      </c>
      <c r="P100" t="str">
        <v>Apple</v>
      </c>
      <c r="Q100">
        <v>0</v>
      </c>
    </row>
    <row r="101" spans="13:17" x14ac:dyDescent="0.3">
      <c r="M101" t="str">
        <v>Applied Material</v>
      </c>
      <c r="N101" cm="1">
        <f t="array" ref="N101">SUM(IF((licenziamenti[company]=M101)*(licenziamenti[date_year]=anno)*(licenziamenti[industry]=settore)*(licenziamenti[country]=paese),licenziamenti[total_laid_off]))</f>
        <v>0</v>
      </c>
      <c r="P101" t="str">
        <v>Applied Material</v>
      </c>
      <c r="Q101">
        <v>0</v>
      </c>
    </row>
    <row r="102" spans="13:17" x14ac:dyDescent="0.3">
      <c r="M102" t="str">
        <v>AppLovin</v>
      </c>
      <c r="N102" cm="1">
        <f t="array" ref="N102">SUM(IF((licenziamenti[company]=M102)*(licenziamenti[date_year]=anno)*(licenziamenti[industry]=settore)*(licenziamenti[country]=paese),licenziamenti[total_laid_off]))</f>
        <v>0</v>
      </c>
      <c r="P102" t="str">
        <v>AppLovin</v>
      </c>
      <c r="Q102">
        <v>0</v>
      </c>
    </row>
    <row r="103" spans="13:17" x14ac:dyDescent="0.3">
      <c r="M103" t="str">
        <v>ApplyBoard</v>
      </c>
      <c r="N103" cm="1">
        <f t="array" ref="N103">SUM(IF((licenziamenti[company]=M103)*(licenziamenti[date_year]=anno)*(licenziamenti[industry]=settore)*(licenziamenti[country]=paese),licenziamenti[total_laid_off]))</f>
        <v>0</v>
      </c>
      <c r="P103" t="str">
        <v>ApplyBoard</v>
      </c>
      <c r="Q103">
        <v>0</v>
      </c>
    </row>
    <row r="104" spans="13:17" x14ac:dyDescent="0.3">
      <c r="M104" t="str">
        <v>AppsFlyer</v>
      </c>
      <c r="N104" cm="1">
        <f t="array" ref="N104">SUM(IF((licenziamenti[company]=M104)*(licenziamenti[date_year]=anno)*(licenziamenti[industry]=settore)*(licenziamenti[country]=paese),licenziamenti[total_laid_off]))</f>
        <v>0</v>
      </c>
      <c r="P104" t="str">
        <v>AppsFlyer</v>
      </c>
      <c r="Q104">
        <v>0</v>
      </c>
    </row>
    <row r="105" spans="13:17" x14ac:dyDescent="0.3">
      <c r="M105" t="str">
        <v>Appsmith</v>
      </c>
      <c r="N105" cm="1">
        <f t="array" ref="N105">SUM(IF((licenziamenti[company]=M105)*(licenziamenti[date_year]=anno)*(licenziamenti[industry]=settore)*(licenziamenti[country]=paese),licenziamenti[total_laid_off]))</f>
        <v>0</v>
      </c>
      <c r="P105" t="str">
        <v>Appsmith</v>
      </c>
      <c r="Q105">
        <v>0</v>
      </c>
    </row>
    <row r="106" spans="13:17" x14ac:dyDescent="0.3">
      <c r="M106" t="str">
        <v>Aptiv</v>
      </c>
      <c r="N106" cm="1">
        <f t="array" ref="N106">SUM(IF((licenziamenti[company]=M106)*(licenziamenti[date_year]=anno)*(licenziamenti[industry]=settore)*(licenziamenti[country]=paese),licenziamenti[total_laid_off]))</f>
        <v>0</v>
      </c>
      <c r="P106" t="str">
        <v>Aptiv</v>
      </c>
      <c r="Q106">
        <v>0</v>
      </c>
    </row>
    <row r="107" spans="13:17" x14ac:dyDescent="0.3">
      <c r="M107" t="str">
        <v>Aqgromalin</v>
      </c>
      <c r="N107" cm="1">
        <f t="array" ref="N107">SUM(IF((licenziamenti[company]=M107)*(licenziamenti[date_year]=anno)*(licenziamenti[industry]=settore)*(licenziamenti[country]=paese),licenziamenti[total_laid_off]))</f>
        <v>0</v>
      </c>
      <c r="P107" t="str">
        <v>Aqgromalin</v>
      </c>
      <c r="Q107">
        <v>0</v>
      </c>
    </row>
    <row r="108" spans="13:17" x14ac:dyDescent="0.3">
      <c r="M108" t="str">
        <v>Aqua Security</v>
      </c>
      <c r="N108" cm="1">
        <f t="array" ref="N108">SUM(IF((licenziamenti[company]=M108)*(licenziamenti[date_year]=anno)*(licenziamenti[industry]=settore)*(licenziamenti[country]=paese),licenziamenti[total_laid_off]))</f>
        <v>0</v>
      </c>
      <c r="P108" t="str">
        <v>Aqua Security</v>
      </c>
      <c r="Q108">
        <v>0</v>
      </c>
    </row>
    <row r="109" spans="13:17" x14ac:dyDescent="0.3">
      <c r="M109" t="str">
        <v>Arc</v>
      </c>
      <c r="N109" cm="1">
        <f t="array" ref="N109">SUM(IF((licenziamenti[company]=M109)*(licenziamenti[date_year]=anno)*(licenziamenti[industry]=settore)*(licenziamenti[country]=paese),licenziamenti[total_laid_off]))</f>
        <v>0</v>
      </c>
      <c r="P109" t="str">
        <v>Arc</v>
      </c>
      <c r="Q109">
        <v>0</v>
      </c>
    </row>
    <row r="110" spans="13:17" x14ac:dyDescent="0.3">
      <c r="M110" t="str">
        <v>Arch Oncology</v>
      </c>
      <c r="N110" cm="1">
        <f t="array" ref="N110">SUM(IF((licenziamenti[company]=M110)*(licenziamenti[date_year]=anno)*(licenziamenti[industry]=settore)*(licenziamenti[country]=paese),licenziamenti[total_laid_off]))</f>
        <v>0</v>
      </c>
      <c r="P110" t="str">
        <v>Arch Oncology</v>
      </c>
      <c r="Q110">
        <v>0</v>
      </c>
    </row>
    <row r="111" spans="13:17" x14ac:dyDescent="0.3">
      <c r="M111" t="str">
        <v>Archipelago</v>
      </c>
      <c r="N111" cm="1">
        <f t="array" ref="N111">SUM(IF((licenziamenti[company]=M111)*(licenziamenti[date_year]=anno)*(licenziamenti[industry]=settore)*(licenziamenti[country]=paese),licenziamenti[total_laid_off]))</f>
        <v>0</v>
      </c>
      <c r="P111" t="str">
        <v>Archipelago</v>
      </c>
      <c r="Q111">
        <v>0</v>
      </c>
    </row>
    <row r="112" spans="13:17" x14ac:dyDescent="0.3">
      <c r="M112" t="str">
        <v>Argo AI</v>
      </c>
      <c r="N112" cm="1">
        <f t="array" ref="N112">SUM(IF((licenziamenti[company]=M112)*(licenziamenti[date_year]=anno)*(licenziamenti[industry]=settore)*(licenziamenti[country]=paese),licenziamenti[total_laid_off]))</f>
        <v>0</v>
      </c>
      <c r="P112" t="str">
        <v>Argo AI</v>
      </c>
      <c r="Q112">
        <v>0</v>
      </c>
    </row>
    <row r="113" spans="13:17" x14ac:dyDescent="0.3">
      <c r="M113" t="str">
        <v>Argyle</v>
      </c>
      <c r="N113" cm="1">
        <f t="array" ref="N113">SUM(IF((licenziamenti[company]=M113)*(licenziamenti[date_year]=anno)*(licenziamenti[industry]=settore)*(licenziamenti[country]=paese),licenziamenti[total_laid_off]))</f>
        <v>0</v>
      </c>
      <c r="P113" t="str">
        <v>Argyle</v>
      </c>
      <c r="Q113">
        <v>0</v>
      </c>
    </row>
    <row r="114" spans="13:17" x14ac:dyDescent="0.3">
      <c r="M114" t="str">
        <v>Armis</v>
      </c>
      <c r="N114" cm="1">
        <f t="array" ref="N114">SUM(IF((licenziamenti[company]=M114)*(licenziamenti[date_year]=anno)*(licenziamenti[industry]=settore)*(licenziamenti[country]=paese),licenziamenti[total_laid_off]))</f>
        <v>0</v>
      </c>
      <c r="P114" t="str">
        <v>Armis</v>
      </c>
      <c r="Q114">
        <v>0</v>
      </c>
    </row>
    <row r="115" spans="13:17" x14ac:dyDescent="0.3">
      <c r="M115" t="str">
        <v>Arrival</v>
      </c>
      <c r="N115" cm="1">
        <f t="array" ref="N115">SUM(IF((licenziamenti[company]=M115)*(licenziamenti[date_year]=anno)*(licenziamenti[industry]=settore)*(licenziamenti[country]=paese),licenziamenti[total_laid_off]))</f>
        <v>0</v>
      </c>
      <c r="P115" t="str">
        <v>Arrival</v>
      </c>
      <c r="Q115">
        <v>0</v>
      </c>
    </row>
    <row r="116" spans="13:17" x14ac:dyDescent="0.3">
      <c r="M116" t="str">
        <v>Arrive Logistics</v>
      </c>
      <c r="N116" cm="1">
        <f t="array" ref="N116">SUM(IF((licenziamenti[company]=M116)*(licenziamenti[date_year]=anno)*(licenziamenti[industry]=settore)*(licenziamenti[country]=paese),licenziamenti[total_laid_off]))</f>
        <v>0</v>
      </c>
      <c r="P116" t="str">
        <v>Arrive Logistics</v>
      </c>
      <c r="Q116">
        <v>0</v>
      </c>
    </row>
    <row r="117" spans="13:17" x14ac:dyDescent="0.3">
      <c r="M117" t="str">
        <v>Articulate</v>
      </c>
      <c r="N117" cm="1">
        <f t="array" ref="N117">SUM(IF((licenziamenti[company]=M117)*(licenziamenti[date_year]=anno)*(licenziamenti[industry]=settore)*(licenziamenti[country]=paese),licenziamenti[total_laid_off]))</f>
        <v>0</v>
      </c>
      <c r="P117" t="str">
        <v>Articulate</v>
      </c>
      <c r="Q117">
        <v>0</v>
      </c>
    </row>
    <row r="118" spans="13:17" x14ac:dyDescent="0.3">
      <c r="M118" t="str">
        <v>Artsy</v>
      </c>
      <c r="N118" cm="1">
        <f t="array" ref="N118">SUM(IF((licenziamenti[company]=M118)*(licenziamenti[date_year]=anno)*(licenziamenti[industry]=settore)*(licenziamenti[country]=paese),licenziamenti[total_laid_off]))</f>
        <v>0</v>
      </c>
      <c r="P118" t="str">
        <v>Artsy</v>
      </c>
      <c r="Q118">
        <v>0</v>
      </c>
    </row>
    <row r="119" spans="13:17" x14ac:dyDescent="0.3">
      <c r="M119" t="str">
        <v>Asana</v>
      </c>
      <c r="N119" cm="1">
        <f t="array" ref="N119">SUM(IF((licenziamenti[company]=M119)*(licenziamenti[date_year]=anno)*(licenziamenti[industry]=settore)*(licenziamenti[country]=paese),licenziamenti[total_laid_off]))</f>
        <v>0</v>
      </c>
      <c r="P119" t="str">
        <v>Asana</v>
      </c>
      <c r="Q119">
        <v>0</v>
      </c>
    </row>
    <row r="120" spans="13:17" x14ac:dyDescent="0.3">
      <c r="M120" t="str">
        <v>Aspiration</v>
      </c>
      <c r="N120" cm="1">
        <f t="array" ref="N120">SUM(IF((licenziamenti[company]=M120)*(licenziamenti[date_year]=anno)*(licenziamenti[industry]=settore)*(licenziamenti[country]=paese),licenziamenti[total_laid_off]))</f>
        <v>0</v>
      </c>
      <c r="P120" t="str">
        <v>Aspiration</v>
      </c>
      <c r="Q120">
        <v>0</v>
      </c>
    </row>
    <row r="121" spans="13:17" x14ac:dyDescent="0.3">
      <c r="M121" t="str">
        <v>Aspire</v>
      </c>
      <c r="N121" cm="1">
        <f t="array" ref="N121">SUM(IF((licenziamenti[company]=M121)*(licenziamenti[date_year]=anno)*(licenziamenti[industry]=settore)*(licenziamenti[country]=paese),licenziamenti[total_laid_off]))</f>
        <v>0</v>
      </c>
      <c r="P121" t="str">
        <v>Aspire</v>
      </c>
      <c r="Q121">
        <v>0</v>
      </c>
    </row>
    <row r="122" spans="13:17" x14ac:dyDescent="0.3">
      <c r="M122" t="str">
        <v>Assure</v>
      </c>
      <c r="N122" cm="1">
        <f t="array" ref="N122">SUM(IF((licenziamenti[company]=M122)*(licenziamenti[date_year]=anno)*(licenziamenti[industry]=settore)*(licenziamenti[country]=paese),licenziamenti[total_laid_off]))</f>
        <v>0</v>
      </c>
      <c r="P122" t="str">
        <v>Assure</v>
      </c>
      <c r="Q122">
        <v>0</v>
      </c>
    </row>
    <row r="123" spans="13:17" x14ac:dyDescent="0.3">
      <c r="M123" t="str">
        <v>Astra</v>
      </c>
      <c r="N123" cm="1">
        <f t="array" ref="N123">SUM(IF((licenziamenti[company]=M123)*(licenziamenti[date_year]=anno)*(licenziamenti[industry]=settore)*(licenziamenti[country]=paese),licenziamenti[total_laid_off]))</f>
        <v>0</v>
      </c>
      <c r="P123" t="str">
        <v>Astra</v>
      </c>
      <c r="Q123">
        <v>0</v>
      </c>
    </row>
    <row r="124" spans="13:17" x14ac:dyDescent="0.3">
      <c r="M124" t="str">
        <v>Astrate Medical</v>
      </c>
      <c r="N124" cm="1">
        <f t="array" ref="N124">SUM(IF((licenziamenti[company]=M124)*(licenziamenti[date_year]=anno)*(licenziamenti[industry]=settore)*(licenziamenti[country]=paese),licenziamenti[total_laid_off]))</f>
        <v>0</v>
      </c>
      <c r="P124" t="str">
        <v>Astrate Medical</v>
      </c>
      <c r="Q124">
        <v>0</v>
      </c>
    </row>
    <row r="125" spans="13:17" x14ac:dyDescent="0.3">
      <c r="M125" t="str">
        <v>Astronomer</v>
      </c>
      <c r="N125" cm="1">
        <f t="array" ref="N125">SUM(IF((licenziamenti[company]=M125)*(licenziamenti[date_year]=anno)*(licenziamenti[industry]=settore)*(licenziamenti[country]=paese),licenziamenti[total_laid_off]))</f>
        <v>0</v>
      </c>
      <c r="P125" t="str">
        <v>Astronomer</v>
      </c>
      <c r="Q125">
        <v>0</v>
      </c>
    </row>
    <row r="126" spans="13:17" x14ac:dyDescent="0.3">
      <c r="M126" t="str">
        <v>At-Bay</v>
      </c>
      <c r="N126" cm="1">
        <f t="array" ref="N126">SUM(IF((licenziamenti[company]=M126)*(licenziamenti[date_year]=anno)*(licenziamenti[industry]=settore)*(licenziamenti[country]=paese),licenziamenti[total_laid_off]))</f>
        <v>0</v>
      </c>
      <c r="P126" t="str">
        <v>At-Bay</v>
      </c>
      <c r="Q126">
        <v>0</v>
      </c>
    </row>
    <row r="127" spans="13:17" x14ac:dyDescent="0.3">
      <c r="M127" t="str">
        <v>Atera</v>
      </c>
      <c r="N127" cm="1">
        <f t="array" ref="N127">SUM(IF((licenziamenti[company]=M127)*(licenziamenti[date_year]=anno)*(licenziamenti[industry]=settore)*(licenziamenti[country]=paese),licenziamenti[total_laid_off]))</f>
        <v>0</v>
      </c>
      <c r="P127" t="str">
        <v>Atera</v>
      </c>
      <c r="Q127">
        <v>0</v>
      </c>
    </row>
    <row r="128" spans="13:17" x14ac:dyDescent="0.3">
      <c r="M128" t="str">
        <v>Athennian</v>
      </c>
      <c r="N128" cm="1">
        <f t="array" ref="N128">SUM(IF((licenziamenti[company]=M128)*(licenziamenti[date_year]=anno)*(licenziamenti[industry]=settore)*(licenziamenti[country]=paese),licenziamenti[total_laid_off]))</f>
        <v>0</v>
      </c>
      <c r="P128" t="str">
        <v>Athennian</v>
      </c>
      <c r="Q128">
        <v>0</v>
      </c>
    </row>
    <row r="129" spans="13:17" x14ac:dyDescent="0.3">
      <c r="M129" t="str">
        <v>Atlas</v>
      </c>
      <c r="N129" cm="1">
        <f t="array" ref="N129">SUM(IF((licenziamenti[company]=M129)*(licenziamenti[date_year]=anno)*(licenziamenti[industry]=settore)*(licenziamenti[country]=paese),licenziamenti[total_laid_off]))</f>
        <v>0</v>
      </c>
      <c r="P129" t="str">
        <v>Atlas</v>
      </c>
      <c r="Q129">
        <v>0</v>
      </c>
    </row>
    <row r="130" spans="13:17" x14ac:dyDescent="0.3">
      <c r="M130" t="str">
        <v>Atlas Obscura</v>
      </c>
      <c r="N130" cm="1">
        <f t="array" ref="N130">SUM(IF((licenziamenti[company]=M130)*(licenziamenti[date_year]=anno)*(licenziamenti[industry]=settore)*(licenziamenti[country]=paese),licenziamenti[total_laid_off]))</f>
        <v>0</v>
      </c>
      <c r="P130" t="str">
        <v>Atlas Obscura</v>
      </c>
      <c r="Q130">
        <v>0</v>
      </c>
    </row>
    <row r="131" spans="13:17" x14ac:dyDescent="0.3">
      <c r="M131" t="str">
        <v>Atlassian</v>
      </c>
      <c r="N131" cm="1">
        <f t="array" ref="N131">SUM(IF((licenziamenti[company]=M131)*(licenziamenti[date_year]=anno)*(licenziamenti[industry]=settore)*(licenziamenti[country]=paese),licenziamenti[total_laid_off]))</f>
        <v>0</v>
      </c>
      <c r="P131" t="str">
        <v>Atlassian</v>
      </c>
      <c r="Q131">
        <v>0</v>
      </c>
    </row>
    <row r="132" spans="13:17" x14ac:dyDescent="0.3">
      <c r="M132" t="str">
        <v>Atmosphere</v>
      </c>
      <c r="N132" cm="1">
        <f t="array" ref="N132">SUM(IF((licenziamenti[company]=M132)*(licenziamenti[date_year]=anno)*(licenziamenti[industry]=settore)*(licenziamenti[country]=paese),licenziamenti[total_laid_off]))</f>
        <v>0</v>
      </c>
      <c r="P132" t="str">
        <v>Atmosphere</v>
      </c>
      <c r="Q132">
        <v>0</v>
      </c>
    </row>
    <row r="133" spans="13:17" x14ac:dyDescent="0.3">
      <c r="M133" t="str">
        <v>AtoB</v>
      </c>
      <c r="N133" cm="1">
        <f t="array" ref="N133">SUM(IF((licenziamenti[company]=M133)*(licenziamenti[date_year]=anno)*(licenziamenti[industry]=settore)*(licenziamenti[country]=paese),licenziamenti[total_laid_off]))</f>
        <v>0</v>
      </c>
      <c r="P133" t="str">
        <v>AtoB</v>
      </c>
      <c r="Q133">
        <v>0</v>
      </c>
    </row>
    <row r="134" spans="13:17" x14ac:dyDescent="0.3">
      <c r="M134" t="str">
        <v>Atsu</v>
      </c>
      <c r="N134" cm="1">
        <f t="array" ref="N134">SUM(IF((licenziamenti[company]=M134)*(licenziamenti[date_year]=anno)*(licenziamenti[industry]=settore)*(licenziamenti[country]=paese),licenziamenti[total_laid_off]))</f>
        <v>0</v>
      </c>
      <c r="P134" t="str">
        <v>Atsu</v>
      </c>
      <c r="Q134">
        <v>0</v>
      </c>
    </row>
    <row r="135" spans="13:17" x14ac:dyDescent="0.3">
      <c r="M135" t="str">
        <v>Attentive</v>
      </c>
      <c r="N135" cm="1">
        <f t="array" ref="N135">SUM(IF((licenziamenti[company]=M135)*(licenziamenti[date_year]=anno)*(licenziamenti[industry]=settore)*(licenziamenti[country]=paese),licenziamenti[total_laid_off]))</f>
        <v>0</v>
      </c>
      <c r="P135" t="str">
        <v>Attentive</v>
      </c>
      <c r="Q135">
        <v>0</v>
      </c>
    </row>
    <row r="136" spans="13:17" x14ac:dyDescent="0.3">
      <c r="M136" t="str">
        <v>AU10TIX</v>
      </c>
      <c r="N136" cm="1">
        <f t="array" ref="N136">SUM(IF((licenziamenti[company]=M136)*(licenziamenti[date_year]=anno)*(licenziamenti[industry]=settore)*(licenziamenti[country]=paese),licenziamenti[total_laid_off]))</f>
        <v>0</v>
      </c>
      <c r="P136" t="str">
        <v>AU10TIX</v>
      </c>
      <c r="Q136">
        <v>0</v>
      </c>
    </row>
    <row r="137" spans="13:17" x14ac:dyDescent="0.3">
      <c r="M137" t="str">
        <v>Audible</v>
      </c>
      <c r="N137" cm="1">
        <f t="array" ref="N137">SUM(IF((licenziamenti[company]=M137)*(licenziamenti[date_year]=anno)*(licenziamenti[industry]=settore)*(licenziamenti[country]=paese),licenziamenti[total_laid_off]))</f>
        <v>0</v>
      </c>
      <c r="P137" t="str">
        <v>Audible</v>
      </c>
      <c r="Q137">
        <v>0</v>
      </c>
    </row>
    <row r="138" spans="13:17" x14ac:dyDescent="0.3">
      <c r="M138" t="str">
        <v>AudioCodes</v>
      </c>
      <c r="N138" cm="1">
        <f t="array" ref="N138">SUM(IF((licenziamenti[company]=M138)*(licenziamenti[date_year]=anno)*(licenziamenti[industry]=settore)*(licenziamenti[country]=paese),licenziamenti[total_laid_off]))</f>
        <v>0</v>
      </c>
      <c r="P138" t="str">
        <v>AudioCodes</v>
      </c>
      <c r="Q138">
        <v>0</v>
      </c>
    </row>
    <row r="139" spans="13:17" x14ac:dyDescent="0.3">
      <c r="M139" t="str">
        <v>Augury</v>
      </c>
      <c r="N139" cm="1">
        <f t="array" ref="N139">SUM(IF((licenziamenti[company]=M139)*(licenziamenti[date_year]=anno)*(licenziamenti[industry]=settore)*(licenziamenti[country]=paese),licenziamenti[total_laid_off]))</f>
        <v>0</v>
      </c>
      <c r="P139" t="str">
        <v>Augury</v>
      </c>
      <c r="Q139">
        <v>0</v>
      </c>
    </row>
    <row r="140" spans="13:17" x14ac:dyDescent="0.3">
      <c r="M140" t="str">
        <v>Aura</v>
      </c>
      <c r="N140" cm="1">
        <f t="array" ref="N140">SUM(IF((licenziamenti[company]=M140)*(licenziamenti[date_year]=anno)*(licenziamenti[industry]=settore)*(licenziamenti[country]=paese),licenziamenti[total_laid_off]))</f>
        <v>0</v>
      </c>
      <c r="P140" t="str">
        <v>Aura</v>
      </c>
      <c r="Q140">
        <v>0</v>
      </c>
    </row>
    <row r="141" spans="13:17" x14ac:dyDescent="0.3">
      <c r="M141" t="str">
        <v>Aura Financial</v>
      </c>
      <c r="N141" cm="1">
        <f t="array" ref="N141">SUM(IF((licenziamenti[company]=M141)*(licenziamenti[date_year]=anno)*(licenziamenti[industry]=settore)*(licenziamenti[country]=paese),licenziamenti[total_laid_off]))</f>
        <v>0</v>
      </c>
      <c r="P141" t="str">
        <v>Aura Financial</v>
      </c>
      <c r="Q141">
        <v>0</v>
      </c>
    </row>
    <row r="142" spans="13:17" x14ac:dyDescent="0.3">
      <c r="M142" t="str">
        <v>Aurora</v>
      </c>
      <c r="N142" cm="1">
        <f t="array" ref="N142">SUM(IF((licenziamenti[company]=M142)*(licenziamenti[date_year]=anno)*(licenziamenti[industry]=settore)*(licenziamenti[country]=paese),licenziamenti[total_laid_off]))</f>
        <v>0</v>
      </c>
      <c r="P142" t="str">
        <v>Aurora</v>
      </c>
      <c r="Q142">
        <v>0</v>
      </c>
    </row>
    <row r="143" spans="13:17" x14ac:dyDescent="0.3">
      <c r="M143" t="str">
        <v>Aurora Labs</v>
      </c>
      <c r="N143" cm="1">
        <f t="array" ref="N143">SUM(IF((licenziamenti[company]=M143)*(licenziamenti[date_year]=anno)*(licenziamenti[industry]=settore)*(licenziamenti[country]=paese),licenziamenti[total_laid_off]))</f>
        <v>0</v>
      </c>
      <c r="P143" t="str">
        <v>Aurora Labs</v>
      </c>
      <c r="Q143">
        <v>0</v>
      </c>
    </row>
    <row r="144" spans="13:17" x14ac:dyDescent="0.3">
      <c r="M144" t="str">
        <v>Aurora Solar</v>
      </c>
      <c r="N144" cm="1">
        <f t="array" ref="N144">SUM(IF((licenziamenti[company]=M144)*(licenziamenti[date_year]=anno)*(licenziamenti[industry]=settore)*(licenziamenti[country]=paese),licenziamenti[total_laid_off]))</f>
        <v>0</v>
      </c>
      <c r="P144" t="str">
        <v>Aurora Solar</v>
      </c>
      <c r="Q144">
        <v>0</v>
      </c>
    </row>
    <row r="145" spans="13:17" x14ac:dyDescent="0.3">
      <c r="M145" t="str">
        <v>Autograph</v>
      </c>
      <c r="N145" cm="1">
        <f t="array" ref="N145">SUM(IF((licenziamenti[company]=M145)*(licenziamenti[date_year]=anno)*(licenziamenti[industry]=settore)*(licenziamenti[country]=paese),licenziamenti[total_laid_off]))</f>
        <v>0</v>
      </c>
      <c r="P145" t="str">
        <v>Autograph</v>
      </c>
      <c r="Q145">
        <v>0</v>
      </c>
    </row>
    <row r="146" spans="13:17" x14ac:dyDescent="0.3">
      <c r="M146" t="str">
        <v>Automatic</v>
      </c>
      <c r="N146" cm="1">
        <f t="array" ref="N146">SUM(IF((licenziamenti[company]=M146)*(licenziamenti[date_year]=anno)*(licenziamenti[industry]=settore)*(licenziamenti[country]=paese),licenziamenti[total_laid_off]))</f>
        <v>0</v>
      </c>
      <c r="P146" t="str">
        <v>Automatic</v>
      </c>
      <c r="Q146">
        <v>0</v>
      </c>
    </row>
    <row r="147" spans="13:17" x14ac:dyDescent="0.3">
      <c r="M147" t="str">
        <v>Automation Anywhere</v>
      </c>
      <c r="N147" cm="1">
        <f t="array" ref="N147">SUM(IF((licenziamenti[company]=M147)*(licenziamenti[date_year]=anno)*(licenziamenti[industry]=settore)*(licenziamenti[country]=paese),licenziamenti[total_laid_off]))</f>
        <v>0</v>
      </c>
      <c r="P147" t="str">
        <v>Automation Anywhere</v>
      </c>
      <c r="Q147">
        <v>0</v>
      </c>
    </row>
    <row r="148" spans="13:17" x14ac:dyDescent="0.3">
      <c r="M148" t="str">
        <v>Automattic</v>
      </c>
      <c r="N148" cm="1">
        <f t="array" ref="N148">SUM(IF((licenziamenti[company]=M148)*(licenziamenti[date_year]=anno)*(licenziamenti[industry]=settore)*(licenziamenti[country]=paese),licenziamenti[total_laid_off]))</f>
        <v>0</v>
      </c>
      <c r="P148" t="str">
        <v>Automattic</v>
      </c>
      <c r="Q148">
        <v>0</v>
      </c>
    </row>
    <row r="149" spans="13:17" x14ac:dyDescent="0.3">
      <c r="M149" t="str">
        <v>Automox</v>
      </c>
      <c r="N149" cm="1">
        <f t="array" ref="N149">SUM(IF((licenziamenti[company]=M149)*(licenziamenti[date_year]=anno)*(licenziamenti[industry]=settore)*(licenziamenti[country]=paese),licenziamenti[total_laid_off]))</f>
        <v>0</v>
      </c>
      <c r="P149" t="str">
        <v>Automox</v>
      </c>
      <c r="Q149">
        <v>0</v>
      </c>
    </row>
    <row r="150" spans="13:17" x14ac:dyDescent="0.3">
      <c r="M150" t="str">
        <v>Ava Labs</v>
      </c>
      <c r="N150" cm="1">
        <f t="array" ref="N150">SUM(IF((licenziamenti[company]=M150)*(licenziamenti[date_year]=anno)*(licenziamenti[industry]=settore)*(licenziamenti[country]=paese),licenziamenti[total_laid_off]))</f>
        <v>0</v>
      </c>
      <c r="P150" t="str">
        <v>Ava Labs</v>
      </c>
      <c r="Q150">
        <v>0</v>
      </c>
    </row>
    <row r="151" spans="13:17" x14ac:dyDescent="0.3">
      <c r="M151" t="str">
        <v>AvantStay</v>
      </c>
      <c r="N151" cm="1">
        <f t="array" ref="N151">SUM(IF((licenziamenti[company]=M151)*(licenziamenti[date_year]=anno)*(licenziamenti[industry]=settore)*(licenziamenti[country]=paese),licenziamenti[total_laid_off]))</f>
        <v>0</v>
      </c>
      <c r="P151" t="str">
        <v>AvantStay</v>
      </c>
      <c r="Q151">
        <v>0</v>
      </c>
    </row>
    <row r="152" spans="13:17" x14ac:dyDescent="0.3">
      <c r="M152" t="str">
        <v>Avaya</v>
      </c>
      <c r="N152" cm="1">
        <f t="array" ref="N152">SUM(IF((licenziamenti[company]=M152)*(licenziamenti[date_year]=anno)*(licenziamenti[industry]=settore)*(licenziamenti[country]=paese),licenziamenti[total_laid_off]))</f>
        <v>0</v>
      </c>
      <c r="P152" t="str">
        <v>Avaya</v>
      </c>
      <c r="Q152">
        <v>0</v>
      </c>
    </row>
    <row r="153" spans="13:17" x14ac:dyDescent="0.3">
      <c r="M153" t="str">
        <v>Avidbots</v>
      </c>
      <c r="N153" cm="1">
        <f t="array" ref="N153">SUM(IF((licenziamenti[company]=M153)*(licenziamenti[date_year]=anno)*(licenziamenti[industry]=settore)*(licenziamenti[country]=paese),licenziamenti[total_laid_off]))</f>
        <v>0</v>
      </c>
      <c r="P153" t="str">
        <v>Avidbots</v>
      </c>
      <c r="Q153">
        <v>0</v>
      </c>
    </row>
    <row r="154" spans="13:17" x14ac:dyDescent="0.3">
      <c r="M154" t="str">
        <v>Avo</v>
      </c>
      <c r="N154" cm="1">
        <f t="array" ref="N154">SUM(IF((licenziamenti[company]=M154)*(licenziamenti[date_year]=anno)*(licenziamenti[industry]=settore)*(licenziamenti[country]=paese),licenziamenti[total_laid_off]))</f>
        <v>0</v>
      </c>
      <c r="P154" t="str">
        <v>Avo</v>
      </c>
      <c r="Q154">
        <v>0</v>
      </c>
    </row>
    <row r="155" spans="13:17" x14ac:dyDescent="0.3">
      <c r="M155" t="str">
        <v>Away</v>
      </c>
      <c r="N155" cm="1">
        <f t="array" ref="N155">SUM(IF((licenziamenti[company]=M155)*(licenziamenti[date_year]=anno)*(licenziamenti[industry]=settore)*(licenziamenti[country]=paese),licenziamenti[total_laid_off]))</f>
        <v>0</v>
      </c>
      <c r="P155" t="str">
        <v>Away</v>
      </c>
      <c r="Q155">
        <v>0</v>
      </c>
    </row>
    <row r="156" spans="13:17" x14ac:dyDescent="0.3">
      <c r="M156" t="str">
        <v>Awok</v>
      </c>
      <c r="N156" cm="1">
        <f t="array" ref="N156">SUM(IF((licenziamenti[company]=M156)*(licenziamenti[date_year]=anno)*(licenziamenti[industry]=settore)*(licenziamenti[country]=paese),licenziamenti[total_laid_off]))</f>
        <v>0</v>
      </c>
      <c r="P156" t="str">
        <v>Awok</v>
      </c>
      <c r="Q156">
        <v>0</v>
      </c>
    </row>
    <row r="157" spans="13:17" x14ac:dyDescent="0.3">
      <c r="M157" t="str">
        <v>Axios Media</v>
      </c>
      <c r="N157" cm="1">
        <f t="array" ref="N157">SUM(IF((licenziamenti[company]=M157)*(licenziamenti[date_year]=anno)*(licenziamenti[industry]=settore)*(licenziamenti[country]=paese),licenziamenti[total_laid_off]))</f>
        <v>0</v>
      </c>
      <c r="P157" t="str">
        <v>Axios Media</v>
      </c>
      <c r="Q157">
        <v>0</v>
      </c>
    </row>
    <row r="158" spans="13:17" x14ac:dyDescent="0.3">
      <c r="M158" t="str">
        <v>Axonius</v>
      </c>
      <c r="N158" cm="1">
        <f t="array" ref="N158">SUM(IF((licenziamenti[company]=M158)*(licenziamenti[date_year]=anno)*(licenziamenti[industry]=settore)*(licenziamenti[country]=paese),licenziamenti[total_laid_off]))</f>
        <v>0</v>
      </c>
      <c r="P158" t="str">
        <v>Axonius</v>
      </c>
      <c r="Q158">
        <v>0</v>
      </c>
    </row>
    <row r="159" spans="13:17" x14ac:dyDescent="0.3">
      <c r="M159" t="str">
        <v>Aya</v>
      </c>
      <c r="N159" cm="1">
        <f t="array" ref="N159">SUM(IF((licenziamenti[company]=M159)*(licenziamenti[date_year]=anno)*(licenziamenti[industry]=settore)*(licenziamenti[country]=paese),licenziamenti[total_laid_off]))</f>
        <v>0</v>
      </c>
      <c r="P159" t="str">
        <v>Aya</v>
      </c>
      <c r="Q159">
        <v>0</v>
      </c>
    </row>
    <row r="160" spans="13:17" x14ac:dyDescent="0.3">
      <c r="M160" t="str">
        <v>Ayoconnect</v>
      </c>
      <c r="N160" cm="1">
        <f t="array" ref="N160">SUM(IF((licenziamenti[company]=M160)*(licenziamenti[date_year]=anno)*(licenziamenti[industry]=settore)*(licenziamenti[country]=paese),licenziamenti[total_laid_off]))</f>
        <v>0</v>
      </c>
      <c r="P160" t="str">
        <v>Ayoconnect</v>
      </c>
      <c r="Q160">
        <v>0</v>
      </c>
    </row>
    <row r="161" spans="13:17" x14ac:dyDescent="0.3">
      <c r="M161" t="str">
        <v>B8ta</v>
      </c>
      <c r="N161" cm="1">
        <f t="array" ref="N161">SUM(IF((licenziamenti[company]=M161)*(licenziamenti[date_year]=anno)*(licenziamenti[industry]=settore)*(licenziamenti[country]=paese),licenziamenti[total_laid_off]))</f>
        <v>0</v>
      </c>
      <c r="P161" t="str">
        <v>B8ta</v>
      </c>
      <c r="Q161">
        <v>0</v>
      </c>
    </row>
    <row r="162" spans="13:17" x14ac:dyDescent="0.3">
      <c r="M162" t="str">
        <v>Babylon</v>
      </c>
      <c r="N162" cm="1">
        <f t="array" ref="N162">SUM(IF((licenziamenti[company]=M162)*(licenziamenti[date_year]=anno)*(licenziamenti[industry]=settore)*(licenziamenti[country]=paese),licenziamenti[total_laid_off]))</f>
        <v>0</v>
      </c>
      <c r="P162" t="str">
        <v>Babylon</v>
      </c>
      <c r="Q162">
        <v>0</v>
      </c>
    </row>
    <row r="163" spans="13:17" x14ac:dyDescent="0.3">
      <c r="M163" t="str">
        <v>Babylon Health</v>
      </c>
      <c r="N163" cm="1">
        <f t="array" ref="N163">SUM(IF((licenziamenti[company]=M163)*(licenziamenti[date_year]=anno)*(licenziamenti[industry]=settore)*(licenziamenti[country]=paese),licenziamenti[total_laid_off]))</f>
        <v>0</v>
      </c>
      <c r="P163" t="str">
        <v>Babylon Health</v>
      </c>
      <c r="Q163">
        <v>0</v>
      </c>
    </row>
    <row r="164" spans="13:17" x14ac:dyDescent="0.3">
      <c r="M164" t="str">
        <v>Back Market</v>
      </c>
      <c r="N164" cm="1">
        <f t="array" ref="N164">SUM(IF((licenziamenti[company]=M164)*(licenziamenti[date_year]=anno)*(licenziamenti[industry]=settore)*(licenziamenti[country]=paese),licenziamenti[total_laid_off]))</f>
        <v>0</v>
      </c>
      <c r="P164" t="str">
        <v>Back Market</v>
      </c>
      <c r="Q164">
        <v>0</v>
      </c>
    </row>
    <row r="165" spans="13:17" x14ac:dyDescent="0.3">
      <c r="M165" t="str">
        <v>Bakkt</v>
      </c>
      <c r="N165" cm="1">
        <f t="array" ref="N165">SUM(IF((licenziamenti[company]=M165)*(licenziamenti[date_year]=anno)*(licenziamenti[industry]=settore)*(licenziamenti[country]=paese),licenziamenti[total_laid_off]))</f>
        <v>0</v>
      </c>
      <c r="P165" t="str">
        <v>Bakkt</v>
      </c>
      <c r="Q165">
        <v>0</v>
      </c>
    </row>
    <row r="166" spans="13:17" x14ac:dyDescent="0.3">
      <c r="M166" t="str">
        <v>Bally's Interactive</v>
      </c>
      <c r="N166" cm="1">
        <f t="array" ref="N166">SUM(IF((licenziamenti[company]=M166)*(licenziamenti[date_year]=anno)*(licenziamenti[industry]=settore)*(licenziamenti[country]=paese),licenziamenti[total_laid_off]))</f>
        <v>0</v>
      </c>
      <c r="P166" t="str">
        <v>Bally's Interactive</v>
      </c>
      <c r="Q166">
        <v>0</v>
      </c>
    </row>
    <row r="167" spans="13:17" x14ac:dyDescent="0.3">
      <c r="M167" t="str">
        <v>Balto</v>
      </c>
      <c r="N167" cm="1">
        <f t="array" ref="N167">SUM(IF((licenziamenti[company]=M167)*(licenziamenti[date_year]=anno)*(licenziamenti[industry]=settore)*(licenziamenti[country]=paese),licenziamenti[total_laid_off]))</f>
        <v>0</v>
      </c>
      <c r="P167" t="str">
        <v>Balto</v>
      </c>
      <c r="Q167">
        <v>0</v>
      </c>
    </row>
    <row r="168" spans="13:17" x14ac:dyDescent="0.3">
      <c r="M168" t="str">
        <v>Banxa</v>
      </c>
      <c r="N168" cm="1">
        <f t="array" ref="N168">SUM(IF((licenziamenti[company]=M168)*(licenziamenti[date_year]=anno)*(licenziamenti[industry]=settore)*(licenziamenti[country]=paese),licenziamenti[total_laid_off]))</f>
        <v>0</v>
      </c>
      <c r="P168" t="str">
        <v>Banxa</v>
      </c>
      <c r="Q168">
        <v>0</v>
      </c>
    </row>
    <row r="169" spans="13:17" x14ac:dyDescent="0.3">
      <c r="M169" t="str">
        <v>Baraja</v>
      </c>
      <c r="N169" cm="1">
        <f t="array" ref="N169">SUM(IF((licenziamenti[company]=M169)*(licenziamenti[date_year]=anno)*(licenziamenti[industry]=settore)*(licenziamenti[country]=paese),licenziamenti[total_laid_off]))</f>
        <v>0</v>
      </c>
      <c r="P169" t="str">
        <v>Baraja</v>
      </c>
      <c r="Q169">
        <v>0</v>
      </c>
    </row>
    <row r="170" spans="13:17" x14ac:dyDescent="0.3">
      <c r="M170" t="str">
        <v>Bardee</v>
      </c>
      <c r="N170" cm="1">
        <f t="array" ref="N170">SUM(IF((licenziamenti[company]=M170)*(licenziamenti[date_year]=anno)*(licenziamenti[industry]=settore)*(licenziamenti[country]=paese),licenziamenti[total_laid_off]))</f>
        <v>0</v>
      </c>
      <c r="P170" t="str">
        <v>Bardee</v>
      </c>
      <c r="Q170">
        <v>0</v>
      </c>
    </row>
    <row r="171" spans="13:17" x14ac:dyDescent="0.3">
      <c r="M171" t="str">
        <v>Bark</v>
      </c>
      <c r="N171" cm="1">
        <f t="array" ref="N171">SUM(IF((licenziamenti[company]=M171)*(licenziamenti[date_year]=anno)*(licenziamenti[industry]=settore)*(licenziamenti[country]=paese),licenziamenti[total_laid_off]))</f>
        <v>0</v>
      </c>
      <c r="P171" t="str">
        <v>Bark</v>
      </c>
      <c r="Q171">
        <v>0</v>
      </c>
    </row>
    <row r="172" spans="13:17" x14ac:dyDescent="0.3">
      <c r="M172" t="str">
        <v>Basis Technologies</v>
      </c>
      <c r="N172" cm="1">
        <f t="array" ref="N172">SUM(IF((licenziamenti[company]=M172)*(licenziamenti[date_year]=anno)*(licenziamenti[industry]=settore)*(licenziamenti[country]=paese),licenziamenti[total_laid_off]))</f>
        <v>0</v>
      </c>
      <c r="P172" t="str">
        <v>Basis Technologies</v>
      </c>
      <c r="Q172">
        <v>0</v>
      </c>
    </row>
    <row r="173" spans="13:17" x14ac:dyDescent="0.3">
      <c r="M173" t="str">
        <v>Baton</v>
      </c>
      <c r="N173" cm="1">
        <f t="array" ref="N173">SUM(IF((licenziamenti[company]=M173)*(licenziamenti[date_year]=anno)*(licenziamenti[industry]=settore)*(licenziamenti[country]=paese),licenziamenti[total_laid_off]))</f>
        <v>0</v>
      </c>
      <c r="P173" t="str">
        <v>Baton</v>
      </c>
      <c r="Q173">
        <v>0</v>
      </c>
    </row>
    <row r="174" spans="13:17" x14ac:dyDescent="0.3">
      <c r="M174" t="str">
        <v>Beam Benefits</v>
      </c>
      <c r="N174" cm="1">
        <f t="array" ref="N174">SUM(IF((licenziamenti[company]=M174)*(licenziamenti[date_year]=anno)*(licenziamenti[industry]=settore)*(licenziamenti[country]=paese),licenziamenti[total_laid_off]))</f>
        <v>0</v>
      </c>
      <c r="P174" t="str">
        <v>Beam Benefits</v>
      </c>
      <c r="Q174">
        <v>0</v>
      </c>
    </row>
    <row r="175" spans="13:17" x14ac:dyDescent="0.3">
      <c r="M175" t="str">
        <v>Beamery</v>
      </c>
      <c r="N175" cm="1">
        <f t="array" ref="N175">SUM(IF((licenziamenti[company]=M175)*(licenziamenti[date_year]=anno)*(licenziamenti[industry]=settore)*(licenziamenti[country]=paese),licenziamenti[total_laid_off]))</f>
        <v>0</v>
      </c>
      <c r="P175" t="str">
        <v>Beamery</v>
      </c>
      <c r="Q175">
        <v>0</v>
      </c>
    </row>
    <row r="176" spans="13:17" x14ac:dyDescent="0.3">
      <c r="M176" t="str">
        <v>BeepKart</v>
      </c>
      <c r="N176" cm="1">
        <f t="array" ref="N176">SUM(IF((licenziamenti[company]=M176)*(licenziamenti[date_year]=anno)*(licenziamenti[industry]=settore)*(licenziamenti[country]=paese),licenziamenti[total_laid_off]))</f>
        <v>0</v>
      </c>
      <c r="P176" t="str">
        <v>BeepKart</v>
      </c>
      <c r="Q176">
        <v>0</v>
      </c>
    </row>
    <row r="177" spans="13:17" x14ac:dyDescent="0.3">
      <c r="M177" t="str">
        <v>BeeTech</v>
      </c>
      <c r="N177" cm="1">
        <f t="array" ref="N177">SUM(IF((licenziamenti[company]=M177)*(licenziamenti[date_year]=anno)*(licenziamenti[industry]=settore)*(licenziamenti[country]=paese),licenziamenti[total_laid_off]))</f>
        <v>0</v>
      </c>
      <c r="P177" t="str">
        <v>BeeTech</v>
      </c>
      <c r="Q177">
        <v>0</v>
      </c>
    </row>
    <row r="178" spans="13:17" x14ac:dyDescent="0.3">
      <c r="M178" t="str">
        <v>Bench</v>
      </c>
      <c r="N178" cm="1">
        <f t="array" ref="N178">SUM(IF((licenziamenti[company]=M178)*(licenziamenti[date_year]=anno)*(licenziamenti[industry]=settore)*(licenziamenti[country]=paese),licenziamenti[total_laid_off]))</f>
        <v>0</v>
      </c>
      <c r="P178" t="str">
        <v>Bench</v>
      </c>
      <c r="Q178">
        <v>0</v>
      </c>
    </row>
    <row r="179" spans="13:17" x14ac:dyDescent="0.3">
      <c r="M179" t="str">
        <v>Benchling</v>
      </c>
      <c r="N179" cm="1">
        <f t="array" ref="N179">SUM(IF((licenziamenti[company]=M179)*(licenziamenti[date_year]=anno)*(licenziamenti[industry]=settore)*(licenziamenti[country]=paese),licenziamenti[total_laid_off]))</f>
        <v>0</v>
      </c>
      <c r="P179" t="str">
        <v>Benchling</v>
      </c>
      <c r="Q179">
        <v>0</v>
      </c>
    </row>
    <row r="180" spans="13:17" x14ac:dyDescent="0.3">
      <c r="M180" t="str">
        <v>BenchSci</v>
      </c>
      <c r="N180" cm="1">
        <f t="array" ref="N180">SUM(IF((licenziamenti[company]=M180)*(licenziamenti[date_year]=anno)*(licenziamenti[industry]=settore)*(licenziamenti[country]=paese),licenziamenti[total_laid_off]))</f>
        <v>0</v>
      </c>
      <c r="P180" t="str">
        <v>BenchSci</v>
      </c>
      <c r="Q180">
        <v>0</v>
      </c>
    </row>
    <row r="181" spans="13:17" x14ac:dyDescent="0.3">
      <c r="M181" t="str">
        <v>Benevity</v>
      </c>
      <c r="N181" cm="1">
        <f t="array" ref="N181">SUM(IF((licenziamenti[company]=M181)*(licenziamenti[date_year]=anno)*(licenziamenti[industry]=settore)*(licenziamenti[country]=paese),licenziamenti[total_laid_off]))</f>
        <v>0</v>
      </c>
      <c r="P181" t="str">
        <v>Benevity</v>
      </c>
      <c r="Q181">
        <v>0</v>
      </c>
    </row>
    <row r="182" spans="13:17" x14ac:dyDescent="0.3">
      <c r="M182" t="str">
        <v>BenevolentAI</v>
      </c>
      <c r="N182" cm="1">
        <f t="array" ref="N182">SUM(IF((licenziamenti[company]=M182)*(licenziamenti[date_year]=anno)*(licenziamenti[industry]=settore)*(licenziamenti[country]=paese),licenziamenti[total_laid_off]))</f>
        <v>0</v>
      </c>
      <c r="P182" t="str">
        <v>BenevolentAI</v>
      </c>
      <c r="Q182">
        <v>0</v>
      </c>
    </row>
    <row r="183" spans="13:17" x14ac:dyDescent="0.3">
      <c r="M183" t="str">
        <v>Benitago Group</v>
      </c>
      <c r="N183" cm="1">
        <f t="array" ref="N183">SUM(IF((licenziamenti[company]=M183)*(licenziamenti[date_year]=anno)*(licenziamenti[industry]=settore)*(licenziamenti[country]=paese),licenziamenti[total_laid_off]))</f>
        <v>0</v>
      </c>
      <c r="P183" t="str">
        <v>Benitago Group</v>
      </c>
      <c r="Q183">
        <v>0</v>
      </c>
    </row>
    <row r="184" spans="13:17" x14ac:dyDescent="0.3">
      <c r="M184" t="str">
        <v>Berkeley Lights</v>
      </c>
      <c r="N184" cm="1">
        <f t="array" ref="N184">SUM(IF((licenziamenti[company]=M184)*(licenziamenti[date_year]=anno)*(licenziamenti[industry]=settore)*(licenziamenti[country]=paese),licenziamenti[total_laid_off]))</f>
        <v>0</v>
      </c>
      <c r="P184" t="str">
        <v>Berkeley Lights</v>
      </c>
      <c r="Q184">
        <v>0</v>
      </c>
    </row>
    <row r="185" spans="13:17" x14ac:dyDescent="0.3">
      <c r="M185" t="str">
        <v>Berlin Brands Group</v>
      </c>
      <c r="N185" cm="1">
        <f t="array" ref="N185">SUM(IF((licenziamenti[company]=M185)*(licenziamenti[date_year]=anno)*(licenziamenti[industry]=settore)*(licenziamenti[country]=paese),licenziamenti[total_laid_off]))</f>
        <v>0</v>
      </c>
      <c r="P185" t="str">
        <v>Berlin Brands Group</v>
      </c>
      <c r="Q185">
        <v>0</v>
      </c>
    </row>
    <row r="186" spans="13:17" x14ac:dyDescent="0.3">
      <c r="M186" t="str">
        <v>Bestow</v>
      </c>
      <c r="N186" cm="1">
        <f t="array" ref="N186">SUM(IF((licenziamenti[company]=M186)*(licenziamenti[date_year]=anno)*(licenziamenti[industry]=settore)*(licenziamenti[country]=paese),licenziamenti[total_laid_off]))</f>
        <v>0</v>
      </c>
      <c r="P186" t="str">
        <v>Bestow</v>
      </c>
      <c r="Q186">
        <v>0</v>
      </c>
    </row>
    <row r="187" spans="13:17" x14ac:dyDescent="0.3">
      <c r="M187" t="str">
        <v>Better Therapeutics</v>
      </c>
      <c r="N187" cm="1">
        <f t="array" ref="N187">SUM(IF((licenziamenti[company]=M187)*(licenziamenti[date_year]=anno)*(licenziamenti[industry]=settore)*(licenziamenti[country]=paese),licenziamenti[total_laid_off]))</f>
        <v>0</v>
      </c>
      <c r="P187" t="str">
        <v>Better Therapeutics</v>
      </c>
      <c r="Q187">
        <v>0</v>
      </c>
    </row>
    <row r="188" spans="13:17" x14ac:dyDescent="0.3">
      <c r="M188" t="str">
        <v>Better.com</v>
      </c>
      <c r="N188" cm="1">
        <f t="array" ref="N188">SUM(IF((licenziamenti[company]=M188)*(licenziamenti[date_year]=anno)*(licenziamenti[industry]=settore)*(licenziamenti[country]=paese),licenziamenti[total_laid_off]))</f>
        <v>0</v>
      </c>
      <c r="P188" t="str">
        <v>Better.com</v>
      </c>
      <c r="Q188">
        <v>0</v>
      </c>
    </row>
    <row r="189" spans="13:17" x14ac:dyDescent="0.3">
      <c r="M189" t="str">
        <v>Betterfly</v>
      </c>
      <c r="N189" cm="1">
        <f t="array" ref="N189">SUM(IF((licenziamenti[company]=M189)*(licenziamenti[date_year]=anno)*(licenziamenti[industry]=settore)*(licenziamenti[country]=paese),licenziamenti[total_laid_off]))</f>
        <v>0</v>
      </c>
      <c r="P189" t="str">
        <v>Betterfly</v>
      </c>
      <c r="Q189">
        <v>0</v>
      </c>
    </row>
    <row r="190" spans="13:17" x14ac:dyDescent="0.3">
      <c r="M190" t="str">
        <v>Betterment</v>
      </c>
      <c r="N190" cm="1">
        <f t="array" ref="N190">SUM(IF((licenziamenti[company]=M190)*(licenziamenti[date_year]=anno)*(licenziamenti[industry]=settore)*(licenziamenti[country]=paese),licenziamenti[total_laid_off]))</f>
        <v>0</v>
      </c>
      <c r="P190" t="str">
        <v>Betterment</v>
      </c>
      <c r="Q190">
        <v>0</v>
      </c>
    </row>
    <row r="191" spans="13:17" x14ac:dyDescent="0.3">
      <c r="M191" t="str">
        <v>BetterUp</v>
      </c>
      <c r="N191" cm="1">
        <f t="array" ref="N191">SUM(IF((licenziamenti[company]=M191)*(licenziamenti[date_year]=anno)*(licenziamenti[industry]=settore)*(licenziamenti[country]=paese),licenziamenti[total_laid_off]))</f>
        <v>0</v>
      </c>
      <c r="P191" t="str">
        <v>BetterUp</v>
      </c>
      <c r="Q191">
        <v>0</v>
      </c>
    </row>
    <row r="192" spans="13:17" x14ac:dyDescent="0.3">
      <c r="M192" t="str">
        <v>Bevi</v>
      </c>
      <c r="N192" cm="1">
        <f t="array" ref="N192">SUM(IF((licenziamenti[company]=M192)*(licenziamenti[date_year]=anno)*(licenziamenti[industry]=settore)*(licenziamenti[country]=paese),licenziamenti[total_laid_off]))</f>
        <v>0</v>
      </c>
      <c r="P192" t="str">
        <v>Bevi</v>
      </c>
      <c r="Q192">
        <v>0</v>
      </c>
    </row>
    <row r="193" spans="13:17" x14ac:dyDescent="0.3">
      <c r="M193" t="str">
        <v>Beyond Meat</v>
      </c>
      <c r="N193" cm="1">
        <f t="array" ref="N193">SUM(IF((licenziamenti[company]=M193)*(licenziamenti[date_year]=anno)*(licenziamenti[industry]=settore)*(licenziamenti[country]=paese),licenziamenti[total_laid_off]))</f>
        <v>0</v>
      </c>
      <c r="P193" t="str">
        <v>Beyond Meat</v>
      </c>
      <c r="Q193">
        <v>0</v>
      </c>
    </row>
    <row r="194" spans="13:17" x14ac:dyDescent="0.3">
      <c r="M194" t="str">
        <v>BeyondMinds</v>
      </c>
      <c r="N194" cm="1">
        <f t="array" ref="N194">SUM(IF((licenziamenti[company]=M194)*(licenziamenti[date_year]=anno)*(licenziamenti[industry]=settore)*(licenziamenti[country]=paese),licenziamenti[total_laid_off]))</f>
        <v>0</v>
      </c>
      <c r="P194" t="str">
        <v>BeyondMinds</v>
      </c>
      <c r="Q194">
        <v>0</v>
      </c>
    </row>
    <row r="195" spans="13:17" x14ac:dyDescent="0.3">
      <c r="M195" t="str">
        <v>BharatAgri</v>
      </c>
      <c r="N195" cm="1">
        <f t="array" ref="N195">SUM(IF((licenziamenti[company]=M195)*(licenziamenti[date_year]=anno)*(licenziamenti[industry]=settore)*(licenziamenti[country]=paese),licenziamenti[total_laid_off]))</f>
        <v>0</v>
      </c>
      <c r="P195" t="str">
        <v>BharatAgri</v>
      </c>
      <c r="Q195">
        <v>0</v>
      </c>
    </row>
    <row r="196" spans="13:17" x14ac:dyDescent="0.3">
      <c r="M196" t="str">
        <v>Big Cabal Media</v>
      </c>
      <c r="N196" cm="1">
        <f t="array" ref="N196">SUM(IF((licenziamenti[company]=M196)*(licenziamenti[date_year]=anno)*(licenziamenti[industry]=settore)*(licenziamenti[country]=paese),licenziamenti[total_laid_off]))</f>
        <v>0</v>
      </c>
      <c r="P196" t="str">
        <v>Big Cabal Media</v>
      </c>
      <c r="Q196">
        <v>0</v>
      </c>
    </row>
    <row r="197" spans="13:17" x14ac:dyDescent="0.3">
      <c r="M197" t="str">
        <v>Big Fish Games</v>
      </c>
      <c r="N197" cm="1">
        <f t="array" ref="N197">SUM(IF((licenziamenti[company]=M197)*(licenziamenti[date_year]=anno)*(licenziamenti[industry]=settore)*(licenziamenti[country]=paese),licenziamenti[total_laid_off]))</f>
        <v>0</v>
      </c>
      <c r="P197" t="str">
        <v>Big Fish Games</v>
      </c>
      <c r="Q197">
        <v>0</v>
      </c>
    </row>
    <row r="198" spans="13:17" x14ac:dyDescent="0.3">
      <c r="M198" t="str">
        <v>BigBear.ai</v>
      </c>
      <c r="N198" cm="1">
        <f t="array" ref="N198">SUM(IF((licenziamenti[company]=M198)*(licenziamenti[date_year]=anno)*(licenziamenti[industry]=settore)*(licenziamenti[country]=paese),licenziamenti[total_laid_off]))</f>
        <v>0</v>
      </c>
      <c r="P198" t="str">
        <v>BigBear.ai</v>
      </c>
      <c r="Q198">
        <v>0</v>
      </c>
    </row>
    <row r="199" spans="13:17" x14ac:dyDescent="0.3">
      <c r="M199" t="str">
        <v>BigCommerce</v>
      </c>
      <c r="N199" cm="1">
        <f t="array" ref="N199">SUM(IF((licenziamenti[company]=M199)*(licenziamenti[date_year]=anno)*(licenziamenti[industry]=settore)*(licenziamenti[country]=paese),licenziamenti[total_laid_off]))</f>
        <v>0</v>
      </c>
      <c r="P199" t="str">
        <v>BigCommerce</v>
      </c>
      <c r="Q199">
        <v>0</v>
      </c>
    </row>
    <row r="200" spans="13:17" x14ac:dyDescent="0.3">
      <c r="M200" t="str">
        <v>BigPanda</v>
      </c>
      <c r="N200" cm="1">
        <f t="array" ref="N200">SUM(IF((licenziamenti[company]=M200)*(licenziamenti[date_year]=anno)*(licenziamenti[industry]=settore)*(licenziamenti[country]=paese),licenziamenti[total_laid_off]))</f>
        <v>0</v>
      </c>
      <c r="P200" t="str">
        <v>BigPanda</v>
      </c>
      <c r="Q200">
        <v>0</v>
      </c>
    </row>
    <row r="201" spans="13:17" x14ac:dyDescent="0.3">
      <c r="M201" t="str">
        <v>Bilibili</v>
      </c>
      <c r="N201" cm="1">
        <f t="array" ref="N201">SUM(IF((licenziamenti[company]=M201)*(licenziamenti[date_year]=anno)*(licenziamenti[industry]=settore)*(licenziamenti[country]=paese),licenziamenti[total_laid_off]))</f>
        <v>0</v>
      </c>
      <c r="P201" t="str">
        <v>Bilibili</v>
      </c>
      <c r="Q201">
        <v>0</v>
      </c>
    </row>
    <row r="202" spans="13:17" x14ac:dyDescent="0.3">
      <c r="M202" t="str">
        <v>Bill.com</v>
      </c>
      <c r="N202" cm="1">
        <f t="array" ref="N202">SUM(IF((licenziamenti[company]=M202)*(licenziamenti[date_year]=anno)*(licenziamenti[industry]=settore)*(licenziamenti[country]=paese),licenziamenti[total_laid_off]))</f>
        <v>0</v>
      </c>
      <c r="P202" t="str">
        <v>Bill.com</v>
      </c>
      <c r="Q202">
        <v>0</v>
      </c>
    </row>
    <row r="203" spans="13:17" x14ac:dyDescent="0.3">
      <c r="M203" t="str">
        <v>BillGO</v>
      </c>
      <c r="N203" cm="1">
        <f t="array" ref="N203">SUM(IF((licenziamenti[company]=M203)*(licenziamenti[date_year]=anno)*(licenziamenti[industry]=settore)*(licenziamenti[country]=paese),licenziamenti[total_laid_off]))</f>
        <v>0</v>
      </c>
      <c r="P203" t="str">
        <v>BillGO</v>
      </c>
      <c r="Q203">
        <v>0</v>
      </c>
    </row>
    <row r="204" spans="13:17" x14ac:dyDescent="0.3">
      <c r="M204" t="str">
        <v>Biofourmis</v>
      </c>
      <c r="N204" cm="1">
        <f t="array" ref="N204">SUM(IF((licenziamenti[company]=M204)*(licenziamenti[date_year]=anno)*(licenziamenti[industry]=settore)*(licenziamenti[country]=paese),licenziamenti[total_laid_off]))</f>
        <v>0</v>
      </c>
      <c r="P204" t="str">
        <v>Biofourmis</v>
      </c>
      <c r="Q204">
        <v>0</v>
      </c>
    </row>
    <row r="205" spans="13:17" x14ac:dyDescent="0.3">
      <c r="M205" t="str">
        <v>BioMarin</v>
      </c>
      <c r="N205" cm="1">
        <f t="array" ref="N205">SUM(IF((licenziamenti[company]=M205)*(licenziamenti[date_year]=anno)*(licenziamenti[industry]=settore)*(licenziamenti[country]=paese),licenziamenti[total_laid_off]))</f>
        <v>0</v>
      </c>
      <c r="P205" t="str">
        <v>BioMarin</v>
      </c>
      <c r="Q205">
        <v>0</v>
      </c>
    </row>
    <row r="206" spans="13:17" x14ac:dyDescent="0.3">
      <c r="M206" t="str">
        <v>Bird</v>
      </c>
      <c r="N206" cm="1">
        <f t="array" ref="N206">SUM(IF((licenziamenti[company]=M206)*(licenziamenti[date_year]=anno)*(licenziamenti[industry]=settore)*(licenziamenti[country]=paese),licenziamenti[total_laid_off]))</f>
        <v>0</v>
      </c>
      <c r="P206" t="str">
        <v>Bird</v>
      </c>
      <c r="Q206">
        <v>0</v>
      </c>
    </row>
    <row r="207" spans="13:17" x14ac:dyDescent="0.3">
      <c r="M207" t="str">
        <v>Bishop Fox</v>
      </c>
      <c r="N207" cm="1">
        <f t="array" ref="N207">SUM(IF((licenziamenti[company]=M207)*(licenziamenti[date_year]=anno)*(licenziamenti[industry]=settore)*(licenziamenti[country]=paese),licenziamenti[total_laid_off]))</f>
        <v>0</v>
      </c>
      <c r="P207" t="str">
        <v>Bishop Fox</v>
      </c>
      <c r="Q207">
        <v>0</v>
      </c>
    </row>
    <row r="208" spans="13:17" x14ac:dyDescent="0.3">
      <c r="M208" t="str">
        <v>BitGo</v>
      </c>
      <c r="N208" cm="1">
        <f t="array" ref="N208">SUM(IF((licenziamenti[company]=M208)*(licenziamenti[date_year]=anno)*(licenziamenti[industry]=settore)*(licenziamenti[country]=paese),licenziamenti[total_laid_off]))</f>
        <v>0</v>
      </c>
      <c r="P208" t="str">
        <v>BitGo</v>
      </c>
      <c r="Q208">
        <v>0</v>
      </c>
    </row>
    <row r="209" spans="13:17" x14ac:dyDescent="0.3">
      <c r="M209" t="str">
        <v>BitOasis</v>
      </c>
      <c r="N209" cm="1">
        <f t="array" ref="N209">SUM(IF((licenziamenti[company]=M209)*(licenziamenti[date_year]=anno)*(licenziamenti[industry]=settore)*(licenziamenti[country]=paese),licenziamenti[total_laid_off]))</f>
        <v>0</v>
      </c>
      <c r="P209" t="str">
        <v>BitOasis</v>
      </c>
      <c r="Q209">
        <v>0</v>
      </c>
    </row>
    <row r="210" spans="13:17" x14ac:dyDescent="0.3">
      <c r="M210" t="str">
        <v>Bitpanda</v>
      </c>
      <c r="N210" cm="1">
        <f t="array" ref="N210">SUM(IF((licenziamenti[company]=M210)*(licenziamenti[date_year]=anno)*(licenziamenti[industry]=settore)*(licenziamenti[country]=paese),licenziamenti[total_laid_off]))</f>
        <v>0</v>
      </c>
      <c r="P210" t="str">
        <v>Bitpanda</v>
      </c>
      <c r="Q210">
        <v>0</v>
      </c>
    </row>
    <row r="211" spans="13:17" x14ac:dyDescent="0.3">
      <c r="M211" t="str">
        <v>Bitrise</v>
      </c>
      <c r="N211" cm="1">
        <f t="array" ref="N211">SUM(IF((licenziamenti[company]=M211)*(licenziamenti[date_year]=anno)*(licenziamenti[industry]=settore)*(licenziamenti[country]=paese),licenziamenti[total_laid_off]))</f>
        <v>0</v>
      </c>
      <c r="P211" t="str">
        <v>Bitrise</v>
      </c>
      <c r="Q211">
        <v>0</v>
      </c>
    </row>
    <row r="212" spans="13:17" x14ac:dyDescent="0.3">
      <c r="M212" t="str">
        <v>BitSight</v>
      </c>
      <c r="N212" cm="1">
        <f t="array" ref="N212">SUM(IF((licenziamenti[company]=M212)*(licenziamenti[date_year]=anno)*(licenziamenti[industry]=settore)*(licenziamenti[country]=paese),licenziamenti[total_laid_off]))</f>
        <v>0</v>
      </c>
      <c r="P212" t="str">
        <v>BitSight</v>
      </c>
      <c r="Q212">
        <v>0</v>
      </c>
    </row>
    <row r="213" spans="13:17" x14ac:dyDescent="0.3">
      <c r="M213" t="str">
        <v>Bitso</v>
      </c>
      <c r="N213" cm="1">
        <f t="array" ref="N213">SUM(IF((licenziamenti[company]=M213)*(licenziamenti[date_year]=anno)*(licenziamenti[industry]=settore)*(licenziamenti[country]=paese),licenziamenti[total_laid_off]))</f>
        <v>0</v>
      </c>
      <c r="P213" t="str">
        <v>Bitso</v>
      </c>
      <c r="Q213">
        <v>0</v>
      </c>
    </row>
    <row r="214" spans="13:17" x14ac:dyDescent="0.3">
      <c r="M214" t="str">
        <v>BitTitan</v>
      </c>
      <c r="N214" cm="1">
        <f t="array" ref="N214">SUM(IF((licenziamenti[company]=M214)*(licenziamenti[date_year]=anno)*(licenziamenti[industry]=settore)*(licenziamenti[country]=paese),licenziamenti[total_laid_off]))</f>
        <v>0</v>
      </c>
      <c r="P214" t="str">
        <v>BitTitan</v>
      </c>
      <c r="Q214">
        <v>0</v>
      </c>
    </row>
    <row r="215" spans="13:17" x14ac:dyDescent="0.3">
      <c r="M215" t="str">
        <v>Bitwise</v>
      </c>
      <c r="N215" cm="1">
        <f t="array" ref="N215">SUM(IF((licenziamenti[company]=M215)*(licenziamenti[date_year]=anno)*(licenziamenti[industry]=settore)*(licenziamenti[country]=paese),licenziamenti[total_laid_off]))</f>
        <v>0</v>
      </c>
      <c r="P215" t="str">
        <v>Bitwise</v>
      </c>
      <c r="Q215">
        <v>0</v>
      </c>
    </row>
    <row r="216" spans="13:17" x14ac:dyDescent="0.3">
      <c r="M216" t="str">
        <v>Bizongo</v>
      </c>
      <c r="N216" cm="1">
        <f t="array" ref="N216">SUM(IF((licenziamenti[company]=M216)*(licenziamenti[date_year]=anno)*(licenziamenti[industry]=settore)*(licenziamenti[country]=paese),licenziamenti[total_laid_off]))</f>
        <v>0</v>
      </c>
      <c r="P216" t="str">
        <v>Bizongo</v>
      </c>
      <c r="Q216">
        <v>0</v>
      </c>
    </row>
    <row r="217" spans="13:17" x14ac:dyDescent="0.3">
      <c r="M217" t="str">
        <v>Bizpay</v>
      </c>
      <c r="N217" cm="1">
        <f t="array" ref="N217">SUM(IF((licenziamenti[company]=M217)*(licenziamenti[date_year]=anno)*(licenziamenti[industry]=settore)*(licenziamenti[country]=paese),licenziamenti[total_laid_off]))</f>
        <v>0</v>
      </c>
      <c r="P217" t="str">
        <v>Bizpay</v>
      </c>
      <c r="Q217">
        <v>0</v>
      </c>
    </row>
    <row r="218" spans="13:17" x14ac:dyDescent="0.3">
      <c r="M218" t="str">
        <v>Bizzabo</v>
      </c>
      <c r="N218" cm="1">
        <f t="array" ref="N218">SUM(IF((licenziamenti[company]=M218)*(licenziamenti[date_year]=anno)*(licenziamenti[industry]=settore)*(licenziamenti[country]=paese),licenziamenti[total_laid_off]))</f>
        <v>0</v>
      </c>
      <c r="P218" t="str">
        <v>Bizzabo</v>
      </c>
      <c r="Q218">
        <v>0</v>
      </c>
    </row>
    <row r="219" spans="13:17" x14ac:dyDescent="0.3">
      <c r="M219" t="str">
        <v>BlackBuck</v>
      </c>
      <c r="N219" cm="1">
        <f t="array" ref="N219">SUM(IF((licenziamenti[company]=M219)*(licenziamenti[date_year]=anno)*(licenziamenti[industry]=settore)*(licenziamenti[country]=paese),licenziamenti[total_laid_off]))</f>
        <v>0</v>
      </c>
      <c r="P219" t="str">
        <v>BlackBuck</v>
      </c>
      <c r="Q219">
        <v>0</v>
      </c>
    </row>
    <row r="220" spans="13:17" x14ac:dyDescent="0.3">
      <c r="M220" t="str">
        <v>BlackLine</v>
      </c>
      <c r="N220" cm="1">
        <f t="array" ref="N220">SUM(IF((licenziamenti[company]=M220)*(licenziamenti[date_year]=anno)*(licenziamenti[industry]=settore)*(licenziamenti[country]=paese),licenziamenti[total_laid_off]))</f>
        <v>0</v>
      </c>
      <c r="P220" t="str">
        <v>BlackLine</v>
      </c>
      <c r="Q220">
        <v>0</v>
      </c>
    </row>
    <row r="221" spans="13:17" x14ac:dyDescent="0.3">
      <c r="M221" t="str">
        <v>Bleacher Report</v>
      </c>
      <c r="N221" cm="1">
        <f t="array" ref="N221">SUM(IF((licenziamenti[company]=M221)*(licenziamenti[date_year]=anno)*(licenziamenti[industry]=settore)*(licenziamenti[country]=paese),licenziamenti[total_laid_off]))</f>
        <v>0</v>
      </c>
      <c r="P221" t="str">
        <v>Bleacher Report</v>
      </c>
      <c r="Q221">
        <v>0</v>
      </c>
    </row>
    <row r="222" spans="13:17" x14ac:dyDescent="0.3">
      <c r="M222" t="str">
        <v>Blend</v>
      </c>
      <c r="N222" cm="1">
        <f t="array" ref="N222">SUM(IF((licenziamenti[company]=M222)*(licenziamenti[date_year]=anno)*(licenziamenti[industry]=settore)*(licenziamenti[country]=paese),licenziamenti[total_laid_off]))</f>
        <v>0</v>
      </c>
      <c r="P222" t="str">
        <v>Blend</v>
      </c>
      <c r="Q222">
        <v>0</v>
      </c>
    </row>
    <row r="223" spans="13:17" x14ac:dyDescent="0.3">
      <c r="M223" t="str">
        <v>Blink Charging</v>
      </c>
      <c r="N223" cm="1">
        <f t="array" ref="N223">SUM(IF((licenziamenti[company]=M223)*(licenziamenti[date_year]=anno)*(licenziamenti[industry]=settore)*(licenziamenti[country]=paese),licenziamenti[total_laid_off]))</f>
        <v>0</v>
      </c>
      <c r="P223" t="str">
        <v>Blink Charging</v>
      </c>
      <c r="Q223">
        <v>0</v>
      </c>
    </row>
    <row r="224" spans="13:17" x14ac:dyDescent="0.3">
      <c r="M224" t="str">
        <v>BlissClub</v>
      </c>
      <c r="N224" cm="1">
        <f t="array" ref="N224">SUM(IF((licenziamenti[company]=M224)*(licenziamenti[date_year]=anno)*(licenziamenti[industry]=settore)*(licenziamenti[country]=paese),licenziamenti[total_laid_off]))</f>
        <v>0</v>
      </c>
      <c r="P224" t="str">
        <v>BlissClub</v>
      </c>
      <c r="Q224">
        <v>0</v>
      </c>
    </row>
    <row r="225" spans="13:17" x14ac:dyDescent="0.3">
      <c r="M225" t="str">
        <v>Block</v>
      </c>
      <c r="N225" cm="1">
        <f t="array" ref="N225">SUM(IF((licenziamenti[company]=M225)*(licenziamenti[date_year]=anno)*(licenziamenti[industry]=settore)*(licenziamenti[country]=paese),licenziamenti[total_laid_off]))</f>
        <v>0</v>
      </c>
      <c r="P225" t="str">
        <v>Block</v>
      </c>
      <c r="Q225">
        <v>0</v>
      </c>
    </row>
    <row r="226" spans="13:17" x14ac:dyDescent="0.3">
      <c r="M226" t="str">
        <v>Blockchain.com</v>
      </c>
      <c r="N226" cm="1">
        <f t="array" ref="N226">SUM(IF((licenziamenti[company]=M226)*(licenziamenti[date_year]=anno)*(licenziamenti[industry]=settore)*(licenziamenti[country]=paese),licenziamenti[total_laid_off]))</f>
        <v>0</v>
      </c>
      <c r="P226" t="str">
        <v>Blockchain.com</v>
      </c>
      <c r="Q226">
        <v>0</v>
      </c>
    </row>
    <row r="227" spans="13:17" x14ac:dyDescent="0.3">
      <c r="M227" t="str">
        <v>BlockFi</v>
      </c>
      <c r="N227" cm="1">
        <f t="array" ref="N227">SUM(IF((licenziamenti[company]=M227)*(licenziamenti[date_year]=anno)*(licenziamenti[industry]=settore)*(licenziamenti[country]=paese),licenziamenti[total_laid_off]))</f>
        <v>0</v>
      </c>
      <c r="P227" t="str">
        <v>BlockFi</v>
      </c>
      <c r="Q227">
        <v>0</v>
      </c>
    </row>
    <row r="228" spans="13:17" x14ac:dyDescent="0.3">
      <c r="M228" t="str">
        <v>Blue Apron</v>
      </c>
      <c r="N228" cm="1">
        <f t="array" ref="N228">SUM(IF((licenziamenti[company]=M228)*(licenziamenti[date_year]=anno)*(licenziamenti[industry]=settore)*(licenziamenti[country]=paese),licenziamenti[total_laid_off]))</f>
        <v>0</v>
      </c>
      <c r="P228" t="str">
        <v>Blue Apron</v>
      </c>
      <c r="Q228">
        <v>0</v>
      </c>
    </row>
    <row r="229" spans="13:17" x14ac:dyDescent="0.3">
      <c r="M229" t="str">
        <v>Blue Nile</v>
      </c>
      <c r="N229" cm="1">
        <f t="array" ref="N229">SUM(IF((licenziamenti[company]=M229)*(licenziamenti[date_year]=anno)*(licenziamenti[industry]=settore)*(licenziamenti[country]=paese),licenziamenti[total_laid_off]))</f>
        <v>0</v>
      </c>
      <c r="P229" t="str">
        <v>Blue Nile</v>
      </c>
      <c r="Q229">
        <v>0</v>
      </c>
    </row>
    <row r="230" spans="13:17" x14ac:dyDescent="0.3">
      <c r="M230" t="str">
        <v>Blue Origin</v>
      </c>
      <c r="N230" cm="1">
        <f t="array" ref="N230">SUM(IF((licenziamenti[company]=M230)*(licenziamenti[date_year]=anno)*(licenziamenti[industry]=settore)*(licenziamenti[country]=paese),licenziamenti[total_laid_off]))</f>
        <v>0</v>
      </c>
      <c r="P230" t="str">
        <v>Blue Origin</v>
      </c>
      <c r="Q230">
        <v>0</v>
      </c>
    </row>
    <row r="231" spans="13:17" x14ac:dyDescent="0.3">
      <c r="M231" t="str">
        <v>Blueboard</v>
      </c>
      <c r="N231" cm="1">
        <f t="array" ref="N231">SUM(IF((licenziamenti[company]=M231)*(licenziamenti[date_year]=anno)*(licenziamenti[industry]=settore)*(licenziamenti[country]=paese),licenziamenti[total_laid_off]))</f>
        <v>0</v>
      </c>
      <c r="P231" t="str">
        <v>Blueboard</v>
      </c>
      <c r="Q231">
        <v>0</v>
      </c>
    </row>
    <row r="232" spans="13:17" x14ac:dyDescent="0.3">
      <c r="M232" t="str">
        <v>Blueground</v>
      </c>
      <c r="N232" cm="1">
        <f t="array" ref="N232">SUM(IF((licenziamenti[company]=M232)*(licenziamenti[date_year]=anno)*(licenziamenti[industry]=settore)*(licenziamenti[country]=paese),licenziamenti[total_laid_off]))</f>
        <v>0</v>
      </c>
      <c r="P232" t="str">
        <v>Blueground</v>
      </c>
      <c r="Q232">
        <v>0</v>
      </c>
    </row>
    <row r="233" spans="13:17" x14ac:dyDescent="0.3">
      <c r="M233" t="str">
        <v>Bluelearn</v>
      </c>
      <c r="N233" cm="1">
        <f t="array" ref="N233">SUM(IF((licenziamenti[company]=M233)*(licenziamenti[date_year]=anno)*(licenziamenti[industry]=settore)*(licenziamenti[country]=paese),licenziamenti[total_laid_off]))</f>
        <v>0</v>
      </c>
      <c r="P233" t="str">
        <v>Bluelearn</v>
      </c>
      <c r="Q233">
        <v>0</v>
      </c>
    </row>
    <row r="234" spans="13:17" x14ac:dyDescent="0.3">
      <c r="M234" t="str">
        <v>BlueStacks</v>
      </c>
      <c r="N234" cm="1">
        <f t="array" ref="N234">SUM(IF((licenziamenti[company]=M234)*(licenziamenti[date_year]=anno)*(licenziamenti[industry]=settore)*(licenziamenti[country]=paese),licenziamenti[total_laid_off]))</f>
        <v>0</v>
      </c>
      <c r="P234" t="str">
        <v>BlueStacks</v>
      </c>
      <c r="Q234">
        <v>0</v>
      </c>
    </row>
    <row r="235" spans="13:17" x14ac:dyDescent="0.3">
      <c r="M235" t="str">
        <v>Bluevine</v>
      </c>
      <c r="N235" cm="1">
        <f t="array" ref="N235">SUM(IF((licenziamenti[company]=M235)*(licenziamenti[date_year]=anno)*(licenziamenti[industry]=settore)*(licenziamenti[country]=paese),licenziamenti[total_laid_off]))</f>
        <v>0</v>
      </c>
      <c r="P235" t="str">
        <v>Bluevine</v>
      </c>
      <c r="Q235">
        <v>0</v>
      </c>
    </row>
    <row r="236" spans="13:17" x14ac:dyDescent="0.3">
      <c r="M236" t="str">
        <v>Bluprint</v>
      </c>
      <c r="N236" cm="1">
        <f t="array" ref="N236">SUM(IF((licenziamenti[company]=M236)*(licenziamenti[date_year]=anno)*(licenziamenti[industry]=settore)*(licenziamenti[country]=paese),licenziamenti[total_laid_off]))</f>
        <v>0</v>
      </c>
      <c r="P236" t="str">
        <v>Bluprint</v>
      </c>
      <c r="Q236">
        <v>0</v>
      </c>
    </row>
    <row r="237" spans="13:17" x14ac:dyDescent="0.3">
      <c r="M237" t="str">
        <v>Bobble AI</v>
      </c>
      <c r="N237" cm="1">
        <f t="array" ref="N237">SUM(IF((licenziamenti[company]=M237)*(licenziamenti[date_year]=anno)*(licenziamenti[industry]=settore)*(licenziamenti[country]=paese),licenziamenti[total_laid_off]))</f>
        <v>0</v>
      </c>
      <c r="P237" t="str">
        <v>Bobble AI</v>
      </c>
      <c r="Q237">
        <v>0</v>
      </c>
    </row>
    <row r="238" spans="13:17" x14ac:dyDescent="0.3">
      <c r="M238" t="str">
        <v>Bolt</v>
      </c>
      <c r="N238" cm="1">
        <f t="array" ref="N238">SUM(IF((licenziamenti[company]=M238)*(licenziamenti[date_year]=anno)*(licenziamenti[industry]=settore)*(licenziamenti[country]=paese),licenziamenti[total_laid_off]))</f>
        <v>0</v>
      </c>
      <c r="P238" t="str">
        <v>Bolt</v>
      </c>
      <c r="Q238">
        <v>0</v>
      </c>
    </row>
    <row r="239" spans="13:17" x14ac:dyDescent="0.3">
      <c r="M239" t="str">
        <v>Bolt.Earth</v>
      </c>
      <c r="N239" cm="1">
        <f t="array" ref="N239">SUM(IF((licenziamenti[company]=M239)*(licenziamenti[date_year]=anno)*(licenziamenti[industry]=settore)*(licenziamenti[country]=paese),licenziamenti[total_laid_off]))</f>
        <v>0</v>
      </c>
      <c r="P239" t="str">
        <v>Bolt.Earth</v>
      </c>
      <c r="Q239">
        <v>0</v>
      </c>
    </row>
    <row r="240" spans="13:17" x14ac:dyDescent="0.3">
      <c r="M240" t="str">
        <v>Bonsai</v>
      </c>
      <c r="N240" cm="1">
        <f t="array" ref="N240">SUM(IF((licenziamenti[company]=M240)*(licenziamenti[date_year]=anno)*(licenziamenti[industry]=settore)*(licenziamenti[country]=paese),licenziamenti[total_laid_off]))</f>
        <v>0</v>
      </c>
      <c r="P240" t="str">
        <v>Bonsai</v>
      </c>
      <c r="Q240">
        <v>0</v>
      </c>
    </row>
    <row r="241" spans="13:17" x14ac:dyDescent="0.3">
      <c r="M241" t="str">
        <v>BookClub</v>
      </c>
      <c r="N241" cm="1">
        <f t="array" ref="N241">SUM(IF((licenziamenti[company]=M241)*(licenziamenti[date_year]=anno)*(licenziamenti[industry]=settore)*(licenziamenti[country]=paese),licenziamenti[total_laid_off]))</f>
        <v>0</v>
      </c>
      <c r="P241" t="str">
        <v>BookClub</v>
      </c>
      <c r="Q241">
        <v>0</v>
      </c>
    </row>
    <row r="242" spans="13:17" x14ac:dyDescent="0.3">
      <c r="M242" t="str">
        <v>Booking Holdings</v>
      </c>
      <c r="N242" cm="1">
        <f t="array" ref="N242">SUM(IF((licenziamenti[company]=M242)*(licenziamenti[date_year]=anno)*(licenziamenti[industry]=settore)*(licenziamenti[country]=paese),licenziamenti[total_laid_off]))</f>
        <v>0</v>
      </c>
      <c r="P242" t="str">
        <v>Booking Holdings</v>
      </c>
      <c r="Q242">
        <v>0</v>
      </c>
    </row>
    <row r="243" spans="13:17" x14ac:dyDescent="0.3">
      <c r="M243" t="str">
        <v>BookMyShow</v>
      </c>
      <c r="N243" cm="1">
        <f t="array" ref="N243">SUM(IF((licenziamenti[company]=M243)*(licenziamenti[date_year]=anno)*(licenziamenti[industry]=settore)*(licenziamenti[country]=paese),licenziamenti[total_laid_off]))</f>
        <v>0</v>
      </c>
      <c r="P243" t="str">
        <v>BookMyShow</v>
      </c>
      <c r="Q243">
        <v>0</v>
      </c>
    </row>
    <row r="244" spans="13:17" x14ac:dyDescent="0.3">
      <c r="M244" t="str">
        <v>Booksy</v>
      </c>
      <c r="N244" cm="1">
        <f t="array" ref="N244">SUM(IF((licenziamenti[company]=M244)*(licenziamenti[date_year]=anno)*(licenziamenti[industry]=settore)*(licenziamenti[country]=paese),licenziamenti[total_laid_off]))</f>
        <v>0</v>
      </c>
      <c r="P244" t="str">
        <v>Booksy</v>
      </c>
      <c r="Q244">
        <v>0</v>
      </c>
    </row>
    <row r="245" spans="13:17" x14ac:dyDescent="0.3">
      <c r="M245" t="str">
        <v>Booktopia</v>
      </c>
      <c r="N245" cm="1">
        <f t="array" ref="N245">SUM(IF((licenziamenti[company]=M245)*(licenziamenti[date_year]=anno)*(licenziamenti[industry]=settore)*(licenziamenti[country]=paese),licenziamenti[total_laid_off]))</f>
        <v>0</v>
      </c>
      <c r="P245" t="str">
        <v>Booktopia</v>
      </c>
      <c r="Q245">
        <v>0</v>
      </c>
    </row>
    <row r="246" spans="13:17" x14ac:dyDescent="0.3">
      <c r="M246" t="str">
        <v>Boost</v>
      </c>
      <c r="N246" cm="1">
        <f t="array" ref="N246">SUM(IF((licenziamenti[company]=M246)*(licenziamenti[date_year]=anno)*(licenziamenti[industry]=settore)*(licenziamenti[country]=paese),licenziamenti[total_laid_off]))</f>
        <v>0</v>
      </c>
      <c r="P246" t="str">
        <v>Boost</v>
      </c>
      <c r="Q246">
        <v>0</v>
      </c>
    </row>
    <row r="247" spans="13:17" x14ac:dyDescent="0.3">
      <c r="M247" t="str">
        <v>Boosted Commerce</v>
      </c>
      <c r="N247" cm="1">
        <f t="array" ref="N247">SUM(IF((licenziamenti[company]=M247)*(licenziamenti[date_year]=anno)*(licenziamenti[industry]=settore)*(licenziamenti[country]=paese),licenziamenti[total_laid_off]))</f>
        <v>0</v>
      </c>
      <c r="P247" t="str">
        <v>Boosted Commerce</v>
      </c>
      <c r="Q247">
        <v>0</v>
      </c>
    </row>
    <row r="248" spans="13:17" x14ac:dyDescent="0.3">
      <c r="M248" t="str">
        <v>Boozt</v>
      </c>
      <c r="N248" cm="1">
        <f t="array" ref="N248">SUM(IF((licenziamenti[company]=M248)*(licenziamenti[date_year]=anno)*(licenziamenti[industry]=settore)*(licenziamenti[country]=paese),licenziamenti[total_laid_off]))</f>
        <v>0</v>
      </c>
      <c r="P248" t="str">
        <v>Boozt</v>
      </c>
      <c r="Q248">
        <v>0</v>
      </c>
    </row>
    <row r="249" spans="13:17" x14ac:dyDescent="0.3">
      <c r="M249" t="str">
        <v>Borrowell</v>
      </c>
      <c r="N249" cm="1">
        <f t="array" ref="N249">SUM(IF((licenziamenti[company]=M249)*(licenziamenti[date_year]=anno)*(licenziamenti[industry]=settore)*(licenziamenti[country]=paese),licenziamenti[total_laid_off]))</f>
        <v>0</v>
      </c>
      <c r="P249" t="str">
        <v>Borrowell</v>
      </c>
      <c r="Q249">
        <v>0</v>
      </c>
    </row>
    <row r="250" spans="13:17" x14ac:dyDescent="0.3">
      <c r="M250" t="str">
        <v>Bossa Nova</v>
      </c>
      <c r="N250" cm="1">
        <f t="array" ref="N250">SUM(IF((licenziamenti[company]=M250)*(licenziamenti[date_year]=anno)*(licenziamenti[industry]=settore)*(licenziamenti[country]=paese),licenziamenti[total_laid_off]))</f>
        <v>0</v>
      </c>
      <c r="P250" t="str">
        <v>Bossa Nova</v>
      </c>
      <c r="Q250">
        <v>0</v>
      </c>
    </row>
    <row r="251" spans="13:17" x14ac:dyDescent="0.3">
      <c r="M251" t="str">
        <v>Bounce</v>
      </c>
      <c r="N251" cm="1">
        <f t="array" ref="N251">SUM(IF((licenziamenti[company]=M251)*(licenziamenti[date_year]=anno)*(licenziamenti[industry]=settore)*(licenziamenti[country]=paese),licenziamenti[total_laid_off]))</f>
        <v>0</v>
      </c>
      <c r="P251" t="str">
        <v>Bounce</v>
      </c>
      <c r="Q251">
        <v>0</v>
      </c>
    </row>
    <row r="252" spans="13:17" x14ac:dyDescent="0.3">
      <c r="M252" t="str">
        <v>BounceX</v>
      </c>
      <c r="N252" cm="1">
        <f t="array" ref="N252">SUM(IF((licenziamenti[company]=M252)*(licenziamenti[date_year]=anno)*(licenziamenti[industry]=settore)*(licenziamenti[country]=paese),licenziamenti[total_laid_off]))</f>
        <v>0</v>
      </c>
      <c r="P252" t="str">
        <v>BounceX</v>
      </c>
      <c r="Q252">
        <v>0</v>
      </c>
    </row>
    <row r="253" spans="13:17" x14ac:dyDescent="0.3">
      <c r="M253" t="str">
        <v>Bowery Farming</v>
      </c>
      <c r="N253" cm="1">
        <f t="array" ref="N253">SUM(IF((licenziamenti[company]=M253)*(licenziamenti[date_year]=anno)*(licenziamenti[industry]=settore)*(licenziamenti[country]=paese),licenziamenti[total_laid_off]))</f>
        <v>0</v>
      </c>
      <c r="P253" t="str">
        <v>Bowery Farming</v>
      </c>
      <c r="Q253">
        <v>0</v>
      </c>
    </row>
    <row r="254" spans="13:17" x14ac:dyDescent="0.3">
      <c r="M254" t="str">
        <v>Boxed</v>
      </c>
      <c r="N254" cm="1">
        <f t="array" ref="N254">SUM(IF((licenziamenti[company]=M254)*(licenziamenti[date_year]=anno)*(licenziamenti[industry]=settore)*(licenziamenti[country]=paese),licenziamenti[total_laid_off]))</f>
        <v>0</v>
      </c>
      <c r="P254" t="str">
        <v>Boxed</v>
      </c>
      <c r="Q254">
        <v>0</v>
      </c>
    </row>
    <row r="255" spans="13:17" x14ac:dyDescent="0.3">
      <c r="M255" t="str">
        <v>Brainly</v>
      </c>
      <c r="N255" cm="1">
        <f t="array" ref="N255">SUM(IF((licenziamenti[company]=M255)*(licenziamenti[date_year]=anno)*(licenziamenti[industry]=settore)*(licenziamenti[country]=paese),licenziamenti[total_laid_off]))</f>
        <v>0</v>
      </c>
      <c r="P255" t="str">
        <v>Brainly</v>
      </c>
      <c r="Q255">
        <v>0</v>
      </c>
    </row>
    <row r="256" spans="13:17" x14ac:dyDescent="0.3">
      <c r="M256" t="str">
        <v>Branch</v>
      </c>
      <c r="N256" cm="1">
        <f t="array" ref="N256">SUM(IF((licenziamenti[company]=M256)*(licenziamenti[date_year]=anno)*(licenziamenti[industry]=settore)*(licenziamenti[country]=paese),licenziamenti[total_laid_off]))</f>
        <v>0</v>
      </c>
      <c r="P256" t="str">
        <v>Branch</v>
      </c>
      <c r="Q256">
        <v>0</v>
      </c>
    </row>
    <row r="257" spans="13:17" x14ac:dyDescent="0.3">
      <c r="M257" t="str">
        <v>Branch Metrics</v>
      </c>
      <c r="N257" cm="1">
        <f t="array" ref="N257">SUM(IF((licenziamenti[company]=M257)*(licenziamenti[date_year]=anno)*(licenziamenti[industry]=settore)*(licenziamenti[country]=paese),licenziamenti[total_laid_off]))</f>
        <v>0</v>
      </c>
      <c r="P257" t="str">
        <v>Branch Metrics</v>
      </c>
      <c r="Q257">
        <v>0</v>
      </c>
    </row>
    <row r="258" spans="13:17" x14ac:dyDescent="0.3">
      <c r="M258" t="str">
        <v>Branch.io</v>
      </c>
      <c r="N258" cm="1">
        <f t="array" ref="N258">SUM(IF((licenziamenti[company]=M258)*(licenziamenti[date_year]=anno)*(licenziamenti[industry]=settore)*(licenziamenti[country]=paese),licenziamenti[total_laid_off]))</f>
        <v>0</v>
      </c>
      <c r="P258" t="str">
        <v>Branch.io</v>
      </c>
      <c r="Q258">
        <v>0</v>
      </c>
    </row>
    <row r="259" spans="13:17" x14ac:dyDescent="0.3">
      <c r="M259" t="str">
        <v>Brave</v>
      </c>
      <c r="N259" cm="1">
        <f t="array" ref="N259">SUM(IF((licenziamenti[company]=M259)*(licenziamenti[date_year]=anno)*(licenziamenti[industry]=settore)*(licenziamenti[country]=paese),licenziamenti[total_laid_off]))</f>
        <v>0</v>
      </c>
      <c r="P259" t="str">
        <v>Brave</v>
      </c>
      <c r="Q259">
        <v>0</v>
      </c>
    </row>
    <row r="260" spans="13:17" x14ac:dyDescent="0.3">
      <c r="M260" t="str">
        <v>Brave Care</v>
      </c>
      <c r="N260" cm="1">
        <f t="array" ref="N260">SUM(IF((licenziamenti[company]=M260)*(licenziamenti[date_year]=anno)*(licenziamenti[industry]=settore)*(licenziamenti[country]=paese),licenziamenti[total_laid_off]))</f>
        <v>0</v>
      </c>
      <c r="P260" t="str">
        <v>Brave Care</v>
      </c>
      <c r="Q260">
        <v>0</v>
      </c>
    </row>
    <row r="261" spans="13:17" x14ac:dyDescent="0.3">
      <c r="M261" t="str">
        <v>Breathe</v>
      </c>
      <c r="N261" cm="1">
        <f t="array" ref="N261">SUM(IF((licenziamenti[company]=M261)*(licenziamenti[date_year]=anno)*(licenziamenti[industry]=settore)*(licenziamenti[country]=paese),licenziamenti[total_laid_off]))</f>
        <v>0</v>
      </c>
      <c r="P261" t="str">
        <v>Breathe</v>
      </c>
      <c r="Q261">
        <v>0</v>
      </c>
    </row>
    <row r="262" spans="13:17" x14ac:dyDescent="0.3">
      <c r="M262" t="str">
        <v>Breather</v>
      </c>
      <c r="N262" cm="1">
        <f t="array" ref="N262">SUM(IF((licenziamenti[company]=M262)*(licenziamenti[date_year]=anno)*(licenziamenti[industry]=settore)*(licenziamenti[country]=paese),licenziamenti[total_laid_off]))</f>
        <v>0</v>
      </c>
      <c r="P262" t="str">
        <v>Breather</v>
      </c>
      <c r="Q262">
        <v>0</v>
      </c>
    </row>
    <row r="263" spans="13:17" x14ac:dyDescent="0.3">
      <c r="M263" t="str">
        <v>Brex</v>
      </c>
      <c r="N263" cm="1">
        <f t="array" ref="N263">SUM(IF((licenziamenti[company]=M263)*(licenziamenti[date_year]=anno)*(licenziamenti[industry]=settore)*(licenziamenti[country]=paese),licenziamenti[total_laid_off]))</f>
        <v>0</v>
      </c>
      <c r="P263" t="str">
        <v>Brex</v>
      </c>
      <c r="Q263">
        <v>0</v>
      </c>
    </row>
    <row r="264" spans="13:17" x14ac:dyDescent="0.3">
      <c r="M264" t="str">
        <v>Bridge Connector</v>
      </c>
      <c r="N264" cm="1">
        <f t="array" ref="N264">SUM(IF((licenziamenti[company]=M264)*(licenziamenti[date_year]=anno)*(licenziamenti[industry]=settore)*(licenziamenti[country]=paese),licenziamenti[total_laid_off]))</f>
        <v>0</v>
      </c>
      <c r="P264" t="str">
        <v>Bridge Connector</v>
      </c>
      <c r="Q264">
        <v>0</v>
      </c>
    </row>
    <row r="265" spans="13:17" x14ac:dyDescent="0.3">
      <c r="M265" t="str">
        <v>Bridgit</v>
      </c>
      <c r="N265" cm="1">
        <f t="array" ref="N265">SUM(IF((licenziamenti[company]=M265)*(licenziamenti[date_year]=anno)*(licenziamenti[industry]=settore)*(licenziamenti[country]=paese),licenziamenti[total_laid_off]))</f>
        <v>0</v>
      </c>
      <c r="P265" t="str">
        <v>Bridgit</v>
      </c>
      <c r="Q265">
        <v>0</v>
      </c>
    </row>
    <row r="266" spans="13:17" x14ac:dyDescent="0.3">
      <c r="M266" t="str">
        <v>Bright Machines</v>
      </c>
      <c r="N266" cm="1">
        <f t="array" ref="N266">SUM(IF((licenziamenti[company]=M266)*(licenziamenti[date_year]=anno)*(licenziamenti[industry]=settore)*(licenziamenti[country]=paese),licenziamenti[total_laid_off]))</f>
        <v>0</v>
      </c>
      <c r="P266" t="str">
        <v>Bright Machines</v>
      </c>
      <c r="Q266">
        <v>0</v>
      </c>
    </row>
    <row r="267" spans="13:17" x14ac:dyDescent="0.3">
      <c r="M267" t="str">
        <v>Bright Money</v>
      </c>
      <c r="N267" cm="1">
        <f t="array" ref="N267">SUM(IF((licenziamenti[company]=M267)*(licenziamenti[date_year]=anno)*(licenziamenti[industry]=settore)*(licenziamenti[country]=paese),licenziamenti[total_laid_off]))</f>
        <v>0</v>
      </c>
      <c r="P267" t="str">
        <v>Bright Money</v>
      </c>
      <c r="Q267">
        <v>0</v>
      </c>
    </row>
    <row r="268" spans="13:17" x14ac:dyDescent="0.3">
      <c r="M268" t="str">
        <v>Brightcove</v>
      </c>
      <c r="N268" cm="1">
        <f t="array" ref="N268">SUM(IF((licenziamenti[company]=M268)*(licenziamenti[date_year]=anno)*(licenziamenti[industry]=settore)*(licenziamenti[country]=paese),licenziamenti[total_laid_off]))</f>
        <v>0</v>
      </c>
      <c r="P268" t="str">
        <v>Brightcove</v>
      </c>
      <c r="Q268">
        <v>0</v>
      </c>
    </row>
    <row r="269" spans="13:17" x14ac:dyDescent="0.3">
      <c r="M269" t="str">
        <v>Brighte</v>
      </c>
      <c r="N269" cm="1">
        <f t="array" ref="N269">SUM(IF((licenziamenti[company]=M269)*(licenziamenti[date_year]=anno)*(licenziamenti[industry]=settore)*(licenziamenti[country]=paese),licenziamenti[total_laid_off]))</f>
        <v>0</v>
      </c>
      <c r="P269" t="str">
        <v>Brighte</v>
      </c>
      <c r="Q269">
        <v>0</v>
      </c>
    </row>
    <row r="270" spans="13:17" x14ac:dyDescent="0.3">
      <c r="M270" t="str">
        <v>Brightline</v>
      </c>
      <c r="N270" cm="1">
        <f t="array" ref="N270">SUM(IF((licenziamenti[company]=M270)*(licenziamenti[date_year]=anno)*(licenziamenti[industry]=settore)*(licenziamenti[country]=paese),licenziamenti[total_laid_off]))</f>
        <v>0</v>
      </c>
      <c r="P270" t="str">
        <v>Brightline</v>
      </c>
      <c r="Q270">
        <v>0</v>
      </c>
    </row>
    <row r="271" spans="13:17" x14ac:dyDescent="0.3">
      <c r="M271" t="str">
        <v>Brilliant</v>
      </c>
      <c r="N271" cm="1">
        <f t="array" ref="N271">SUM(IF((licenziamenti[company]=M271)*(licenziamenti[date_year]=anno)*(licenziamenti[industry]=settore)*(licenziamenti[country]=paese),licenziamenti[total_laid_off]))</f>
        <v>0</v>
      </c>
      <c r="P271" t="str">
        <v>Brilliant</v>
      </c>
      <c r="Q271">
        <v>0</v>
      </c>
    </row>
    <row r="272" spans="13:17" x14ac:dyDescent="0.3">
      <c r="M272" t="str">
        <v>Bringg</v>
      </c>
      <c r="N272" cm="1">
        <f t="array" ref="N272">SUM(IF((licenziamenti[company]=M272)*(licenziamenti[date_year]=anno)*(licenziamenti[industry]=settore)*(licenziamenti[country]=paese),licenziamenti[total_laid_off]))</f>
        <v>0</v>
      </c>
      <c r="P272" t="str">
        <v>Bringg</v>
      </c>
      <c r="Q272">
        <v>0</v>
      </c>
    </row>
    <row r="273" spans="13:17" x14ac:dyDescent="0.3">
      <c r="M273" t="str">
        <v>Britishvolt</v>
      </c>
      <c r="N273" cm="1">
        <f t="array" ref="N273">SUM(IF((licenziamenti[company]=M273)*(licenziamenti[date_year]=anno)*(licenziamenti[industry]=settore)*(licenziamenti[country]=paese),licenziamenti[total_laid_off]))</f>
        <v>0</v>
      </c>
      <c r="P273" t="str">
        <v>Britishvolt</v>
      </c>
      <c r="Q273">
        <v>0</v>
      </c>
    </row>
    <row r="274" spans="13:17" x14ac:dyDescent="0.3">
      <c r="M274" t="str">
        <v>Briza</v>
      </c>
      <c r="N274" cm="1">
        <f t="array" ref="N274">SUM(IF((licenziamenti[company]=M274)*(licenziamenti[date_year]=anno)*(licenziamenti[industry]=settore)*(licenziamenti[country]=paese),licenziamenti[total_laid_off]))</f>
        <v>0</v>
      </c>
      <c r="P274" t="str">
        <v>Briza</v>
      </c>
      <c r="Q274">
        <v>0</v>
      </c>
    </row>
    <row r="275" spans="13:17" x14ac:dyDescent="0.3">
      <c r="M275" t="str">
        <v>Brodmann17</v>
      </c>
      <c r="N275" cm="1">
        <f t="array" ref="N275">SUM(IF((licenziamenti[company]=M275)*(licenziamenti[date_year]=anno)*(licenziamenti[industry]=settore)*(licenziamenti[country]=paese),licenziamenti[total_laid_off]))</f>
        <v>0</v>
      </c>
      <c r="P275" t="str">
        <v>Brodmann17</v>
      </c>
      <c r="Q275">
        <v>0</v>
      </c>
    </row>
    <row r="276" spans="13:17" x14ac:dyDescent="0.3">
      <c r="M276" t="str">
        <v>Bryter</v>
      </c>
      <c r="N276" cm="1">
        <f t="array" ref="N276">SUM(IF((licenziamenti[company]=M276)*(licenziamenti[date_year]=anno)*(licenziamenti[industry]=settore)*(licenziamenti[country]=paese),licenziamenti[total_laid_off]))</f>
        <v>0</v>
      </c>
      <c r="P276" t="str">
        <v>Bryter</v>
      </c>
      <c r="Q276">
        <v>0</v>
      </c>
    </row>
    <row r="277" spans="13:17" x14ac:dyDescent="0.3">
      <c r="M277" t="str">
        <v>Buenbit</v>
      </c>
      <c r="N277" cm="1">
        <f t="array" ref="N277">SUM(IF((licenziamenti[company]=M277)*(licenziamenti[date_year]=anno)*(licenziamenti[industry]=settore)*(licenziamenti[country]=paese),licenziamenti[total_laid_off]))</f>
        <v>0</v>
      </c>
      <c r="P277" t="str">
        <v>Buenbit</v>
      </c>
      <c r="Q277">
        <v>0</v>
      </c>
    </row>
    <row r="278" spans="13:17" x14ac:dyDescent="0.3">
      <c r="M278" t="str">
        <v>Builder</v>
      </c>
      <c r="N278" cm="1">
        <f t="array" ref="N278">SUM(IF((licenziamenti[company]=M278)*(licenziamenti[date_year]=anno)*(licenziamenti[industry]=settore)*(licenziamenti[country]=paese),licenziamenti[total_laid_off]))</f>
        <v>0</v>
      </c>
      <c r="P278" t="str">
        <v>Builder</v>
      </c>
      <c r="Q278">
        <v>0</v>
      </c>
    </row>
    <row r="279" spans="13:17" x14ac:dyDescent="0.3">
      <c r="M279" t="str">
        <v>Builder.ai</v>
      </c>
      <c r="N279" cm="1">
        <f t="array" ref="N279">SUM(IF((licenziamenti[company]=M279)*(licenziamenti[date_year]=anno)*(licenziamenti[industry]=settore)*(licenziamenti[country]=paese),licenziamenti[total_laid_off]))</f>
        <v>0</v>
      </c>
      <c r="P279" t="str">
        <v>Builder.ai</v>
      </c>
      <c r="Q279">
        <v>0</v>
      </c>
    </row>
    <row r="280" spans="13:17" x14ac:dyDescent="0.3">
      <c r="M280" t="str">
        <v>Built In</v>
      </c>
      <c r="N280" cm="1">
        <f t="array" ref="N280">SUM(IF((licenziamenti[company]=M280)*(licenziamenti[date_year]=anno)*(licenziamenti[industry]=settore)*(licenziamenti[country]=paese),licenziamenti[total_laid_off]))</f>
        <v>0</v>
      </c>
      <c r="P280" t="str">
        <v>Built In</v>
      </c>
      <c r="Q280">
        <v>0</v>
      </c>
    </row>
    <row r="281" spans="13:17" x14ac:dyDescent="0.3">
      <c r="M281" t="str">
        <v>Built Technologies copy</v>
      </c>
      <c r="N281" cm="1">
        <f t="array" ref="N281">SUM(IF((licenziamenti[company]=M281)*(licenziamenti[date_year]=anno)*(licenziamenti[industry]=settore)*(licenziamenti[country]=paese),licenziamenti[total_laid_off]))</f>
        <v>0</v>
      </c>
      <c r="P281" t="str">
        <v>Built Technologies copy</v>
      </c>
      <c r="Q281">
        <v>0</v>
      </c>
    </row>
    <row r="282" spans="13:17" x14ac:dyDescent="0.3">
      <c r="M282" t="str">
        <v>Bullhorn</v>
      </c>
      <c r="N282" cm="1">
        <f t="array" ref="N282">SUM(IF((licenziamenti[company]=M282)*(licenziamenti[date_year]=anno)*(licenziamenti[industry]=settore)*(licenziamenti[country]=paese),licenziamenti[total_laid_off]))</f>
        <v>0</v>
      </c>
      <c r="P282" t="str">
        <v>Bullhorn</v>
      </c>
      <c r="Q282">
        <v>0</v>
      </c>
    </row>
    <row r="283" spans="13:17" x14ac:dyDescent="0.3">
      <c r="M283" t="str">
        <v>Bullish</v>
      </c>
      <c r="N283" cm="1">
        <f t="array" ref="N283">SUM(IF((licenziamenti[company]=M283)*(licenziamenti[date_year]=anno)*(licenziamenti[industry]=settore)*(licenziamenti[country]=paese),licenziamenti[total_laid_off]))</f>
        <v>0</v>
      </c>
      <c r="P283" t="str">
        <v>Bullish</v>
      </c>
      <c r="Q283">
        <v>0</v>
      </c>
    </row>
    <row r="284" spans="13:17" x14ac:dyDescent="0.3">
      <c r="M284" t="str">
        <v>Bumble</v>
      </c>
      <c r="N284" cm="1">
        <f t="array" ref="N284">SUM(IF((licenziamenti[company]=M284)*(licenziamenti[date_year]=anno)*(licenziamenti[industry]=settore)*(licenziamenti[country]=paese),licenziamenti[total_laid_off]))</f>
        <v>0</v>
      </c>
      <c r="P284" t="str">
        <v>Bumble</v>
      </c>
      <c r="Q284">
        <v>0</v>
      </c>
    </row>
    <row r="285" spans="13:17" x14ac:dyDescent="0.3">
      <c r="M285" t="str">
        <v>Bundle Africa</v>
      </c>
      <c r="N285" cm="1">
        <f t="array" ref="N285">SUM(IF((licenziamenti[company]=M285)*(licenziamenti[date_year]=anno)*(licenziamenti[industry]=settore)*(licenziamenti[country]=paese),licenziamenti[total_laid_off]))</f>
        <v>0</v>
      </c>
      <c r="P285" t="str">
        <v>Bundle Africa</v>
      </c>
      <c r="Q285">
        <v>0</v>
      </c>
    </row>
    <row r="286" spans="13:17" x14ac:dyDescent="0.3">
      <c r="M286" t="str">
        <v>Bungalow</v>
      </c>
      <c r="N286" cm="1">
        <f t="array" ref="N286">SUM(IF((licenziamenti[company]=M286)*(licenziamenti[date_year]=anno)*(licenziamenti[industry]=settore)*(licenziamenti[country]=paese),licenziamenti[total_laid_off]))</f>
        <v>0</v>
      </c>
      <c r="P286" t="str">
        <v>Bungalow</v>
      </c>
      <c r="Q286">
        <v>0</v>
      </c>
    </row>
    <row r="287" spans="13:17" x14ac:dyDescent="0.3">
      <c r="M287" t="str">
        <v>Bungie</v>
      </c>
      <c r="N287" cm="1">
        <f t="array" ref="N287">SUM(IF((licenziamenti[company]=M287)*(licenziamenti[date_year]=anno)*(licenziamenti[industry]=settore)*(licenziamenti[country]=paese),licenziamenti[total_laid_off]))</f>
        <v>0</v>
      </c>
      <c r="P287" t="str">
        <v>Bungie</v>
      </c>
      <c r="Q287">
        <v>0</v>
      </c>
    </row>
    <row r="288" spans="13:17" x14ac:dyDescent="0.3">
      <c r="M288" t="str">
        <v>BusBud</v>
      </c>
      <c r="N288" cm="1">
        <f t="array" ref="N288">SUM(IF((licenziamenti[company]=M288)*(licenziamenti[date_year]=anno)*(licenziamenti[industry]=settore)*(licenziamenti[country]=paese),licenziamenti[total_laid_off]))</f>
        <v>0</v>
      </c>
      <c r="P288" t="str">
        <v>BusBud</v>
      </c>
      <c r="Q288">
        <v>0</v>
      </c>
    </row>
    <row r="289" spans="13:17" x14ac:dyDescent="0.3">
      <c r="M289" t="str">
        <v>Buser</v>
      </c>
      <c r="N289" cm="1">
        <f t="array" ref="N289">SUM(IF((licenziamenti[company]=M289)*(licenziamenti[date_year]=anno)*(licenziamenti[industry]=settore)*(licenziamenti[country]=paese),licenziamenti[total_laid_off]))</f>
        <v>0</v>
      </c>
      <c r="P289" t="str">
        <v>Buser</v>
      </c>
      <c r="Q289">
        <v>0</v>
      </c>
    </row>
    <row r="290" spans="13:17" x14ac:dyDescent="0.3">
      <c r="M290" t="str">
        <v>Business Insider</v>
      </c>
      <c r="N290" cm="1">
        <f t="array" ref="N290">SUM(IF((licenziamenti[company]=M290)*(licenziamenti[date_year]=anno)*(licenziamenti[industry]=settore)*(licenziamenti[country]=paese),licenziamenti[total_laid_off]))</f>
        <v>0</v>
      </c>
      <c r="P290" t="str">
        <v>Business Insider</v>
      </c>
      <c r="Q290">
        <v>0</v>
      </c>
    </row>
    <row r="291" spans="13:17" x14ac:dyDescent="0.3">
      <c r="M291" t="str">
        <v>Bustle Digital Group</v>
      </c>
      <c r="N291" cm="1">
        <f t="array" ref="N291">SUM(IF((licenziamenti[company]=M291)*(licenziamenti[date_year]=anno)*(licenziamenti[industry]=settore)*(licenziamenti[country]=paese),licenziamenti[total_laid_off]))</f>
        <v>0</v>
      </c>
      <c r="P291" t="str">
        <v>Bustle Digital Group</v>
      </c>
      <c r="Q291">
        <v>0</v>
      </c>
    </row>
    <row r="292" spans="13:17" x14ac:dyDescent="0.3">
      <c r="M292" t="str">
        <v>Butler Hospitality</v>
      </c>
      <c r="N292" cm="1">
        <f t="array" ref="N292">SUM(IF((licenziamenti[company]=M292)*(licenziamenti[date_year]=anno)*(licenziamenti[industry]=settore)*(licenziamenti[country]=paese),licenziamenti[total_laid_off]))</f>
        <v>0</v>
      </c>
      <c r="P292" t="str">
        <v>Butler Hospitality</v>
      </c>
      <c r="Q292">
        <v>0</v>
      </c>
    </row>
    <row r="293" spans="13:17" x14ac:dyDescent="0.3">
      <c r="M293" t="str">
        <v>Butterfly Network</v>
      </c>
      <c r="N293" cm="1">
        <f t="array" ref="N293">SUM(IF((licenziamenti[company]=M293)*(licenziamenti[date_year]=anno)*(licenziamenti[industry]=settore)*(licenziamenti[country]=paese),licenziamenti[total_laid_off]))</f>
        <v>0</v>
      </c>
      <c r="P293" t="str">
        <v>Butterfly Network</v>
      </c>
      <c r="Q293">
        <v>0</v>
      </c>
    </row>
    <row r="294" spans="13:17" x14ac:dyDescent="0.3">
      <c r="M294" t="str">
        <v>Butterfly Network copy</v>
      </c>
      <c r="N294" cm="1">
        <f t="array" ref="N294">SUM(IF((licenziamenti[company]=M294)*(licenziamenti[date_year]=anno)*(licenziamenti[industry]=settore)*(licenziamenti[country]=paese),licenziamenti[total_laid_off]))</f>
        <v>0</v>
      </c>
      <c r="P294" t="str">
        <v>Butterfly Network copy</v>
      </c>
      <c r="Q294">
        <v>0</v>
      </c>
    </row>
    <row r="295" spans="13:17" x14ac:dyDescent="0.3">
      <c r="M295" t="str">
        <v>Button</v>
      </c>
      <c r="N295" cm="1">
        <f t="array" ref="N295">SUM(IF((licenziamenti[company]=M295)*(licenziamenti[date_year]=anno)*(licenziamenti[industry]=settore)*(licenziamenti[country]=paese),licenziamenti[total_laid_off]))</f>
        <v>0</v>
      </c>
      <c r="P295" t="str">
        <v>Button</v>
      </c>
      <c r="Q295">
        <v>0</v>
      </c>
    </row>
    <row r="296" spans="13:17" x14ac:dyDescent="0.3">
      <c r="M296" t="str">
        <v>Buy.com / Rakuten</v>
      </c>
      <c r="N296" cm="1">
        <f t="array" ref="N296">SUM(IF((licenziamenti[company]=M296)*(licenziamenti[date_year]=anno)*(licenziamenti[industry]=settore)*(licenziamenti[country]=paese),licenziamenti[total_laid_off]))</f>
        <v>0</v>
      </c>
      <c r="P296" t="str">
        <v>Buy.com / Rakuten</v>
      </c>
      <c r="Q296">
        <v>0</v>
      </c>
    </row>
    <row r="297" spans="13:17" x14ac:dyDescent="0.3">
      <c r="M297" t="str">
        <v>Buzzer</v>
      </c>
      <c r="N297" cm="1">
        <f t="array" ref="N297">SUM(IF((licenziamenti[company]=M297)*(licenziamenti[date_year]=anno)*(licenziamenti[industry]=settore)*(licenziamenti[country]=paese),licenziamenti[total_laid_off]))</f>
        <v>0</v>
      </c>
      <c r="P297" t="str">
        <v>Buzzer</v>
      </c>
      <c r="Q297">
        <v>0</v>
      </c>
    </row>
    <row r="298" spans="13:17" x14ac:dyDescent="0.3">
      <c r="M298" t="str">
        <v>BuzzFeed</v>
      </c>
      <c r="N298" cm="1">
        <f t="array" ref="N298">SUM(IF((licenziamenti[company]=M298)*(licenziamenti[date_year]=anno)*(licenziamenti[industry]=settore)*(licenziamenti[country]=paese),licenziamenti[total_laid_off]))</f>
        <v>0</v>
      </c>
      <c r="P298" t="str">
        <v>BuzzFeed</v>
      </c>
      <c r="Q298">
        <v>0</v>
      </c>
    </row>
    <row r="299" spans="13:17" x14ac:dyDescent="0.3">
      <c r="M299" t="str">
        <v>Byju's</v>
      </c>
      <c r="N299" cm="1">
        <f t="array" ref="N299">SUM(IF((licenziamenti[company]=M299)*(licenziamenti[date_year]=anno)*(licenziamenti[industry]=settore)*(licenziamenti[country]=paese),licenziamenti[total_laid_off]))</f>
        <v>0</v>
      </c>
      <c r="P299" t="str">
        <v>Byju's</v>
      </c>
      <c r="Q299">
        <v>0</v>
      </c>
    </row>
    <row r="300" spans="13:17" x14ac:dyDescent="0.3">
      <c r="M300" t="str">
        <v>Bytedance</v>
      </c>
      <c r="N300" cm="1">
        <f t="array" ref="N300">SUM(IF((licenziamenti[company]=M300)*(licenziamenti[date_year]=anno)*(licenziamenti[industry]=settore)*(licenziamenti[country]=paese),licenziamenti[total_laid_off]))</f>
        <v>0</v>
      </c>
      <c r="P300" t="str">
        <v>Bytedance</v>
      </c>
      <c r="Q300">
        <v>0</v>
      </c>
    </row>
    <row r="301" spans="13:17" x14ac:dyDescent="0.3">
      <c r="M301" t="str">
        <v>C2FO</v>
      </c>
      <c r="N301" cm="1">
        <f t="array" ref="N301">SUM(IF((licenziamenti[company]=M301)*(licenziamenti[date_year]=anno)*(licenziamenti[industry]=settore)*(licenziamenti[country]=paese),licenziamenti[total_laid_off]))</f>
        <v>0</v>
      </c>
      <c r="P301" t="str">
        <v>C2FO</v>
      </c>
      <c r="Q301">
        <v>0</v>
      </c>
    </row>
    <row r="302" spans="13:17" x14ac:dyDescent="0.3">
      <c r="M302" t="str">
        <v>Cabify</v>
      </c>
      <c r="N302" cm="1">
        <f t="array" ref="N302">SUM(IF((licenziamenti[company]=M302)*(licenziamenti[date_year]=anno)*(licenziamenti[industry]=settore)*(licenziamenti[country]=paese),licenziamenti[total_laid_off]))</f>
        <v>0</v>
      </c>
      <c r="P302" t="str">
        <v>Cabify</v>
      </c>
      <c r="Q302">
        <v>0</v>
      </c>
    </row>
    <row r="303" spans="13:17" x14ac:dyDescent="0.3">
      <c r="M303" t="str">
        <v>Cabin</v>
      </c>
      <c r="N303" cm="1">
        <f t="array" ref="N303">SUM(IF((licenziamenti[company]=M303)*(licenziamenti[date_year]=anno)*(licenziamenti[industry]=settore)*(licenziamenti[country]=paese),licenziamenti[total_laid_off]))</f>
        <v>0</v>
      </c>
      <c r="P303" t="str">
        <v>Cabin</v>
      </c>
      <c r="Q303">
        <v>0</v>
      </c>
    </row>
    <row r="304" spans="13:17" x14ac:dyDescent="0.3">
      <c r="M304" t="str">
        <v>Cadre</v>
      </c>
      <c r="N304" cm="1">
        <f t="array" ref="N304">SUM(IF((licenziamenti[company]=M304)*(licenziamenti[date_year]=anno)*(licenziamenti[industry]=settore)*(licenziamenti[country]=paese),licenziamenti[total_laid_off]))</f>
        <v>0</v>
      </c>
      <c r="P304" t="str">
        <v>Cadre</v>
      </c>
      <c r="Q304">
        <v>0</v>
      </c>
    </row>
    <row r="305" spans="13:17" x14ac:dyDescent="0.3">
      <c r="M305" t="str">
        <v>Cake Bikes</v>
      </c>
      <c r="N305" cm="1">
        <f t="array" ref="N305">SUM(IF((licenziamenti[company]=M305)*(licenziamenti[date_year]=anno)*(licenziamenti[industry]=settore)*(licenziamenti[country]=paese),licenziamenti[total_laid_off]))</f>
        <v>0</v>
      </c>
      <c r="P305" t="str">
        <v>Cake Bikes</v>
      </c>
      <c r="Q305">
        <v>0</v>
      </c>
    </row>
    <row r="306" spans="13:17" x14ac:dyDescent="0.3">
      <c r="M306" t="str">
        <v>Calendly</v>
      </c>
      <c r="N306" cm="1">
        <f t="array" ref="N306">SUM(IF((licenziamenti[company]=M306)*(licenziamenti[date_year]=anno)*(licenziamenti[industry]=settore)*(licenziamenti[country]=paese),licenziamenti[total_laid_off]))</f>
        <v>0</v>
      </c>
      <c r="P306" t="str">
        <v>Calendly</v>
      </c>
      <c r="Q306">
        <v>0</v>
      </c>
    </row>
    <row r="307" spans="13:17" x14ac:dyDescent="0.3">
      <c r="M307" t="str">
        <v>Calibrate</v>
      </c>
      <c r="N307" cm="1">
        <f t="array" ref="N307">SUM(IF((licenziamenti[company]=M307)*(licenziamenti[date_year]=anno)*(licenziamenti[industry]=settore)*(licenziamenti[country]=paese),licenziamenti[total_laid_off]))</f>
        <v>0</v>
      </c>
      <c r="P307" t="str">
        <v>Calibrate</v>
      </c>
      <c r="Q307">
        <v>0</v>
      </c>
    </row>
    <row r="308" spans="13:17" x14ac:dyDescent="0.3">
      <c r="M308" t="str">
        <v>Caliva</v>
      </c>
      <c r="N308" cm="1">
        <f t="array" ref="N308">SUM(IF((licenziamenti[company]=M308)*(licenziamenti[date_year]=anno)*(licenziamenti[industry]=settore)*(licenziamenti[country]=paese),licenziamenti[total_laid_off]))</f>
        <v>0</v>
      </c>
      <c r="P308" t="str">
        <v>Caliva</v>
      </c>
      <c r="Q308">
        <v>0</v>
      </c>
    </row>
    <row r="309" spans="13:17" x14ac:dyDescent="0.3">
      <c r="M309" t="str">
        <v>Calm</v>
      </c>
      <c r="N309" cm="1">
        <f t="array" ref="N309">SUM(IF((licenziamenti[company]=M309)*(licenziamenti[date_year]=anno)*(licenziamenti[industry]=settore)*(licenziamenti[country]=paese),licenziamenti[total_laid_off]))</f>
        <v>0</v>
      </c>
      <c r="P309" t="str">
        <v>Calm</v>
      </c>
      <c r="Q309">
        <v>0</v>
      </c>
    </row>
    <row r="310" spans="13:17" x14ac:dyDescent="0.3">
      <c r="M310" t="str">
        <v>Cameo</v>
      </c>
      <c r="N310" cm="1">
        <f t="array" ref="N310">SUM(IF((licenziamenti[company]=M310)*(licenziamenti[date_year]=anno)*(licenziamenti[industry]=settore)*(licenziamenti[country]=paese),licenziamenti[total_laid_off]))</f>
        <v>0</v>
      </c>
      <c r="P310" t="str">
        <v>Cameo</v>
      </c>
      <c r="Q310">
        <v>0</v>
      </c>
    </row>
    <row r="311" spans="13:17" x14ac:dyDescent="0.3">
      <c r="M311" t="str">
        <v>Camp K12</v>
      </c>
      <c r="N311" cm="1">
        <f t="array" ref="N311">SUM(IF((licenziamenti[company]=M311)*(licenziamenti[date_year]=anno)*(licenziamenti[industry]=settore)*(licenziamenti[country]=paese),licenziamenti[total_laid_off]))</f>
        <v>0</v>
      </c>
      <c r="P311" t="str">
        <v>Camp K12</v>
      </c>
      <c r="Q311">
        <v>0</v>
      </c>
    </row>
    <row r="312" spans="13:17" x14ac:dyDescent="0.3">
      <c r="M312" t="str">
        <v>Cana</v>
      </c>
      <c r="N312" cm="1">
        <f t="array" ref="N312">SUM(IF((licenziamenti[company]=M312)*(licenziamenti[date_year]=anno)*(licenziamenti[industry]=settore)*(licenziamenti[country]=paese),licenziamenti[total_laid_off]))</f>
        <v>0</v>
      </c>
      <c r="P312" t="str">
        <v>Cana</v>
      </c>
      <c r="Q312">
        <v>0</v>
      </c>
    </row>
    <row r="313" spans="13:17" x14ac:dyDescent="0.3">
      <c r="M313" t="str">
        <v>Candy Digital</v>
      </c>
      <c r="N313" cm="1">
        <f t="array" ref="N313">SUM(IF((licenziamenti[company]=M313)*(licenziamenti[date_year]=anno)*(licenziamenti[industry]=settore)*(licenziamenti[country]=paese),licenziamenti[total_laid_off]))</f>
        <v>0</v>
      </c>
      <c r="P313" t="str">
        <v>Candy Digital</v>
      </c>
      <c r="Q313">
        <v>0</v>
      </c>
    </row>
    <row r="314" spans="13:17" x14ac:dyDescent="0.3">
      <c r="M314" t="str">
        <v>Canoo</v>
      </c>
      <c r="N314" cm="1">
        <f t="array" ref="N314">SUM(IF((licenziamenti[company]=M314)*(licenziamenti[date_year]=anno)*(licenziamenti[industry]=settore)*(licenziamenti[country]=paese),licenziamenti[total_laid_off]))</f>
        <v>0</v>
      </c>
      <c r="P314" t="str">
        <v>Canoo</v>
      </c>
      <c r="Q314">
        <v>0</v>
      </c>
    </row>
    <row r="315" spans="13:17" x14ac:dyDescent="0.3">
      <c r="M315" t="str">
        <v>Canva</v>
      </c>
      <c r="N315" cm="1">
        <f t="array" ref="N315">SUM(IF((licenziamenti[company]=M315)*(licenziamenti[date_year]=anno)*(licenziamenti[industry]=settore)*(licenziamenti[country]=paese),licenziamenti[total_laid_off]))</f>
        <v>0</v>
      </c>
      <c r="P315" t="str">
        <v>Canva</v>
      </c>
      <c r="Q315">
        <v>0</v>
      </c>
    </row>
    <row r="316" spans="13:17" x14ac:dyDescent="0.3">
      <c r="M316" t="str">
        <v>Capitolis</v>
      </c>
      <c r="N316" cm="1">
        <f t="array" ref="N316">SUM(IF((licenziamenti[company]=M316)*(licenziamenti[date_year]=anno)*(licenziamenti[industry]=settore)*(licenziamenti[country]=paese),licenziamenti[total_laid_off]))</f>
        <v>0</v>
      </c>
      <c r="P316" t="str">
        <v>Capitolis</v>
      </c>
      <c r="Q316">
        <v>0</v>
      </c>
    </row>
    <row r="317" spans="13:17" x14ac:dyDescent="0.3">
      <c r="M317" t="str">
        <v>Capsule</v>
      </c>
      <c r="N317" cm="1">
        <f t="array" ref="N317">SUM(IF((licenziamenti[company]=M317)*(licenziamenti[date_year]=anno)*(licenziamenti[industry]=settore)*(licenziamenti[country]=paese),licenziamenti[total_laid_off]))</f>
        <v>0</v>
      </c>
      <c r="P317" t="str">
        <v>Capsule</v>
      </c>
      <c r="Q317">
        <v>0</v>
      </c>
    </row>
    <row r="318" spans="13:17" x14ac:dyDescent="0.3">
      <c r="M318" t="str">
        <v>Captain Fresh</v>
      </c>
      <c r="N318" cm="1">
        <f t="array" ref="N318">SUM(IF((licenziamenti[company]=M318)*(licenziamenti[date_year]=anno)*(licenziamenti[industry]=settore)*(licenziamenti[country]=paese),licenziamenti[total_laid_off]))</f>
        <v>0</v>
      </c>
      <c r="P318" t="str">
        <v>Captain Fresh</v>
      </c>
      <c r="Q318">
        <v>0</v>
      </c>
    </row>
    <row r="319" spans="13:17" x14ac:dyDescent="0.3">
      <c r="M319" t="str">
        <v>Captiv8</v>
      </c>
      <c r="N319" cm="1">
        <f t="array" ref="N319">SUM(IF((licenziamenti[company]=M319)*(licenziamenti[date_year]=anno)*(licenziamenti[industry]=settore)*(licenziamenti[country]=paese),licenziamenti[total_laid_off]))</f>
        <v>0</v>
      </c>
      <c r="P319" t="str">
        <v>Captiv8</v>
      </c>
      <c r="Q319">
        <v>0</v>
      </c>
    </row>
    <row r="320" spans="13:17" x14ac:dyDescent="0.3">
      <c r="M320" t="str">
        <v>CaptivateIQ</v>
      </c>
      <c r="N320" cm="1">
        <f t="array" ref="N320">SUM(IF((licenziamenti[company]=M320)*(licenziamenti[date_year]=anno)*(licenziamenti[industry]=settore)*(licenziamenti[country]=paese),licenziamenti[total_laid_off]))</f>
        <v>0</v>
      </c>
      <c r="P320" t="str">
        <v>CaptivateIQ</v>
      </c>
      <c r="Q320">
        <v>0</v>
      </c>
    </row>
    <row r="321" spans="13:17" x14ac:dyDescent="0.3">
      <c r="M321" t="str">
        <v>Carbon Health</v>
      </c>
      <c r="N321" cm="1">
        <f t="array" ref="N321">SUM(IF((licenziamenti[company]=M321)*(licenziamenti[date_year]=anno)*(licenziamenti[industry]=settore)*(licenziamenti[country]=paese),licenziamenti[total_laid_off]))</f>
        <v>0</v>
      </c>
      <c r="P321" t="str">
        <v>Carbon Health</v>
      </c>
      <c r="Q321">
        <v>0</v>
      </c>
    </row>
    <row r="322" spans="13:17" x14ac:dyDescent="0.3">
      <c r="M322" t="str">
        <v>CarDekho</v>
      </c>
      <c r="N322" cm="1">
        <f t="array" ref="N322">SUM(IF((licenziamenti[company]=M322)*(licenziamenti[date_year]=anno)*(licenziamenti[industry]=settore)*(licenziamenti[country]=paese),licenziamenti[total_laid_off]))</f>
        <v>0</v>
      </c>
      <c r="P322" t="str">
        <v>CarDekho</v>
      </c>
      <c r="Q322">
        <v>0</v>
      </c>
    </row>
    <row r="323" spans="13:17" x14ac:dyDescent="0.3">
      <c r="M323" t="str">
        <v>Cardlytics</v>
      </c>
      <c r="N323" cm="1">
        <f t="array" ref="N323">SUM(IF((licenziamenti[company]=M323)*(licenziamenti[date_year]=anno)*(licenziamenti[industry]=settore)*(licenziamenti[country]=paese),licenziamenti[total_laid_off]))</f>
        <v>0</v>
      </c>
      <c r="P323" t="str">
        <v>Cardlytics</v>
      </c>
      <c r="Q323">
        <v>0</v>
      </c>
    </row>
    <row r="324" spans="13:17" x14ac:dyDescent="0.3">
      <c r="M324" t="str">
        <v>Care.com</v>
      </c>
      <c r="N324" cm="1">
        <f t="array" ref="N324">SUM(IF((licenziamenti[company]=M324)*(licenziamenti[date_year]=anno)*(licenziamenti[industry]=settore)*(licenziamenti[country]=paese),licenziamenti[total_laid_off]))</f>
        <v>0</v>
      </c>
      <c r="P324" t="str">
        <v>Care.com</v>
      </c>
      <c r="Q324">
        <v>0</v>
      </c>
    </row>
    <row r="325" spans="13:17" x14ac:dyDescent="0.3">
      <c r="M325" t="str">
        <v>Care/of</v>
      </c>
      <c r="N325" cm="1">
        <f t="array" ref="N325">SUM(IF((licenziamenti[company]=M325)*(licenziamenti[date_year]=anno)*(licenziamenti[industry]=settore)*(licenziamenti[country]=paese),licenziamenti[total_laid_off]))</f>
        <v>0</v>
      </c>
      <c r="P325" t="str">
        <v>Care/of</v>
      </c>
      <c r="Q325">
        <v>0</v>
      </c>
    </row>
    <row r="326" spans="13:17" x14ac:dyDescent="0.3">
      <c r="M326" t="str">
        <v>Careem</v>
      </c>
      <c r="N326" cm="1">
        <f t="array" ref="N326">SUM(IF((licenziamenti[company]=M326)*(licenziamenti[date_year]=anno)*(licenziamenti[industry]=settore)*(licenziamenti[country]=paese),licenziamenti[total_laid_off]))</f>
        <v>0</v>
      </c>
      <c r="P326" t="str">
        <v>Careem</v>
      </c>
      <c r="Q326">
        <v>0</v>
      </c>
    </row>
    <row r="327" spans="13:17" x14ac:dyDescent="0.3">
      <c r="M327" t="str">
        <v>Career Karma</v>
      </c>
      <c r="N327" cm="1">
        <f t="array" ref="N327">SUM(IF((licenziamenti[company]=M327)*(licenziamenti[date_year]=anno)*(licenziamenti[industry]=settore)*(licenziamenti[country]=paese),licenziamenti[total_laid_off]))</f>
        <v>0</v>
      </c>
      <c r="P327" t="str">
        <v>Career Karma</v>
      </c>
      <c r="Q327">
        <v>0</v>
      </c>
    </row>
    <row r="328" spans="13:17" x14ac:dyDescent="0.3">
      <c r="M328" t="str">
        <v>CareRev</v>
      </c>
      <c r="N328" cm="1">
        <f t="array" ref="N328">SUM(IF((licenziamenti[company]=M328)*(licenziamenti[date_year]=anno)*(licenziamenti[industry]=settore)*(licenziamenti[country]=paese),licenziamenti[total_laid_off]))</f>
        <v>0</v>
      </c>
      <c r="P328" t="str">
        <v>CareRev</v>
      </c>
      <c r="Q328">
        <v>0</v>
      </c>
    </row>
    <row r="329" spans="13:17" x14ac:dyDescent="0.3">
      <c r="M329" t="str">
        <v>CarGurus</v>
      </c>
      <c r="N329" cm="1">
        <f t="array" ref="N329">SUM(IF((licenziamenti[company]=M329)*(licenziamenti[date_year]=anno)*(licenziamenti[industry]=settore)*(licenziamenti[country]=paese),licenziamenti[total_laid_off]))</f>
        <v>0</v>
      </c>
      <c r="P329" t="str">
        <v>CarGurus</v>
      </c>
      <c r="Q329">
        <v>0</v>
      </c>
    </row>
    <row r="330" spans="13:17" x14ac:dyDescent="0.3">
      <c r="M330" t="str">
        <v>Carousell</v>
      </c>
      <c r="N330" cm="1">
        <f t="array" ref="N330">SUM(IF((licenziamenti[company]=M330)*(licenziamenti[date_year]=anno)*(licenziamenti[industry]=settore)*(licenziamenti[country]=paese),licenziamenti[total_laid_off]))</f>
        <v>0</v>
      </c>
      <c r="P330" t="str">
        <v>Carousell</v>
      </c>
      <c r="Q330">
        <v>0</v>
      </c>
    </row>
    <row r="331" spans="13:17" x14ac:dyDescent="0.3">
      <c r="M331" t="str">
        <v>Cars24</v>
      </c>
      <c r="N331" cm="1">
        <f t="array" ref="N331">SUM(IF((licenziamenti[company]=M331)*(licenziamenti[date_year]=anno)*(licenziamenti[industry]=settore)*(licenziamenti[country]=paese),licenziamenti[total_laid_off]))</f>
        <v>0</v>
      </c>
      <c r="P331" t="str">
        <v>Cars24</v>
      </c>
      <c r="Q331">
        <v>0</v>
      </c>
    </row>
    <row r="332" spans="13:17" x14ac:dyDescent="0.3">
      <c r="M332" t="str">
        <v>Carsome</v>
      </c>
      <c r="N332" cm="1">
        <f t="array" ref="N332">SUM(IF((licenziamenti[company]=M332)*(licenziamenti[date_year]=anno)*(licenziamenti[industry]=settore)*(licenziamenti[country]=paese),licenziamenti[total_laid_off]))</f>
        <v>0</v>
      </c>
      <c r="P332" t="str">
        <v>Carsome</v>
      </c>
      <c r="Q332">
        <v>0</v>
      </c>
    </row>
    <row r="333" spans="13:17" x14ac:dyDescent="0.3">
      <c r="M333" t="str">
        <v>Cart.com</v>
      </c>
      <c r="N333" cm="1">
        <f t="array" ref="N333">SUM(IF((licenziamenti[company]=M333)*(licenziamenti[date_year]=anno)*(licenziamenti[industry]=settore)*(licenziamenti[country]=paese),licenziamenti[total_laid_off]))</f>
        <v>0</v>
      </c>
      <c r="P333" t="str">
        <v>Cart.com</v>
      </c>
      <c r="Q333">
        <v>0</v>
      </c>
    </row>
    <row r="334" spans="13:17" x14ac:dyDescent="0.3">
      <c r="M334" t="str">
        <v>Carta</v>
      </c>
      <c r="N334" cm="1">
        <f t="array" ref="N334">SUM(IF((licenziamenti[company]=M334)*(licenziamenti[date_year]=anno)*(licenziamenti[industry]=settore)*(licenziamenti[country]=paese),licenziamenti[total_laid_off]))</f>
        <v>0</v>
      </c>
      <c r="P334" t="str">
        <v>Carta</v>
      </c>
      <c r="Q334">
        <v>0</v>
      </c>
    </row>
    <row r="335" spans="13:17" x14ac:dyDescent="0.3">
      <c r="M335" t="str">
        <v>Carvana</v>
      </c>
      <c r="N335" cm="1">
        <f t="array" ref="N335">SUM(IF((licenziamenti[company]=M335)*(licenziamenti[date_year]=anno)*(licenziamenti[industry]=settore)*(licenziamenti[country]=paese),licenziamenti[total_laid_off]))</f>
        <v>0</v>
      </c>
      <c r="P335" t="str">
        <v>Carvana</v>
      </c>
      <c r="Q335">
        <v>0</v>
      </c>
    </row>
    <row r="336" spans="13:17" x14ac:dyDescent="0.3">
      <c r="M336" t="str">
        <v>Carwow</v>
      </c>
      <c r="N336" cm="1">
        <f t="array" ref="N336">SUM(IF((licenziamenti[company]=M336)*(licenziamenti[date_year]=anno)*(licenziamenti[industry]=settore)*(licenziamenti[country]=paese),licenziamenti[total_laid_off]))</f>
        <v>0</v>
      </c>
      <c r="P336" t="str">
        <v>Carwow</v>
      </c>
      <c r="Q336">
        <v>0</v>
      </c>
    </row>
    <row r="337" spans="13:17" x14ac:dyDescent="0.3">
      <c r="M337" t="str">
        <v>Casavo</v>
      </c>
      <c r="N337" cm="1">
        <f t="array" ref="N337">SUM(IF((licenziamenti[company]=M337)*(licenziamenti[date_year]=anno)*(licenziamenti[industry]=settore)*(licenziamenti[country]=paese),licenziamenti[total_laid_off]))</f>
        <v>0</v>
      </c>
      <c r="P337" t="str">
        <v>Casavo</v>
      </c>
      <c r="Q337">
        <v>0</v>
      </c>
    </row>
    <row r="338" spans="13:17" x14ac:dyDescent="0.3">
      <c r="M338" t="str">
        <v>Cashfree Payments</v>
      </c>
      <c r="N338" cm="1">
        <f t="array" ref="N338">SUM(IF((licenziamenti[company]=M338)*(licenziamenti[date_year]=anno)*(licenziamenti[industry]=settore)*(licenziamenti[country]=paese),licenziamenti[total_laid_off]))</f>
        <v>0</v>
      </c>
      <c r="P338" t="str">
        <v>Cashfree Payments</v>
      </c>
      <c r="Q338">
        <v>0</v>
      </c>
    </row>
    <row r="339" spans="13:17" x14ac:dyDescent="0.3">
      <c r="M339" t="str">
        <v>Casper</v>
      </c>
      <c r="N339" cm="1">
        <f t="array" ref="N339">SUM(IF((licenziamenti[company]=M339)*(licenziamenti[date_year]=anno)*(licenziamenti[industry]=settore)*(licenziamenti[country]=paese),licenziamenti[total_laid_off]))</f>
        <v>0</v>
      </c>
      <c r="P339" t="str">
        <v>Casper</v>
      </c>
      <c r="Q339">
        <v>0</v>
      </c>
    </row>
    <row r="340" spans="13:17" x14ac:dyDescent="0.3">
      <c r="M340" t="str">
        <v>Castlight Health</v>
      </c>
      <c r="N340" cm="1">
        <f t="array" ref="N340">SUM(IF((licenziamenti[company]=M340)*(licenziamenti[date_year]=anno)*(licenziamenti[industry]=settore)*(licenziamenti[country]=paese),licenziamenti[total_laid_off]))</f>
        <v>0</v>
      </c>
      <c r="P340" t="str">
        <v>Castlight Health</v>
      </c>
      <c r="Q340">
        <v>0</v>
      </c>
    </row>
    <row r="341" spans="13:17" x14ac:dyDescent="0.3">
      <c r="M341" t="str">
        <v>Catalant</v>
      </c>
      <c r="N341" cm="1">
        <f t="array" ref="N341">SUM(IF((licenziamenti[company]=M341)*(licenziamenti[date_year]=anno)*(licenziamenti[industry]=settore)*(licenziamenti[country]=paese),licenziamenti[total_laid_off]))</f>
        <v>0</v>
      </c>
      <c r="P341" t="str">
        <v>Catalant</v>
      </c>
      <c r="Q341">
        <v>0</v>
      </c>
    </row>
    <row r="342" spans="13:17" x14ac:dyDescent="0.3">
      <c r="M342" t="str">
        <v>Catch</v>
      </c>
      <c r="N342" cm="1">
        <f t="array" ref="N342">SUM(IF((licenziamenti[company]=M342)*(licenziamenti[date_year]=anno)*(licenziamenti[industry]=settore)*(licenziamenti[country]=paese),licenziamenti[total_laid_off]))</f>
        <v>0</v>
      </c>
      <c r="P342" t="str">
        <v>Catch</v>
      </c>
      <c r="Q342">
        <v>0</v>
      </c>
    </row>
    <row r="343" spans="13:17" x14ac:dyDescent="0.3">
      <c r="M343" t="str">
        <v>Catch.com.au</v>
      </c>
      <c r="N343" cm="1">
        <f t="array" ref="N343">SUM(IF((licenziamenti[company]=M343)*(licenziamenti[date_year]=anno)*(licenziamenti[industry]=settore)*(licenziamenti[country]=paese),licenziamenti[total_laid_off]))</f>
        <v>0</v>
      </c>
      <c r="P343" t="str">
        <v>Catch.com.au</v>
      </c>
      <c r="Q343">
        <v>0</v>
      </c>
    </row>
    <row r="344" spans="13:17" x14ac:dyDescent="0.3">
      <c r="M344" t="str">
        <v>Cazoo</v>
      </c>
      <c r="N344" cm="1">
        <f t="array" ref="N344">SUM(IF((licenziamenti[company]=M344)*(licenziamenti[date_year]=anno)*(licenziamenti[industry]=settore)*(licenziamenti[country]=paese),licenziamenti[total_laid_off]))</f>
        <v>0</v>
      </c>
      <c r="P344" t="str">
        <v>Cazoo</v>
      </c>
      <c r="Q344">
        <v>0</v>
      </c>
    </row>
    <row r="345" spans="13:17" x14ac:dyDescent="0.3">
      <c r="M345" t="str">
        <v>Cedar</v>
      </c>
      <c r="N345" cm="1">
        <f t="array" ref="N345">SUM(IF((licenziamenti[company]=M345)*(licenziamenti[date_year]=anno)*(licenziamenti[industry]=settore)*(licenziamenti[country]=paese),licenziamenti[total_laid_off]))</f>
        <v>0</v>
      </c>
      <c r="P345" t="str">
        <v>Cedar</v>
      </c>
      <c r="Q345">
        <v>0</v>
      </c>
    </row>
    <row r="346" spans="13:17" x14ac:dyDescent="0.3">
      <c r="M346" t="str">
        <v>Cellebrite</v>
      </c>
      <c r="N346" cm="1">
        <f t="array" ref="N346">SUM(IF((licenziamenti[company]=M346)*(licenziamenti[date_year]=anno)*(licenziamenti[industry]=settore)*(licenziamenti[country]=paese),licenziamenti[total_laid_off]))</f>
        <v>0</v>
      </c>
      <c r="P346" t="str">
        <v>Cellebrite</v>
      </c>
      <c r="Q346">
        <v>0</v>
      </c>
    </row>
    <row r="347" spans="13:17" x14ac:dyDescent="0.3">
      <c r="M347" t="str">
        <v>Cellulant</v>
      </c>
      <c r="N347" cm="1">
        <f t="array" ref="N347">SUM(IF((licenziamenti[company]=M347)*(licenziamenti[date_year]=anno)*(licenziamenti[industry]=settore)*(licenziamenti[country]=paese),licenziamenti[total_laid_off]))</f>
        <v>0</v>
      </c>
      <c r="P347" t="str">
        <v>Cellulant</v>
      </c>
      <c r="Q347">
        <v>0</v>
      </c>
    </row>
    <row r="348" spans="13:17" x14ac:dyDescent="0.3">
      <c r="M348" t="str">
        <v>Celsius</v>
      </c>
      <c r="N348" cm="1">
        <f t="array" ref="N348">SUM(IF((licenziamenti[company]=M348)*(licenziamenti[date_year]=anno)*(licenziamenti[industry]=settore)*(licenziamenti[country]=paese),licenziamenti[total_laid_off]))</f>
        <v>0</v>
      </c>
      <c r="P348" t="str">
        <v>Celsius</v>
      </c>
      <c r="Q348">
        <v>0</v>
      </c>
    </row>
    <row r="349" spans="13:17" x14ac:dyDescent="0.3">
      <c r="M349" t="str">
        <v>Center</v>
      </c>
      <c r="N349" cm="1">
        <f t="array" ref="N349">SUM(IF((licenziamenti[company]=M349)*(licenziamenti[date_year]=anno)*(licenziamenti[industry]=settore)*(licenziamenti[country]=paese),licenziamenti[total_laid_off]))</f>
        <v>0</v>
      </c>
      <c r="P349" t="str">
        <v>Center</v>
      </c>
      <c r="Q349">
        <v>0</v>
      </c>
    </row>
    <row r="350" spans="13:17" x14ac:dyDescent="0.3">
      <c r="M350" t="str">
        <v>Cerebral</v>
      </c>
      <c r="N350" cm="1">
        <f t="array" ref="N350">SUM(IF((licenziamenti[company]=M350)*(licenziamenti[date_year]=anno)*(licenziamenti[industry]=settore)*(licenziamenti[country]=paese),licenziamenti[total_laid_off]))</f>
        <v>0</v>
      </c>
      <c r="P350" t="str">
        <v>Cerebral</v>
      </c>
      <c r="Q350">
        <v>0</v>
      </c>
    </row>
    <row r="351" spans="13:17" x14ac:dyDescent="0.3">
      <c r="M351" t="str">
        <v>Chainalysis</v>
      </c>
      <c r="N351" cm="1">
        <f t="array" ref="N351">SUM(IF((licenziamenti[company]=M351)*(licenziamenti[date_year]=anno)*(licenziamenti[industry]=settore)*(licenziamenti[country]=paese),licenziamenti[total_laid_off]))</f>
        <v>0</v>
      </c>
      <c r="P351" t="str">
        <v>Chainalysis</v>
      </c>
      <c r="Q351">
        <v>0</v>
      </c>
    </row>
    <row r="352" spans="13:17" x14ac:dyDescent="0.3">
      <c r="M352" t="str">
        <v>Change Invest</v>
      </c>
      <c r="N352" cm="1">
        <f t="array" ref="N352">SUM(IF((licenziamenti[company]=M352)*(licenziamenti[date_year]=anno)*(licenziamenti[industry]=settore)*(licenziamenti[country]=paese),licenziamenti[total_laid_off]))</f>
        <v>0</v>
      </c>
      <c r="P352" t="str">
        <v>Change Invest</v>
      </c>
      <c r="Q352">
        <v>0</v>
      </c>
    </row>
    <row r="353" spans="13:17" x14ac:dyDescent="0.3">
      <c r="M353" t="str">
        <v>Change.org</v>
      </c>
      <c r="N353" cm="1">
        <f t="array" ref="N353">SUM(IF((licenziamenti[company]=M353)*(licenziamenti[date_year]=anno)*(licenziamenti[industry]=settore)*(licenziamenti[country]=paese),licenziamenti[total_laid_off]))</f>
        <v>0</v>
      </c>
      <c r="P353" t="str">
        <v>Change.org</v>
      </c>
      <c r="Q353">
        <v>0</v>
      </c>
    </row>
    <row r="354" spans="13:17" x14ac:dyDescent="0.3">
      <c r="M354" t="str">
        <v>Character.ai</v>
      </c>
      <c r="N354" cm="1">
        <f t="array" ref="N354">SUM(IF((licenziamenti[company]=M354)*(licenziamenti[date_year]=anno)*(licenziamenti[industry]=settore)*(licenziamenti[country]=paese),licenziamenti[total_laid_off]))</f>
        <v>0</v>
      </c>
      <c r="P354" t="str">
        <v>Character.ai</v>
      </c>
      <c r="Q354">
        <v>0</v>
      </c>
    </row>
    <row r="355" spans="13:17" x14ac:dyDescent="0.3">
      <c r="M355" t="str">
        <v>Chargebee</v>
      </c>
      <c r="N355" cm="1">
        <f t="array" ref="N355">SUM(IF((licenziamenti[company]=M355)*(licenziamenti[date_year]=anno)*(licenziamenti[industry]=settore)*(licenziamenti[country]=paese),licenziamenti[total_laid_off]))</f>
        <v>0</v>
      </c>
      <c r="P355" t="str">
        <v>Chargebee</v>
      </c>
      <c r="Q355">
        <v>0</v>
      </c>
    </row>
    <row r="356" spans="13:17" x14ac:dyDescent="0.3">
      <c r="M356" t="str">
        <v>ChargePoint</v>
      </c>
      <c r="N356" cm="1">
        <f t="array" ref="N356">SUM(IF((licenziamenti[company]=M356)*(licenziamenti[date_year]=anno)*(licenziamenti[industry]=settore)*(licenziamenti[country]=paese),licenziamenti[total_laid_off]))</f>
        <v>0</v>
      </c>
      <c r="P356" t="str">
        <v>ChargePoint</v>
      </c>
      <c r="Q356">
        <v>0</v>
      </c>
    </row>
    <row r="357" spans="13:17" x14ac:dyDescent="0.3">
      <c r="M357" t="str">
        <v>Checkmarx</v>
      </c>
      <c r="N357" cm="1">
        <f t="array" ref="N357">SUM(IF((licenziamenti[company]=M357)*(licenziamenti[date_year]=anno)*(licenziamenti[industry]=settore)*(licenziamenti[country]=paese),licenziamenti[total_laid_off]))</f>
        <v>0</v>
      </c>
      <c r="P357" t="str">
        <v>Checkmarx</v>
      </c>
      <c r="Q357">
        <v>0</v>
      </c>
    </row>
    <row r="358" spans="13:17" x14ac:dyDescent="0.3">
      <c r="M358" t="str">
        <v>Checkout.com</v>
      </c>
      <c r="N358" cm="1">
        <f t="array" ref="N358">SUM(IF((licenziamenti[company]=M358)*(licenziamenti[date_year]=anno)*(licenziamenti[industry]=settore)*(licenziamenti[country]=paese),licenziamenti[total_laid_off]))</f>
        <v>0</v>
      </c>
      <c r="P358" t="str">
        <v>Checkout.com</v>
      </c>
      <c r="Q358">
        <v>0</v>
      </c>
    </row>
    <row r="359" spans="13:17" x14ac:dyDescent="0.3">
      <c r="M359" t="str">
        <v>Checkr</v>
      </c>
      <c r="N359" cm="1">
        <f t="array" ref="N359">SUM(IF((licenziamenti[company]=M359)*(licenziamenti[date_year]=anno)*(licenziamenti[industry]=settore)*(licenziamenti[country]=paese),licenziamenti[total_laid_off]))</f>
        <v>0</v>
      </c>
      <c r="P359" t="str">
        <v>Checkr</v>
      </c>
      <c r="Q359">
        <v>0</v>
      </c>
    </row>
    <row r="360" spans="13:17" x14ac:dyDescent="0.3">
      <c r="M360" t="str">
        <v>Chegg</v>
      </c>
      <c r="N360" cm="1">
        <f t="array" ref="N360">SUM(IF((licenziamenti[company]=M360)*(licenziamenti[date_year]=anno)*(licenziamenti[industry]=settore)*(licenziamenti[country]=paese),licenziamenti[total_laid_off]))</f>
        <v>0</v>
      </c>
      <c r="P360" t="str">
        <v>Chegg</v>
      </c>
      <c r="Q360">
        <v>0</v>
      </c>
    </row>
    <row r="361" spans="13:17" x14ac:dyDescent="0.3">
      <c r="M361" t="str">
        <v>Chewy</v>
      </c>
      <c r="N361" cm="1">
        <f t="array" ref="N361">SUM(IF((licenziamenti[company]=M361)*(licenziamenti[date_year]=anno)*(licenziamenti[industry]=settore)*(licenziamenti[country]=paese),licenziamenti[total_laid_off]))</f>
        <v>0</v>
      </c>
      <c r="P361" t="str">
        <v>Chewy</v>
      </c>
      <c r="Q361">
        <v>0</v>
      </c>
    </row>
    <row r="362" spans="13:17" x14ac:dyDescent="0.3">
      <c r="M362" t="str">
        <v>Chia Network</v>
      </c>
      <c r="N362" cm="1">
        <f t="array" ref="N362">SUM(IF((licenziamenti[company]=M362)*(licenziamenti[date_year]=anno)*(licenziamenti[industry]=settore)*(licenziamenti[country]=paese),licenziamenti[total_laid_off]))</f>
        <v>0</v>
      </c>
      <c r="P362" t="str">
        <v>Chia Network</v>
      </c>
      <c r="Q362">
        <v>0</v>
      </c>
    </row>
    <row r="363" spans="13:17" x14ac:dyDescent="0.3">
      <c r="M363" t="str">
        <v>Chief</v>
      </c>
      <c r="N363" cm="1">
        <f t="array" ref="N363">SUM(IF((licenziamenti[company]=M363)*(licenziamenti[date_year]=anno)*(licenziamenti[industry]=settore)*(licenziamenti[country]=paese),licenziamenti[total_laid_off]))</f>
        <v>0</v>
      </c>
      <c r="P363" t="str">
        <v>Chief</v>
      </c>
      <c r="Q363">
        <v>0</v>
      </c>
    </row>
    <row r="364" spans="13:17" x14ac:dyDescent="0.3">
      <c r="M364" t="str">
        <v>Chili Piper</v>
      </c>
      <c r="N364" cm="1">
        <f t="array" ref="N364">SUM(IF((licenziamenti[company]=M364)*(licenziamenti[date_year]=anno)*(licenziamenti[industry]=settore)*(licenziamenti[country]=paese),licenziamenti[total_laid_off]))</f>
        <v>0</v>
      </c>
      <c r="P364" t="str">
        <v>Chili Piper</v>
      </c>
      <c r="Q364">
        <v>0</v>
      </c>
    </row>
    <row r="365" spans="13:17" x14ac:dyDescent="0.3">
      <c r="M365" t="str">
        <v>Chime</v>
      </c>
      <c r="N365" cm="1">
        <f t="array" ref="N365">SUM(IF((licenziamenti[company]=M365)*(licenziamenti[date_year]=anno)*(licenziamenti[industry]=settore)*(licenziamenti[country]=paese),licenziamenti[total_laid_off]))</f>
        <v>0</v>
      </c>
      <c r="P365" t="str">
        <v>Chime</v>
      </c>
      <c r="Q365">
        <v>0</v>
      </c>
    </row>
    <row r="366" spans="13:17" x14ac:dyDescent="0.3">
      <c r="M366" t="str">
        <v>Chingari</v>
      </c>
      <c r="N366" cm="1">
        <f t="array" ref="N366">SUM(IF((licenziamenti[company]=M366)*(licenziamenti[date_year]=anno)*(licenziamenti[industry]=settore)*(licenziamenti[country]=paese),licenziamenti[total_laid_off]))</f>
        <v>0</v>
      </c>
      <c r="P366" t="str">
        <v>Chingari</v>
      </c>
      <c r="Q366">
        <v>0</v>
      </c>
    </row>
    <row r="367" spans="13:17" x14ac:dyDescent="0.3">
      <c r="M367" t="str">
        <v>Chipper Cash</v>
      </c>
      <c r="N367" cm="1">
        <f t="array" ref="N367">SUM(IF((licenziamenti[company]=M367)*(licenziamenti[date_year]=anno)*(licenziamenti[industry]=settore)*(licenziamenti[country]=paese),licenziamenti[total_laid_off]))</f>
        <v>0</v>
      </c>
      <c r="P367" t="str">
        <v>Chipper Cash</v>
      </c>
      <c r="Q367">
        <v>0</v>
      </c>
    </row>
    <row r="368" spans="13:17" x14ac:dyDescent="0.3">
      <c r="M368" t="str">
        <v>Chope</v>
      </c>
      <c r="N368" cm="1">
        <f t="array" ref="N368">SUM(IF((licenziamenti[company]=M368)*(licenziamenti[date_year]=anno)*(licenziamenti[industry]=settore)*(licenziamenti[country]=paese),licenziamenti[total_laid_off]))</f>
        <v>0</v>
      </c>
      <c r="P368" t="str">
        <v>Chope</v>
      </c>
      <c r="Q368">
        <v>0</v>
      </c>
    </row>
    <row r="369" spans="13:17" x14ac:dyDescent="0.3">
      <c r="M369" t="str">
        <v>ChowNow</v>
      </c>
      <c r="N369" cm="1">
        <f t="array" ref="N369">SUM(IF((licenziamenti[company]=M369)*(licenziamenti[date_year]=anno)*(licenziamenti[industry]=settore)*(licenziamenti[country]=paese),licenziamenti[total_laid_off]))</f>
        <v>0</v>
      </c>
      <c r="P369" t="str">
        <v>ChowNow</v>
      </c>
      <c r="Q369">
        <v>0</v>
      </c>
    </row>
    <row r="370" spans="13:17" x14ac:dyDescent="0.3">
      <c r="M370" t="str">
        <v>Chrono24</v>
      </c>
      <c r="N370" cm="1">
        <f t="array" ref="N370">SUM(IF((licenziamenti[company]=M370)*(licenziamenti[date_year]=anno)*(licenziamenti[industry]=settore)*(licenziamenti[country]=paese),licenziamenti[total_laid_off]))</f>
        <v>0</v>
      </c>
      <c r="P370" t="str">
        <v>Chrono24</v>
      </c>
      <c r="Q370">
        <v>0</v>
      </c>
    </row>
    <row r="371" spans="13:17" x14ac:dyDescent="0.3">
      <c r="M371" t="str">
        <v>Cimpress</v>
      </c>
      <c r="N371" cm="1">
        <f t="array" ref="N371">SUM(IF((licenziamenti[company]=M371)*(licenziamenti[date_year]=anno)*(licenziamenti[industry]=settore)*(licenziamenti[country]=paese),licenziamenti[total_laid_off]))</f>
        <v>0</v>
      </c>
      <c r="P371" t="str">
        <v>Cimpress</v>
      </c>
      <c r="Q371">
        <v>0</v>
      </c>
    </row>
    <row r="372" spans="13:17" x14ac:dyDescent="0.3">
      <c r="M372" t="str">
        <v>Cint</v>
      </c>
      <c r="N372" cm="1">
        <f t="array" ref="N372">SUM(IF((licenziamenti[company]=M372)*(licenziamenti[date_year]=anno)*(licenziamenti[industry]=settore)*(licenziamenti[country]=paese),licenziamenti[total_laid_off]))</f>
        <v>0</v>
      </c>
      <c r="P372" t="str">
        <v>Cint</v>
      </c>
      <c r="Q372">
        <v>0</v>
      </c>
    </row>
    <row r="373" spans="13:17" x14ac:dyDescent="0.3">
      <c r="M373" t="str">
        <v>Circ</v>
      </c>
      <c r="N373" cm="1">
        <f t="array" ref="N373">SUM(IF((licenziamenti[company]=M373)*(licenziamenti[date_year]=anno)*(licenziamenti[industry]=settore)*(licenziamenti[country]=paese),licenziamenti[total_laid_off]))</f>
        <v>0</v>
      </c>
      <c r="P373" t="str">
        <v>Circ</v>
      </c>
      <c r="Q373">
        <v>0</v>
      </c>
    </row>
    <row r="374" spans="13:17" x14ac:dyDescent="0.3">
      <c r="M374" t="str">
        <v>Circle</v>
      </c>
      <c r="N374" cm="1">
        <f t="array" ref="N374">SUM(IF((licenziamenti[company]=M374)*(licenziamenti[date_year]=anno)*(licenziamenti[industry]=settore)*(licenziamenti[country]=paese),licenziamenti[total_laid_off]))</f>
        <v>0</v>
      </c>
      <c r="P374" t="str">
        <v>Circle</v>
      </c>
      <c r="Q374">
        <v>0</v>
      </c>
    </row>
    <row r="375" spans="13:17" x14ac:dyDescent="0.3">
      <c r="M375" t="str">
        <v>CircleCI</v>
      </c>
      <c r="N375" cm="1">
        <f t="array" ref="N375">SUM(IF((licenziamenti[company]=M375)*(licenziamenti[date_year]=anno)*(licenziamenti[industry]=settore)*(licenziamenti[country]=paese),licenziamenti[total_laid_off]))</f>
        <v>0</v>
      </c>
      <c r="P375" t="str">
        <v>CircleCI</v>
      </c>
      <c r="Q375">
        <v>0</v>
      </c>
    </row>
    <row r="376" spans="13:17" x14ac:dyDescent="0.3">
      <c r="M376" t="str">
        <v>Circulo Health</v>
      </c>
      <c r="N376" cm="1">
        <f t="array" ref="N376">SUM(IF((licenziamenti[company]=M376)*(licenziamenti[date_year]=anno)*(licenziamenti[industry]=settore)*(licenziamenti[country]=paese),licenziamenti[total_laid_off]))</f>
        <v>0</v>
      </c>
      <c r="P376" t="str">
        <v>Circulo Health</v>
      </c>
      <c r="Q376">
        <v>0</v>
      </c>
    </row>
    <row r="377" spans="13:17" x14ac:dyDescent="0.3">
      <c r="M377" t="str">
        <v>Circus Kitchens</v>
      </c>
      <c r="N377" cm="1">
        <f t="array" ref="N377">SUM(IF((licenziamenti[company]=M377)*(licenziamenti[date_year]=anno)*(licenziamenti[industry]=settore)*(licenziamenti[country]=paese),licenziamenti[total_laid_off]))</f>
        <v>0</v>
      </c>
      <c r="P377" t="str">
        <v>Circus Kitchens</v>
      </c>
      <c r="Q377">
        <v>0</v>
      </c>
    </row>
    <row r="378" spans="13:17" x14ac:dyDescent="0.3">
      <c r="M378" t="str">
        <v>Cisco</v>
      </c>
      <c r="N378" cm="1">
        <f t="array" ref="N378">SUM(IF((licenziamenti[company]=M378)*(licenziamenti[date_year]=anno)*(licenziamenti[industry]=settore)*(licenziamenti[country]=paese),licenziamenti[total_laid_off]))</f>
        <v>0</v>
      </c>
      <c r="P378" t="str">
        <v>Cisco</v>
      </c>
      <c r="Q378">
        <v>0</v>
      </c>
    </row>
    <row r="379" spans="13:17" x14ac:dyDescent="0.3">
      <c r="M379" t="str">
        <v>Citizen</v>
      </c>
      <c r="N379" cm="1">
        <f t="array" ref="N379">SUM(IF((licenziamenti[company]=M379)*(licenziamenti[date_year]=anno)*(licenziamenti[industry]=settore)*(licenziamenti[country]=paese),licenziamenti[total_laid_off]))</f>
        <v>0</v>
      </c>
      <c r="P379" t="str">
        <v>Citizen</v>
      </c>
      <c r="Q379">
        <v>0</v>
      </c>
    </row>
    <row r="380" spans="13:17" x14ac:dyDescent="0.3">
      <c r="M380" t="str">
        <v>Citrine Informatics</v>
      </c>
      <c r="N380" cm="1">
        <f t="array" ref="N380">SUM(IF((licenziamenti[company]=M380)*(licenziamenti[date_year]=anno)*(licenziamenti[industry]=settore)*(licenziamenti[country]=paese),licenziamenti[total_laid_off]))</f>
        <v>0</v>
      </c>
      <c r="P380" t="str">
        <v>Citrine Informatics</v>
      </c>
      <c r="Q380">
        <v>0</v>
      </c>
    </row>
    <row r="381" spans="13:17" x14ac:dyDescent="0.3">
      <c r="M381" t="str">
        <v>Citrix</v>
      </c>
      <c r="N381" cm="1">
        <f t="array" ref="N381">SUM(IF((licenziamenti[company]=M381)*(licenziamenti[date_year]=anno)*(licenziamenti[industry]=settore)*(licenziamenti[country]=paese),licenziamenti[total_laid_off]))</f>
        <v>0</v>
      </c>
      <c r="P381" t="str">
        <v>Citrix</v>
      </c>
      <c r="Q381">
        <v>0</v>
      </c>
    </row>
    <row r="382" spans="13:17" x14ac:dyDescent="0.3">
      <c r="M382" t="str">
        <v>Cityblock Health</v>
      </c>
      <c r="N382" cm="1">
        <f t="array" ref="N382">SUM(IF((licenziamenti[company]=M382)*(licenziamenti[date_year]=anno)*(licenziamenti[industry]=settore)*(licenziamenti[country]=paese),licenziamenti[total_laid_off]))</f>
        <v>0</v>
      </c>
      <c r="P382" t="str">
        <v>Cityblock Health</v>
      </c>
      <c r="Q382">
        <v>0</v>
      </c>
    </row>
    <row r="383" spans="13:17" x14ac:dyDescent="0.3">
      <c r="M383" t="str">
        <v>CityMall</v>
      </c>
      <c r="N383" cm="1">
        <f t="array" ref="N383">SUM(IF((licenziamenti[company]=M383)*(licenziamenti[date_year]=anno)*(licenziamenti[industry]=settore)*(licenziamenti[country]=paese),licenziamenti[total_laid_off]))</f>
        <v>0</v>
      </c>
      <c r="P383" t="str">
        <v>CityMall</v>
      </c>
      <c r="Q383">
        <v>0</v>
      </c>
    </row>
    <row r="384" spans="13:17" x14ac:dyDescent="0.3">
      <c r="M384" t="str">
        <v>Clari</v>
      </c>
      <c r="N384" cm="1">
        <f t="array" ref="N384">SUM(IF((licenziamenti[company]=M384)*(licenziamenti[date_year]=anno)*(licenziamenti[industry]=settore)*(licenziamenti[country]=paese),licenziamenti[total_laid_off]))</f>
        <v>0</v>
      </c>
      <c r="P384" t="str">
        <v>Clari</v>
      </c>
      <c r="Q384">
        <v>0</v>
      </c>
    </row>
    <row r="385" spans="13:17" x14ac:dyDescent="0.3">
      <c r="M385" t="str">
        <v>Clarify Health</v>
      </c>
      <c r="N385" cm="1">
        <f t="array" ref="N385">SUM(IF((licenziamenti[company]=M385)*(licenziamenti[date_year]=anno)*(licenziamenti[industry]=settore)*(licenziamenti[country]=paese),licenziamenti[total_laid_off]))</f>
        <v>0</v>
      </c>
      <c r="P385" t="str">
        <v>Clarify Health</v>
      </c>
      <c r="Q385">
        <v>0</v>
      </c>
    </row>
    <row r="386" spans="13:17" x14ac:dyDescent="0.3">
      <c r="M386" t="str">
        <v>ClassPass</v>
      </c>
      <c r="N386" cm="1">
        <f t="array" ref="N386">SUM(IF((licenziamenti[company]=M386)*(licenziamenti[date_year]=anno)*(licenziamenti[industry]=settore)*(licenziamenti[country]=paese),licenziamenti[total_laid_off]))</f>
        <v>0</v>
      </c>
      <c r="P386" t="str">
        <v>ClassPass</v>
      </c>
      <c r="Q386">
        <v>0</v>
      </c>
    </row>
    <row r="387" spans="13:17" x14ac:dyDescent="0.3">
      <c r="M387" t="str">
        <v>Clear</v>
      </c>
      <c r="N387" cm="1">
        <f t="array" ref="N387">SUM(IF((licenziamenti[company]=M387)*(licenziamenti[date_year]=anno)*(licenziamenti[industry]=settore)*(licenziamenti[country]=paese),licenziamenti[total_laid_off]))</f>
        <v>0</v>
      </c>
      <c r="P387" t="str">
        <v>Clear</v>
      </c>
      <c r="Q387">
        <v>0</v>
      </c>
    </row>
    <row r="388" spans="13:17" x14ac:dyDescent="0.3">
      <c r="M388" t="str">
        <v>Clearbanc</v>
      </c>
      <c r="N388" cm="1">
        <f t="array" ref="N388">SUM(IF((licenziamenti[company]=M388)*(licenziamenti[date_year]=anno)*(licenziamenti[industry]=settore)*(licenziamenti[country]=paese),licenziamenti[total_laid_off]))</f>
        <v>0</v>
      </c>
      <c r="P388" t="str">
        <v>Clearbanc</v>
      </c>
      <c r="Q388">
        <v>0</v>
      </c>
    </row>
    <row r="389" spans="13:17" x14ac:dyDescent="0.3">
      <c r="M389" t="str">
        <v>Clearco</v>
      </c>
      <c r="N389" cm="1">
        <f t="array" ref="N389">SUM(IF((licenziamenti[company]=M389)*(licenziamenti[date_year]=anno)*(licenziamenti[industry]=settore)*(licenziamenti[country]=paese),licenziamenti[total_laid_off]))</f>
        <v>0</v>
      </c>
      <c r="P389" t="str">
        <v>Clearco</v>
      </c>
      <c r="Q389">
        <v>0</v>
      </c>
    </row>
    <row r="390" spans="13:17" x14ac:dyDescent="0.3">
      <c r="M390" t="str">
        <v>Clearcover</v>
      </c>
      <c r="N390" cm="1">
        <f t="array" ref="N390">SUM(IF((licenziamenti[company]=M390)*(licenziamenti[date_year]=anno)*(licenziamenti[industry]=settore)*(licenziamenti[country]=paese),licenziamenti[total_laid_off]))</f>
        <v>0</v>
      </c>
      <c r="P390" t="str">
        <v>Clearcover</v>
      </c>
      <c r="Q390">
        <v>0</v>
      </c>
    </row>
    <row r="391" spans="13:17" x14ac:dyDescent="0.3">
      <c r="M391" t="str">
        <v>CleverTap</v>
      </c>
      <c r="N391" cm="1">
        <f t="array" ref="N391">SUM(IF((licenziamenti[company]=M391)*(licenziamenti[date_year]=anno)*(licenziamenti[industry]=settore)*(licenziamenti[country]=paese),licenziamenti[total_laid_off]))</f>
        <v>0</v>
      </c>
      <c r="P391" t="str">
        <v>CleverTap</v>
      </c>
      <c r="Q391">
        <v>0</v>
      </c>
    </row>
    <row r="392" spans="13:17" x14ac:dyDescent="0.3">
      <c r="M392" t="str">
        <v>ClickUp</v>
      </c>
      <c r="N392" cm="1">
        <f t="array" ref="N392">SUM(IF((licenziamenti[company]=M392)*(licenziamenti[date_year]=anno)*(licenziamenti[industry]=settore)*(licenziamenti[country]=paese),licenziamenti[total_laid_off]))</f>
        <v>0</v>
      </c>
      <c r="P392" t="str">
        <v>ClickUp</v>
      </c>
      <c r="Q392">
        <v>0</v>
      </c>
    </row>
    <row r="393" spans="13:17" x14ac:dyDescent="0.3">
      <c r="M393" t="str">
        <v>Climeworks</v>
      </c>
      <c r="N393" cm="1">
        <f t="array" ref="N393">SUM(IF((licenziamenti[company]=M393)*(licenziamenti[date_year]=anno)*(licenziamenti[industry]=settore)*(licenziamenti[country]=paese),licenziamenti[total_laid_off]))</f>
        <v>0</v>
      </c>
      <c r="P393" t="str">
        <v>Climeworks</v>
      </c>
      <c r="Q393">
        <v>0</v>
      </c>
    </row>
    <row r="394" spans="13:17" x14ac:dyDescent="0.3">
      <c r="M394" t="str">
        <v>Clinc</v>
      </c>
      <c r="N394" cm="1">
        <f t="array" ref="N394">SUM(IF((licenziamenti[company]=M394)*(licenziamenti[date_year]=anno)*(licenziamenti[industry]=settore)*(licenziamenti[country]=paese),licenziamenti[total_laid_off]))</f>
        <v>0</v>
      </c>
      <c r="P394" t="str">
        <v>Clinc</v>
      </c>
      <c r="Q394">
        <v>0</v>
      </c>
    </row>
    <row r="395" spans="13:17" x14ac:dyDescent="0.3">
      <c r="M395" t="str">
        <v>Clockwork</v>
      </c>
      <c r="N395" cm="1">
        <f t="array" ref="N395">SUM(IF((licenziamenti[company]=M395)*(licenziamenti[date_year]=anno)*(licenziamenti[industry]=settore)*(licenziamenti[country]=paese),licenziamenti[total_laid_off]))</f>
        <v>0</v>
      </c>
      <c r="P395" t="str">
        <v>Clockwork</v>
      </c>
      <c r="Q395">
        <v>0</v>
      </c>
    </row>
    <row r="396" spans="13:17" x14ac:dyDescent="0.3">
      <c r="M396" t="str">
        <v>CloudFactory</v>
      </c>
      <c r="N396" cm="1">
        <f t="array" ref="N396">SUM(IF((licenziamenti[company]=M396)*(licenziamenti[date_year]=anno)*(licenziamenti[industry]=settore)*(licenziamenti[country]=paese),licenziamenti[total_laid_off]))</f>
        <v>0</v>
      </c>
      <c r="P396" t="str">
        <v>CloudFactory</v>
      </c>
      <c r="Q396">
        <v>0</v>
      </c>
    </row>
    <row r="397" spans="13:17" x14ac:dyDescent="0.3">
      <c r="M397" t="str">
        <v>Cloudflare</v>
      </c>
      <c r="N397" cm="1">
        <f t="array" ref="N397">SUM(IF((licenziamenti[company]=M397)*(licenziamenti[date_year]=anno)*(licenziamenti[industry]=settore)*(licenziamenti[country]=paese),licenziamenti[total_laid_off]))</f>
        <v>0</v>
      </c>
      <c r="P397" t="str">
        <v>Cloudflare</v>
      </c>
      <c r="Q397">
        <v>0</v>
      </c>
    </row>
    <row r="398" spans="13:17" x14ac:dyDescent="0.3">
      <c r="M398" t="str">
        <v>Cloudinary</v>
      </c>
      <c r="N398" cm="1">
        <f t="array" ref="N398">SUM(IF((licenziamenti[company]=M398)*(licenziamenti[date_year]=anno)*(licenziamenti[industry]=settore)*(licenziamenti[country]=paese),licenziamenti[total_laid_off]))</f>
        <v>0</v>
      </c>
      <c r="P398" t="str">
        <v>Cloudinary</v>
      </c>
      <c r="Q398">
        <v>0</v>
      </c>
    </row>
    <row r="399" spans="13:17" x14ac:dyDescent="0.3">
      <c r="M399" t="str">
        <v>Clubhouse</v>
      </c>
      <c r="N399" cm="1">
        <f t="array" ref="N399">SUM(IF((licenziamenti[company]=M399)*(licenziamenti[date_year]=anno)*(licenziamenti[industry]=settore)*(licenziamenti[country]=paese),licenziamenti[total_laid_off]))</f>
        <v>0</v>
      </c>
      <c r="P399" t="str">
        <v>Clubhouse</v>
      </c>
      <c r="Q399">
        <v>0</v>
      </c>
    </row>
    <row r="400" spans="13:17" x14ac:dyDescent="0.3">
      <c r="M400" t="str">
        <v>Clue</v>
      </c>
      <c r="N400" cm="1">
        <f t="array" ref="N400">SUM(IF((licenziamenti[company]=M400)*(licenziamenti[date_year]=anno)*(licenziamenti[industry]=settore)*(licenziamenti[country]=paese),licenziamenti[total_laid_off]))</f>
        <v>0</v>
      </c>
      <c r="P400" t="str">
        <v>Clue</v>
      </c>
      <c r="Q400">
        <v>0</v>
      </c>
    </row>
    <row r="401" spans="13:17" x14ac:dyDescent="0.3">
      <c r="M401" t="str">
        <v>Clutch</v>
      </c>
      <c r="N401" cm="1">
        <f t="array" ref="N401">SUM(IF((licenziamenti[company]=M401)*(licenziamenti[date_year]=anno)*(licenziamenti[industry]=settore)*(licenziamenti[country]=paese),licenziamenti[total_laid_off]))</f>
        <v>0</v>
      </c>
      <c r="P401" t="str">
        <v>Clutch</v>
      </c>
      <c r="Q401">
        <v>0</v>
      </c>
    </row>
    <row r="402" spans="13:17" x14ac:dyDescent="0.3">
      <c r="M402" t="str">
        <v>Clutter</v>
      </c>
      <c r="N402" cm="1">
        <f t="array" ref="N402">SUM(IF((licenziamenti[company]=M402)*(licenziamenti[date_year]=anno)*(licenziamenti[industry]=settore)*(licenziamenti[country]=paese),licenziamenti[total_laid_off]))</f>
        <v>0</v>
      </c>
      <c r="P402" t="str">
        <v>Clutter</v>
      </c>
      <c r="Q402">
        <v>0</v>
      </c>
    </row>
    <row r="403" spans="13:17" x14ac:dyDescent="0.3">
      <c r="M403" t="str">
        <v>Clyde</v>
      </c>
      <c r="N403" cm="1">
        <f t="array" ref="N403">SUM(IF((licenziamenti[company]=M403)*(licenziamenti[date_year]=anno)*(licenziamenti[industry]=settore)*(licenziamenti[country]=paese),licenziamenti[total_laid_off]))</f>
        <v>0</v>
      </c>
      <c r="P403" t="str">
        <v>Clyde</v>
      </c>
      <c r="Q403">
        <v>0</v>
      </c>
    </row>
    <row r="404" spans="13:17" x14ac:dyDescent="0.3">
      <c r="M404" t="str">
        <v>CNET</v>
      </c>
      <c r="N404" cm="1">
        <f t="array" ref="N404">SUM(IF((licenziamenti[company]=M404)*(licenziamenti[date_year]=anno)*(licenziamenti[industry]=settore)*(licenziamenti[country]=paese),licenziamenti[total_laid_off]))</f>
        <v>0</v>
      </c>
      <c r="P404" t="str">
        <v>CNET</v>
      </c>
      <c r="Q404">
        <v>0</v>
      </c>
    </row>
    <row r="405" spans="13:17" x14ac:dyDescent="0.3">
      <c r="M405" t="str">
        <v>CoachHub</v>
      </c>
      <c r="N405" cm="1">
        <f t="array" ref="N405">SUM(IF((licenziamenti[company]=M405)*(licenziamenti[date_year]=anno)*(licenziamenti[industry]=settore)*(licenziamenti[country]=paese),licenziamenti[total_laid_off]))</f>
        <v>0</v>
      </c>
      <c r="P405" t="str">
        <v>CoachHub</v>
      </c>
      <c r="Q405">
        <v>0</v>
      </c>
    </row>
    <row r="406" spans="13:17" x14ac:dyDescent="0.3">
      <c r="M406" t="str">
        <v>Code42</v>
      </c>
      <c r="N406" cm="1">
        <f t="array" ref="N406">SUM(IF((licenziamenti[company]=M406)*(licenziamenti[date_year]=anno)*(licenziamenti[industry]=settore)*(licenziamenti[country]=paese),licenziamenti[total_laid_off]))</f>
        <v>0</v>
      </c>
      <c r="P406" t="str">
        <v>Code42</v>
      </c>
      <c r="Q406">
        <v>0</v>
      </c>
    </row>
    <row r="407" spans="13:17" x14ac:dyDescent="0.3">
      <c r="M407" t="str">
        <v>CodeCombat</v>
      </c>
      <c r="N407" cm="1">
        <f t="array" ref="N407">SUM(IF((licenziamenti[company]=M407)*(licenziamenti[date_year]=anno)*(licenziamenti[industry]=settore)*(licenziamenti[country]=paese),licenziamenti[total_laid_off]))</f>
        <v>0</v>
      </c>
      <c r="P407" t="str">
        <v>CodeCombat</v>
      </c>
      <c r="Q407">
        <v>0</v>
      </c>
    </row>
    <row r="408" spans="13:17" x14ac:dyDescent="0.3">
      <c r="M408" t="str">
        <v>CodeSee</v>
      </c>
      <c r="N408" cm="1">
        <f t="array" ref="N408">SUM(IF((licenziamenti[company]=M408)*(licenziamenti[date_year]=anno)*(licenziamenti[industry]=settore)*(licenziamenti[country]=paese),licenziamenti[total_laid_off]))</f>
        <v>0</v>
      </c>
      <c r="P408" t="str">
        <v>CodeSee</v>
      </c>
      <c r="Q408">
        <v>0</v>
      </c>
    </row>
    <row r="409" spans="13:17" x14ac:dyDescent="0.3">
      <c r="M409" t="str">
        <v>Codexis</v>
      </c>
      <c r="N409" cm="1">
        <f t="array" ref="N409">SUM(IF((licenziamenti[company]=M409)*(licenziamenti[date_year]=anno)*(licenziamenti[industry]=settore)*(licenziamenti[country]=paese),licenziamenti[total_laid_off]))</f>
        <v>0</v>
      </c>
      <c r="P409" t="str">
        <v>Codexis</v>
      </c>
      <c r="Q409">
        <v>0</v>
      </c>
    </row>
    <row r="410" spans="13:17" x14ac:dyDescent="0.3">
      <c r="M410" t="str">
        <v>Coding Dojo</v>
      </c>
      <c r="N410" cm="1">
        <f t="array" ref="N410">SUM(IF((licenziamenti[company]=M410)*(licenziamenti[date_year]=anno)*(licenziamenti[industry]=settore)*(licenziamenti[country]=paese),licenziamenti[total_laid_off]))</f>
        <v>0</v>
      </c>
      <c r="P410" t="str">
        <v>Coding Dojo</v>
      </c>
      <c r="Q410">
        <v>0</v>
      </c>
    </row>
    <row r="411" spans="13:17" x14ac:dyDescent="0.3">
      <c r="M411" t="str">
        <v>Cogito</v>
      </c>
      <c r="N411" cm="1">
        <f t="array" ref="N411">SUM(IF((licenziamenti[company]=M411)*(licenziamenti[date_year]=anno)*(licenziamenti[industry]=settore)*(licenziamenti[country]=paese),licenziamenti[total_laid_off]))</f>
        <v>0</v>
      </c>
      <c r="P411" t="str">
        <v>Cogito</v>
      </c>
      <c r="Q411">
        <v>0</v>
      </c>
    </row>
    <row r="412" spans="13:17" x14ac:dyDescent="0.3">
      <c r="M412" t="str">
        <v>Cohere</v>
      </c>
      <c r="N412" cm="1">
        <f t="array" ref="N412">SUM(IF((licenziamenti[company]=M412)*(licenziamenti[date_year]=anno)*(licenziamenti[industry]=settore)*(licenziamenti[country]=paese),licenziamenti[total_laid_off]))</f>
        <v>0</v>
      </c>
      <c r="P412" t="str">
        <v>Cohere</v>
      </c>
      <c r="Q412">
        <v>0</v>
      </c>
    </row>
    <row r="413" spans="13:17" x14ac:dyDescent="0.3">
      <c r="M413" t="str">
        <v>Coho AI</v>
      </c>
      <c r="N413" cm="1">
        <f t="array" ref="N413">SUM(IF((licenziamenti[company]=M413)*(licenziamenti[date_year]=anno)*(licenziamenti[industry]=settore)*(licenziamenti[country]=paese),licenziamenti[total_laid_off]))</f>
        <v>0</v>
      </c>
      <c r="P413" t="str">
        <v>Coho AI</v>
      </c>
      <c r="Q413">
        <v>0</v>
      </c>
    </row>
    <row r="414" spans="13:17" x14ac:dyDescent="0.3">
      <c r="M414" t="str">
        <v>Coinbase</v>
      </c>
      <c r="N414" cm="1">
        <f t="array" ref="N414">SUM(IF((licenziamenti[company]=M414)*(licenziamenti[date_year]=anno)*(licenziamenti[industry]=settore)*(licenziamenti[country]=paese),licenziamenti[total_laid_off]))</f>
        <v>0</v>
      </c>
      <c r="P414" t="str">
        <v>Coinbase</v>
      </c>
      <c r="Q414">
        <v>0</v>
      </c>
    </row>
    <row r="415" spans="13:17" x14ac:dyDescent="0.3">
      <c r="M415" t="str">
        <v>CoinDCX</v>
      </c>
      <c r="N415" cm="1">
        <f t="array" ref="N415">SUM(IF((licenziamenti[company]=M415)*(licenziamenti[date_year]=anno)*(licenziamenti[industry]=settore)*(licenziamenti[country]=paese),licenziamenti[total_laid_off]))</f>
        <v>0</v>
      </c>
      <c r="P415" t="str">
        <v>CoinDCX</v>
      </c>
      <c r="Q415">
        <v>0</v>
      </c>
    </row>
    <row r="416" spans="13:17" x14ac:dyDescent="0.3">
      <c r="M416" t="str">
        <v>CoinJar</v>
      </c>
      <c r="N416" cm="1">
        <f t="array" ref="N416">SUM(IF((licenziamenti[company]=M416)*(licenziamenti[date_year]=anno)*(licenziamenti[industry]=settore)*(licenziamenti[country]=paese),licenziamenti[total_laid_off]))</f>
        <v>0</v>
      </c>
      <c r="P416" t="str">
        <v>CoinJar</v>
      </c>
      <c r="Q416">
        <v>0</v>
      </c>
    </row>
    <row r="417" spans="13:17" x14ac:dyDescent="0.3">
      <c r="M417" t="str">
        <v>Coinsquare</v>
      </c>
      <c r="N417" cm="1">
        <f t="array" ref="N417">SUM(IF((licenziamenti[company]=M417)*(licenziamenti[date_year]=anno)*(licenziamenti[industry]=settore)*(licenziamenti[country]=paese),licenziamenti[total_laid_off]))</f>
        <v>0</v>
      </c>
      <c r="P417" t="str">
        <v>Coinsquare</v>
      </c>
      <c r="Q417">
        <v>0</v>
      </c>
    </row>
    <row r="418" spans="13:17" x14ac:dyDescent="0.3">
      <c r="M418" t="str">
        <v>CoinSwitch</v>
      </c>
      <c r="N418" cm="1">
        <f t="array" ref="N418">SUM(IF((licenziamenti[company]=M418)*(licenziamenti[date_year]=anno)*(licenziamenti[industry]=settore)*(licenziamenti[country]=paese),licenziamenti[total_laid_off]))</f>
        <v>0</v>
      </c>
      <c r="P418" t="str">
        <v>CoinSwitch</v>
      </c>
      <c r="Q418">
        <v>0</v>
      </c>
    </row>
    <row r="419" spans="13:17" x14ac:dyDescent="0.3">
      <c r="M419" t="str">
        <v>CoinTracker</v>
      </c>
      <c r="N419" cm="1">
        <f t="array" ref="N419">SUM(IF((licenziamenti[company]=M419)*(licenziamenti[date_year]=anno)*(licenziamenti[industry]=settore)*(licenziamenti[country]=paese),licenziamenti[total_laid_off]))</f>
        <v>0</v>
      </c>
      <c r="P419" t="str">
        <v>CoinTracker</v>
      </c>
      <c r="Q419">
        <v>0</v>
      </c>
    </row>
    <row r="420" spans="13:17" x14ac:dyDescent="0.3">
      <c r="M420" t="str">
        <v>CoLab</v>
      </c>
      <c r="N420" cm="1">
        <f t="array" ref="N420">SUM(IF((licenziamenti[company]=M420)*(licenziamenti[date_year]=anno)*(licenziamenti[industry]=settore)*(licenziamenti[country]=paese),licenziamenti[total_laid_off]))</f>
        <v>0</v>
      </c>
      <c r="P420" t="str">
        <v>CoLab</v>
      </c>
      <c r="Q420">
        <v>0</v>
      </c>
    </row>
    <row r="421" spans="13:17" x14ac:dyDescent="0.3">
      <c r="M421" t="str">
        <v>Collective Health</v>
      </c>
      <c r="N421" cm="1">
        <f t="array" ref="N421">SUM(IF((licenziamenti[company]=M421)*(licenziamenti[date_year]=anno)*(licenziamenti[industry]=settore)*(licenziamenti[country]=paese),licenziamenti[total_laid_off]))</f>
        <v>0</v>
      </c>
      <c r="P421" t="str">
        <v>Collective Health</v>
      </c>
      <c r="Q421">
        <v>0</v>
      </c>
    </row>
    <row r="422" spans="13:17" x14ac:dyDescent="0.3">
      <c r="M422" t="str">
        <v>Color Health</v>
      </c>
      <c r="N422" cm="1">
        <f t="array" ref="N422">SUM(IF((licenziamenti[company]=M422)*(licenziamenti[date_year]=anno)*(licenziamenti[industry]=settore)*(licenziamenti[country]=paese),licenziamenti[total_laid_off]))</f>
        <v>0</v>
      </c>
      <c r="P422" t="str">
        <v>Color Health</v>
      </c>
      <c r="Q422">
        <v>0</v>
      </c>
    </row>
    <row r="423" spans="13:17" x14ac:dyDescent="0.3">
      <c r="M423" t="str">
        <v>Colossus</v>
      </c>
      <c r="N423" cm="1">
        <f t="array" ref="N423">SUM(IF((licenziamenti[company]=M423)*(licenziamenti[date_year]=anno)*(licenziamenti[industry]=settore)*(licenziamenti[country]=paese),licenziamenti[total_laid_off]))</f>
        <v>0</v>
      </c>
      <c r="P423" t="str">
        <v>Colossus</v>
      </c>
      <c r="Q423">
        <v>0</v>
      </c>
    </row>
    <row r="424" spans="13:17" x14ac:dyDescent="0.3">
      <c r="M424" t="str">
        <v>Commercetools</v>
      </c>
      <c r="N424" cm="1">
        <f t="array" ref="N424">SUM(IF((licenziamenti[company]=M424)*(licenziamenti[date_year]=anno)*(licenziamenti[industry]=settore)*(licenziamenti[country]=paese),licenziamenti[total_laid_off]))</f>
        <v>0</v>
      </c>
      <c r="P424" t="str">
        <v>Commercetools</v>
      </c>
      <c r="Q424">
        <v>0</v>
      </c>
    </row>
    <row r="425" spans="13:17" x14ac:dyDescent="0.3">
      <c r="M425" t="str">
        <v>CommonBond</v>
      </c>
      <c r="N425" cm="1">
        <f t="array" ref="N425">SUM(IF((licenziamenti[company]=M425)*(licenziamenti[date_year]=anno)*(licenziamenti[industry]=settore)*(licenziamenti[country]=paese),licenziamenti[total_laid_off]))</f>
        <v>0</v>
      </c>
      <c r="P425" t="str">
        <v>CommonBond</v>
      </c>
      <c r="Q425">
        <v>0</v>
      </c>
    </row>
    <row r="426" spans="13:17" x14ac:dyDescent="0.3">
      <c r="M426" t="str">
        <v>Community</v>
      </c>
      <c r="N426" cm="1">
        <f t="array" ref="N426">SUM(IF((licenziamenti[company]=M426)*(licenziamenti[date_year]=anno)*(licenziamenti[industry]=settore)*(licenziamenti[country]=paese),licenziamenti[total_laid_off]))</f>
        <v>0</v>
      </c>
      <c r="P426" t="str">
        <v>Community</v>
      </c>
      <c r="Q426">
        <v>0</v>
      </c>
    </row>
    <row r="427" spans="13:17" x14ac:dyDescent="0.3">
      <c r="M427" t="str">
        <v>Community Gaming</v>
      </c>
      <c r="N427" cm="1">
        <f t="array" ref="N427">SUM(IF((licenziamenti[company]=M427)*(licenziamenti[date_year]=anno)*(licenziamenti[industry]=settore)*(licenziamenti[country]=paese),licenziamenti[total_laid_off]))</f>
        <v>0</v>
      </c>
      <c r="P427" t="str">
        <v>Community Gaming</v>
      </c>
      <c r="Q427">
        <v>0</v>
      </c>
    </row>
    <row r="428" spans="13:17" x14ac:dyDescent="0.3">
      <c r="M428" t="str">
        <v>Compass</v>
      </c>
      <c r="N428" cm="1">
        <f t="array" ref="N428">SUM(IF((licenziamenti[company]=M428)*(licenziamenti[date_year]=anno)*(licenziamenti[industry]=settore)*(licenziamenti[country]=paese),licenziamenti[total_laid_off]))</f>
        <v>0</v>
      </c>
      <c r="P428" t="str">
        <v>Compass</v>
      </c>
      <c r="Q428">
        <v>0</v>
      </c>
    </row>
    <row r="429" spans="13:17" x14ac:dyDescent="0.3">
      <c r="M429" t="str">
        <v>Compete</v>
      </c>
      <c r="N429" cm="1">
        <f t="array" ref="N429">SUM(IF((licenziamenti[company]=M429)*(licenziamenti[date_year]=anno)*(licenziamenti[industry]=settore)*(licenziamenti[country]=paese),licenziamenti[total_laid_off]))</f>
        <v>0</v>
      </c>
      <c r="P429" t="str">
        <v>Compete</v>
      </c>
      <c r="Q429">
        <v>0</v>
      </c>
    </row>
    <row r="430" spans="13:17" x14ac:dyDescent="0.3">
      <c r="M430" t="str">
        <v>ComplYant</v>
      </c>
      <c r="N430" cm="1">
        <f t="array" ref="N430">SUM(IF((licenziamenti[company]=M430)*(licenziamenti[date_year]=anno)*(licenziamenti[industry]=settore)*(licenziamenti[country]=paese),licenziamenti[total_laid_off]))</f>
        <v>0</v>
      </c>
      <c r="P430" t="str">
        <v>ComplYant</v>
      </c>
      <c r="Q430">
        <v>0</v>
      </c>
    </row>
    <row r="431" spans="13:17" x14ac:dyDescent="0.3">
      <c r="M431" t="str">
        <v>Confluent</v>
      </c>
      <c r="N431" cm="1">
        <f t="array" ref="N431">SUM(IF((licenziamenti[company]=M431)*(licenziamenti[date_year]=anno)*(licenziamenti[industry]=settore)*(licenziamenti[country]=paese),licenziamenti[total_laid_off]))</f>
        <v>0</v>
      </c>
      <c r="P431" t="str">
        <v>Confluent</v>
      </c>
      <c r="Q431">
        <v>0</v>
      </c>
    </row>
    <row r="432" spans="13:17" x14ac:dyDescent="0.3">
      <c r="M432" t="str">
        <v>Conga</v>
      </c>
      <c r="N432" cm="1">
        <f t="array" ref="N432">SUM(IF((licenziamenti[company]=M432)*(licenziamenti[date_year]=anno)*(licenziamenti[industry]=settore)*(licenziamenti[country]=paese),licenziamenti[total_laid_off]))</f>
        <v>0</v>
      </c>
      <c r="P432" t="str">
        <v>Conga</v>
      </c>
      <c r="Q432">
        <v>0</v>
      </c>
    </row>
    <row r="433" spans="13:17" x14ac:dyDescent="0.3">
      <c r="M433" t="str">
        <v>ConnectedH</v>
      </c>
      <c r="N433" cm="1">
        <f t="array" ref="N433">SUM(IF((licenziamenti[company]=M433)*(licenziamenti[date_year]=anno)*(licenziamenti[industry]=settore)*(licenziamenti[country]=paese),licenziamenti[total_laid_off]))</f>
        <v>0</v>
      </c>
      <c r="P433" t="str">
        <v>ConnectedH</v>
      </c>
      <c r="Q433">
        <v>0</v>
      </c>
    </row>
    <row r="434" spans="13:17" x14ac:dyDescent="0.3">
      <c r="M434" t="str">
        <v>ConsenSys</v>
      </c>
      <c r="N434" cm="1">
        <f t="array" ref="N434">SUM(IF((licenziamenti[company]=M434)*(licenziamenti[date_year]=anno)*(licenziamenti[industry]=settore)*(licenziamenti[country]=paese),licenziamenti[total_laid_off]))</f>
        <v>0</v>
      </c>
      <c r="P434" t="str">
        <v>ConsenSys</v>
      </c>
      <c r="Q434">
        <v>0</v>
      </c>
    </row>
    <row r="435" spans="13:17" x14ac:dyDescent="0.3">
      <c r="M435" t="str">
        <v>Consider.co</v>
      </c>
      <c r="N435" cm="1">
        <f t="array" ref="N435">SUM(IF((licenziamenti[company]=M435)*(licenziamenti[date_year]=anno)*(licenziamenti[industry]=settore)*(licenziamenti[country]=paese),licenziamenti[total_laid_off]))</f>
        <v>0</v>
      </c>
      <c r="P435" t="str">
        <v>Consider.co</v>
      </c>
      <c r="Q435">
        <v>0</v>
      </c>
    </row>
    <row r="436" spans="13:17" x14ac:dyDescent="0.3">
      <c r="M436" t="str">
        <v>ContaAzul</v>
      </c>
      <c r="N436" cm="1">
        <f t="array" ref="N436">SUM(IF((licenziamenti[company]=M436)*(licenziamenti[date_year]=anno)*(licenziamenti[industry]=settore)*(licenziamenti[country]=paese),licenziamenti[total_laid_off]))</f>
        <v>0</v>
      </c>
      <c r="P436" t="str">
        <v>ContaAzul</v>
      </c>
      <c r="Q436">
        <v>0</v>
      </c>
    </row>
    <row r="437" spans="13:17" x14ac:dyDescent="0.3">
      <c r="M437" t="str">
        <v>ContraFect</v>
      </c>
      <c r="N437" cm="1">
        <f t="array" ref="N437">SUM(IF((licenziamenti[company]=M437)*(licenziamenti[date_year]=anno)*(licenziamenti[industry]=settore)*(licenziamenti[country]=paese),licenziamenti[total_laid_off]))</f>
        <v>0</v>
      </c>
      <c r="P437" t="str">
        <v>ContraFect</v>
      </c>
      <c r="Q437">
        <v>0</v>
      </c>
    </row>
    <row r="438" spans="13:17" x14ac:dyDescent="0.3">
      <c r="M438" t="str">
        <v>Convene</v>
      </c>
      <c r="N438" cm="1">
        <f t="array" ref="N438">SUM(IF((licenziamenti[company]=M438)*(licenziamenti[date_year]=anno)*(licenziamenti[industry]=settore)*(licenziamenti[country]=paese),licenziamenti[total_laid_off]))</f>
        <v>0</v>
      </c>
      <c r="P438" t="str">
        <v>Convene</v>
      </c>
      <c r="Q438">
        <v>0</v>
      </c>
    </row>
    <row r="439" spans="13:17" x14ac:dyDescent="0.3">
      <c r="M439" t="str">
        <v>Convoy</v>
      </c>
      <c r="N439" cm="1">
        <f t="array" ref="N439">SUM(IF((licenziamenti[company]=M439)*(licenziamenti[date_year]=anno)*(licenziamenti[industry]=settore)*(licenziamenti[country]=paese),licenziamenti[total_laid_off]))</f>
        <v>0</v>
      </c>
      <c r="P439" t="str">
        <v>Convoy</v>
      </c>
      <c r="Q439">
        <v>0</v>
      </c>
    </row>
    <row r="440" spans="13:17" x14ac:dyDescent="0.3">
      <c r="M440" t="str">
        <v>Copia</v>
      </c>
      <c r="N440" cm="1">
        <f t="array" ref="N440">SUM(IF((licenziamenti[company]=M440)*(licenziamenti[date_year]=anno)*(licenziamenti[industry]=settore)*(licenziamenti[country]=paese),licenziamenti[total_laid_off]))</f>
        <v>0</v>
      </c>
      <c r="P440" t="str">
        <v>Copia</v>
      </c>
      <c r="Q440">
        <v>0</v>
      </c>
    </row>
    <row r="441" spans="13:17" x14ac:dyDescent="0.3">
      <c r="M441" t="str">
        <v>Copper</v>
      </c>
      <c r="N441" cm="1">
        <f t="array" ref="N441">SUM(IF((licenziamenti[company]=M441)*(licenziamenti[date_year]=anno)*(licenziamenti[industry]=settore)*(licenziamenti[country]=paese),licenziamenti[total_laid_off]))</f>
        <v>0</v>
      </c>
      <c r="P441" t="str">
        <v>Copper</v>
      </c>
      <c r="Q441">
        <v>0</v>
      </c>
    </row>
    <row r="442" spans="13:17" x14ac:dyDescent="0.3">
      <c r="M442" t="str">
        <v>Core Scientific</v>
      </c>
      <c r="N442" cm="1">
        <f t="array" ref="N442">SUM(IF((licenziamenti[company]=M442)*(licenziamenti[date_year]=anno)*(licenziamenti[industry]=settore)*(licenziamenti[country]=paese),licenziamenti[total_laid_off]))</f>
        <v>0</v>
      </c>
      <c r="P442" t="str">
        <v>Core Scientific</v>
      </c>
      <c r="Q442">
        <v>0</v>
      </c>
    </row>
    <row r="443" spans="13:17" x14ac:dyDescent="0.3">
      <c r="M443" t="str">
        <v>Cornershop</v>
      </c>
      <c r="N443" cm="1">
        <f t="array" ref="N443">SUM(IF((licenziamenti[company]=M443)*(licenziamenti[date_year]=anno)*(licenziamenti[industry]=settore)*(licenziamenti[country]=paese),licenziamenti[total_laid_off]))</f>
        <v>0</v>
      </c>
      <c r="P443" t="str">
        <v>Cornershop</v>
      </c>
      <c r="Q443">
        <v>0</v>
      </c>
    </row>
    <row r="444" spans="13:17" x14ac:dyDescent="0.3">
      <c r="M444" t="str">
        <v>Corvus Insurance</v>
      </c>
      <c r="N444" cm="1">
        <f t="array" ref="N444">SUM(IF((licenziamenti[company]=M444)*(licenziamenti[date_year]=anno)*(licenziamenti[industry]=settore)*(licenziamenti[country]=paese),licenziamenti[total_laid_off]))</f>
        <v>0</v>
      </c>
      <c r="P444" t="str">
        <v>Corvus Insurance</v>
      </c>
      <c r="Q444">
        <v>0</v>
      </c>
    </row>
    <row r="445" spans="13:17" x14ac:dyDescent="0.3">
      <c r="M445" t="str">
        <v>Coterie Insurance</v>
      </c>
      <c r="N445" cm="1">
        <f t="array" ref="N445">SUM(IF((licenziamenti[company]=M445)*(licenziamenti[date_year]=anno)*(licenziamenti[industry]=settore)*(licenziamenti[country]=paese),licenziamenti[total_laid_off]))</f>
        <v>0</v>
      </c>
      <c r="P445" t="str">
        <v>Coterie Insurance</v>
      </c>
      <c r="Q445">
        <v>0</v>
      </c>
    </row>
    <row r="446" spans="13:17" x14ac:dyDescent="0.3">
      <c r="M446" t="str">
        <v>Course Hero</v>
      </c>
      <c r="N446" cm="1">
        <f t="array" ref="N446">SUM(IF((licenziamenti[company]=M446)*(licenziamenti[date_year]=anno)*(licenziamenti[industry]=settore)*(licenziamenti[country]=paese),licenziamenti[total_laid_off]))</f>
        <v>0</v>
      </c>
      <c r="P446" t="str">
        <v>Course Hero</v>
      </c>
      <c r="Q446">
        <v>0</v>
      </c>
    </row>
    <row r="447" spans="13:17" x14ac:dyDescent="0.3">
      <c r="M447" t="str">
        <v>Coursera</v>
      </c>
      <c r="N447" cm="1">
        <f t="array" ref="N447">SUM(IF((licenziamenti[company]=M447)*(licenziamenti[date_year]=anno)*(licenziamenti[industry]=settore)*(licenziamenti[country]=paese),licenziamenti[total_laid_off]))</f>
        <v>0</v>
      </c>
      <c r="P447" t="str">
        <v>Coursera</v>
      </c>
      <c r="Q447">
        <v>0</v>
      </c>
    </row>
    <row r="448" spans="13:17" x14ac:dyDescent="0.3">
      <c r="M448" t="str">
        <v>CoverMyMeds</v>
      </c>
      <c r="N448" cm="1">
        <f t="array" ref="N448">SUM(IF((licenziamenti[company]=M448)*(licenziamenti[date_year]=anno)*(licenziamenti[industry]=settore)*(licenziamenti[country]=paese),licenziamenti[total_laid_off]))</f>
        <v>0</v>
      </c>
      <c r="P448" t="str">
        <v>CoverMyMeds</v>
      </c>
      <c r="Q448">
        <v>0</v>
      </c>
    </row>
    <row r="449" spans="13:17" x14ac:dyDescent="0.3">
      <c r="M449" t="str">
        <v>Cowbell</v>
      </c>
      <c r="N449" cm="1">
        <f t="array" ref="N449">SUM(IF((licenziamenti[company]=M449)*(licenziamenti[date_year]=anno)*(licenziamenti[industry]=settore)*(licenziamenti[country]=paese),licenziamenti[total_laid_off]))</f>
        <v>0</v>
      </c>
      <c r="P449" t="str">
        <v>Cowbell</v>
      </c>
      <c r="Q449">
        <v>0</v>
      </c>
    </row>
    <row r="450" spans="13:17" x14ac:dyDescent="0.3">
      <c r="M450" t="str">
        <v>Crayon</v>
      </c>
      <c r="N450" cm="1">
        <f t="array" ref="N450">SUM(IF((licenziamenti[company]=M450)*(licenziamenti[date_year]=anno)*(licenziamenti[industry]=settore)*(licenziamenti[country]=paese),licenziamenti[total_laid_off]))</f>
        <v>0</v>
      </c>
      <c r="P450" t="str">
        <v>Crayon</v>
      </c>
      <c r="Q450">
        <v>0</v>
      </c>
    </row>
    <row r="451" spans="13:17" x14ac:dyDescent="0.3">
      <c r="M451" t="str">
        <v>Credit Sesame</v>
      </c>
      <c r="N451" cm="1">
        <f t="array" ref="N451">SUM(IF((licenziamenti[company]=M451)*(licenziamenti[date_year]=anno)*(licenziamenti[industry]=settore)*(licenziamenti[country]=paese),licenziamenti[total_laid_off]))</f>
        <v>0</v>
      </c>
      <c r="P451" t="str">
        <v>Credit Sesame</v>
      </c>
      <c r="Q451">
        <v>0</v>
      </c>
    </row>
    <row r="452" spans="13:17" x14ac:dyDescent="0.3">
      <c r="M452" t="str">
        <v>Creditas</v>
      </c>
      <c r="N452" cm="1">
        <f t="array" ref="N452">SUM(IF((licenziamenti[company]=M452)*(licenziamenti[date_year]=anno)*(licenziamenti[industry]=settore)*(licenziamenti[country]=paese),licenziamenti[total_laid_off]))</f>
        <v>0</v>
      </c>
      <c r="P452" t="str">
        <v>Creditas</v>
      </c>
      <c r="Q452">
        <v>0</v>
      </c>
    </row>
    <row r="453" spans="13:17" x14ac:dyDescent="0.3">
      <c r="M453" t="str">
        <v>Crejo.Fun</v>
      </c>
      <c r="N453" cm="1">
        <f t="array" ref="N453">SUM(IF((licenziamenti[company]=M453)*(licenziamenti[date_year]=anno)*(licenziamenti[industry]=settore)*(licenziamenti[country]=paese),licenziamenti[total_laid_off]))</f>
        <v>0</v>
      </c>
      <c r="P453" t="str">
        <v>Crejo.Fun</v>
      </c>
      <c r="Q453">
        <v>0</v>
      </c>
    </row>
    <row r="454" spans="13:17" x14ac:dyDescent="0.3">
      <c r="M454" t="str">
        <v>Criteo</v>
      </c>
      <c r="N454" cm="1">
        <f t="array" ref="N454">SUM(IF((licenziamenti[company]=M454)*(licenziamenti[date_year]=anno)*(licenziamenti[industry]=settore)*(licenziamenti[country]=paese),licenziamenti[total_laid_off]))</f>
        <v>0</v>
      </c>
      <c r="P454" t="str">
        <v>Criteo</v>
      </c>
      <c r="Q454">
        <v>0</v>
      </c>
    </row>
    <row r="455" spans="13:17" x14ac:dyDescent="0.3">
      <c r="M455" t="str">
        <v>Crossbeam</v>
      </c>
      <c r="N455" cm="1">
        <f t="array" ref="N455">SUM(IF((licenziamenti[company]=M455)*(licenziamenti[date_year]=anno)*(licenziamenti[industry]=settore)*(licenziamenti[country]=paese),licenziamenti[total_laid_off]))</f>
        <v>0</v>
      </c>
      <c r="P455" t="str">
        <v>Crossbeam</v>
      </c>
      <c r="Q455">
        <v>0</v>
      </c>
    </row>
    <row r="456" spans="13:17" x14ac:dyDescent="0.3">
      <c r="M456" t="str">
        <v>CrowdStreet</v>
      </c>
      <c r="N456" cm="1">
        <f t="array" ref="N456">SUM(IF((licenziamenti[company]=M456)*(licenziamenti[date_year]=anno)*(licenziamenti[industry]=settore)*(licenziamenti[country]=paese),licenziamenti[total_laid_off]))</f>
        <v>0</v>
      </c>
      <c r="P456" t="str">
        <v>CrowdStreet</v>
      </c>
      <c r="Q456">
        <v>0</v>
      </c>
    </row>
    <row r="457" spans="13:17" x14ac:dyDescent="0.3">
      <c r="M457" t="str">
        <v>CrowdStrike</v>
      </c>
      <c r="N457" cm="1">
        <f t="array" ref="N457">SUM(IF((licenziamenti[company]=M457)*(licenziamenti[date_year]=anno)*(licenziamenti[industry]=settore)*(licenziamenti[country]=paese),licenziamenti[total_laid_off]))</f>
        <v>0</v>
      </c>
      <c r="P457" t="str">
        <v>CrowdStrike</v>
      </c>
      <c r="Q457">
        <v>0</v>
      </c>
    </row>
    <row r="458" spans="13:17" x14ac:dyDescent="0.3">
      <c r="M458" t="str">
        <v>Cruise</v>
      </c>
      <c r="N458" cm="1">
        <f t="array" ref="N458">SUM(IF((licenziamenti[company]=M458)*(licenziamenti[date_year]=anno)*(licenziamenti[industry]=settore)*(licenziamenti[country]=paese),licenziamenti[total_laid_off]))</f>
        <v>0</v>
      </c>
      <c r="P458" t="str">
        <v>Cruise</v>
      </c>
      <c r="Q458">
        <v>0</v>
      </c>
    </row>
    <row r="459" spans="13:17" x14ac:dyDescent="0.3">
      <c r="M459" t="str">
        <v>Crunchyroll</v>
      </c>
      <c r="N459" cm="1">
        <f t="array" ref="N459">SUM(IF((licenziamenti[company]=M459)*(licenziamenti[date_year]=anno)*(licenziamenti[industry]=settore)*(licenziamenti[country]=paese),licenziamenti[total_laid_off]))</f>
        <v>0</v>
      </c>
      <c r="P459" t="str">
        <v>Crunchyroll</v>
      </c>
      <c r="Q459">
        <v>0</v>
      </c>
    </row>
    <row r="460" spans="13:17" x14ac:dyDescent="0.3">
      <c r="M460" t="str">
        <v>Crypto.com</v>
      </c>
      <c r="N460" cm="1">
        <f t="array" ref="N460">SUM(IF((licenziamenti[company]=M460)*(licenziamenti[date_year]=anno)*(licenziamenti[industry]=settore)*(licenziamenti[country]=paese),licenziamenti[total_laid_off]))</f>
        <v>0</v>
      </c>
      <c r="P460" t="str">
        <v>Crypto.com</v>
      </c>
      <c r="Q460">
        <v>0</v>
      </c>
    </row>
    <row r="461" spans="13:17" x14ac:dyDescent="0.3">
      <c r="M461" t="str">
        <v>CS Disco</v>
      </c>
      <c r="N461" cm="1">
        <f t="array" ref="N461">SUM(IF((licenziamenti[company]=M461)*(licenziamenti[date_year]=anno)*(licenziamenti[industry]=settore)*(licenziamenti[country]=paese),licenziamenti[total_laid_off]))</f>
        <v>0</v>
      </c>
      <c r="P461" t="str">
        <v>CS Disco</v>
      </c>
      <c r="Q461">
        <v>0</v>
      </c>
    </row>
    <row r="462" spans="13:17" x14ac:dyDescent="0.3">
      <c r="M462" t="str">
        <v>CTO.ai</v>
      </c>
      <c r="N462" cm="1">
        <f t="array" ref="N462">SUM(IF((licenziamenti[company]=M462)*(licenziamenti[date_year]=anno)*(licenziamenti[industry]=settore)*(licenziamenti[country]=paese),licenziamenti[total_laid_off]))</f>
        <v>0</v>
      </c>
      <c r="P462" t="str">
        <v>CTO.ai</v>
      </c>
      <c r="Q462">
        <v>0</v>
      </c>
    </row>
    <row r="463" spans="13:17" x14ac:dyDescent="0.3">
      <c r="M463" t="str">
        <v>Cue</v>
      </c>
      <c r="N463" cm="1">
        <f t="array" ref="N463">SUM(IF((licenziamenti[company]=M463)*(licenziamenti[date_year]=anno)*(licenziamenti[industry]=settore)*(licenziamenti[country]=paese),licenziamenti[total_laid_off]))</f>
        <v>0</v>
      </c>
      <c r="P463" t="str">
        <v>Cue</v>
      </c>
      <c r="Q463">
        <v>0</v>
      </c>
    </row>
    <row r="464" spans="13:17" x14ac:dyDescent="0.3">
      <c r="M464" t="str">
        <v>Cue Health</v>
      </c>
      <c r="N464" cm="1">
        <f t="array" ref="N464">SUM(IF((licenziamenti[company]=M464)*(licenziamenti[date_year]=anno)*(licenziamenti[industry]=settore)*(licenziamenti[country]=paese),licenziamenti[total_laid_off]))</f>
        <v>0</v>
      </c>
      <c r="P464" t="str">
        <v>Cue Health</v>
      </c>
      <c r="Q464">
        <v>0</v>
      </c>
    </row>
    <row r="465" spans="13:17" x14ac:dyDescent="0.3">
      <c r="M465" t="str">
        <v>Cuemath</v>
      </c>
      <c r="N465" cm="1">
        <f t="array" ref="N465">SUM(IF((licenziamenti[company]=M465)*(licenziamenti[date_year]=anno)*(licenziamenti[industry]=settore)*(licenziamenti[country]=paese),licenziamenti[total_laid_off]))</f>
        <v>0</v>
      </c>
      <c r="P465" t="str">
        <v>Cuemath</v>
      </c>
      <c r="Q465">
        <v>0</v>
      </c>
    </row>
    <row r="466" spans="13:17" x14ac:dyDescent="0.3">
      <c r="M466" t="str">
        <v>Cult.fit</v>
      </c>
      <c r="N466" cm="1">
        <f t="array" ref="N466">SUM(IF((licenziamenti[company]=M466)*(licenziamenti[date_year]=anno)*(licenziamenti[industry]=settore)*(licenziamenti[country]=paese),licenziamenti[total_laid_off]))</f>
        <v>0</v>
      </c>
      <c r="P466" t="str">
        <v>Cult.fit</v>
      </c>
      <c r="Q466">
        <v>0</v>
      </c>
    </row>
    <row r="467" spans="13:17" x14ac:dyDescent="0.3">
      <c r="M467" t="str">
        <v>Culture Amp</v>
      </c>
      <c r="N467" cm="1">
        <f t="array" ref="N467">SUM(IF((licenziamenti[company]=M467)*(licenziamenti[date_year]=anno)*(licenziamenti[industry]=settore)*(licenziamenti[country]=paese),licenziamenti[total_laid_off]))</f>
        <v>0</v>
      </c>
      <c r="P467" t="str">
        <v>Culture Amp</v>
      </c>
      <c r="Q467">
        <v>0</v>
      </c>
    </row>
    <row r="468" spans="13:17" x14ac:dyDescent="0.3">
      <c r="M468" t="str">
        <v>Culture Trip</v>
      </c>
      <c r="N468" cm="1">
        <f t="array" ref="N468">SUM(IF((licenziamenti[company]=M468)*(licenziamenti[date_year]=anno)*(licenziamenti[industry]=settore)*(licenziamenti[country]=paese),licenziamenti[total_laid_off]))</f>
        <v>0</v>
      </c>
      <c r="P468" t="str">
        <v>Culture Trip</v>
      </c>
      <c r="Q468">
        <v>0</v>
      </c>
    </row>
    <row r="469" spans="13:17" x14ac:dyDescent="0.3">
      <c r="M469" t="str">
        <v>Curative</v>
      </c>
      <c r="N469" cm="1">
        <f t="array" ref="N469">SUM(IF((licenziamenti[company]=M469)*(licenziamenti[date_year]=anno)*(licenziamenti[industry]=settore)*(licenziamenti[country]=paese),licenziamenti[total_laid_off]))</f>
        <v>0</v>
      </c>
      <c r="P469" t="str">
        <v>Curative</v>
      </c>
      <c r="Q469">
        <v>0</v>
      </c>
    </row>
    <row r="470" spans="13:17" x14ac:dyDescent="0.3">
      <c r="M470" t="str">
        <v>Cure.fit</v>
      </c>
      <c r="N470" cm="1">
        <f t="array" ref="N470">SUM(IF((licenziamenti[company]=M470)*(licenziamenti[date_year]=anno)*(licenziamenti[industry]=settore)*(licenziamenti[country]=paese),licenziamenti[total_laid_off]))</f>
        <v>0</v>
      </c>
      <c r="P470" t="str">
        <v>Cure.fit</v>
      </c>
      <c r="Q470">
        <v>0</v>
      </c>
    </row>
    <row r="471" spans="13:17" x14ac:dyDescent="0.3">
      <c r="M471" t="str">
        <v>Curefit</v>
      </c>
      <c r="N471" cm="1">
        <f t="array" ref="N471">SUM(IF((licenziamenti[company]=M471)*(licenziamenti[date_year]=anno)*(licenziamenti[industry]=settore)*(licenziamenti[country]=paese),licenziamenti[total_laid_off]))</f>
        <v>0</v>
      </c>
      <c r="P471" t="str">
        <v>Curefit</v>
      </c>
      <c r="Q471">
        <v>0</v>
      </c>
    </row>
    <row r="472" spans="13:17" x14ac:dyDescent="0.3">
      <c r="M472" t="str">
        <v>Curology</v>
      </c>
      <c r="N472" cm="1">
        <f t="array" ref="N472">SUM(IF((licenziamenti[company]=M472)*(licenziamenti[date_year]=anno)*(licenziamenti[industry]=settore)*(licenziamenti[country]=paese),licenziamenti[total_laid_off]))</f>
        <v>0</v>
      </c>
      <c r="P472" t="str">
        <v>Curology</v>
      </c>
      <c r="Q472">
        <v>0</v>
      </c>
    </row>
    <row r="473" spans="13:17" x14ac:dyDescent="0.3">
      <c r="M473" t="str">
        <v>Curve</v>
      </c>
      <c r="N473" cm="1">
        <f t="array" ref="N473">SUM(IF((licenziamenti[company]=M473)*(licenziamenti[date_year]=anno)*(licenziamenti[industry]=settore)*(licenziamenti[country]=paese),licenziamenti[total_laid_off]))</f>
        <v>0</v>
      </c>
      <c r="P473" t="str">
        <v>Curve</v>
      </c>
      <c r="Q473">
        <v>0</v>
      </c>
    </row>
    <row r="474" spans="13:17" x14ac:dyDescent="0.3">
      <c r="M474" t="str">
        <v>Cushion</v>
      </c>
      <c r="N474" cm="1">
        <f t="array" ref="N474">SUM(IF((licenziamenti[company]=M474)*(licenziamenti[date_year]=anno)*(licenziamenti[industry]=settore)*(licenziamenti[country]=paese),licenziamenti[total_laid_off]))</f>
        <v>0</v>
      </c>
      <c r="P474" t="str">
        <v>Cushion</v>
      </c>
      <c r="Q474">
        <v>0</v>
      </c>
    </row>
    <row r="475" spans="13:17" x14ac:dyDescent="0.3">
      <c r="M475" t="str">
        <v>Cvent</v>
      </c>
      <c r="N475" cm="1">
        <f t="array" ref="N475">SUM(IF((licenziamenti[company]=M475)*(licenziamenti[date_year]=anno)*(licenziamenti[industry]=settore)*(licenziamenti[country]=paese),licenziamenti[total_laid_off]))</f>
        <v>0</v>
      </c>
      <c r="P475" t="str">
        <v>Cvent</v>
      </c>
      <c r="Q475">
        <v>0</v>
      </c>
    </row>
    <row r="476" spans="13:17" x14ac:dyDescent="0.3">
      <c r="M476" t="str">
        <v>Cybereason</v>
      </c>
      <c r="N476" cm="1">
        <f t="array" ref="N476">SUM(IF((licenziamenti[company]=M476)*(licenziamenti[date_year]=anno)*(licenziamenti[industry]=settore)*(licenziamenti[country]=paese),licenziamenti[total_laid_off]))</f>
        <v>0</v>
      </c>
      <c r="P476" t="str">
        <v>Cybereason</v>
      </c>
      <c r="Q476">
        <v>0</v>
      </c>
    </row>
    <row r="477" spans="13:17" x14ac:dyDescent="0.3">
      <c r="M477" t="str">
        <v>CyCognito</v>
      </c>
      <c r="N477" cm="1">
        <f t="array" ref="N477">SUM(IF((licenziamenti[company]=M477)*(licenziamenti[date_year]=anno)*(licenziamenti[industry]=settore)*(licenziamenti[country]=paese),licenziamenti[total_laid_off]))</f>
        <v>0</v>
      </c>
      <c r="P477" t="str">
        <v>CyCognito</v>
      </c>
      <c r="Q477">
        <v>0</v>
      </c>
    </row>
    <row r="478" spans="13:17" x14ac:dyDescent="0.3">
      <c r="M478" t="str">
        <v>Cypress.io</v>
      </c>
      <c r="N478" cm="1">
        <f t="array" ref="N478">SUM(IF((licenziamenti[company]=M478)*(licenziamenti[date_year]=anno)*(licenziamenti[industry]=settore)*(licenziamenti[country]=paese),licenziamenti[total_laid_off]))</f>
        <v>0</v>
      </c>
      <c r="P478" t="str">
        <v>Cypress.io</v>
      </c>
      <c r="Q478">
        <v>0</v>
      </c>
    </row>
    <row r="479" spans="13:17" x14ac:dyDescent="0.3">
      <c r="M479" t="str">
        <v>Cyren</v>
      </c>
      <c r="N479" cm="1">
        <f t="array" ref="N479">SUM(IF((licenziamenti[company]=M479)*(licenziamenti[date_year]=anno)*(licenziamenti[industry]=settore)*(licenziamenti[country]=paese),licenziamenti[total_laid_off]))</f>
        <v>0</v>
      </c>
      <c r="P479" t="str">
        <v>Cyren</v>
      </c>
      <c r="Q479">
        <v>0</v>
      </c>
    </row>
    <row r="480" spans="13:17" x14ac:dyDescent="0.3">
      <c r="M480" t="str">
        <v>Cyteir Therapeutics</v>
      </c>
      <c r="N480" cm="1">
        <f t="array" ref="N480">SUM(IF((licenziamenti[company]=M480)*(licenziamenti[date_year]=anno)*(licenziamenti[industry]=settore)*(licenziamenti[country]=paese),licenziamenti[total_laid_off]))</f>
        <v>0</v>
      </c>
      <c r="P480" t="str">
        <v>Cyteir Therapeutics</v>
      </c>
      <c r="Q480">
        <v>0</v>
      </c>
    </row>
    <row r="481" spans="13:17" x14ac:dyDescent="0.3">
      <c r="M481" t="str">
        <v>D2iQ</v>
      </c>
      <c r="N481" cm="1">
        <f t="array" ref="N481">SUM(IF((licenziamenti[company]=M481)*(licenziamenti[date_year]=anno)*(licenziamenti[industry]=settore)*(licenziamenti[country]=paese),licenziamenti[total_laid_off]))</f>
        <v>0</v>
      </c>
      <c r="P481" t="str">
        <v>D2iQ</v>
      </c>
      <c r="Q481">
        <v>0</v>
      </c>
    </row>
    <row r="482" spans="13:17" x14ac:dyDescent="0.3">
      <c r="M482" t="str">
        <v>D2L</v>
      </c>
      <c r="N482" cm="1">
        <f t="array" ref="N482">SUM(IF((licenziamenti[company]=M482)*(licenziamenti[date_year]=anno)*(licenziamenti[industry]=settore)*(licenziamenti[country]=paese),licenziamenti[total_laid_off]))</f>
        <v>0</v>
      </c>
      <c r="P482" t="str">
        <v>D2L</v>
      </c>
      <c r="Q482">
        <v>0</v>
      </c>
    </row>
    <row r="483" spans="13:17" x14ac:dyDescent="0.3">
      <c r="M483" t="str">
        <v>Daily Harvest</v>
      </c>
      <c r="N483" cm="1">
        <f t="array" ref="N483">SUM(IF((licenziamenti[company]=M483)*(licenziamenti[date_year]=anno)*(licenziamenti[industry]=settore)*(licenziamenti[country]=paese),licenziamenti[total_laid_off]))</f>
        <v>0</v>
      </c>
      <c r="P483" t="str">
        <v>Daily Harvest</v>
      </c>
      <c r="Q483">
        <v>0</v>
      </c>
    </row>
    <row r="484" spans="13:17" x14ac:dyDescent="0.3">
      <c r="M484" t="str">
        <v>DailyPay</v>
      </c>
      <c r="N484" cm="1">
        <f t="array" ref="N484">SUM(IF((licenziamenti[company]=M484)*(licenziamenti[date_year]=anno)*(licenziamenti[industry]=settore)*(licenziamenti[country]=paese),licenziamenti[total_laid_off]))</f>
        <v>0</v>
      </c>
      <c r="P484" t="str">
        <v>DailyPay</v>
      </c>
      <c r="Q484">
        <v>0</v>
      </c>
    </row>
    <row r="485" spans="13:17" x14ac:dyDescent="0.3">
      <c r="M485" t="str">
        <v>Daloopa</v>
      </c>
      <c r="N485" cm="1">
        <f t="array" ref="N485">SUM(IF((licenziamenti[company]=M485)*(licenziamenti[date_year]=anno)*(licenziamenti[industry]=settore)*(licenziamenti[country]=paese),licenziamenti[total_laid_off]))</f>
        <v>0</v>
      </c>
      <c r="P485" t="str">
        <v>Daloopa</v>
      </c>
      <c r="Q485">
        <v>0</v>
      </c>
    </row>
    <row r="486" spans="13:17" x14ac:dyDescent="0.3">
      <c r="M486" t="str">
        <v>Dance</v>
      </c>
      <c r="N486" cm="1">
        <f t="array" ref="N486">SUM(IF((licenziamenti[company]=M486)*(licenziamenti[date_year]=anno)*(licenziamenti[industry]=settore)*(licenziamenti[country]=paese),licenziamenti[total_laid_off]))</f>
        <v>0</v>
      </c>
      <c r="P486" t="str">
        <v>Dance</v>
      </c>
      <c r="Q486">
        <v>0</v>
      </c>
    </row>
    <row r="487" spans="13:17" x14ac:dyDescent="0.3">
      <c r="M487" t="str">
        <v>Dapper Labs</v>
      </c>
      <c r="N487" cm="1">
        <f t="array" ref="N487">SUM(IF((licenziamenti[company]=M487)*(licenziamenti[date_year]=anno)*(licenziamenti[industry]=settore)*(licenziamenti[country]=paese),licenziamenti[total_laid_off]))</f>
        <v>0</v>
      </c>
      <c r="P487" t="str">
        <v>Dapper Labs</v>
      </c>
      <c r="Q487">
        <v>0</v>
      </c>
    </row>
    <row r="488" spans="13:17" x14ac:dyDescent="0.3">
      <c r="M488" t="str">
        <v>Dark</v>
      </c>
      <c r="N488" cm="1">
        <f t="array" ref="N488">SUM(IF((licenziamenti[company]=M488)*(licenziamenti[date_year]=anno)*(licenziamenti[industry]=settore)*(licenziamenti[country]=paese),licenziamenti[total_laid_off]))</f>
        <v>0</v>
      </c>
      <c r="P488" t="str">
        <v>Dark</v>
      </c>
      <c r="Q488">
        <v>0</v>
      </c>
    </row>
    <row r="489" spans="13:17" x14ac:dyDescent="0.3">
      <c r="M489" t="str">
        <v>Dash</v>
      </c>
      <c r="N489" cm="1">
        <f t="array" ref="N489">SUM(IF((licenziamenti[company]=M489)*(licenziamenti[date_year]=anno)*(licenziamenti[industry]=settore)*(licenziamenti[country]=paese),licenziamenti[total_laid_off]))</f>
        <v>0</v>
      </c>
      <c r="P489" t="str">
        <v>Dash</v>
      </c>
      <c r="Q489">
        <v>0</v>
      </c>
    </row>
    <row r="490" spans="13:17" x14ac:dyDescent="0.3">
      <c r="M490" t="str">
        <v>Dastgyr</v>
      </c>
      <c r="N490" cm="1">
        <f t="array" ref="N490">SUM(IF((licenziamenti[company]=M490)*(licenziamenti[date_year]=anno)*(licenziamenti[industry]=settore)*(licenziamenti[country]=paese),licenziamenti[total_laid_off]))</f>
        <v>0</v>
      </c>
      <c r="P490" t="str">
        <v>Dastgyr</v>
      </c>
      <c r="Q490">
        <v>0</v>
      </c>
    </row>
    <row r="491" spans="13:17" x14ac:dyDescent="0.3">
      <c r="M491" t="str">
        <v>Dataminr</v>
      </c>
      <c r="N491" cm="1">
        <f t="array" ref="N491">SUM(IF((licenziamenti[company]=M491)*(licenziamenti[date_year]=anno)*(licenziamenti[industry]=settore)*(licenziamenti[country]=paese),licenziamenti[total_laid_off]))</f>
        <v>0</v>
      </c>
      <c r="P491" t="str">
        <v>Dataminr</v>
      </c>
      <c r="Q491">
        <v>0</v>
      </c>
    </row>
    <row r="492" spans="13:17" x14ac:dyDescent="0.3">
      <c r="M492" t="str">
        <v>DataRails</v>
      </c>
      <c r="N492" cm="1">
        <f t="array" ref="N492">SUM(IF((licenziamenti[company]=M492)*(licenziamenti[date_year]=anno)*(licenziamenti[industry]=settore)*(licenziamenti[country]=paese),licenziamenti[total_laid_off]))</f>
        <v>0</v>
      </c>
      <c r="P492" t="str">
        <v>DataRails</v>
      </c>
      <c r="Q492">
        <v>0</v>
      </c>
    </row>
    <row r="493" spans="13:17" x14ac:dyDescent="0.3">
      <c r="M493" t="str">
        <v>DataRobot</v>
      </c>
      <c r="N493" cm="1">
        <f t="array" ref="N493">SUM(IF((licenziamenti[company]=M493)*(licenziamenti[date_year]=anno)*(licenziamenti[industry]=settore)*(licenziamenti[country]=paese),licenziamenti[total_laid_off]))</f>
        <v>0</v>
      </c>
      <c r="P493" t="str">
        <v>DataRobot</v>
      </c>
      <c r="Q493">
        <v>0</v>
      </c>
    </row>
    <row r="494" spans="13:17" x14ac:dyDescent="0.3">
      <c r="M494" t="str">
        <v>DataStax</v>
      </c>
      <c r="N494" cm="1">
        <f t="array" ref="N494">SUM(IF((licenziamenti[company]=M494)*(licenziamenti[date_year]=anno)*(licenziamenti[industry]=settore)*(licenziamenti[country]=paese),licenziamenti[total_laid_off]))</f>
        <v>0</v>
      </c>
      <c r="P494" t="str">
        <v>DataStax</v>
      </c>
      <c r="Q494">
        <v>0</v>
      </c>
    </row>
    <row r="495" spans="13:17" x14ac:dyDescent="0.3">
      <c r="M495" t="str">
        <v>Datera</v>
      </c>
      <c r="N495" cm="1">
        <f t="array" ref="N495">SUM(IF((licenziamenti[company]=M495)*(licenziamenti[date_year]=anno)*(licenziamenti[industry]=settore)*(licenziamenti[country]=paese),licenziamenti[total_laid_off]))</f>
        <v>0</v>
      </c>
      <c r="P495" t="str">
        <v>Datera</v>
      </c>
      <c r="Q495">
        <v>0</v>
      </c>
    </row>
    <row r="496" spans="13:17" x14ac:dyDescent="0.3">
      <c r="M496" t="str">
        <v>Datree</v>
      </c>
      <c r="N496" cm="1">
        <f t="array" ref="N496">SUM(IF((licenziamenti[company]=M496)*(licenziamenti[date_year]=anno)*(licenziamenti[industry]=settore)*(licenziamenti[country]=paese),licenziamenti[total_laid_off]))</f>
        <v>0</v>
      </c>
      <c r="P496" t="str">
        <v>Datree</v>
      </c>
      <c r="Q496">
        <v>0</v>
      </c>
    </row>
    <row r="497" spans="13:17" x14ac:dyDescent="0.3">
      <c r="M497" t="str">
        <v>Dayforce</v>
      </c>
      <c r="N497" cm="1">
        <f t="array" ref="N497">SUM(IF((licenziamenti[company]=M497)*(licenziamenti[date_year]=anno)*(licenziamenti[industry]=settore)*(licenziamenti[country]=paese),licenziamenti[total_laid_off]))</f>
        <v>0</v>
      </c>
      <c r="P497" t="str">
        <v>Dayforce</v>
      </c>
      <c r="Q497">
        <v>0</v>
      </c>
    </row>
    <row r="498" spans="13:17" x14ac:dyDescent="0.3">
      <c r="M498" t="str">
        <v>Daylight</v>
      </c>
      <c r="N498" cm="1">
        <f t="array" ref="N498">SUM(IF((licenziamenti[company]=M498)*(licenziamenti[date_year]=anno)*(licenziamenti[industry]=settore)*(licenziamenti[country]=paese),licenziamenti[total_laid_off]))</f>
        <v>0</v>
      </c>
      <c r="P498" t="str">
        <v>Daylight</v>
      </c>
      <c r="Q498">
        <v>0</v>
      </c>
    </row>
    <row r="499" spans="13:17" x14ac:dyDescent="0.3">
      <c r="M499" t="str">
        <v>DayTwo</v>
      </c>
      <c r="N499" cm="1">
        <f t="array" ref="N499">SUM(IF((licenziamenti[company]=M499)*(licenziamenti[date_year]=anno)*(licenziamenti[industry]=settore)*(licenziamenti[country]=paese),licenziamenti[total_laid_off]))</f>
        <v>0</v>
      </c>
      <c r="P499" t="str">
        <v>DayTwo</v>
      </c>
      <c r="Q499">
        <v>0</v>
      </c>
    </row>
    <row r="500" spans="13:17" x14ac:dyDescent="0.3">
      <c r="M500" t="str">
        <v>dbt Labs</v>
      </c>
      <c r="N500" cm="1">
        <f t="array" ref="N500">SUM(IF((licenziamenti[company]=M500)*(licenziamenti[date_year]=anno)*(licenziamenti[industry]=settore)*(licenziamenti[country]=paese),licenziamenti[total_laid_off]))</f>
        <v>0</v>
      </c>
      <c r="P500" t="str">
        <v>dbt Labs</v>
      </c>
      <c r="Q500">
        <v>0</v>
      </c>
    </row>
    <row r="501" spans="13:17" x14ac:dyDescent="0.3">
      <c r="M501" t="str">
        <v>DealShare</v>
      </c>
      <c r="N501" cm="1">
        <f t="array" ref="N501">SUM(IF((licenziamenti[company]=M501)*(licenziamenti[date_year]=anno)*(licenziamenti[industry]=settore)*(licenziamenti[country]=paese),licenziamenti[total_laid_off]))</f>
        <v>0</v>
      </c>
      <c r="P501" t="str">
        <v>DealShare</v>
      </c>
      <c r="Q501">
        <v>0</v>
      </c>
    </row>
    <row r="502" spans="13:17" x14ac:dyDescent="0.3">
      <c r="M502" t="str">
        <v>Dealtale</v>
      </c>
      <c r="N502" cm="1">
        <f t="array" ref="N502">SUM(IF((licenziamenti[company]=M502)*(licenziamenti[date_year]=anno)*(licenziamenti[industry]=settore)*(licenziamenti[country]=paese),licenziamenti[total_laid_off]))</f>
        <v>0</v>
      </c>
      <c r="P502" t="str">
        <v>Dealtale</v>
      </c>
      <c r="Q502">
        <v>0</v>
      </c>
    </row>
    <row r="503" spans="13:17" x14ac:dyDescent="0.3">
      <c r="M503" t="str">
        <v>Deep Instict</v>
      </c>
      <c r="N503" cm="1">
        <f t="array" ref="N503">SUM(IF((licenziamenti[company]=M503)*(licenziamenti[date_year]=anno)*(licenziamenti[industry]=settore)*(licenziamenti[country]=paese),licenziamenti[total_laid_off]))</f>
        <v>0</v>
      </c>
      <c r="P503" t="str">
        <v>Deep Instict</v>
      </c>
      <c r="Q503">
        <v>0</v>
      </c>
    </row>
    <row r="504" spans="13:17" x14ac:dyDescent="0.3">
      <c r="M504" t="str">
        <v>Deep Instinct</v>
      </c>
      <c r="N504" cm="1">
        <f t="array" ref="N504">SUM(IF((licenziamenti[company]=M504)*(licenziamenti[date_year]=anno)*(licenziamenti[industry]=settore)*(licenziamenti[country]=paese),licenziamenti[total_laid_off]))</f>
        <v>0</v>
      </c>
      <c r="P504" t="str">
        <v>Deep Instinct</v>
      </c>
      <c r="Q504">
        <v>0</v>
      </c>
    </row>
    <row r="505" spans="13:17" x14ac:dyDescent="0.3">
      <c r="M505" t="str">
        <v>Deepgram</v>
      </c>
      <c r="N505" cm="1">
        <f t="array" ref="N505">SUM(IF((licenziamenti[company]=M505)*(licenziamenti[date_year]=anno)*(licenziamenti[industry]=settore)*(licenziamenti[country]=paese),licenziamenti[total_laid_off]))</f>
        <v>0</v>
      </c>
      <c r="P505" t="str">
        <v>Deepgram</v>
      </c>
      <c r="Q505">
        <v>0</v>
      </c>
    </row>
    <row r="506" spans="13:17" x14ac:dyDescent="0.3">
      <c r="M506" t="str">
        <v>DeepVerge</v>
      </c>
      <c r="N506" cm="1">
        <f t="array" ref="N506">SUM(IF((licenziamenti[company]=M506)*(licenziamenti[date_year]=anno)*(licenziamenti[industry]=settore)*(licenziamenti[country]=paese),licenziamenti[total_laid_off]))</f>
        <v>0</v>
      </c>
      <c r="P506" t="str">
        <v>DeepVerge</v>
      </c>
      <c r="Q506">
        <v>0</v>
      </c>
    </row>
    <row r="507" spans="13:17" x14ac:dyDescent="0.3">
      <c r="M507" t="str">
        <v>Deepwatch</v>
      </c>
      <c r="N507" cm="1">
        <f t="array" ref="N507">SUM(IF((licenziamenti[company]=M507)*(licenziamenti[date_year]=anno)*(licenziamenti[industry]=settore)*(licenziamenti[country]=paese),licenziamenti[total_laid_off]))</f>
        <v>0</v>
      </c>
      <c r="P507" t="str">
        <v>Deepwatch</v>
      </c>
      <c r="Q507">
        <v>0</v>
      </c>
    </row>
    <row r="508" spans="13:17" x14ac:dyDescent="0.3">
      <c r="M508" t="str">
        <v>Degreed</v>
      </c>
      <c r="N508" cm="1">
        <f t="array" ref="N508">SUM(IF((licenziamenti[company]=M508)*(licenziamenti[date_year]=anno)*(licenziamenti[industry]=settore)*(licenziamenti[country]=paese),licenziamenti[total_laid_off]))</f>
        <v>0</v>
      </c>
      <c r="P508" t="str">
        <v>Degreed</v>
      </c>
      <c r="Q508">
        <v>0</v>
      </c>
    </row>
    <row r="509" spans="13:17" x14ac:dyDescent="0.3">
      <c r="M509" t="str">
        <v>DeHaat</v>
      </c>
      <c r="N509" cm="1">
        <f t="array" ref="N509">SUM(IF((licenziamenti[company]=M509)*(licenziamenti[date_year]=anno)*(licenziamenti[industry]=settore)*(licenziamenti[country]=paese),licenziamenti[total_laid_off]))</f>
        <v>0</v>
      </c>
      <c r="P509" t="str">
        <v>DeHaat</v>
      </c>
      <c r="Q509">
        <v>0</v>
      </c>
    </row>
    <row r="510" spans="13:17" x14ac:dyDescent="0.3">
      <c r="M510" t="str">
        <v>Deliv</v>
      </c>
      <c r="N510" cm="1">
        <f t="array" ref="N510">SUM(IF((licenziamenti[company]=M510)*(licenziamenti[date_year]=anno)*(licenziamenti[industry]=settore)*(licenziamenti[country]=paese),licenziamenti[total_laid_off]))</f>
        <v>0</v>
      </c>
      <c r="P510" t="str">
        <v>Deliv</v>
      </c>
      <c r="Q510">
        <v>0</v>
      </c>
    </row>
    <row r="511" spans="13:17" x14ac:dyDescent="0.3">
      <c r="M511" t="str">
        <v>Deliveroo</v>
      </c>
      <c r="N511" cm="1">
        <f t="array" ref="N511">SUM(IF((licenziamenti[company]=M511)*(licenziamenti[date_year]=anno)*(licenziamenti[industry]=settore)*(licenziamenti[country]=paese),licenziamenti[total_laid_off]))</f>
        <v>0</v>
      </c>
      <c r="P511" t="str">
        <v>Deliveroo</v>
      </c>
      <c r="Q511">
        <v>0</v>
      </c>
    </row>
    <row r="512" spans="13:17" x14ac:dyDescent="0.3">
      <c r="M512" t="str">
        <v>Deliveroo Australia</v>
      </c>
      <c r="N512" cm="1">
        <f t="array" ref="N512">SUM(IF((licenziamenti[company]=M512)*(licenziamenti[date_year]=anno)*(licenziamenti[industry]=settore)*(licenziamenti[country]=paese),licenziamenti[total_laid_off]))</f>
        <v>0</v>
      </c>
      <c r="P512" t="str">
        <v>Deliveroo Australia</v>
      </c>
      <c r="Q512">
        <v>0</v>
      </c>
    </row>
    <row r="513" spans="13:17" x14ac:dyDescent="0.3">
      <c r="M513" t="str">
        <v>Delivery Hero</v>
      </c>
      <c r="N513" cm="1">
        <f t="array" ref="N513">SUM(IF((licenziamenti[company]=M513)*(licenziamenti[date_year]=anno)*(licenziamenti[industry]=settore)*(licenziamenti[country]=paese),licenziamenti[total_laid_off]))</f>
        <v>0</v>
      </c>
      <c r="P513" t="str">
        <v>Delivery Hero</v>
      </c>
      <c r="Q513">
        <v>0</v>
      </c>
    </row>
    <row r="514" spans="13:17" x14ac:dyDescent="0.3">
      <c r="M514" t="str">
        <v>Demandbase</v>
      </c>
      <c r="N514" cm="1">
        <f t="array" ref="N514">SUM(IF((licenziamenti[company]=M514)*(licenziamenti[date_year]=anno)*(licenziamenti[industry]=settore)*(licenziamenti[country]=paese),licenziamenti[total_laid_off]))</f>
        <v>0</v>
      </c>
      <c r="P514" t="str">
        <v>Demandbase</v>
      </c>
      <c r="Q514">
        <v>0</v>
      </c>
    </row>
    <row r="515" spans="13:17" x14ac:dyDescent="0.3">
      <c r="M515" t="str">
        <v>Deputy</v>
      </c>
      <c r="N515" cm="1">
        <f t="array" ref="N515">SUM(IF((licenziamenti[company]=M515)*(licenziamenti[date_year]=anno)*(licenziamenti[industry]=settore)*(licenziamenti[country]=paese),licenziamenti[total_laid_off]))</f>
        <v>0</v>
      </c>
      <c r="P515" t="str">
        <v>Deputy</v>
      </c>
      <c r="Q515">
        <v>0</v>
      </c>
    </row>
    <row r="516" spans="13:17" x14ac:dyDescent="0.3">
      <c r="M516" t="str">
        <v>Descartes Labs</v>
      </c>
      <c r="N516" cm="1">
        <f t="array" ref="N516">SUM(IF((licenziamenti[company]=M516)*(licenziamenti[date_year]=anno)*(licenziamenti[industry]=settore)*(licenziamenti[country]=paese),licenziamenti[total_laid_off]))</f>
        <v>0</v>
      </c>
      <c r="P516" t="str">
        <v>Descartes Labs</v>
      </c>
      <c r="Q516">
        <v>0</v>
      </c>
    </row>
    <row r="517" spans="13:17" x14ac:dyDescent="0.3">
      <c r="M517" t="str">
        <v>Desktop Metal</v>
      </c>
      <c r="N517" cm="1">
        <f t="array" ref="N517">SUM(IF((licenziamenti[company]=M517)*(licenziamenti[date_year]=anno)*(licenziamenti[industry]=settore)*(licenziamenti[country]=paese),licenziamenti[total_laid_off]))</f>
        <v>0</v>
      </c>
      <c r="P517" t="str">
        <v>Desktop Metal</v>
      </c>
      <c r="Q517">
        <v>0</v>
      </c>
    </row>
    <row r="518" spans="13:17" x14ac:dyDescent="0.3">
      <c r="M518" t="str">
        <v>Detectify</v>
      </c>
      <c r="N518" cm="1">
        <f t="array" ref="N518">SUM(IF((licenziamenti[company]=M518)*(licenziamenti[date_year]=anno)*(licenziamenti[industry]=settore)*(licenziamenti[country]=paese),licenziamenti[total_laid_off]))</f>
        <v>0</v>
      </c>
      <c r="P518" t="str">
        <v>Detectify</v>
      </c>
      <c r="Q518">
        <v>0</v>
      </c>
    </row>
    <row r="519" spans="13:17" x14ac:dyDescent="0.3">
      <c r="M519" t="str">
        <v>Devo</v>
      </c>
      <c r="N519" cm="1">
        <f t="array" ref="N519">SUM(IF((licenziamenti[company]=M519)*(licenziamenti[date_year]=anno)*(licenziamenti[industry]=settore)*(licenziamenti[country]=paese),licenziamenti[total_laid_off]))</f>
        <v>0</v>
      </c>
      <c r="P519" t="str">
        <v>Devo</v>
      </c>
      <c r="Q519">
        <v>0</v>
      </c>
    </row>
    <row r="520" spans="13:17" x14ac:dyDescent="0.3">
      <c r="M520" t="str">
        <v>DialSource</v>
      </c>
      <c r="N520" cm="1">
        <f t="array" ref="N520">SUM(IF((licenziamenti[company]=M520)*(licenziamenti[date_year]=anno)*(licenziamenti[industry]=settore)*(licenziamenti[country]=paese),licenziamenti[total_laid_off]))</f>
        <v>0</v>
      </c>
      <c r="P520" t="str">
        <v>DialSource</v>
      </c>
      <c r="Q520">
        <v>0</v>
      </c>
    </row>
    <row r="521" spans="13:17" x14ac:dyDescent="0.3">
      <c r="M521" t="str">
        <v>D-ID</v>
      </c>
      <c r="N521" cm="1">
        <f t="array" ref="N521">SUM(IF((licenziamenti[company]=M521)*(licenziamenti[date_year]=anno)*(licenziamenti[industry]=settore)*(licenziamenti[country]=paese),licenziamenti[total_laid_off]))</f>
        <v>0</v>
      </c>
      <c r="P521" t="str">
        <v>D-ID</v>
      </c>
      <c r="Q521">
        <v>0</v>
      </c>
    </row>
    <row r="522" spans="13:17" x14ac:dyDescent="0.3">
      <c r="M522" t="str">
        <v>Digimarc</v>
      </c>
      <c r="N522" cm="1">
        <f t="array" ref="N522">SUM(IF((licenziamenti[company]=M522)*(licenziamenti[date_year]=anno)*(licenziamenti[industry]=settore)*(licenziamenti[country]=paese),licenziamenti[total_laid_off]))</f>
        <v>0</v>
      </c>
      <c r="P522" t="str">
        <v>Digimarc</v>
      </c>
      <c r="Q522">
        <v>0</v>
      </c>
    </row>
    <row r="523" spans="13:17" x14ac:dyDescent="0.3">
      <c r="M523" t="str">
        <v>Digital River</v>
      </c>
      <c r="N523" cm="1">
        <f t="array" ref="N523">SUM(IF((licenziamenti[company]=M523)*(licenziamenti[date_year]=anno)*(licenziamenti[industry]=settore)*(licenziamenti[country]=paese),licenziamenti[total_laid_off]))</f>
        <v>0</v>
      </c>
      <c r="P523" t="str">
        <v>Digital River</v>
      </c>
      <c r="Q523">
        <v>0</v>
      </c>
    </row>
    <row r="524" spans="13:17" x14ac:dyDescent="0.3">
      <c r="M524" t="str">
        <v>DigitalOcean</v>
      </c>
      <c r="N524" cm="1">
        <f t="array" ref="N524">SUM(IF((licenziamenti[company]=M524)*(licenziamenti[date_year]=anno)*(licenziamenti[industry]=settore)*(licenziamenti[country]=paese),licenziamenti[total_laid_off]))</f>
        <v>0</v>
      </c>
      <c r="P524" t="str">
        <v>DigitalOcean</v>
      </c>
      <c r="Q524">
        <v>0</v>
      </c>
    </row>
    <row r="525" spans="13:17" x14ac:dyDescent="0.3">
      <c r="M525" t="str">
        <v>DISCO</v>
      </c>
      <c r="N525" cm="1">
        <f t="array" ref="N525">SUM(IF((licenziamenti[company]=M525)*(licenziamenti[date_year]=anno)*(licenziamenti[industry]=settore)*(licenziamenti[country]=paese),licenziamenti[total_laid_off]))</f>
        <v>0</v>
      </c>
      <c r="P525" t="str">
        <v>DISCO</v>
      </c>
      <c r="Q525">
        <v>0</v>
      </c>
    </row>
    <row r="526" spans="13:17" x14ac:dyDescent="0.3">
      <c r="M526" t="str">
        <v>Discord</v>
      </c>
      <c r="N526" cm="1">
        <f t="array" ref="N526">SUM(IF((licenziamenti[company]=M526)*(licenziamenti[date_year]=anno)*(licenziamenti[industry]=settore)*(licenziamenti[country]=paese),licenziamenti[total_laid_off]))</f>
        <v>0</v>
      </c>
      <c r="P526" t="str">
        <v>Discord</v>
      </c>
      <c r="Q526">
        <v>0</v>
      </c>
    </row>
    <row r="527" spans="13:17" x14ac:dyDescent="0.3">
      <c r="M527" t="str">
        <v>Dispatch</v>
      </c>
      <c r="N527" cm="1">
        <f t="array" ref="N527">SUM(IF((licenziamenti[company]=M527)*(licenziamenti[date_year]=anno)*(licenziamenti[industry]=settore)*(licenziamenti[country]=paese),licenziamenti[total_laid_off]))</f>
        <v>0</v>
      </c>
      <c r="P527" t="str">
        <v>Dispatch</v>
      </c>
      <c r="Q527">
        <v>0</v>
      </c>
    </row>
    <row r="528" spans="13:17" x14ac:dyDescent="0.3">
      <c r="M528" t="str">
        <v>DispatchHealth</v>
      </c>
      <c r="N528" cm="1">
        <f t="array" ref="N528">SUM(IF((licenziamenti[company]=M528)*(licenziamenti[date_year]=anno)*(licenziamenti[industry]=settore)*(licenziamenti[country]=paese),licenziamenti[total_laid_off]))</f>
        <v>0</v>
      </c>
      <c r="P528" t="str">
        <v>DispatchHealth</v>
      </c>
      <c r="Q528">
        <v>0</v>
      </c>
    </row>
    <row r="529" spans="13:17" x14ac:dyDescent="0.3">
      <c r="M529" t="str">
        <v>Divergent 3D</v>
      </c>
      <c r="N529" cm="1">
        <f t="array" ref="N529">SUM(IF((licenziamenti[company]=M529)*(licenziamenti[date_year]=anno)*(licenziamenti[industry]=settore)*(licenziamenti[country]=paese),licenziamenti[total_laid_off]))</f>
        <v>0</v>
      </c>
      <c r="P529" t="str">
        <v>Divergent 3D</v>
      </c>
      <c r="Q529">
        <v>0</v>
      </c>
    </row>
    <row r="530" spans="13:17" x14ac:dyDescent="0.3">
      <c r="M530" t="str">
        <v>Divvy Homes</v>
      </c>
      <c r="N530" cm="1">
        <f t="array" ref="N530">SUM(IF((licenziamenti[company]=M530)*(licenziamenti[date_year]=anno)*(licenziamenti[industry]=settore)*(licenziamenti[country]=paese),licenziamenti[total_laid_off]))</f>
        <v>0</v>
      </c>
      <c r="P530" t="str">
        <v>Divvy Homes</v>
      </c>
      <c r="Q530">
        <v>0</v>
      </c>
    </row>
    <row r="531" spans="13:17" x14ac:dyDescent="0.3">
      <c r="M531" t="str">
        <v>Dock</v>
      </c>
      <c r="N531" cm="1">
        <f t="array" ref="N531">SUM(IF((licenziamenti[company]=M531)*(licenziamenti[date_year]=anno)*(licenziamenti[industry]=settore)*(licenziamenti[country]=paese),licenziamenti[total_laid_off]))</f>
        <v>0</v>
      </c>
      <c r="P531" t="str">
        <v>Dock</v>
      </c>
      <c r="Q531">
        <v>0</v>
      </c>
    </row>
    <row r="532" spans="13:17" x14ac:dyDescent="0.3">
      <c r="M532" t="str">
        <v>Docker</v>
      </c>
      <c r="N532" cm="1">
        <f t="array" ref="N532">SUM(IF((licenziamenti[company]=M532)*(licenziamenti[date_year]=anno)*(licenziamenti[industry]=settore)*(licenziamenti[country]=paese),licenziamenti[total_laid_off]))</f>
        <v>0</v>
      </c>
      <c r="P532" t="str">
        <v>Docker</v>
      </c>
      <c r="Q532">
        <v>0</v>
      </c>
    </row>
    <row r="533" spans="13:17" x14ac:dyDescent="0.3">
      <c r="M533" t="str">
        <v>Docly</v>
      </c>
      <c r="N533" cm="1">
        <f t="array" ref="N533">SUM(IF((licenziamenti[company]=M533)*(licenziamenti[date_year]=anno)*(licenziamenti[industry]=settore)*(licenziamenti[country]=paese),licenziamenti[total_laid_off]))</f>
        <v>0</v>
      </c>
      <c r="P533" t="str">
        <v>Docly</v>
      </c>
      <c r="Q533">
        <v>0</v>
      </c>
    </row>
    <row r="534" spans="13:17" x14ac:dyDescent="0.3">
      <c r="M534" t="str">
        <v>DocuSign</v>
      </c>
      <c r="N534" cm="1">
        <f t="array" ref="N534">SUM(IF((licenziamenti[company]=M534)*(licenziamenti[date_year]=anno)*(licenziamenti[industry]=settore)*(licenziamenti[country]=paese),licenziamenti[total_laid_off]))</f>
        <v>0</v>
      </c>
      <c r="P534" t="str">
        <v>DocuSign</v>
      </c>
      <c r="Q534">
        <v>0</v>
      </c>
    </row>
    <row r="535" spans="13:17" x14ac:dyDescent="0.3">
      <c r="M535" t="str">
        <v>Doma</v>
      </c>
      <c r="N535" cm="1">
        <f t="array" ref="N535">SUM(IF((licenziamenti[company]=M535)*(licenziamenti[date_year]=anno)*(licenziamenti[industry]=settore)*(licenziamenti[country]=paese),licenziamenti[total_laid_off]))</f>
        <v>0</v>
      </c>
      <c r="P535" t="str">
        <v>Doma</v>
      </c>
      <c r="Q535">
        <v>0</v>
      </c>
    </row>
    <row r="536" spans="13:17" x14ac:dyDescent="0.3">
      <c r="M536" t="str">
        <v>Domestika</v>
      </c>
      <c r="N536" cm="1">
        <f t="array" ref="N536">SUM(IF((licenziamenti[company]=M536)*(licenziamenti[date_year]=anno)*(licenziamenti[industry]=settore)*(licenziamenti[country]=paese),licenziamenti[total_laid_off]))</f>
        <v>0</v>
      </c>
      <c r="P536" t="str">
        <v>Domestika</v>
      </c>
      <c r="Q536">
        <v>0</v>
      </c>
    </row>
    <row r="537" spans="13:17" x14ac:dyDescent="0.3">
      <c r="M537" t="str">
        <v>Domino Data Lab</v>
      </c>
      <c r="N537" cm="1">
        <f t="array" ref="N537">SUM(IF((licenziamenti[company]=M537)*(licenziamenti[date_year]=anno)*(licenziamenti[industry]=settore)*(licenziamenti[country]=paese),licenziamenti[total_laid_off]))</f>
        <v>0</v>
      </c>
      <c r="P537" t="str">
        <v>Domino Data Lab</v>
      </c>
      <c r="Q537">
        <v>0</v>
      </c>
    </row>
    <row r="538" spans="13:17" x14ac:dyDescent="0.3">
      <c r="M538" t="str">
        <v>Domio</v>
      </c>
      <c r="N538" cm="1">
        <f t="array" ref="N538">SUM(IF((licenziamenti[company]=M538)*(licenziamenti[date_year]=anno)*(licenziamenti[industry]=settore)*(licenziamenti[country]=paese),licenziamenti[total_laid_off]))</f>
        <v>0</v>
      </c>
      <c r="P538" t="str">
        <v>Domio</v>
      </c>
      <c r="Q538">
        <v>0</v>
      </c>
    </row>
    <row r="539" spans="13:17" x14ac:dyDescent="0.3">
      <c r="M539" t="str">
        <v>Domo</v>
      </c>
      <c r="N539" cm="1">
        <f t="array" ref="N539">SUM(IF((licenziamenti[company]=M539)*(licenziamenti[date_year]=anno)*(licenziamenti[industry]=settore)*(licenziamenti[country]=paese),licenziamenti[total_laid_off]))</f>
        <v>0</v>
      </c>
      <c r="P539" t="str">
        <v>Domo</v>
      </c>
      <c r="Q539">
        <v>0</v>
      </c>
    </row>
    <row r="540" spans="13:17" x14ac:dyDescent="0.3">
      <c r="M540" t="str">
        <v>Dooly</v>
      </c>
      <c r="N540" cm="1">
        <f t="array" ref="N540">SUM(IF((licenziamenti[company]=M540)*(licenziamenti[date_year]=anno)*(licenziamenti[industry]=settore)*(licenziamenti[country]=paese),licenziamenti[total_laid_off]))</f>
        <v>0</v>
      </c>
      <c r="P540" t="str">
        <v>Dooly</v>
      </c>
      <c r="Q540">
        <v>0</v>
      </c>
    </row>
    <row r="541" spans="13:17" x14ac:dyDescent="0.3">
      <c r="M541" t="str">
        <v>DoorDash</v>
      </c>
      <c r="N541" cm="1">
        <f t="array" ref="N541">SUM(IF((licenziamenti[company]=M541)*(licenziamenti[date_year]=anno)*(licenziamenti[industry]=settore)*(licenziamenti[country]=paese),licenziamenti[total_laid_off]))</f>
        <v>0</v>
      </c>
      <c r="P541" t="str">
        <v>DoorDash</v>
      </c>
      <c r="Q541">
        <v>0</v>
      </c>
    </row>
    <row r="542" spans="13:17" x14ac:dyDescent="0.3">
      <c r="M542" t="str">
        <v>dot.LA</v>
      </c>
      <c r="N542" cm="1">
        <f t="array" ref="N542">SUM(IF((licenziamenti[company]=M542)*(licenziamenti[date_year]=anno)*(licenziamenti[industry]=settore)*(licenziamenti[country]=paese),licenziamenti[total_laid_off]))</f>
        <v>0</v>
      </c>
      <c r="P542" t="str">
        <v>dot.LA</v>
      </c>
      <c r="Q542">
        <v>0</v>
      </c>
    </row>
    <row r="543" spans="13:17" x14ac:dyDescent="0.3">
      <c r="M543" t="str">
        <v>Doubtnut</v>
      </c>
      <c r="N543" cm="1">
        <f t="array" ref="N543">SUM(IF((licenziamenti[company]=M543)*(licenziamenti[date_year]=anno)*(licenziamenti[industry]=settore)*(licenziamenti[country]=paese),licenziamenti[total_laid_off]))</f>
        <v>0</v>
      </c>
      <c r="P543" t="str">
        <v>Doubtnut</v>
      </c>
      <c r="Q543">
        <v>0</v>
      </c>
    </row>
    <row r="544" spans="13:17" x14ac:dyDescent="0.3">
      <c r="M544" t="str">
        <v>Dover</v>
      </c>
      <c r="N544" cm="1">
        <f t="array" ref="N544">SUM(IF((licenziamenti[company]=M544)*(licenziamenti[date_year]=anno)*(licenziamenti[industry]=settore)*(licenziamenti[country]=paese),licenziamenti[total_laid_off]))</f>
        <v>0</v>
      </c>
      <c r="P544" t="str">
        <v>Dover</v>
      </c>
      <c r="Q544">
        <v>0</v>
      </c>
    </row>
    <row r="545" spans="13:17" x14ac:dyDescent="0.3">
      <c r="M545" t="str">
        <v>Doximity</v>
      </c>
      <c r="N545" cm="1">
        <f t="array" ref="N545">SUM(IF((licenziamenti[company]=M545)*(licenziamenti[date_year]=anno)*(licenziamenti[industry]=settore)*(licenziamenti[country]=paese),licenziamenti[total_laid_off]))</f>
        <v>0</v>
      </c>
      <c r="P545" t="str">
        <v>Doximity</v>
      </c>
      <c r="Q545">
        <v>0</v>
      </c>
    </row>
    <row r="546" spans="13:17" x14ac:dyDescent="0.3">
      <c r="M546" t="str">
        <v>Dozee</v>
      </c>
      <c r="N546" cm="1">
        <f t="array" ref="N546">SUM(IF((licenziamenti[company]=M546)*(licenziamenti[date_year]=anno)*(licenziamenti[industry]=settore)*(licenziamenti[country]=paese),licenziamenti[total_laid_off]))</f>
        <v>0</v>
      </c>
      <c r="P546" t="str">
        <v>Dozee</v>
      </c>
      <c r="Q546">
        <v>0</v>
      </c>
    </row>
    <row r="547" spans="13:17" x14ac:dyDescent="0.3">
      <c r="M547" t="str">
        <v>DraftKings</v>
      </c>
      <c r="N547" cm="1">
        <f t="array" ref="N547">SUM(IF((licenziamenti[company]=M547)*(licenziamenti[date_year]=anno)*(licenziamenti[industry]=settore)*(licenziamenti[country]=paese),licenziamenti[total_laid_off]))</f>
        <v>0</v>
      </c>
      <c r="P547" t="str">
        <v>DraftKings</v>
      </c>
      <c r="Q547">
        <v>0</v>
      </c>
    </row>
    <row r="548" spans="13:17" x14ac:dyDescent="0.3">
      <c r="M548" t="str">
        <v>Dragos</v>
      </c>
      <c r="N548" cm="1">
        <f t="array" ref="N548">SUM(IF((licenziamenti[company]=M548)*(licenziamenti[date_year]=anno)*(licenziamenti[industry]=settore)*(licenziamenti[country]=paese),licenziamenti[total_laid_off]))</f>
        <v>0</v>
      </c>
      <c r="P548" t="str">
        <v>Dragos</v>
      </c>
      <c r="Q548">
        <v>0</v>
      </c>
    </row>
    <row r="549" spans="13:17" x14ac:dyDescent="0.3">
      <c r="M549" t="str">
        <v>Drata</v>
      </c>
      <c r="N549" cm="1">
        <f t="array" ref="N549">SUM(IF((licenziamenti[company]=M549)*(licenziamenti[date_year]=anno)*(licenziamenti[industry]=settore)*(licenziamenti[country]=paese),licenziamenti[total_laid_off]))</f>
        <v>0</v>
      </c>
      <c r="P549" t="str">
        <v>Drata</v>
      </c>
      <c r="Q549">
        <v>0</v>
      </c>
    </row>
    <row r="550" spans="13:17" x14ac:dyDescent="0.3">
      <c r="M550" t="str">
        <v>Drift</v>
      </c>
      <c r="N550" cm="1">
        <f t="array" ref="N550">SUM(IF((licenziamenti[company]=M550)*(licenziamenti[date_year]=anno)*(licenziamenti[industry]=settore)*(licenziamenti[country]=paese),licenziamenti[total_laid_off]))</f>
        <v>0</v>
      </c>
      <c r="P550" t="str">
        <v>Drift</v>
      </c>
      <c r="Q550">
        <v>0</v>
      </c>
    </row>
    <row r="551" spans="13:17" x14ac:dyDescent="0.3">
      <c r="M551" t="str">
        <v>Drip Capital</v>
      </c>
      <c r="N551" cm="1">
        <f t="array" ref="N551">SUM(IF((licenziamenti[company]=M551)*(licenziamenti[date_year]=anno)*(licenziamenti[industry]=settore)*(licenziamenti[country]=paese),licenziamenti[total_laid_off]))</f>
        <v>0</v>
      </c>
      <c r="P551" t="str">
        <v>Drip Capital</v>
      </c>
      <c r="Q551">
        <v>0</v>
      </c>
    </row>
    <row r="552" spans="13:17" x14ac:dyDescent="0.3">
      <c r="M552" t="str">
        <v>DriveWealth</v>
      </c>
      <c r="N552" cm="1">
        <f t="array" ref="N552">SUM(IF((licenziamenti[company]=M552)*(licenziamenti[date_year]=anno)*(licenziamenti[industry]=settore)*(licenziamenti[country]=paese),licenziamenti[total_laid_off]))</f>
        <v>0</v>
      </c>
      <c r="P552" t="str">
        <v>DriveWealth</v>
      </c>
      <c r="Q552">
        <v>0</v>
      </c>
    </row>
    <row r="553" spans="13:17" x14ac:dyDescent="0.3">
      <c r="M553" t="str">
        <v>Drizly</v>
      </c>
      <c r="N553" cm="1">
        <f t="array" ref="N553">SUM(IF((licenziamenti[company]=M553)*(licenziamenti[date_year]=anno)*(licenziamenti[industry]=settore)*(licenziamenti[country]=paese),licenziamenti[total_laid_off]))</f>
        <v>0</v>
      </c>
      <c r="P553" t="str">
        <v>Drizly</v>
      </c>
      <c r="Q553">
        <v>0</v>
      </c>
    </row>
    <row r="554" spans="13:17" x14ac:dyDescent="0.3">
      <c r="M554" t="str">
        <v>Drop</v>
      </c>
      <c r="N554" cm="1">
        <f t="array" ref="N554">SUM(IF((licenziamenti[company]=M554)*(licenziamenti[date_year]=anno)*(licenziamenti[industry]=settore)*(licenziamenti[country]=paese),licenziamenti[total_laid_off]))</f>
        <v>0</v>
      </c>
      <c r="P554" t="str">
        <v>Drop</v>
      </c>
      <c r="Q554">
        <v>0</v>
      </c>
    </row>
    <row r="555" spans="13:17" x14ac:dyDescent="0.3">
      <c r="M555" t="str">
        <v>Dropbox</v>
      </c>
      <c r="N555" cm="1">
        <f t="array" ref="N555">SUM(IF((licenziamenti[company]=M555)*(licenziamenti[date_year]=anno)*(licenziamenti[industry]=settore)*(licenziamenti[country]=paese),licenziamenti[total_laid_off]))</f>
        <v>0</v>
      </c>
      <c r="P555" t="str">
        <v>Dropbox</v>
      </c>
      <c r="Q555">
        <v>0</v>
      </c>
    </row>
    <row r="556" spans="13:17" x14ac:dyDescent="0.3">
      <c r="M556" t="str">
        <v>Dropp</v>
      </c>
      <c r="N556" cm="1">
        <f t="array" ref="N556">SUM(IF((licenziamenti[company]=M556)*(licenziamenti[date_year]=anno)*(licenziamenti[industry]=settore)*(licenziamenti[country]=paese),licenziamenti[total_laid_off]))</f>
        <v>0</v>
      </c>
      <c r="P556" t="str">
        <v>Dropp</v>
      </c>
      <c r="Q556">
        <v>0</v>
      </c>
    </row>
    <row r="557" spans="13:17" x14ac:dyDescent="0.3">
      <c r="M557" t="str">
        <v>DSCO</v>
      </c>
      <c r="N557" cm="1">
        <f t="array" ref="N557">SUM(IF((licenziamenti[company]=M557)*(licenziamenti[date_year]=anno)*(licenziamenti[industry]=settore)*(licenziamenti[country]=paese),licenziamenti[total_laid_off]))</f>
        <v>0</v>
      </c>
      <c r="P557" t="str">
        <v>DSCO</v>
      </c>
      <c r="Q557">
        <v>0</v>
      </c>
    </row>
    <row r="558" spans="13:17" x14ac:dyDescent="0.3">
      <c r="M558" t="str">
        <v>Duck Creek Technologies</v>
      </c>
      <c r="N558" cm="1">
        <f t="array" ref="N558">SUM(IF((licenziamenti[company]=M558)*(licenziamenti[date_year]=anno)*(licenziamenti[industry]=settore)*(licenziamenti[country]=paese),licenziamenti[total_laid_off]))</f>
        <v>0</v>
      </c>
      <c r="P558" t="str">
        <v>Duck Creek Technologies</v>
      </c>
      <c r="Q558">
        <v>0</v>
      </c>
    </row>
    <row r="559" spans="13:17" x14ac:dyDescent="0.3">
      <c r="M559" t="str">
        <v>Dude Solutions</v>
      </c>
      <c r="N559" cm="1">
        <f t="array" ref="N559">SUM(IF((licenziamenti[company]=M559)*(licenziamenti[date_year]=anno)*(licenziamenti[industry]=settore)*(licenziamenti[country]=paese),licenziamenti[total_laid_off]))</f>
        <v>0</v>
      </c>
      <c r="P559" t="str">
        <v>Dude Solutions</v>
      </c>
      <c r="Q559">
        <v>0</v>
      </c>
    </row>
    <row r="560" spans="13:17" x14ac:dyDescent="0.3">
      <c r="M560" t="str">
        <v>Dukaan</v>
      </c>
      <c r="N560" cm="1">
        <f t="array" ref="N560">SUM(IF((licenziamenti[company]=M560)*(licenziamenti[date_year]=anno)*(licenziamenti[industry]=settore)*(licenziamenti[country]=paese),licenziamenti[total_laid_off]))</f>
        <v>0</v>
      </c>
      <c r="P560" t="str">
        <v>Dukaan</v>
      </c>
      <c r="Q560">
        <v>0</v>
      </c>
    </row>
    <row r="561" spans="13:17" x14ac:dyDescent="0.3">
      <c r="M561" t="str">
        <v>Dunzo</v>
      </c>
      <c r="N561" cm="1">
        <f t="array" ref="N561">SUM(IF((licenziamenti[company]=M561)*(licenziamenti[date_year]=anno)*(licenziamenti[industry]=settore)*(licenziamenti[country]=paese),licenziamenti[total_laid_off]))</f>
        <v>0</v>
      </c>
      <c r="P561" t="str">
        <v>Dunzo</v>
      </c>
      <c r="Q561">
        <v>0</v>
      </c>
    </row>
    <row r="562" spans="13:17" x14ac:dyDescent="0.3">
      <c r="M562" t="str">
        <v>Dutchie</v>
      </c>
      <c r="N562" cm="1">
        <f t="array" ref="N562">SUM(IF((licenziamenti[company]=M562)*(licenziamenti[date_year]=anno)*(licenziamenti[industry]=settore)*(licenziamenti[country]=paese),licenziamenti[total_laid_off]))</f>
        <v>0</v>
      </c>
      <c r="P562" t="str">
        <v>Dutchie</v>
      </c>
      <c r="Q562">
        <v>0</v>
      </c>
    </row>
    <row r="563" spans="13:17" x14ac:dyDescent="0.3">
      <c r="M563" t="str">
        <v>DwellWell</v>
      </c>
      <c r="N563" cm="1">
        <f t="array" ref="N563">SUM(IF((licenziamenti[company]=M563)*(licenziamenti[date_year]=anno)*(licenziamenti[industry]=settore)*(licenziamenti[country]=paese),licenziamenti[total_laid_off]))</f>
        <v>0</v>
      </c>
      <c r="P563" t="str">
        <v>DwellWell</v>
      </c>
      <c r="Q563">
        <v>0</v>
      </c>
    </row>
    <row r="564" spans="13:17" x14ac:dyDescent="0.3">
      <c r="M564" t="str">
        <v>dYdX</v>
      </c>
      <c r="N564" cm="1">
        <f t="array" ref="N564">SUM(IF((licenziamenti[company]=M564)*(licenziamenti[date_year]=anno)*(licenziamenti[industry]=settore)*(licenziamenti[country]=paese),licenziamenti[total_laid_off]))</f>
        <v>0</v>
      </c>
      <c r="P564" t="str">
        <v>dYdX</v>
      </c>
      <c r="Q564">
        <v>0</v>
      </c>
    </row>
    <row r="565" spans="13:17" x14ac:dyDescent="0.3">
      <c r="M565" t="str">
        <v>Dynamic Signal</v>
      </c>
      <c r="N565" cm="1">
        <f t="array" ref="N565">SUM(IF((licenziamenti[company]=M565)*(licenziamenti[date_year]=anno)*(licenziamenti[industry]=settore)*(licenziamenti[country]=paese),licenziamenti[total_laid_off]))</f>
        <v>0</v>
      </c>
      <c r="P565" t="str">
        <v>Dynamic Signal</v>
      </c>
      <c r="Q565">
        <v>0</v>
      </c>
    </row>
    <row r="566" spans="13:17" x14ac:dyDescent="0.3">
      <c r="M566" t="str">
        <v>Earnin</v>
      </c>
      <c r="N566" cm="1">
        <f t="array" ref="N566">SUM(IF((licenziamenti[company]=M566)*(licenziamenti[date_year]=anno)*(licenziamenti[industry]=settore)*(licenziamenti[country]=paese),licenziamenti[total_laid_off]))</f>
        <v>0</v>
      </c>
      <c r="P566" t="str">
        <v>Earnin</v>
      </c>
      <c r="Q566">
        <v>0</v>
      </c>
    </row>
    <row r="567" spans="13:17" x14ac:dyDescent="0.3">
      <c r="M567" t="str">
        <v>Earnix</v>
      </c>
      <c r="N567" cm="1">
        <f t="array" ref="N567">SUM(IF((licenziamenti[company]=M567)*(licenziamenti[date_year]=anno)*(licenziamenti[industry]=settore)*(licenziamenti[country]=paese),licenziamenti[total_laid_off]))</f>
        <v>0</v>
      </c>
      <c r="P567" t="str">
        <v>Earnix</v>
      </c>
      <c r="Q567">
        <v>0</v>
      </c>
    </row>
    <row r="568" spans="13:17" x14ac:dyDescent="0.3">
      <c r="M568" t="str">
        <v>Earth Rides</v>
      </c>
      <c r="N568" cm="1">
        <f t="array" ref="N568">SUM(IF((licenziamenti[company]=M568)*(licenziamenti[date_year]=anno)*(licenziamenti[industry]=settore)*(licenziamenti[country]=paese),licenziamenti[total_laid_off]))</f>
        <v>0</v>
      </c>
      <c r="P568" t="str">
        <v>Earth Rides</v>
      </c>
      <c r="Q568">
        <v>0</v>
      </c>
    </row>
    <row r="569" spans="13:17" x14ac:dyDescent="0.3">
      <c r="M569" t="str">
        <v>EasyKnock</v>
      </c>
      <c r="N569" cm="1">
        <f t="array" ref="N569">SUM(IF((licenziamenti[company]=M569)*(licenziamenti[date_year]=anno)*(licenziamenti[industry]=settore)*(licenziamenti[country]=paese),licenziamenti[total_laid_off]))</f>
        <v>0</v>
      </c>
      <c r="P569" t="str">
        <v>EasyKnock</v>
      </c>
      <c r="Q569">
        <v>0</v>
      </c>
    </row>
    <row r="570" spans="13:17" x14ac:dyDescent="0.3">
      <c r="M570" t="str">
        <v>EasyPost</v>
      </c>
      <c r="N570" cm="1">
        <f t="array" ref="N570">SUM(IF((licenziamenti[company]=M570)*(licenziamenti[date_year]=anno)*(licenziamenti[industry]=settore)*(licenziamenti[country]=paese),licenziamenti[total_laid_off]))</f>
        <v>0</v>
      </c>
      <c r="P570" t="str">
        <v>EasyPost</v>
      </c>
      <c r="Q570">
        <v>0</v>
      </c>
    </row>
    <row r="571" spans="13:17" x14ac:dyDescent="0.3">
      <c r="M571" t="str">
        <v>Eat Just</v>
      </c>
      <c r="N571" cm="1">
        <f t="array" ref="N571">SUM(IF((licenziamenti[company]=M571)*(licenziamenti[date_year]=anno)*(licenziamenti[industry]=settore)*(licenziamenti[country]=paese),licenziamenti[total_laid_off]))</f>
        <v>0</v>
      </c>
      <c r="P571" t="str">
        <v>Eat Just</v>
      </c>
      <c r="Q571">
        <v>0</v>
      </c>
    </row>
    <row r="572" spans="13:17" x14ac:dyDescent="0.3">
      <c r="M572" t="str">
        <v>Eatsy</v>
      </c>
      <c r="N572" cm="1">
        <f t="array" ref="N572">SUM(IF((licenziamenti[company]=M572)*(licenziamenti[date_year]=anno)*(licenziamenti[industry]=settore)*(licenziamenti[country]=paese),licenziamenti[total_laid_off]))</f>
        <v>0</v>
      </c>
      <c r="P572" t="str">
        <v>Eatsy</v>
      </c>
      <c r="Q572">
        <v>0</v>
      </c>
    </row>
    <row r="573" spans="13:17" x14ac:dyDescent="0.3">
      <c r="M573" t="str">
        <v>Eaze</v>
      </c>
      <c r="N573" cm="1">
        <f t="array" ref="N573">SUM(IF((licenziamenti[company]=M573)*(licenziamenti[date_year]=anno)*(licenziamenti[industry]=settore)*(licenziamenti[country]=paese),licenziamenti[total_laid_off]))</f>
        <v>0</v>
      </c>
      <c r="P573" t="str">
        <v>Eaze</v>
      </c>
      <c r="Q573">
        <v>0</v>
      </c>
    </row>
    <row r="574" spans="13:17" x14ac:dyDescent="0.3">
      <c r="M574" t="str">
        <v>Ebanx</v>
      </c>
      <c r="N574" cm="1">
        <f t="array" ref="N574">SUM(IF((licenziamenti[company]=M574)*(licenziamenti[date_year]=anno)*(licenziamenti[industry]=settore)*(licenziamenti[country]=paese),licenziamenti[total_laid_off]))</f>
        <v>0</v>
      </c>
      <c r="P574" t="str">
        <v>Ebanx</v>
      </c>
      <c r="Q574">
        <v>0</v>
      </c>
    </row>
    <row r="575" spans="13:17" x14ac:dyDescent="0.3">
      <c r="M575" t="str">
        <v>eBay</v>
      </c>
      <c r="N575" cm="1">
        <f t="array" ref="N575">SUM(IF((licenziamenti[company]=M575)*(licenziamenti[date_year]=anno)*(licenziamenti[industry]=settore)*(licenziamenti[country]=paese),licenziamenti[total_laid_off]))</f>
        <v>0</v>
      </c>
      <c r="P575" t="str">
        <v>eBay</v>
      </c>
      <c r="Q575">
        <v>0</v>
      </c>
    </row>
    <row r="576" spans="13:17" x14ac:dyDescent="0.3">
      <c r="M576" t="str">
        <v>Ecobee</v>
      </c>
      <c r="N576" cm="1">
        <f t="array" ref="N576">SUM(IF((licenziamenti[company]=M576)*(licenziamenti[date_year]=anno)*(licenziamenti[industry]=settore)*(licenziamenti[country]=paese),licenziamenti[total_laid_off]))</f>
        <v>0</v>
      </c>
      <c r="P576" t="str">
        <v>Ecobee</v>
      </c>
      <c r="Q576">
        <v>0</v>
      </c>
    </row>
    <row r="577" spans="13:17" x14ac:dyDescent="0.3">
      <c r="M577" t="str">
        <v>Eden / Managed By Q</v>
      </c>
      <c r="N577" cm="1">
        <f t="array" ref="N577">SUM(IF((licenziamenti[company]=M577)*(licenziamenti[date_year]=anno)*(licenziamenti[industry]=settore)*(licenziamenti[country]=paese),licenziamenti[total_laid_off]))</f>
        <v>0</v>
      </c>
      <c r="P577" t="str">
        <v>Eden / Managed By Q</v>
      </c>
      <c r="Q577">
        <v>0</v>
      </c>
    </row>
    <row r="578" spans="13:17" x14ac:dyDescent="0.3">
      <c r="M578" t="str">
        <v>Edgio</v>
      </c>
      <c r="N578" cm="1">
        <f t="array" ref="N578">SUM(IF((licenziamenti[company]=M578)*(licenziamenti[date_year]=anno)*(licenziamenti[industry]=settore)*(licenziamenti[country]=paese),licenziamenti[total_laid_off]))</f>
        <v>0</v>
      </c>
      <c r="P578" t="str">
        <v>Edgio</v>
      </c>
      <c r="Q578">
        <v>0</v>
      </c>
    </row>
    <row r="579" spans="13:17" x14ac:dyDescent="0.3">
      <c r="M579" t="str">
        <v>Edifecs</v>
      </c>
      <c r="N579" cm="1">
        <f t="array" ref="N579">SUM(IF((licenziamenti[company]=M579)*(licenziamenti[date_year]=anno)*(licenziamenti[industry]=settore)*(licenziamenti[country]=paese),licenziamenti[total_laid_off]))</f>
        <v>0</v>
      </c>
      <c r="P579" t="str">
        <v>Edifecs</v>
      </c>
      <c r="Q579">
        <v>0</v>
      </c>
    </row>
    <row r="580" spans="13:17" x14ac:dyDescent="0.3">
      <c r="M580" t="str">
        <v>Editas Medicine</v>
      </c>
      <c r="N580" cm="1">
        <f t="array" ref="N580">SUM(IF((licenziamenti[company]=M580)*(licenziamenti[date_year]=anno)*(licenziamenti[industry]=settore)*(licenziamenti[country]=paese),licenziamenti[total_laid_off]))</f>
        <v>0</v>
      </c>
      <c r="P580" t="str">
        <v>Editas Medicine</v>
      </c>
      <c r="Q580">
        <v>0</v>
      </c>
    </row>
    <row r="581" spans="13:17" x14ac:dyDescent="0.3">
      <c r="M581" t="str">
        <v>Edmodo</v>
      </c>
      <c r="N581" cm="1">
        <f t="array" ref="N581">SUM(IF((licenziamenti[company]=M581)*(licenziamenti[date_year]=anno)*(licenziamenti[industry]=settore)*(licenziamenti[country]=paese),licenziamenti[total_laid_off]))</f>
        <v>0</v>
      </c>
      <c r="P581" t="str">
        <v>Edmodo</v>
      </c>
      <c r="Q581">
        <v>0</v>
      </c>
    </row>
    <row r="582" spans="13:17" x14ac:dyDescent="0.3">
      <c r="M582" t="str">
        <v>eGym</v>
      </c>
      <c r="N582" cm="1">
        <f t="array" ref="N582">SUM(IF((licenziamenti[company]=M582)*(licenziamenti[date_year]=anno)*(licenziamenti[industry]=settore)*(licenziamenti[country]=paese),licenziamenti[total_laid_off]))</f>
        <v>0</v>
      </c>
      <c r="P582" t="str">
        <v>eGym</v>
      </c>
      <c r="Q582">
        <v>0</v>
      </c>
    </row>
    <row r="583" spans="13:17" x14ac:dyDescent="0.3">
      <c r="M583" t="str">
        <v>Eigen Labs</v>
      </c>
      <c r="N583" cm="1">
        <f t="array" ref="N583">SUM(IF((licenziamenti[company]=M583)*(licenziamenti[date_year]=anno)*(licenziamenti[industry]=settore)*(licenziamenti[country]=paese),licenziamenti[total_laid_off]))</f>
        <v>0</v>
      </c>
      <c r="P583" t="str">
        <v>Eigen Labs</v>
      </c>
      <c r="Q583">
        <v>0</v>
      </c>
    </row>
    <row r="584" spans="13:17" x14ac:dyDescent="0.3">
      <c r="M584" t="str">
        <v>Eight Sleep</v>
      </c>
      <c r="N584" cm="1">
        <f t="array" ref="N584">SUM(IF((licenziamenti[company]=M584)*(licenziamenti[date_year]=anno)*(licenziamenti[industry]=settore)*(licenziamenti[country]=paese),licenziamenti[total_laid_off]))</f>
        <v>0</v>
      </c>
      <c r="P584" t="str">
        <v>Eight Sleep</v>
      </c>
      <c r="Q584">
        <v>0</v>
      </c>
    </row>
    <row r="585" spans="13:17" x14ac:dyDescent="0.3">
      <c r="M585" t="str">
        <v>Eightfold AI</v>
      </c>
      <c r="N585" cm="1">
        <f t="array" ref="N585">SUM(IF((licenziamenti[company]=M585)*(licenziamenti[date_year]=anno)*(licenziamenti[industry]=settore)*(licenziamenti[country]=paese),licenziamenti[total_laid_off]))</f>
        <v>0</v>
      </c>
      <c r="P585" t="str">
        <v>Eightfold AI</v>
      </c>
      <c r="Q585">
        <v>0</v>
      </c>
    </row>
    <row r="586" spans="13:17" x14ac:dyDescent="0.3">
      <c r="M586" t="str">
        <v>Elastic</v>
      </c>
      <c r="N586" cm="1">
        <f t="array" ref="N586">SUM(IF((licenziamenti[company]=M586)*(licenziamenti[date_year]=anno)*(licenziamenti[industry]=settore)*(licenziamenti[country]=paese),licenziamenti[total_laid_off]))</f>
        <v>0</v>
      </c>
      <c r="P586" t="str">
        <v>Elastic</v>
      </c>
      <c r="Q586">
        <v>0</v>
      </c>
    </row>
    <row r="587" spans="13:17" x14ac:dyDescent="0.3">
      <c r="M587" t="str">
        <v>Electric</v>
      </c>
      <c r="N587" cm="1">
        <f t="array" ref="N587">SUM(IF((licenziamenti[company]=M587)*(licenziamenti[date_year]=anno)*(licenziamenti[industry]=settore)*(licenziamenti[country]=paese),licenziamenti[total_laid_off]))</f>
        <v>0</v>
      </c>
      <c r="P587" t="str">
        <v>Electric</v>
      </c>
      <c r="Q587">
        <v>0</v>
      </c>
    </row>
    <row r="588" spans="13:17" x14ac:dyDescent="0.3">
      <c r="M588" t="str">
        <v>Electriq Global</v>
      </c>
      <c r="N588" cm="1">
        <f t="array" ref="N588">SUM(IF((licenziamenti[company]=M588)*(licenziamenti[date_year]=anno)*(licenziamenti[industry]=settore)*(licenziamenti[country]=paese),licenziamenti[total_laid_off]))</f>
        <v>0</v>
      </c>
      <c r="P588" t="str">
        <v>Electriq Global</v>
      </c>
      <c r="Q588">
        <v>0</v>
      </c>
    </row>
    <row r="589" spans="13:17" x14ac:dyDescent="0.3">
      <c r="M589" t="str">
        <v>Electronic Arts</v>
      </c>
      <c r="N589" cm="1">
        <f t="array" ref="N589">SUM(IF((licenziamenti[company]=M589)*(licenziamenti[date_year]=anno)*(licenziamenti[industry]=settore)*(licenziamenti[country]=paese),licenziamenti[total_laid_off]))</f>
        <v>0</v>
      </c>
      <c r="P589" t="str">
        <v>Electronic Arts</v>
      </c>
      <c r="Q589">
        <v>0</v>
      </c>
    </row>
    <row r="590" spans="13:17" x14ac:dyDescent="0.3">
      <c r="M590" t="str">
        <v>Element</v>
      </c>
      <c r="N590" cm="1">
        <f t="array" ref="N590">SUM(IF((licenziamenti[company]=M590)*(licenziamenti[date_year]=anno)*(licenziamenti[industry]=settore)*(licenziamenti[country]=paese),licenziamenti[total_laid_off]))</f>
        <v>0</v>
      </c>
      <c r="P590" t="str">
        <v>Element</v>
      </c>
      <c r="Q590">
        <v>0</v>
      </c>
    </row>
    <row r="591" spans="13:17" x14ac:dyDescent="0.3">
      <c r="M591" t="str">
        <v>Element AI</v>
      </c>
      <c r="N591" cm="1">
        <f t="array" ref="N591">SUM(IF((licenziamenti[company]=M591)*(licenziamenti[date_year]=anno)*(licenziamenti[industry]=settore)*(licenziamenti[country]=paese),licenziamenti[total_laid_off]))</f>
        <v>0</v>
      </c>
      <c r="P591" t="str">
        <v>Element AI</v>
      </c>
      <c r="Q591">
        <v>0</v>
      </c>
    </row>
    <row r="592" spans="13:17" x14ac:dyDescent="0.3">
      <c r="M592" t="str">
        <v>Element Analytics</v>
      </c>
      <c r="N592" cm="1">
        <f t="array" ref="N592">SUM(IF((licenziamenti[company]=M592)*(licenziamenti[date_year]=anno)*(licenziamenti[industry]=settore)*(licenziamenti[country]=paese),licenziamenti[total_laid_off]))</f>
        <v>0</v>
      </c>
      <c r="P592" t="str">
        <v>Element Analytics</v>
      </c>
      <c r="Q592">
        <v>0</v>
      </c>
    </row>
    <row r="593" spans="13:17" x14ac:dyDescent="0.3">
      <c r="M593" t="str">
        <v>Elementor</v>
      </c>
      <c r="N593" cm="1">
        <f t="array" ref="N593">SUM(IF((licenziamenti[company]=M593)*(licenziamenti[date_year]=anno)*(licenziamenti[industry]=settore)*(licenziamenti[country]=paese),licenziamenti[total_laid_off]))</f>
        <v>0</v>
      </c>
      <c r="P593" t="str">
        <v>Elementor</v>
      </c>
      <c r="Q593">
        <v>0</v>
      </c>
    </row>
    <row r="594" spans="13:17" x14ac:dyDescent="0.3">
      <c r="M594" t="str">
        <v>Elinvar</v>
      </c>
      <c r="N594" cm="1">
        <f t="array" ref="N594">SUM(IF((licenziamenti[company]=M594)*(licenziamenti[date_year]=anno)*(licenziamenti[industry]=settore)*(licenziamenti[country]=paese),licenziamenti[total_laid_off]))</f>
        <v>0</v>
      </c>
      <c r="P594" t="str">
        <v>Elinvar</v>
      </c>
      <c r="Q594">
        <v>0</v>
      </c>
    </row>
    <row r="595" spans="13:17" x14ac:dyDescent="0.3">
      <c r="M595" t="str">
        <v>Elliptic</v>
      </c>
      <c r="N595" cm="1">
        <f t="array" ref="N595">SUM(IF((licenziamenti[company]=M595)*(licenziamenti[date_year]=anno)*(licenziamenti[industry]=settore)*(licenziamenti[country]=paese),licenziamenti[total_laid_off]))</f>
        <v>0</v>
      </c>
      <c r="P595" t="str">
        <v>Elliptic</v>
      </c>
      <c r="Q595">
        <v>0</v>
      </c>
    </row>
    <row r="596" spans="13:17" x14ac:dyDescent="0.3">
      <c r="M596" t="str">
        <v>Embark Trucks</v>
      </c>
      <c r="N596" cm="1">
        <f t="array" ref="N596">SUM(IF((licenziamenti[company]=M596)*(licenziamenti[date_year]=anno)*(licenziamenti[industry]=settore)*(licenziamenti[country]=paese),licenziamenti[total_laid_off]))</f>
        <v>0</v>
      </c>
      <c r="P596" t="str">
        <v>Embark Trucks</v>
      </c>
      <c r="Q596">
        <v>0</v>
      </c>
    </row>
    <row r="597" spans="13:17" x14ac:dyDescent="0.3">
      <c r="M597" t="str">
        <v>Embark Vet</v>
      </c>
      <c r="N597" cm="1">
        <f t="array" ref="N597">SUM(IF((licenziamenti[company]=M597)*(licenziamenti[date_year]=anno)*(licenziamenti[industry]=settore)*(licenziamenti[country]=paese),licenziamenti[total_laid_off]))</f>
        <v>0</v>
      </c>
      <c r="P597" t="str">
        <v>Embark Vet</v>
      </c>
      <c r="Q597">
        <v>0</v>
      </c>
    </row>
    <row r="598" spans="13:17" x14ac:dyDescent="0.3">
      <c r="M598" t="str">
        <v>Embroker</v>
      </c>
      <c r="N598" cm="1">
        <f t="array" ref="N598">SUM(IF((licenziamenti[company]=M598)*(licenziamenti[date_year]=anno)*(licenziamenti[industry]=settore)*(licenziamenti[country]=paese),licenziamenti[total_laid_off]))</f>
        <v>0</v>
      </c>
      <c r="P598" t="str">
        <v>Embroker</v>
      </c>
      <c r="Q598">
        <v>0</v>
      </c>
    </row>
    <row r="599" spans="13:17" x14ac:dyDescent="0.3">
      <c r="M599" t="str">
        <v>Emotive</v>
      </c>
      <c r="N599" cm="1">
        <f t="array" ref="N599">SUM(IF((licenziamenti[company]=M599)*(licenziamenti[date_year]=anno)*(licenziamenti[industry]=settore)*(licenziamenti[country]=paese),licenziamenti[total_laid_off]))</f>
        <v>0</v>
      </c>
      <c r="P599" t="str">
        <v>Emotive</v>
      </c>
      <c r="Q599">
        <v>0</v>
      </c>
    </row>
    <row r="600" spans="13:17" x14ac:dyDescent="0.3">
      <c r="M600" t="str">
        <v>Engine eCommerce</v>
      </c>
      <c r="N600" cm="1">
        <f t="array" ref="N600">SUM(IF((licenziamenti[company]=M600)*(licenziamenti[date_year]=anno)*(licenziamenti[industry]=settore)*(licenziamenti[country]=paese),licenziamenti[total_laid_off]))</f>
        <v>0</v>
      </c>
      <c r="P600" t="str">
        <v>Engine eCommerce</v>
      </c>
      <c r="Q600">
        <v>0</v>
      </c>
    </row>
    <row r="601" spans="13:17" x14ac:dyDescent="0.3">
      <c r="M601" t="str">
        <v>Enjoei</v>
      </c>
      <c r="N601" cm="1">
        <f t="array" ref="N601">SUM(IF((licenziamenti[company]=M601)*(licenziamenti[date_year]=anno)*(licenziamenti[industry]=settore)*(licenziamenti[country]=paese),licenziamenti[total_laid_off]))</f>
        <v>0</v>
      </c>
      <c r="P601" t="str">
        <v>Enjoei</v>
      </c>
      <c r="Q601">
        <v>0</v>
      </c>
    </row>
    <row r="602" spans="13:17" x14ac:dyDescent="0.3">
      <c r="M602" t="str">
        <v>Enjoy</v>
      </c>
      <c r="N602" cm="1">
        <f t="array" ref="N602">SUM(IF((licenziamenti[company]=M602)*(licenziamenti[date_year]=anno)*(licenziamenti[industry]=settore)*(licenziamenti[country]=paese),licenziamenti[total_laid_off]))</f>
        <v>0</v>
      </c>
      <c r="P602" t="str">
        <v>Enjoy</v>
      </c>
      <c r="Q602">
        <v>0</v>
      </c>
    </row>
    <row r="603" spans="13:17" x14ac:dyDescent="0.3">
      <c r="M603" t="str">
        <v>Enovix</v>
      </c>
      <c r="N603" cm="1">
        <f t="array" ref="N603">SUM(IF((licenziamenti[company]=M603)*(licenziamenti[date_year]=anno)*(licenziamenti[industry]=settore)*(licenziamenti[country]=paese),licenziamenti[total_laid_off]))</f>
        <v>0</v>
      </c>
      <c r="P603" t="str">
        <v>Enovix</v>
      </c>
      <c r="Q603">
        <v>0</v>
      </c>
    </row>
    <row r="604" spans="13:17" x14ac:dyDescent="0.3">
      <c r="M604" t="str">
        <v>Enphase Energy</v>
      </c>
      <c r="N604" cm="1">
        <f t="array" ref="N604">SUM(IF((licenziamenti[company]=M604)*(licenziamenti[date_year]=anno)*(licenziamenti[industry]=settore)*(licenziamenti[country]=paese),licenziamenti[total_laid_off]))</f>
        <v>0</v>
      </c>
      <c r="P604" t="str">
        <v>Enphase Energy</v>
      </c>
      <c r="Q604">
        <v>0</v>
      </c>
    </row>
    <row r="605" spans="13:17" x14ac:dyDescent="0.3">
      <c r="M605" t="str">
        <v>Envoy</v>
      </c>
      <c r="N605" cm="1">
        <f t="array" ref="N605">SUM(IF((licenziamenti[company]=M605)*(licenziamenti[date_year]=anno)*(licenziamenti[industry]=settore)*(licenziamenti[country]=paese),licenziamenti[total_laid_off]))</f>
        <v>0</v>
      </c>
      <c r="P605" t="str">
        <v>Envoy</v>
      </c>
      <c r="Q605">
        <v>0</v>
      </c>
    </row>
    <row r="606" spans="13:17" x14ac:dyDescent="0.3">
      <c r="M606" t="str">
        <v>Epic Games</v>
      </c>
      <c r="N606" cm="1">
        <f t="array" ref="N606">SUM(IF((licenziamenti[company]=M606)*(licenziamenti[date_year]=anno)*(licenziamenti[industry]=settore)*(licenziamenti[country]=paese),licenziamenti[total_laid_off]))</f>
        <v>0</v>
      </c>
      <c r="P606" t="str">
        <v>Epic Games</v>
      </c>
      <c r="Q606">
        <v>0</v>
      </c>
    </row>
    <row r="607" spans="13:17" x14ac:dyDescent="0.3">
      <c r="M607" t="str">
        <v>Epicery</v>
      </c>
      <c r="N607" cm="1">
        <f t="array" ref="N607">SUM(IF((licenziamenti[company]=M607)*(licenziamenti[date_year]=anno)*(licenziamenti[industry]=settore)*(licenziamenti[country]=paese),licenziamenti[total_laid_off]))</f>
        <v>0</v>
      </c>
      <c r="P607" t="str">
        <v>Epicery</v>
      </c>
      <c r="Q607">
        <v>0</v>
      </c>
    </row>
    <row r="608" spans="13:17" x14ac:dyDescent="0.3">
      <c r="M608" t="str">
        <v>EQRx</v>
      </c>
      <c r="N608" cm="1">
        <f t="array" ref="N608">SUM(IF((licenziamenti[company]=M608)*(licenziamenti[date_year]=anno)*(licenziamenti[industry]=settore)*(licenziamenti[country]=paese),licenziamenti[total_laid_off]))</f>
        <v>0</v>
      </c>
      <c r="P608" t="str">
        <v>EQRx</v>
      </c>
      <c r="Q608">
        <v>0</v>
      </c>
    </row>
    <row r="609" spans="13:17" x14ac:dyDescent="0.3">
      <c r="M609" t="str">
        <v>Equitybee</v>
      </c>
      <c r="N609" cm="1">
        <f t="array" ref="N609">SUM(IF((licenziamenti[company]=M609)*(licenziamenti[date_year]=anno)*(licenziamenti[industry]=settore)*(licenziamenti[country]=paese),licenziamenti[total_laid_off]))</f>
        <v>0</v>
      </c>
      <c r="P609" t="str">
        <v>Equitybee</v>
      </c>
      <c r="Q609">
        <v>0</v>
      </c>
    </row>
    <row r="610" spans="13:17" x14ac:dyDescent="0.3">
      <c r="M610" t="str">
        <v>EquityZen</v>
      </c>
      <c r="N610" cm="1">
        <f t="array" ref="N610">SUM(IF((licenziamenti[company]=M610)*(licenziamenti[date_year]=anno)*(licenziamenti[industry]=settore)*(licenziamenti[country]=paese),licenziamenti[total_laid_off]))</f>
        <v>0</v>
      </c>
      <c r="P610" t="str">
        <v>EquityZen</v>
      </c>
      <c r="Q610">
        <v>0</v>
      </c>
    </row>
    <row r="611" spans="13:17" x14ac:dyDescent="0.3">
      <c r="M611" t="str">
        <v>Ericsson</v>
      </c>
      <c r="N611" cm="1">
        <f t="array" ref="N611">SUM(IF((licenziamenti[company]=M611)*(licenziamenti[date_year]=anno)*(licenziamenti[industry]=settore)*(licenziamenti[country]=paese),licenziamenti[total_laid_off]))</f>
        <v>0</v>
      </c>
      <c r="P611" t="str">
        <v>Ericsson</v>
      </c>
      <c r="Q611">
        <v>0</v>
      </c>
    </row>
    <row r="612" spans="13:17" x14ac:dyDescent="0.3">
      <c r="M612" t="str">
        <v>Ermetic</v>
      </c>
      <c r="N612" cm="1">
        <f t="array" ref="N612">SUM(IF((licenziamenti[company]=M612)*(licenziamenti[date_year]=anno)*(licenziamenti[industry]=settore)*(licenziamenti[country]=paese),licenziamenti[total_laid_off]))</f>
        <v>0</v>
      </c>
      <c r="P612" t="str">
        <v>Ermetic</v>
      </c>
      <c r="Q612">
        <v>0</v>
      </c>
    </row>
    <row r="613" spans="13:17" x14ac:dyDescent="0.3">
      <c r="M613" t="str">
        <v>Eroad</v>
      </c>
      <c r="N613" cm="1">
        <f t="array" ref="N613">SUM(IF((licenziamenti[company]=M613)*(licenziamenti[date_year]=anno)*(licenziamenti[industry]=settore)*(licenziamenti[country]=paese),licenziamenti[total_laid_off]))</f>
        <v>0</v>
      </c>
      <c r="P613" t="str">
        <v>Eroad</v>
      </c>
      <c r="Q613">
        <v>0</v>
      </c>
    </row>
    <row r="614" spans="13:17" x14ac:dyDescent="0.3">
      <c r="M614" t="str">
        <v>Eruditus</v>
      </c>
      <c r="N614" cm="1">
        <f t="array" ref="N614">SUM(IF((licenziamenti[company]=M614)*(licenziamenti[date_year]=anno)*(licenziamenti[industry]=settore)*(licenziamenti[country]=paese),licenziamenti[total_laid_off]))</f>
        <v>0</v>
      </c>
      <c r="P614" t="str">
        <v>Eruditus</v>
      </c>
      <c r="Q614">
        <v>0</v>
      </c>
    </row>
    <row r="615" spans="13:17" x14ac:dyDescent="0.3">
      <c r="M615" t="str">
        <v>Esper</v>
      </c>
      <c r="N615" cm="1">
        <f t="array" ref="N615">SUM(IF((licenziamenti[company]=M615)*(licenziamenti[date_year]=anno)*(licenziamenti[industry]=settore)*(licenziamenti[country]=paese),licenziamenti[total_laid_off]))</f>
        <v>0</v>
      </c>
      <c r="P615" t="str">
        <v>Esper</v>
      </c>
      <c r="Q615">
        <v>0</v>
      </c>
    </row>
    <row r="616" spans="13:17" x14ac:dyDescent="0.3">
      <c r="M616" t="str">
        <v>Ethos Life</v>
      </c>
      <c r="N616" cm="1">
        <f t="array" ref="N616">SUM(IF((licenziamenti[company]=M616)*(licenziamenti[date_year]=anno)*(licenziamenti[industry]=settore)*(licenziamenti[country]=paese),licenziamenti[total_laid_off]))</f>
        <v>0</v>
      </c>
      <c r="P616" t="str">
        <v>Ethos Life</v>
      </c>
      <c r="Q616">
        <v>0</v>
      </c>
    </row>
    <row r="617" spans="13:17" x14ac:dyDescent="0.3">
      <c r="M617" t="str">
        <v>eToro</v>
      </c>
      <c r="N617" cm="1">
        <f t="array" ref="N617">SUM(IF((licenziamenti[company]=M617)*(licenziamenti[date_year]=anno)*(licenziamenti[industry]=settore)*(licenziamenti[country]=paese),licenziamenti[total_laid_off]))</f>
        <v>0</v>
      </c>
      <c r="P617" t="str">
        <v>eToro</v>
      </c>
      <c r="Q617">
        <v>0</v>
      </c>
    </row>
    <row r="618" spans="13:17" x14ac:dyDescent="0.3">
      <c r="M618" t="str">
        <v>Etsy</v>
      </c>
      <c r="N618" cm="1">
        <f t="array" ref="N618">SUM(IF((licenziamenti[company]=M618)*(licenziamenti[date_year]=anno)*(licenziamenti[industry]=settore)*(licenziamenti[country]=paese),licenziamenti[total_laid_off]))</f>
        <v>0</v>
      </c>
      <c r="P618" t="str">
        <v>Etsy</v>
      </c>
      <c r="Q618">
        <v>0</v>
      </c>
    </row>
    <row r="619" spans="13:17" x14ac:dyDescent="0.3">
      <c r="M619" t="str">
        <v>Eucalyptus</v>
      </c>
      <c r="N619" cm="1">
        <f t="array" ref="N619">SUM(IF((licenziamenti[company]=M619)*(licenziamenti[date_year]=anno)*(licenziamenti[industry]=settore)*(licenziamenti[country]=paese),licenziamenti[total_laid_off]))</f>
        <v>0</v>
      </c>
      <c r="P619" t="str">
        <v>Eucalyptus</v>
      </c>
      <c r="Q619">
        <v>0</v>
      </c>
    </row>
    <row r="620" spans="13:17" x14ac:dyDescent="0.3">
      <c r="M620" t="str">
        <v>Euler Motors</v>
      </c>
      <c r="N620" cm="1">
        <f t="array" ref="N620">SUM(IF((licenziamenti[company]=M620)*(licenziamenti[date_year]=anno)*(licenziamenti[industry]=settore)*(licenziamenti[country]=paese),licenziamenti[total_laid_off]))</f>
        <v>0</v>
      </c>
      <c r="P620" t="str">
        <v>Euler Motors</v>
      </c>
      <c r="Q620">
        <v>0</v>
      </c>
    </row>
    <row r="621" spans="13:17" x14ac:dyDescent="0.3">
      <c r="M621" t="str">
        <v>Eurora</v>
      </c>
      <c r="N621" cm="1">
        <f t="array" ref="N621">SUM(IF((licenziamenti[company]=M621)*(licenziamenti[date_year]=anno)*(licenziamenti[industry]=settore)*(licenziamenti[country]=paese),licenziamenti[total_laid_off]))</f>
        <v>0</v>
      </c>
      <c r="P621" t="str">
        <v>Eurora</v>
      </c>
      <c r="Q621">
        <v>0</v>
      </c>
    </row>
    <row r="622" spans="13:17" x14ac:dyDescent="0.3">
      <c r="M622" t="str">
        <v>Eventbrite</v>
      </c>
      <c r="N622" cm="1">
        <f t="array" ref="N622">SUM(IF((licenziamenti[company]=M622)*(licenziamenti[date_year]=anno)*(licenziamenti[industry]=settore)*(licenziamenti[country]=paese),licenziamenti[total_laid_off]))</f>
        <v>0</v>
      </c>
      <c r="P622" t="str">
        <v>Eventbrite</v>
      </c>
      <c r="Q622">
        <v>0</v>
      </c>
    </row>
    <row r="623" spans="13:17" x14ac:dyDescent="0.3">
      <c r="M623" t="str">
        <v>Eventus</v>
      </c>
      <c r="N623" cm="1">
        <f t="array" ref="N623">SUM(IF((licenziamenti[company]=M623)*(licenziamenti[date_year]=anno)*(licenziamenti[industry]=settore)*(licenziamenti[country]=paese),licenziamenti[total_laid_off]))</f>
        <v>0</v>
      </c>
      <c r="P623" t="str">
        <v>Eventus</v>
      </c>
      <c r="Q623">
        <v>0</v>
      </c>
    </row>
    <row r="624" spans="13:17" x14ac:dyDescent="0.3">
      <c r="M624" t="str">
        <v>EverBridge</v>
      </c>
      <c r="N624" cm="1">
        <f t="array" ref="N624">SUM(IF((licenziamenti[company]=M624)*(licenziamenti[date_year]=anno)*(licenziamenti[industry]=settore)*(licenziamenti[country]=paese),licenziamenti[total_laid_off]))</f>
        <v>0</v>
      </c>
      <c r="P624" t="str">
        <v>EverBridge</v>
      </c>
      <c r="Q624">
        <v>0</v>
      </c>
    </row>
    <row r="625" spans="13:17" x14ac:dyDescent="0.3">
      <c r="M625" t="str">
        <v>EverC</v>
      </c>
      <c r="N625" cm="1">
        <f t="array" ref="N625">SUM(IF((licenziamenti[company]=M625)*(licenziamenti[date_year]=anno)*(licenziamenti[industry]=settore)*(licenziamenti[country]=paese),licenziamenti[total_laid_off]))</f>
        <v>0</v>
      </c>
      <c r="P625" t="str">
        <v>EverC</v>
      </c>
      <c r="Q625">
        <v>0</v>
      </c>
    </row>
    <row r="626" spans="13:17" x14ac:dyDescent="0.3">
      <c r="M626" t="str">
        <v>Everlane</v>
      </c>
      <c r="N626" cm="1">
        <f t="array" ref="N626">SUM(IF((licenziamenti[company]=M626)*(licenziamenti[date_year]=anno)*(licenziamenti[industry]=settore)*(licenziamenti[country]=paese),licenziamenti[total_laid_off]))</f>
        <v>0</v>
      </c>
      <c r="P626" t="str">
        <v>Everlane</v>
      </c>
      <c r="Q626">
        <v>0</v>
      </c>
    </row>
    <row r="627" spans="13:17" x14ac:dyDescent="0.3">
      <c r="M627" t="str">
        <v>Everlaw</v>
      </c>
      <c r="N627" cm="1">
        <f t="array" ref="N627">SUM(IF((licenziamenti[company]=M627)*(licenziamenti[date_year]=anno)*(licenziamenti[industry]=settore)*(licenziamenti[country]=paese),licenziamenti[total_laid_off]))</f>
        <v>0</v>
      </c>
      <c r="P627" t="str">
        <v>Everlaw</v>
      </c>
      <c r="Q627">
        <v>0</v>
      </c>
    </row>
    <row r="628" spans="13:17" x14ac:dyDescent="0.3">
      <c r="M628" t="str">
        <v>Everledger</v>
      </c>
      <c r="N628" cm="1">
        <f t="array" ref="N628">SUM(IF((licenziamenti[company]=M628)*(licenziamenti[date_year]=anno)*(licenziamenti[industry]=settore)*(licenziamenti[country]=paese),licenziamenti[total_laid_off]))</f>
        <v>0</v>
      </c>
      <c r="P628" t="str">
        <v>Everledger</v>
      </c>
      <c r="Q628">
        <v>0</v>
      </c>
    </row>
    <row r="629" spans="13:17" x14ac:dyDescent="0.3">
      <c r="M629" t="str">
        <v>Evernote</v>
      </c>
      <c r="N629" cm="1">
        <f t="array" ref="N629">SUM(IF((licenziamenti[company]=M629)*(licenziamenti[date_year]=anno)*(licenziamenti[industry]=settore)*(licenziamenti[country]=paese),licenziamenti[total_laid_off]))</f>
        <v>0</v>
      </c>
      <c r="P629" t="str">
        <v>Evernote</v>
      </c>
      <c r="Q629">
        <v>0</v>
      </c>
    </row>
    <row r="630" spans="13:17" x14ac:dyDescent="0.3">
      <c r="M630" t="str">
        <v>Everquote</v>
      </c>
      <c r="N630" cm="1">
        <f t="array" ref="N630">SUM(IF((licenziamenti[company]=M630)*(licenziamenti[date_year]=anno)*(licenziamenti[industry]=settore)*(licenziamenti[country]=paese),licenziamenti[total_laid_off]))</f>
        <v>0</v>
      </c>
      <c r="P630" t="str">
        <v>Everquote</v>
      </c>
      <c r="Q630">
        <v>0</v>
      </c>
    </row>
    <row r="631" spans="13:17" x14ac:dyDescent="0.3">
      <c r="M631" t="str">
        <v>Everybuddy</v>
      </c>
      <c r="N631" cm="1">
        <f t="array" ref="N631">SUM(IF((licenziamenti[company]=M631)*(licenziamenti[date_year]=anno)*(licenziamenti[industry]=settore)*(licenziamenti[country]=paese),licenziamenti[total_laid_off]))</f>
        <v>0</v>
      </c>
      <c r="P631" t="str">
        <v>Everybuddy</v>
      </c>
      <c r="Q631">
        <v>0</v>
      </c>
    </row>
    <row r="632" spans="13:17" x14ac:dyDescent="0.3">
      <c r="M632" t="str">
        <v>EVgo</v>
      </c>
      <c r="N632" cm="1">
        <f t="array" ref="N632">SUM(IF((licenziamenti[company]=M632)*(licenziamenti[date_year]=anno)*(licenziamenti[industry]=settore)*(licenziamenti[country]=paese),licenziamenti[total_laid_off]))</f>
        <v>0</v>
      </c>
      <c r="P632" t="str">
        <v>EVgo</v>
      </c>
      <c r="Q632">
        <v>0</v>
      </c>
    </row>
    <row r="633" spans="13:17" x14ac:dyDescent="0.3">
      <c r="M633" t="str">
        <v>Evolve</v>
      </c>
      <c r="N633" cm="1">
        <f t="array" ref="N633">SUM(IF((licenziamenti[company]=M633)*(licenziamenti[date_year]=anno)*(licenziamenti[industry]=settore)*(licenziamenti[country]=paese),licenziamenti[total_laid_off]))</f>
        <v>0</v>
      </c>
      <c r="P633" t="str">
        <v>Evolve</v>
      </c>
      <c r="Q633">
        <v>0</v>
      </c>
    </row>
    <row r="634" spans="13:17" x14ac:dyDescent="0.3">
      <c r="M634" t="str">
        <v>Exabeam</v>
      </c>
      <c r="N634" cm="1">
        <f t="array" ref="N634">SUM(IF((licenziamenti[company]=M634)*(licenziamenti[date_year]=anno)*(licenziamenti[industry]=settore)*(licenziamenti[country]=paese),licenziamenti[total_laid_off]))</f>
        <v>0</v>
      </c>
      <c r="P634" t="str">
        <v>Exabeam</v>
      </c>
      <c r="Q634">
        <v>0</v>
      </c>
    </row>
    <row r="635" spans="13:17" x14ac:dyDescent="0.3">
      <c r="M635" t="str">
        <v>Examedi</v>
      </c>
      <c r="N635" cm="1">
        <f t="array" ref="N635">SUM(IF((licenziamenti[company]=M635)*(licenziamenti[date_year]=anno)*(licenziamenti[industry]=settore)*(licenziamenti[country]=paese),licenziamenti[total_laid_off]))</f>
        <v>0</v>
      </c>
      <c r="P635" t="str">
        <v>Examedi</v>
      </c>
      <c r="Q635">
        <v>0</v>
      </c>
    </row>
    <row r="636" spans="13:17" x14ac:dyDescent="0.3">
      <c r="M636" t="str">
        <v>Exodus</v>
      </c>
      <c r="N636" cm="1">
        <f t="array" ref="N636">SUM(IF((licenziamenti[company]=M636)*(licenziamenti[date_year]=anno)*(licenziamenti[industry]=settore)*(licenziamenti[country]=paese),licenziamenti[total_laid_off]))</f>
        <v>0</v>
      </c>
      <c r="P636" t="str">
        <v>Exodus</v>
      </c>
      <c r="Q636">
        <v>0</v>
      </c>
    </row>
    <row r="637" spans="13:17" x14ac:dyDescent="0.3">
      <c r="M637" t="str">
        <v>Exosonic</v>
      </c>
      <c r="N637" cm="1">
        <f t="array" ref="N637">SUM(IF((licenziamenti[company]=M637)*(licenziamenti[date_year]=anno)*(licenziamenti[industry]=settore)*(licenziamenti[country]=paese),licenziamenti[total_laid_off]))</f>
        <v>0</v>
      </c>
      <c r="P637" t="str">
        <v>Exosonic</v>
      </c>
      <c r="Q637">
        <v>0</v>
      </c>
    </row>
    <row r="638" spans="13:17" x14ac:dyDescent="0.3">
      <c r="M638" t="str">
        <v>Exotel</v>
      </c>
      <c r="N638" cm="1">
        <f t="array" ref="N638">SUM(IF((licenziamenti[company]=M638)*(licenziamenti[date_year]=anno)*(licenziamenti[industry]=settore)*(licenziamenti[country]=paese),licenziamenti[total_laid_off]))</f>
        <v>0</v>
      </c>
      <c r="P638" t="str">
        <v>Exotel</v>
      </c>
      <c r="Q638">
        <v>0</v>
      </c>
    </row>
    <row r="639" spans="13:17" x14ac:dyDescent="0.3">
      <c r="M639" t="str">
        <v>Expedia</v>
      </c>
      <c r="N639" cm="1">
        <f t="array" ref="N639">SUM(IF((licenziamenti[company]=M639)*(licenziamenti[date_year]=anno)*(licenziamenti[industry]=settore)*(licenziamenti[country]=paese),licenziamenti[total_laid_off]))</f>
        <v>0</v>
      </c>
      <c r="P639" t="str">
        <v>Expedia</v>
      </c>
      <c r="Q639">
        <v>0</v>
      </c>
    </row>
    <row r="640" spans="13:17" x14ac:dyDescent="0.3">
      <c r="M640" t="str">
        <v>Expel</v>
      </c>
      <c r="N640" cm="1">
        <f t="array" ref="N640">SUM(IF((licenziamenti[company]=M640)*(licenziamenti[date_year]=anno)*(licenziamenti[industry]=settore)*(licenziamenti[country]=paese),licenziamenti[total_laid_off]))</f>
        <v>0</v>
      </c>
      <c r="P640" t="str">
        <v>Expel</v>
      </c>
      <c r="Q640">
        <v>0</v>
      </c>
    </row>
    <row r="641" spans="13:17" x14ac:dyDescent="0.3">
      <c r="M641" t="str">
        <v>Expert360</v>
      </c>
      <c r="N641" cm="1">
        <f t="array" ref="N641">SUM(IF((licenziamenti[company]=M641)*(licenziamenti[date_year]=anno)*(licenziamenti[industry]=settore)*(licenziamenti[country]=paese),licenziamenti[total_laid_off]))</f>
        <v>0</v>
      </c>
      <c r="P641" t="str">
        <v>Expert360</v>
      </c>
      <c r="Q641">
        <v>0</v>
      </c>
    </row>
    <row r="642" spans="13:17" x14ac:dyDescent="0.3">
      <c r="M642" t="str">
        <v>Exterro</v>
      </c>
      <c r="N642" cm="1">
        <f t="array" ref="N642">SUM(IF((licenziamenti[company]=M642)*(licenziamenti[date_year]=anno)*(licenziamenti[industry]=settore)*(licenziamenti[country]=paese),licenziamenti[total_laid_off]))</f>
        <v>0</v>
      </c>
      <c r="P642" t="str">
        <v>Exterro</v>
      </c>
      <c r="Q642">
        <v>0</v>
      </c>
    </row>
    <row r="643" spans="13:17" x14ac:dyDescent="0.3">
      <c r="M643" t="str">
        <v>EyeEm</v>
      </c>
      <c r="N643" cm="1">
        <f t="array" ref="N643">SUM(IF((licenziamenti[company]=M643)*(licenziamenti[date_year]=anno)*(licenziamenti[industry]=settore)*(licenziamenti[country]=paese),licenziamenti[total_laid_off]))</f>
        <v>0</v>
      </c>
      <c r="P643" t="str">
        <v>EyeEm</v>
      </c>
      <c r="Q643">
        <v>0</v>
      </c>
    </row>
    <row r="644" spans="13:17" x14ac:dyDescent="0.3">
      <c r="M644" t="str">
        <v>ezCater</v>
      </c>
      <c r="N644" cm="1">
        <f t="array" ref="N644">SUM(IF((licenziamenti[company]=M644)*(licenziamenti[date_year]=anno)*(licenziamenti[industry]=settore)*(licenziamenti[country]=paese),licenziamenti[total_laid_off]))</f>
        <v>0</v>
      </c>
      <c r="P644" t="str">
        <v>ezCater</v>
      </c>
      <c r="Q644">
        <v>0</v>
      </c>
    </row>
    <row r="645" spans="13:17" x14ac:dyDescent="0.3">
      <c r="M645" t="str">
        <v>Ezoic</v>
      </c>
      <c r="N645" cm="1">
        <f t="array" ref="N645">SUM(IF((licenziamenti[company]=M645)*(licenziamenti[date_year]=anno)*(licenziamenti[industry]=settore)*(licenziamenti[country]=paese),licenziamenti[total_laid_off]))</f>
        <v>0</v>
      </c>
      <c r="P645" t="str">
        <v>Ezoic</v>
      </c>
      <c r="Q645">
        <v>0</v>
      </c>
    </row>
    <row r="646" spans="13:17" x14ac:dyDescent="0.3">
      <c r="M646" t="str">
        <v>FabHotels</v>
      </c>
      <c r="N646" cm="1">
        <f t="array" ref="N646">SUM(IF((licenziamenti[company]=M646)*(licenziamenti[date_year]=anno)*(licenziamenti[industry]=settore)*(licenziamenti[country]=paese),licenziamenti[total_laid_off]))</f>
        <v>0</v>
      </c>
      <c r="P646" t="str">
        <v>FabHotels</v>
      </c>
      <c r="Q646">
        <v>0</v>
      </c>
    </row>
    <row r="647" spans="13:17" x14ac:dyDescent="0.3">
      <c r="M647" t="str">
        <v>Fable</v>
      </c>
      <c r="N647" cm="1">
        <f t="array" ref="N647">SUM(IF((licenziamenti[company]=M647)*(licenziamenti[date_year]=anno)*(licenziamenti[industry]=settore)*(licenziamenti[country]=paese),licenziamenti[total_laid_off]))</f>
        <v>0</v>
      </c>
      <c r="P647" t="str">
        <v>Fable</v>
      </c>
      <c r="Q647">
        <v>0</v>
      </c>
    </row>
    <row r="648" spans="13:17" x14ac:dyDescent="0.3">
      <c r="M648" t="str">
        <v>Fabric</v>
      </c>
      <c r="N648" cm="1">
        <f t="array" ref="N648">SUM(IF((licenziamenti[company]=M648)*(licenziamenti[date_year]=anno)*(licenziamenti[industry]=settore)*(licenziamenti[country]=paese),licenziamenti[total_laid_off]))</f>
        <v>0</v>
      </c>
      <c r="P648" t="str">
        <v>Fabric</v>
      </c>
      <c r="Q648">
        <v>0</v>
      </c>
    </row>
    <row r="649" spans="13:17" x14ac:dyDescent="0.3">
      <c r="M649" t="str">
        <v>Facily</v>
      </c>
      <c r="N649" cm="1">
        <f t="array" ref="N649">SUM(IF((licenziamenti[company]=M649)*(licenziamenti[date_year]=anno)*(licenziamenti[industry]=settore)*(licenziamenti[country]=paese),licenziamenti[total_laid_off]))</f>
        <v>0</v>
      </c>
      <c r="P649" t="str">
        <v>Facily</v>
      </c>
      <c r="Q649">
        <v>0</v>
      </c>
    </row>
    <row r="650" spans="13:17" x14ac:dyDescent="0.3">
      <c r="M650" t="str">
        <v>Factorial</v>
      </c>
      <c r="N650" cm="1">
        <f t="array" ref="N650">SUM(IF((licenziamenti[company]=M650)*(licenziamenti[date_year]=anno)*(licenziamenti[industry]=settore)*(licenziamenti[country]=paese),licenziamenti[total_laid_off]))</f>
        <v>0</v>
      </c>
      <c r="P650" t="str">
        <v>Factorial</v>
      </c>
      <c r="Q650">
        <v>0</v>
      </c>
    </row>
    <row r="651" spans="13:17" x14ac:dyDescent="0.3">
      <c r="M651" t="str">
        <v>Faire</v>
      </c>
      <c r="N651" cm="1">
        <f t="array" ref="N651">SUM(IF((licenziamenti[company]=M651)*(licenziamenti[date_year]=anno)*(licenziamenti[industry]=settore)*(licenziamenti[country]=paese),licenziamenti[total_laid_off]))</f>
        <v>0</v>
      </c>
      <c r="P651" t="str">
        <v>Faire</v>
      </c>
      <c r="Q651">
        <v>0</v>
      </c>
    </row>
    <row r="652" spans="13:17" x14ac:dyDescent="0.3">
      <c r="M652" t="str">
        <v>FamPay</v>
      </c>
      <c r="N652" cm="1">
        <f t="array" ref="N652">SUM(IF((licenziamenti[company]=M652)*(licenziamenti[date_year]=anno)*(licenziamenti[industry]=settore)*(licenziamenti[country]=paese),licenziamenti[total_laid_off]))</f>
        <v>0</v>
      </c>
      <c r="P652" t="str">
        <v>FamPay</v>
      </c>
      <c r="Q652">
        <v>0</v>
      </c>
    </row>
    <row r="653" spans="13:17" x14ac:dyDescent="0.3">
      <c r="M653" t="str">
        <v>FanClash</v>
      </c>
      <c r="N653" cm="1">
        <f t="array" ref="N653">SUM(IF((licenziamenti[company]=M653)*(licenziamenti[date_year]=anno)*(licenziamenti[industry]=settore)*(licenziamenti[country]=paese),licenziamenti[total_laid_off]))</f>
        <v>0</v>
      </c>
      <c r="P653" t="str">
        <v>FanClash</v>
      </c>
      <c r="Q653">
        <v>0</v>
      </c>
    </row>
    <row r="654" spans="13:17" x14ac:dyDescent="0.3">
      <c r="M654" t="str">
        <v>Fandom</v>
      </c>
      <c r="N654" cm="1">
        <f t="array" ref="N654">SUM(IF((licenziamenti[company]=M654)*(licenziamenti[date_year]=anno)*(licenziamenti[industry]=settore)*(licenziamenti[country]=paese),licenziamenti[total_laid_off]))</f>
        <v>0</v>
      </c>
      <c r="P654" t="str">
        <v>Fandom</v>
      </c>
      <c r="Q654">
        <v>0</v>
      </c>
    </row>
    <row r="655" spans="13:17" x14ac:dyDescent="0.3">
      <c r="M655" t="str">
        <v>FarEye</v>
      </c>
      <c r="N655" cm="1">
        <f t="array" ref="N655">SUM(IF((licenziamenti[company]=M655)*(licenziamenti[date_year]=anno)*(licenziamenti[industry]=settore)*(licenziamenti[country]=paese),licenziamenti[total_laid_off]))</f>
        <v>0</v>
      </c>
      <c r="P655" t="str">
        <v>FarEye</v>
      </c>
      <c r="Q655">
        <v>0</v>
      </c>
    </row>
    <row r="656" spans="13:17" x14ac:dyDescent="0.3">
      <c r="M656" t="str">
        <v>Farfetch</v>
      </c>
      <c r="N656" cm="1">
        <f t="array" ref="N656">SUM(IF((licenziamenti[company]=M656)*(licenziamenti[date_year]=anno)*(licenziamenti[industry]=settore)*(licenziamenti[country]=paese),licenziamenti[total_laid_off]))</f>
        <v>0</v>
      </c>
      <c r="P656" t="str">
        <v>Farfetch</v>
      </c>
      <c r="Q656">
        <v>0</v>
      </c>
    </row>
    <row r="657" spans="13:17" x14ac:dyDescent="0.3">
      <c r="M657" t="str">
        <v>Fast</v>
      </c>
      <c r="N657" cm="1">
        <f t="array" ref="N657">SUM(IF((licenziamenti[company]=M657)*(licenziamenti[date_year]=anno)*(licenziamenti[industry]=settore)*(licenziamenti[country]=paese),licenziamenti[total_laid_off]))</f>
        <v>0</v>
      </c>
      <c r="P657" t="str">
        <v>Fast</v>
      </c>
      <c r="Q657">
        <v>0</v>
      </c>
    </row>
    <row r="658" spans="13:17" x14ac:dyDescent="0.3">
      <c r="M658" t="str">
        <v>Fastly</v>
      </c>
      <c r="N658" cm="1">
        <f t="array" ref="N658">SUM(IF((licenziamenti[company]=M658)*(licenziamenti[date_year]=anno)*(licenziamenti[industry]=settore)*(licenziamenti[country]=paese),licenziamenti[total_laid_off]))</f>
        <v>0</v>
      </c>
      <c r="P658" t="str">
        <v>Fastly</v>
      </c>
      <c r="Q658">
        <v>0</v>
      </c>
    </row>
    <row r="659" spans="13:17" x14ac:dyDescent="0.3">
      <c r="M659" t="str">
        <v>Fate Therapeutics</v>
      </c>
      <c r="N659" cm="1">
        <f t="array" ref="N659">SUM(IF((licenziamenti[company]=M659)*(licenziamenti[date_year]=anno)*(licenziamenti[industry]=settore)*(licenziamenti[country]=paese),licenziamenti[total_laid_off]))</f>
        <v>0</v>
      </c>
      <c r="P659" t="str">
        <v>Fate Therapeutics</v>
      </c>
      <c r="Q659">
        <v>0</v>
      </c>
    </row>
    <row r="660" spans="13:17" x14ac:dyDescent="0.3">
      <c r="M660" t="str">
        <v>Favo</v>
      </c>
      <c r="N660" cm="1">
        <f t="array" ref="N660">SUM(IF((licenziamenti[company]=M660)*(licenziamenti[date_year]=anno)*(licenziamenti[industry]=settore)*(licenziamenti[country]=paese),licenziamenti[total_laid_off]))</f>
        <v>0</v>
      </c>
      <c r="P660" t="str">
        <v>Favo</v>
      </c>
      <c r="Q660">
        <v>0</v>
      </c>
    </row>
    <row r="661" spans="13:17" x14ac:dyDescent="0.3">
      <c r="M661" t="str">
        <v>Faze Medicines</v>
      </c>
      <c r="N661" cm="1">
        <f t="array" ref="N661">SUM(IF((licenziamenti[company]=M661)*(licenziamenti[date_year]=anno)*(licenziamenti[industry]=settore)*(licenziamenti[country]=paese),licenziamenti[total_laid_off]))</f>
        <v>0</v>
      </c>
      <c r="P661" t="str">
        <v>Faze Medicines</v>
      </c>
      <c r="Q661">
        <v>0</v>
      </c>
    </row>
    <row r="662" spans="13:17" x14ac:dyDescent="0.3">
      <c r="M662" t="str">
        <v>Fetch</v>
      </c>
      <c r="N662" cm="1">
        <f t="array" ref="N662">SUM(IF((licenziamenti[company]=M662)*(licenziamenti[date_year]=anno)*(licenziamenti[industry]=settore)*(licenziamenti[country]=paese),licenziamenti[total_laid_off]))</f>
        <v>0</v>
      </c>
      <c r="P662" t="str">
        <v>Fetch</v>
      </c>
      <c r="Q662">
        <v>0</v>
      </c>
    </row>
    <row r="663" spans="13:17" x14ac:dyDescent="0.3">
      <c r="M663" t="str">
        <v>Fi.Money</v>
      </c>
      <c r="N663" cm="1">
        <f t="array" ref="N663">SUM(IF((licenziamenti[company]=M663)*(licenziamenti[date_year]=anno)*(licenziamenti[industry]=settore)*(licenziamenti[country]=paese),licenziamenti[total_laid_off]))</f>
        <v>0</v>
      </c>
      <c r="P663" t="str">
        <v>Fi.Money</v>
      </c>
      <c r="Q663">
        <v>0</v>
      </c>
    </row>
    <row r="664" spans="13:17" x14ac:dyDescent="0.3">
      <c r="M664" t="str">
        <v>Fifth Season</v>
      </c>
      <c r="N664" cm="1">
        <f t="array" ref="N664">SUM(IF((licenziamenti[company]=M664)*(licenziamenti[date_year]=anno)*(licenziamenti[industry]=settore)*(licenziamenti[country]=paese),licenziamenti[total_laid_off]))</f>
        <v>0</v>
      </c>
      <c r="P664" t="str">
        <v>Fifth Season</v>
      </c>
      <c r="Q664">
        <v>0</v>
      </c>
    </row>
    <row r="665" spans="13:17" x14ac:dyDescent="0.3">
      <c r="M665" t="str">
        <v>Figure</v>
      </c>
      <c r="N665" cm="1">
        <f t="array" ref="N665">SUM(IF((licenziamenti[company]=M665)*(licenziamenti[date_year]=anno)*(licenziamenti[industry]=settore)*(licenziamenti[country]=paese),licenziamenti[total_laid_off]))</f>
        <v>0</v>
      </c>
      <c r="P665" t="str">
        <v>Figure</v>
      </c>
      <c r="Q665">
        <v>0</v>
      </c>
    </row>
    <row r="666" spans="13:17" x14ac:dyDescent="0.3">
      <c r="M666" t="str">
        <v>Finder</v>
      </c>
      <c r="N666" cm="1">
        <f t="array" ref="N666">SUM(IF((licenziamenti[company]=M666)*(licenziamenti[date_year]=anno)*(licenziamenti[industry]=settore)*(licenziamenti[country]=paese),licenziamenti[total_laid_off]))</f>
        <v>0</v>
      </c>
      <c r="P666" t="str">
        <v>Finder</v>
      </c>
      <c r="Q666">
        <v>0</v>
      </c>
    </row>
    <row r="667" spans="13:17" x14ac:dyDescent="0.3">
      <c r="M667" t="str">
        <v>Finite State</v>
      </c>
      <c r="N667" cm="1">
        <f t="array" ref="N667">SUM(IF((licenziamenti[company]=M667)*(licenziamenti[date_year]=anno)*(licenziamenti[industry]=settore)*(licenziamenti[country]=paese),licenziamenti[total_laid_off]))</f>
        <v>0</v>
      </c>
      <c r="P667" t="str">
        <v>Finite State</v>
      </c>
      <c r="Q667">
        <v>0</v>
      </c>
    </row>
    <row r="668" spans="13:17" x14ac:dyDescent="0.3">
      <c r="M668" t="str">
        <v>Finleap Connect</v>
      </c>
      <c r="N668" cm="1">
        <f t="array" ref="N668">SUM(IF((licenziamenti[company]=M668)*(licenziamenti[date_year]=anno)*(licenziamenti[industry]=settore)*(licenziamenti[country]=paese),licenziamenti[total_laid_off]))</f>
        <v>0</v>
      </c>
      <c r="P668" t="str">
        <v>Finleap Connect</v>
      </c>
      <c r="Q668">
        <v>0</v>
      </c>
    </row>
    <row r="669" spans="13:17" x14ac:dyDescent="0.3">
      <c r="M669" t="str">
        <v>Fipola</v>
      </c>
      <c r="N669" cm="1">
        <f t="array" ref="N669">SUM(IF((licenziamenti[company]=M669)*(licenziamenti[date_year]=anno)*(licenziamenti[industry]=settore)*(licenziamenti[country]=paese),licenziamenti[total_laid_off]))</f>
        <v>0</v>
      </c>
      <c r="P669" t="str">
        <v>Fipola</v>
      </c>
      <c r="Q669">
        <v>0</v>
      </c>
    </row>
    <row r="670" spans="13:17" x14ac:dyDescent="0.3">
      <c r="M670" t="str">
        <v>Fireblocks</v>
      </c>
      <c r="N670" cm="1">
        <f t="array" ref="N670">SUM(IF((licenziamenti[company]=M670)*(licenziamenti[date_year]=anno)*(licenziamenti[industry]=settore)*(licenziamenti[country]=paese),licenziamenti[total_laid_off]))</f>
        <v>0</v>
      </c>
      <c r="P670" t="str">
        <v>Fireblocks</v>
      </c>
      <c r="Q670">
        <v>0</v>
      </c>
    </row>
    <row r="671" spans="13:17" x14ac:dyDescent="0.3">
      <c r="M671" t="str">
        <v>Firework</v>
      </c>
      <c r="N671" cm="1">
        <f t="array" ref="N671">SUM(IF((licenziamenti[company]=M671)*(licenziamenti[date_year]=anno)*(licenziamenti[industry]=settore)*(licenziamenti[country]=paese),licenziamenti[total_laid_off]))</f>
        <v>0</v>
      </c>
      <c r="P671" t="str">
        <v>Firework</v>
      </c>
      <c r="Q671">
        <v>0</v>
      </c>
    </row>
    <row r="672" spans="13:17" x14ac:dyDescent="0.3">
      <c r="M672" t="str">
        <v>First Mode</v>
      </c>
      <c r="N672" cm="1">
        <f t="array" ref="N672">SUM(IF((licenziamenti[company]=M672)*(licenziamenti[date_year]=anno)*(licenziamenti[industry]=settore)*(licenziamenti[country]=paese),licenziamenti[total_laid_off]))</f>
        <v>0</v>
      </c>
      <c r="P672" t="str">
        <v>First Mode</v>
      </c>
      <c r="Q672">
        <v>0</v>
      </c>
    </row>
    <row r="673" spans="13:17" x14ac:dyDescent="0.3">
      <c r="M673" t="str">
        <v>FiscalNote</v>
      </c>
      <c r="N673" cm="1">
        <f t="array" ref="N673">SUM(IF((licenziamenti[company]=M673)*(licenziamenti[date_year]=anno)*(licenziamenti[industry]=settore)*(licenziamenti[country]=paese),licenziamenti[total_laid_off]))</f>
        <v>0</v>
      </c>
      <c r="P673" t="str">
        <v>FiscalNote</v>
      </c>
      <c r="Q673">
        <v>0</v>
      </c>
    </row>
    <row r="674" spans="13:17" x14ac:dyDescent="0.3">
      <c r="M674" t="str">
        <v>Fisker</v>
      </c>
      <c r="N674" cm="1">
        <f t="array" ref="N674">SUM(IF((licenziamenti[company]=M674)*(licenziamenti[date_year]=anno)*(licenziamenti[industry]=settore)*(licenziamenti[country]=paese),licenziamenti[total_laid_off]))</f>
        <v>0</v>
      </c>
      <c r="P674" t="str">
        <v>Fisker</v>
      </c>
      <c r="Q674">
        <v>0</v>
      </c>
    </row>
    <row r="675" spans="13:17" x14ac:dyDescent="0.3">
      <c r="M675" t="str">
        <v>Fittr</v>
      </c>
      <c r="N675" cm="1">
        <f t="array" ref="N675">SUM(IF((licenziamenti[company]=M675)*(licenziamenti[date_year]=anno)*(licenziamenti[industry]=settore)*(licenziamenti[country]=paese),licenziamenti[total_laid_off]))</f>
        <v>0</v>
      </c>
      <c r="P675" t="str">
        <v>Fittr</v>
      </c>
      <c r="Q675">
        <v>0</v>
      </c>
    </row>
    <row r="676" spans="13:17" x14ac:dyDescent="0.3">
      <c r="M676" t="str">
        <v>Five9</v>
      </c>
      <c r="N676" cm="1">
        <f t="array" ref="N676">SUM(IF((licenziamenti[company]=M676)*(licenziamenti[date_year]=anno)*(licenziamenti[industry]=settore)*(licenziamenti[country]=paese),licenziamenti[total_laid_off]))</f>
        <v>0</v>
      </c>
      <c r="P676" t="str">
        <v>Five9</v>
      </c>
      <c r="Q676">
        <v>0</v>
      </c>
    </row>
    <row r="677" spans="13:17" x14ac:dyDescent="0.3">
      <c r="M677" t="str">
        <v>Fiverr</v>
      </c>
      <c r="N677" cm="1">
        <f t="array" ref="N677">SUM(IF((licenziamenti[company]=M677)*(licenziamenti[date_year]=anno)*(licenziamenti[industry]=settore)*(licenziamenti[country]=paese),licenziamenti[total_laid_off]))</f>
        <v>0</v>
      </c>
      <c r="P677" t="str">
        <v>Fiverr</v>
      </c>
      <c r="Q677">
        <v>0</v>
      </c>
    </row>
    <row r="678" spans="13:17" x14ac:dyDescent="0.3">
      <c r="M678" t="str">
        <v>Flatiron Health</v>
      </c>
      <c r="N678" cm="1">
        <f t="array" ref="N678">SUM(IF((licenziamenti[company]=M678)*(licenziamenti[date_year]=anno)*(licenziamenti[industry]=settore)*(licenziamenti[country]=paese),licenziamenti[total_laid_off]))</f>
        <v>0</v>
      </c>
      <c r="P678" t="str">
        <v>Flatiron Health</v>
      </c>
      <c r="Q678">
        <v>0</v>
      </c>
    </row>
    <row r="679" spans="13:17" x14ac:dyDescent="0.3">
      <c r="M679" t="str">
        <v>Flatiron School</v>
      </c>
      <c r="N679" cm="1">
        <f t="array" ref="N679">SUM(IF((licenziamenti[company]=M679)*(licenziamenti[date_year]=anno)*(licenziamenti[industry]=settore)*(licenziamenti[country]=paese),licenziamenti[total_laid_off]))</f>
        <v>0</v>
      </c>
      <c r="P679" t="str">
        <v>Flatiron School</v>
      </c>
      <c r="Q679">
        <v>0</v>
      </c>
    </row>
    <row r="680" spans="13:17" x14ac:dyDescent="0.3">
      <c r="M680" t="str">
        <v>FlexCar</v>
      </c>
      <c r="N680" cm="1">
        <f t="array" ref="N680">SUM(IF((licenziamenti[company]=M680)*(licenziamenti[date_year]=anno)*(licenziamenti[industry]=settore)*(licenziamenti[country]=paese),licenziamenti[total_laid_off]))</f>
        <v>0</v>
      </c>
      <c r="P680" t="str">
        <v>FlexCar</v>
      </c>
      <c r="Q680">
        <v>0</v>
      </c>
    </row>
    <row r="681" spans="13:17" x14ac:dyDescent="0.3">
      <c r="M681" t="str">
        <v>Flexe</v>
      </c>
      <c r="N681" cm="1">
        <f t="array" ref="N681">SUM(IF((licenziamenti[company]=M681)*(licenziamenti[date_year]=anno)*(licenziamenti[industry]=settore)*(licenziamenti[country]=paese),licenziamenti[total_laid_off]))</f>
        <v>0</v>
      </c>
      <c r="P681" t="str">
        <v>Flexe</v>
      </c>
      <c r="Q681">
        <v>0</v>
      </c>
    </row>
    <row r="682" spans="13:17" x14ac:dyDescent="0.3">
      <c r="M682" t="str">
        <v>Flexport</v>
      </c>
      <c r="N682" cm="1">
        <f t="array" ref="N682">SUM(IF((licenziamenti[company]=M682)*(licenziamenti[date_year]=anno)*(licenziamenti[industry]=settore)*(licenziamenti[country]=paese),licenziamenti[total_laid_off]))</f>
        <v>0</v>
      </c>
      <c r="P682" t="str">
        <v>Flexport</v>
      </c>
      <c r="Q682">
        <v>0</v>
      </c>
    </row>
    <row r="683" spans="13:17" x14ac:dyDescent="0.3">
      <c r="M683" t="str">
        <v>FlightStats</v>
      </c>
      <c r="N683" cm="1">
        <f t="array" ref="N683">SUM(IF((licenziamenti[company]=M683)*(licenziamenti[date_year]=anno)*(licenziamenti[industry]=settore)*(licenziamenti[country]=paese),licenziamenti[total_laid_off]))</f>
        <v>0</v>
      </c>
      <c r="P683" t="str">
        <v>FlightStats</v>
      </c>
      <c r="Q683">
        <v>0</v>
      </c>
    </row>
    <row r="684" spans="13:17" x14ac:dyDescent="0.3">
      <c r="M684" t="str">
        <v>Flink</v>
      </c>
      <c r="N684" cm="1">
        <f t="array" ref="N684">SUM(IF((licenziamenti[company]=M684)*(licenziamenti[date_year]=anno)*(licenziamenti[industry]=settore)*(licenziamenti[country]=paese),licenziamenti[total_laid_off]))</f>
        <v>0</v>
      </c>
      <c r="P684" t="str">
        <v>Flink</v>
      </c>
      <c r="Q684">
        <v>0</v>
      </c>
    </row>
    <row r="685" spans="13:17" x14ac:dyDescent="0.3">
      <c r="M685" t="str">
        <v>Flip</v>
      </c>
      <c r="N685" cm="1">
        <f t="array" ref="N685">SUM(IF((licenziamenti[company]=M685)*(licenziamenti[date_year]=anno)*(licenziamenti[industry]=settore)*(licenziamenti[country]=paese),licenziamenti[total_laid_off]))</f>
        <v>0</v>
      </c>
      <c r="P685" t="str">
        <v>Flip</v>
      </c>
      <c r="Q685">
        <v>0</v>
      </c>
    </row>
    <row r="686" spans="13:17" x14ac:dyDescent="0.3">
      <c r="M686" t="str">
        <v>Flipboard</v>
      </c>
      <c r="N686" cm="1">
        <f t="array" ref="N686">SUM(IF((licenziamenti[company]=M686)*(licenziamenti[date_year]=anno)*(licenziamenti[industry]=settore)*(licenziamenti[country]=paese),licenziamenti[total_laid_off]))</f>
        <v>0</v>
      </c>
      <c r="P686" t="str">
        <v>Flipboard</v>
      </c>
      <c r="Q686">
        <v>0</v>
      </c>
    </row>
    <row r="687" spans="13:17" x14ac:dyDescent="0.3">
      <c r="M687" t="str">
        <v>Flipkart</v>
      </c>
      <c r="N687" cm="1">
        <f t="array" ref="N687">SUM(IF((licenziamenti[company]=M687)*(licenziamenti[date_year]=anno)*(licenziamenti[industry]=settore)*(licenziamenti[country]=paese),licenziamenti[total_laid_off]))</f>
        <v>0</v>
      </c>
      <c r="P687" t="str">
        <v>Flipkart</v>
      </c>
      <c r="Q687">
        <v>0</v>
      </c>
    </row>
    <row r="688" spans="13:17" x14ac:dyDescent="0.3">
      <c r="M688" t="str">
        <v>Flock Freight</v>
      </c>
      <c r="N688" cm="1">
        <f t="array" ref="N688">SUM(IF((licenziamenti[company]=M688)*(licenziamenti[date_year]=anno)*(licenziamenti[industry]=settore)*(licenziamenti[country]=paese),licenziamenti[total_laid_off]))</f>
        <v>0</v>
      </c>
      <c r="P688" t="str">
        <v>Flock Freight</v>
      </c>
      <c r="Q688">
        <v>0</v>
      </c>
    </row>
    <row r="689" spans="13:17" x14ac:dyDescent="0.3">
      <c r="M689" t="str">
        <v>Flockjay</v>
      </c>
      <c r="N689" cm="1">
        <f t="array" ref="N689">SUM(IF((licenziamenti[company]=M689)*(licenziamenti[date_year]=anno)*(licenziamenti[industry]=settore)*(licenziamenti[country]=paese),licenziamenti[total_laid_off]))</f>
        <v>0</v>
      </c>
      <c r="P689" t="str">
        <v>Flockjay</v>
      </c>
      <c r="Q689">
        <v>0</v>
      </c>
    </row>
    <row r="690" spans="13:17" x14ac:dyDescent="0.3">
      <c r="M690" t="str">
        <v>Flowhub</v>
      </c>
      <c r="N690" cm="1">
        <f t="array" ref="N690">SUM(IF((licenziamenti[company]=M690)*(licenziamenti[date_year]=anno)*(licenziamenti[industry]=settore)*(licenziamenti[country]=paese),licenziamenti[total_laid_off]))</f>
        <v>0</v>
      </c>
      <c r="P690" t="str">
        <v>Flowhub</v>
      </c>
      <c r="Q690">
        <v>0</v>
      </c>
    </row>
    <row r="691" spans="13:17" x14ac:dyDescent="0.3">
      <c r="M691" t="str">
        <v>Flutterwave</v>
      </c>
      <c r="N691" cm="1">
        <f t="array" ref="N691">SUM(IF((licenziamenti[company]=M691)*(licenziamenti[date_year]=anno)*(licenziamenti[industry]=settore)*(licenziamenti[country]=paese),licenziamenti[total_laid_off]))</f>
        <v>0</v>
      </c>
      <c r="P691" t="str">
        <v>Flutterwave</v>
      </c>
      <c r="Q691">
        <v>0</v>
      </c>
    </row>
    <row r="692" spans="13:17" x14ac:dyDescent="0.3">
      <c r="M692" t="str">
        <v>Flux Systems</v>
      </c>
      <c r="N692" cm="1">
        <f t="array" ref="N692">SUM(IF((licenziamenti[company]=M692)*(licenziamenti[date_year]=anno)*(licenziamenti[industry]=settore)*(licenziamenti[country]=paese),licenziamenti[total_laid_off]))</f>
        <v>0</v>
      </c>
      <c r="P692" t="str">
        <v>Flux Systems</v>
      </c>
      <c r="Q692">
        <v>0</v>
      </c>
    </row>
    <row r="693" spans="13:17" x14ac:dyDescent="0.3">
      <c r="M693" t="str">
        <v>Fly.io</v>
      </c>
      <c r="N693" cm="1">
        <f t="array" ref="N693">SUM(IF((licenziamenti[company]=M693)*(licenziamenti[date_year]=anno)*(licenziamenti[industry]=settore)*(licenziamenti[country]=paese),licenziamenti[total_laid_off]))</f>
        <v>0</v>
      </c>
      <c r="P693" t="str">
        <v>Fly.io</v>
      </c>
      <c r="Q693">
        <v>0</v>
      </c>
    </row>
    <row r="694" spans="13:17" x14ac:dyDescent="0.3">
      <c r="M694" t="str">
        <v>Flyhomes</v>
      </c>
      <c r="N694" cm="1">
        <f t="array" ref="N694">SUM(IF((licenziamenti[company]=M694)*(licenziamenti[date_year]=anno)*(licenziamenti[industry]=settore)*(licenziamenti[country]=paese),licenziamenti[total_laid_off]))</f>
        <v>0</v>
      </c>
      <c r="P694" t="str">
        <v>Flyhomes</v>
      </c>
      <c r="Q694">
        <v>0</v>
      </c>
    </row>
    <row r="695" spans="13:17" x14ac:dyDescent="0.3">
      <c r="M695" t="str">
        <v>Flytedesk</v>
      </c>
      <c r="N695" cm="1">
        <f t="array" ref="N695">SUM(IF((licenziamenti[company]=M695)*(licenziamenti[date_year]=anno)*(licenziamenti[industry]=settore)*(licenziamenti[country]=paese),licenziamenti[total_laid_off]))</f>
        <v>0</v>
      </c>
      <c r="P695" t="str">
        <v>Flytedesk</v>
      </c>
      <c r="Q695">
        <v>0</v>
      </c>
    </row>
    <row r="696" spans="13:17" x14ac:dyDescent="0.3">
      <c r="M696" t="str">
        <v>Flywheel Sports</v>
      </c>
      <c r="N696" cm="1">
        <f t="array" ref="N696">SUM(IF((licenziamenti[company]=M696)*(licenziamenti[date_year]=anno)*(licenziamenti[industry]=settore)*(licenziamenti[country]=paese),licenziamenti[total_laid_off]))</f>
        <v>0</v>
      </c>
      <c r="P696" t="str">
        <v>Flywheel Sports</v>
      </c>
      <c r="Q696">
        <v>0</v>
      </c>
    </row>
    <row r="697" spans="13:17" x14ac:dyDescent="0.3">
      <c r="M697" t="str">
        <v>Flywire</v>
      </c>
      <c r="N697" cm="1">
        <f t="array" ref="N697">SUM(IF((licenziamenti[company]=M697)*(licenziamenti[date_year]=anno)*(licenziamenti[industry]=settore)*(licenziamenti[country]=paese),licenziamenti[total_laid_off]))</f>
        <v>0</v>
      </c>
      <c r="P697" t="str">
        <v>Flywire</v>
      </c>
      <c r="Q697">
        <v>0</v>
      </c>
    </row>
    <row r="698" spans="13:17" x14ac:dyDescent="0.3">
      <c r="M698" t="str">
        <v>FNZ</v>
      </c>
      <c r="N698" cm="1">
        <f t="array" ref="N698">SUM(IF((licenziamenti[company]=M698)*(licenziamenti[date_year]=anno)*(licenziamenti[industry]=settore)*(licenziamenti[country]=paese),licenziamenti[total_laid_off]))</f>
        <v>0</v>
      </c>
      <c r="P698" t="str">
        <v>FNZ</v>
      </c>
      <c r="Q698">
        <v>0</v>
      </c>
    </row>
    <row r="699" spans="13:17" x14ac:dyDescent="0.3">
      <c r="M699" t="str">
        <v>Food52</v>
      </c>
      <c r="N699" cm="1">
        <f t="array" ref="N699">SUM(IF((licenziamenti[company]=M699)*(licenziamenti[date_year]=anno)*(licenziamenti[industry]=settore)*(licenziamenti[country]=paese),licenziamenti[total_laid_off]))</f>
        <v>0</v>
      </c>
      <c r="P699" t="str">
        <v>Food52</v>
      </c>
      <c r="Q699">
        <v>0</v>
      </c>
    </row>
    <row r="700" spans="13:17" x14ac:dyDescent="0.3">
      <c r="M700" t="str">
        <v>Foodpanda</v>
      </c>
      <c r="N700" cm="1">
        <f t="array" ref="N700">SUM(IF((licenziamenti[company]=M700)*(licenziamenti[date_year]=anno)*(licenziamenti[industry]=settore)*(licenziamenti[country]=paese),licenziamenti[total_laid_off]))</f>
        <v>0</v>
      </c>
      <c r="P700" t="str">
        <v>Foodpanda</v>
      </c>
      <c r="Q700">
        <v>0</v>
      </c>
    </row>
    <row r="701" spans="13:17" x14ac:dyDescent="0.3">
      <c r="M701" t="str">
        <v>Foodsby</v>
      </c>
      <c r="N701" cm="1">
        <f t="array" ref="N701">SUM(IF((licenziamenti[company]=M701)*(licenziamenti[date_year]=anno)*(licenziamenti[industry]=settore)*(licenziamenti[country]=paese),licenziamenti[total_laid_off]))</f>
        <v>0</v>
      </c>
      <c r="P701" t="str">
        <v>Foodsby</v>
      </c>
      <c r="Q701">
        <v>0</v>
      </c>
    </row>
    <row r="702" spans="13:17" x14ac:dyDescent="0.3">
      <c r="M702" t="str">
        <v>ForeScout</v>
      </c>
      <c r="N702" cm="1">
        <f t="array" ref="N702">SUM(IF((licenziamenti[company]=M702)*(licenziamenti[date_year]=anno)*(licenziamenti[industry]=settore)*(licenziamenti[country]=paese),licenziamenti[total_laid_off]))</f>
        <v>0</v>
      </c>
      <c r="P702" t="str">
        <v>ForeScout</v>
      </c>
      <c r="Q702">
        <v>0</v>
      </c>
    </row>
    <row r="703" spans="13:17" x14ac:dyDescent="0.3">
      <c r="M703" t="str">
        <v>Foresight Insurance</v>
      </c>
      <c r="N703" cm="1">
        <f t="array" ref="N703">SUM(IF((licenziamenti[company]=M703)*(licenziamenti[date_year]=anno)*(licenziamenti[industry]=settore)*(licenziamenti[country]=paese),licenziamenti[total_laid_off]))</f>
        <v>0</v>
      </c>
      <c r="P703" t="str">
        <v>Foresight Insurance</v>
      </c>
      <c r="Q703">
        <v>0</v>
      </c>
    </row>
    <row r="704" spans="13:17" x14ac:dyDescent="0.3">
      <c r="M704" t="str">
        <v>ForgeRock</v>
      </c>
      <c r="N704" cm="1">
        <f t="array" ref="N704">SUM(IF((licenziamenti[company]=M704)*(licenziamenti[date_year]=anno)*(licenziamenti[industry]=settore)*(licenziamenti[country]=paese),licenziamenti[total_laid_off]))</f>
        <v>0</v>
      </c>
      <c r="P704" t="str">
        <v>ForgeRock</v>
      </c>
      <c r="Q704">
        <v>0</v>
      </c>
    </row>
    <row r="705" spans="13:17" x14ac:dyDescent="0.3">
      <c r="M705" t="str">
        <v>Forma.ai</v>
      </c>
      <c r="N705" cm="1">
        <f t="array" ref="N705">SUM(IF((licenziamenti[company]=M705)*(licenziamenti[date_year]=anno)*(licenziamenti[industry]=settore)*(licenziamenti[country]=paese),licenziamenti[total_laid_off]))</f>
        <v>0</v>
      </c>
      <c r="P705" t="str">
        <v>Forma.ai</v>
      </c>
      <c r="Q705">
        <v>0</v>
      </c>
    </row>
    <row r="706" spans="13:17" x14ac:dyDescent="0.3">
      <c r="M706" t="str">
        <v>Formstack</v>
      </c>
      <c r="N706" cm="1">
        <f t="array" ref="N706">SUM(IF((licenziamenti[company]=M706)*(licenziamenti[date_year]=anno)*(licenziamenti[industry]=settore)*(licenziamenti[country]=paese),licenziamenti[total_laid_off]))</f>
        <v>0</v>
      </c>
      <c r="P706" t="str">
        <v>Formstack</v>
      </c>
      <c r="Q706">
        <v>0</v>
      </c>
    </row>
    <row r="707" spans="13:17" x14ac:dyDescent="0.3">
      <c r="M707" t="str">
        <v>Forto</v>
      </c>
      <c r="N707" cm="1">
        <f t="array" ref="N707">SUM(IF((licenziamenti[company]=M707)*(licenziamenti[date_year]=anno)*(licenziamenti[industry]=settore)*(licenziamenti[country]=paese),licenziamenti[total_laid_off]))</f>
        <v>0</v>
      </c>
      <c r="P707" t="str">
        <v>Forto</v>
      </c>
      <c r="Q707">
        <v>0</v>
      </c>
    </row>
    <row r="708" spans="13:17" x14ac:dyDescent="0.3">
      <c r="M708" t="str">
        <v>Forward</v>
      </c>
      <c r="N708" cm="1">
        <f t="array" ref="N708">SUM(IF((licenziamenti[company]=M708)*(licenziamenti[date_year]=anno)*(licenziamenti[industry]=settore)*(licenziamenti[country]=paese),licenziamenti[total_laid_off]))</f>
        <v>0</v>
      </c>
      <c r="P708" t="str">
        <v>Forward</v>
      </c>
      <c r="Q708">
        <v>0</v>
      </c>
    </row>
    <row r="709" spans="13:17" x14ac:dyDescent="0.3">
      <c r="M709" t="str">
        <v>Foundation Medicine</v>
      </c>
      <c r="N709" cm="1">
        <f t="array" ref="N709">SUM(IF((licenziamenti[company]=M709)*(licenziamenti[date_year]=anno)*(licenziamenti[industry]=settore)*(licenziamenti[country]=paese),licenziamenti[total_laid_off]))</f>
        <v>0</v>
      </c>
      <c r="P709" t="str">
        <v>Foundation Medicine</v>
      </c>
      <c r="Q709">
        <v>0</v>
      </c>
    </row>
    <row r="710" spans="13:17" x14ac:dyDescent="0.3">
      <c r="M710" t="str">
        <v>FourKites</v>
      </c>
      <c r="N710" cm="1">
        <f t="array" ref="N710">SUM(IF((licenziamenti[company]=M710)*(licenziamenti[date_year]=anno)*(licenziamenti[industry]=settore)*(licenziamenti[country]=paese),licenziamenti[total_laid_off]))</f>
        <v>0</v>
      </c>
      <c r="P710" t="str">
        <v>FourKites</v>
      </c>
      <c r="Q710">
        <v>0</v>
      </c>
    </row>
    <row r="711" spans="13:17" x14ac:dyDescent="0.3">
      <c r="M711" t="str">
        <v>Foursquare</v>
      </c>
      <c r="N711" cm="1">
        <f t="array" ref="N711">SUM(IF((licenziamenti[company]=M711)*(licenziamenti[date_year]=anno)*(licenziamenti[industry]=settore)*(licenziamenti[country]=paese),licenziamenti[total_laid_off]))</f>
        <v>0</v>
      </c>
      <c r="P711" t="str">
        <v>Foursquare</v>
      </c>
      <c r="Q711">
        <v>0</v>
      </c>
    </row>
    <row r="712" spans="13:17" x14ac:dyDescent="0.3">
      <c r="M712" t="str">
        <v>Foxtrot</v>
      </c>
      <c r="N712" cm="1">
        <f t="array" ref="N712">SUM(IF((licenziamenti[company]=M712)*(licenziamenti[date_year]=anno)*(licenziamenti[industry]=settore)*(licenziamenti[country]=paese),licenziamenti[total_laid_off]))</f>
        <v>0</v>
      </c>
      <c r="P712" t="str">
        <v>Foxtrot</v>
      </c>
      <c r="Q712">
        <v>0</v>
      </c>
    </row>
    <row r="713" spans="13:17" x14ac:dyDescent="0.3">
      <c r="M713" t="str">
        <v>Fraazo</v>
      </c>
      <c r="N713" cm="1">
        <f t="array" ref="N713">SUM(IF((licenziamenti[company]=M713)*(licenziamenti[date_year]=anno)*(licenziamenti[industry]=settore)*(licenziamenti[country]=paese),licenziamenti[total_laid_off]))</f>
        <v>0</v>
      </c>
      <c r="P713" t="str">
        <v>Fraazo</v>
      </c>
      <c r="Q713">
        <v>0</v>
      </c>
    </row>
    <row r="714" spans="13:17" x14ac:dyDescent="0.3">
      <c r="M714" t="str">
        <v>Freenome</v>
      </c>
      <c r="N714" cm="1">
        <f t="array" ref="N714">SUM(IF((licenziamenti[company]=M714)*(licenziamenti[date_year]=anno)*(licenziamenti[industry]=settore)*(licenziamenti[country]=paese),licenziamenti[total_laid_off]))</f>
        <v>0</v>
      </c>
      <c r="P714" t="str">
        <v>Freenome</v>
      </c>
      <c r="Q714">
        <v>0</v>
      </c>
    </row>
    <row r="715" spans="13:17" x14ac:dyDescent="0.3">
      <c r="M715" t="str">
        <v>Freetrade</v>
      </c>
      <c r="N715" cm="1">
        <f t="array" ref="N715">SUM(IF((licenziamenti[company]=M715)*(licenziamenti[date_year]=anno)*(licenziamenti[industry]=settore)*(licenziamenti[country]=paese),licenziamenti[total_laid_off]))</f>
        <v>0</v>
      </c>
      <c r="P715" t="str">
        <v>Freetrade</v>
      </c>
      <c r="Q715">
        <v>0</v>
      </c>
    </row>
    <row r="716" spans="13:17" x14ac:dyDescent="0.3">
      <c r="M716" t="str">
        <v>Freightos</v>
      </c>
      <c r="N716" cm="1">
        <f t="array" ref="N716">SUM(IF((licenziamenti[company]=M716)*(licenziamenti[date_year]=anno)*(licenziamenti[industry]=settore)*(licenziamenti[country]=paese),licenziamenti[total_laid_off]))</f>
        <v>0</v>
      </c>
      <c r="P716" t="str">
        <v>Freightos</v>
      </c>
      <c r="Q716">
        <v>0</v>
      </c>
    </row>
    <row r="717" spans="13:17" x14ac:dyDescent="0.3">
      <c r="M717" t="str">
        <v>FreightWaves</v>
      </c>
      <c r="N717" cm="1">
        <f t="array" ref="N717">SUM(IF((licenziamenti[company]=M717)*(licenziamenti[date_year]=anno)*(licenziamenti[industry]=settore)*(licenziamenti[country]=paese),licenziamenti[total_laid_off]))</f>
        <v>0</v>
      </c>
      <c r="P717" t="str">
        <v>FreightWaves</v>
      </c>
      <c r="Q717">
        <v>0</v>
      </c>
    </row>
    <row r="718" spans="13:17" x14ac:dyDescent="0.3">
      <c r="M718" t="str">
        <v>Frequency Therapeutics</v>
      </c>
      <c r="N718" cm="1">
        <f t="array" ref="N718">SUM(IF((licenziamenti[company]=M718)*(licenziamenti[date_year]=anno)*(licenziamenti[industry]=settore)*(licenziamenti[country]=paese),licenziamenti[total_laid_off]))</f>
        <v>0</v>
      </c>
      <c r="P718" t="str">
        <v>Frequency Therapeutics</v>
      </c>
      <c r="Q718">
        <v>0</v>
      </c>
    </row>
    <row r="719" spans="13:17" x14ac:dyDescent="0.3">
      <c r="M719" t="str">
        <v>FreshBooks</v>
      </c>
      <c r="N719" cm="1">
        <f t="array" ref="N719">SUM(IF((licenziamenti[company]=M719)*(licenziamenti[date_year]=anno)*(licenziamenti[industry]=settore)*(licenziamenti[country]=paese),licenziamenti[total_laid_off]))</f>
        <v>0</v>
      </c>
      <c r="P719" t="str">
        <v>FreshBooks</v>
      </c>
      <c r="Q719">
        <v>0</v>
      </c>
    </row>
    <row r="720" spans="13:17" x14ac:dyDescent="0.3">
      <c r="M720" t="str">
        <v>FreshDirect</v>
      </c>
      <c r="N720" cm="1">
        <f t="array" ref="N720">SUM(IF((licenziamenti[company]=M720)*(licenziamenti[date_year]=anno)*(licenziamenti[industry]=settore)*(licenziamenti[country]=paese),licenziamenti[total_laid_off]))</f>
        <v>0</v>
      </c>
      <c r="P720" t="str">
        <v>FreshDirect</v>
      </c>
      <c r="Q720">
        <v>0</v>
      </c>
    </row>
    <row r="721" spans="13:17" x14ac:dyDescent="0.3">
      <c r="M721" t="str">
        <v>Freshly</v>
      </c>
      <c r="N721" cm="1">
        <f t="array" ref="N721">SUM(IF((licenziamenti[company]=M721)*(licenziamenti[date_year]=anno)*(licenziamenti[industry]=settore)*(licenziamenti[country]=paese),licenziamenti[total_laid_off]))</f>
        <v>0</v>
      </c>
      <c r="P721" t="str">
        <v>Freshly</v>
      </c>
      <c r="Q721">
        <v>0</v>
      </c>
    </row>
    <row r="722" spans="13:17" x14ac:dyDescent="0.3">
      <c r="M722" t="str">
        <v>Freshworks</v>
      </c>
      <c r="N722" cm="1">
        <f t="array" ref="N722">SUM(IF((licenziamenti[company]=M722)*(licenziamenti[date_year]=anno)*(licenziamenti[industry]=settore)*(licenziamenti[country]=paese),licenziamenti[total_laid_off]))</f>
        <v>0</v>
      </c>
      <c r="P722" t="str">
        <v>Freshworks</v>
      </c>
      <c r="Q722">
        <v>0</v>
      </c>
    </row>
    <row r="723" spans="13:17" x14ac:dyDescent="0.3">
      <c r="M723" t="str">
        <v>Frontdesk</v>
      </c>
      <c r="N723" cm="1">
        <f t="array" ref="N723">SUM(IF((licenziamenti[company]=M723)*(licenziamenti[date_year]=anno)*(licenziamenti[industry]=settore)*(licenziamenti[country]=paese),licenziamenti[total_laid_off]))</f>
        <v>0</v>
      </c>
      <c r="P723" t="str">
        <v>Frontdesk</v>
      </c>
      <c r="Q723">
        <v>0</v>
      </c>
    </row>
    <row r="724" spans="13:17" x14ac:dyDescent="0.3">
      <c r="M724" t="str">
        <v>FrontRow</v>
      </c>
      <c r="N724" cm="1">
        <f t="array" ref="N724">SUM(IF((licenziamenti[company]=M724)*(licenziamenti[date_year]=anno)*(licenziamenti[industry]=settore)*(licenziamenti[country]=paese),licenziamenti[total_laid_off]))</f>
        <v>0</v>
      </c>
      <c r="P724" t="str">
        <v>FrontRow</v>
      </c>
      <c r="Q724">
        <v>0</v>
      </c>
    </row>
    <row r="725" spans="13:17" x14ac:dyDescent="0.3">
      <c r="M725" t="str">
        <v>Frubana</v>
      </c>
      <c r="N725" cm="1">
        <f t="array" ref="N725">SUM(IF((licenziamenti[company]=M725)*(licenziamenti[date_year]=anno)*(licenziamenti[industry]=settore)*(licenziamenti[country]=paese),licenziamenti[total_laid_off]))</f>
        <v>0</v>
      </c>
      <c r="P725" t="str">
        <v>Frubana</v>
      </c>
      <c r="Q725">
        <v>0</v>
      </c>
    </row>
    <row r="726" spans="13:17" x14ac:dyDescent="0.3">
      <c r="M726" t="str">
        <v>FullStory</v>
      </c>
      <c r="N726" cm="1">
        <f t="array" ref="N726">SUM(IF((licenziamenti[company]=M726)*(licenziamenti[date_year]=anno)*(licenziamenti[industry]=settore)*(licenziamenti[country]=paese),licenziamenti[total_laid_off]))</f>
        <v>0</v>
      </c>
      <c r="P726" t="str">
        <v>FullStory</v>
      </c>
      <c r="Q726">
        <v>0</v>
      </c>
    </row>
    <row r="727" spans="13:17" x14ac:dyDescent="0.3">
      <c r="M727" t="str">
        <v>Fundbox</v>
      </c>
      <c r="N727" cm="1">
        <f t="array" ref="N727">SUM(IF((licenziamenti[company]=M727)*(licenziamenti[date_year]=anno)*(licenziamenti[industry]=settore)*(licenziamenti[country]=paese),licenziamenti[total_laid_off]))</f>
        <v>0</v>
      </c>
      <c r="P727" t="str">
        <v>Fundbox</v>
      </c>
      <c r="Q727">
        <v>0</v>
      </c>
    </row>
    <row r="728" spans="13:17" x14ac:dyDescent="0.3">
      <c r="M728" t="str">
        <v>Funding Circle</v>
      </c>
      <c r="N728" cm="1">
        <f t="array" ref="N728">SUM(IF((licenziamenti[company]=M728)*(licenziamenti[date_year]=anno)*(licenziamenti[industry]=settore)*(licenziamenti[country]=paese),licenziamenti[total_laid_off]))</f>
        <v>0</v>
      </c>
      <c r="P728" t="str">
        <v>Funding Circle</v>
      </c>
      <c r="Q728">
        <v>0</v>
      </c>
    </row>
    <row r="729" spans="13:17" x14ac:dyDescent="0.3">
      <c r="M729" t="str">
        <v>Funding Societies</v>
      </c>
      <c r="N729" cm="1">
        <f t="array" ref="N729">SUM(IF((licenziamenti[company]=M729)*(licenziamenti[date_year]=anno)*(licenziamenti[industry]=settore)*(licenziamenti[country]=paese),licenziamenti[total_laid_off]))</f>
        <v>0</v>
      </c>
      <c r="P729" t="str">
        <v>Funding Societies</v>
      </c>
      <c r="Q729">
        <v>0</v>
      </c>
    </row>
    <row r="730" spans="13:17" x14ac:dyDescent="0.3">
      <c r="M730" t="str">
        <v>Furlenco</v>
      </c>
      <c r="N730" cm="1">
        <f t="array" ref="N730">SUM(IF((licenziamenti[company]=M730)*(licenziamenti[date_year]=anno)*(licenziamenti[industry]=settore)*(licenziamenti[country]=paese),licenziamenti[total_laid_off]))</f>
        <v>0</v>
      </c>
      <c r="P730" t="str">
        <v>Furlenco</v>
      </c>
      <c r="Q730">
        <v>0</v>
      </c>
    </row>
    <row r="731" spans="13:17" x14ac:dyDescent="0.3">
      <c r="M731" t="str">
        <v>Fuzzy</v>
      </c>
      <c r="N731" cm="1">
        <f t="array" ref="N731">SUM(IF((licenziamenti[company]=M731)*(licenziamenti[date_year]=anno)*(licenziamenti[industry]=settore)*(licenziamenti[country]=paese),licenziamenti[total_laid_off]))</f>
        <v>0</v>
      </c>
      <c r="P731" t="str">
        <v>Fuzzy</v>
      </c>
      <c r="Q731">
        <v>0</v>
      </c>
    </row>
    <row r="732" spans="13:17" x14ac:dyDescent="0.3">
      <c r="M732" t="str">
        <v>G2</v>
      </c>
      <c r="N732" cm="1">
        <f t="array" ref="N732">SUM(IF((licenziamenti[company]=M732)*(licenziamenti[date_year]=anno)*(licenziamenti[industry]=settore)*(licenziamenti[country]=paese),licenziamenti[total_laid_off]))</f>
        <v>0</v>
      </c>
      <c r="P732" t="str">
        <v>G2</v>
      </c>
      <c r="Q732">
        <v>0</v>
      </c>
    </row>
    <row r="733" spans="13:17" x14ac:dyDescent="0.3">
      <c r="M733" t="str">
        <v>Games 24x7</v>
      </c>
      <c r="N733" cm="1">
        <f t="array" ref="N733">SUM(IF((licenziamenti[company]=M733)*(licenziamenti[date_year]=anno)*(licenziamenti[industry]=settore)*(licenziamenti[country]=paese),licenziamenti[total_laid_off]))</f>
        <v>0</v>
      </c>
      <c r="P733" t="str">
        <v>Games 24x7</v>
      </c>
      <c r="Q733">
        <v>0</v>
      </c>
    </row>
    <row r="734" spans="13:17" x14ac:dyDescent="0.3">
      <c r="M734" t="str">
        <v>Gated</v>
      </c>
      <c r="N734" cm="1">
        <f t="array" ref="N734">SUM(IF((licenziamenti[company]=M734)*(licenziamenti[date_year]=anno)*(licenziamenti[industry]=settore)*(licenziamenti[country]=paese),licenziamenti[total_laid_off]))</f>
        <v>0</v>
      </c>
      <c r="P734" t="str">
        <v>Gated</v>
      </c>
      <c r="Q734">
        <v>0</v>
      </c>
    </row>
    <row r="735" spans="13:17" x14ac:dyDescent="0.3">
      <c r="M735" t="str">
        <v>Gather</v>
      </c>
      <c r="N735" cm="1">
        <f t="array" ref="N735">SUM(IF((licenziamenti[company]=M735)*(licenziamenti[date_year]=anno)*(licenziamenti[industry]=settore)*(licenziamenti[country]=paese),licenziamenti[total_laid_off]))</f>
        <v>0</v>
      </c>
      <c r="P735" t="str">
        <v>Gather</v>
      </c>
      <c r="Q735">
        <v>0</v>
      </c>
    </row>
    <row r="736" spans="13:17" x14ac:dyDescent="0.3">
      <c r="M736" t="str">
        <v>Gavelytics</v>
      </c>
      <c r="N736" cm="1">
        <f t="array" ref="N736">SUM(IF((licenziamenti[company]=M736)*(licenziamenti[date_year]=anno)*(licenziamenti[industry]=settore)*(licenziamenti[country]=paese),licenziamenti[total_laid_off]))</f>
        <v>0</v>
      </c>
      <c r="P736" t="str">
        <v>Gavelytics</v>
      </c>
      <c r="Q736">
        <v>0</v>
      </c>
    </row>
    <row r="737" spans="13:17" x14ac:dyDescent="0.3">
      <c r="M737" t="str">
        <v>Gem</v>
      </c>
      <c r="N737" cm="1">
        <f t="array" ref="N737">SUM(IF((licenziamenti[company]=M737)*(licenziamenti[date_year]=anno)*(licenziamenti[industry]=settore)*(licenziamenti[country]=paese),licenziamenti[total_laid_off]))</f>
        <v>0</v>
      </c>
      <c r="P737" t="str">
        <v>Gem</v>
      </c>
      <c r="Q737">
        <v>0</v>
      </c>
    </row>
    <row r="738" spans="13:17" x14ac:dyDescent="0.3">
      <c r="M738" t="str">
        <v>Gemini</v>
      </c>
      <c r="N738" cm="1">
        <f t="array" ref="N738">SUM(IF((licenziamenti[company]=M738)*(licenziamenti[date_year]=anno)*(licenziamenti[industry]=settore)*(licenziamenti[country]=paese),licenziamenti[total_laid_off]))</f>
        <v>0</v>
      </c>
      <c r="P738" t="str">
        <v>Gemini</v>
      </c>
      <c r="Q738">
        <v>0</v>
      </c>
    </row>
    <row r="739" spans="13:17" x14ac:dyDescent="0.3">
      <c r="M739" t="str">
        <v>General Fusion</v>
      </c>
      <c r="N739" cm="1">
        <f t="array" ref="N739">SUM(IF((licenziamenti[company]=M739)*(licenziamenti[date_year]=anno)*(licenziamenti[industry]=settore)*(licenziamenti[country]=paese),licenziamenti[total_laid_off]))</f>
        <v>0</v>
      </c>
      <c r="P739" t="str">
        <v>General Fusion</v>
      </c>
      <c r="Q739">
        <v>0</v>
      </c>
    </row>
    <row r="740" spans="13:17" x14ac:dyDescent="0.3">
      <c r="M740" t="str">
        <v>Genome Medical</v>
      </c>
      <c r="N740" cm="1">
        <f t="array" ref="N740">SUM(IF((licenziamenti[company]=M740)*(licenziamenti[date_year]=anno)*(licenziamenti[industry]=settore)*(licenziamenti[country]=paese),licenziamenti[total_laid_off]))</f>
        <v>0</v>
      </c>
      <c r="P740" t="str">
        <v>Genome Medical</v>
      </c>
      <c r="Q740">
        <v>0</v>
      </c>
    </row>
    <row r="741" spans="13:17" x14ac:dyDescent="0.3">
      <c r="M741" t="str">
        <v>GenWise</v>
      </c>
      <c r="N741" cm="1">
        <f t="array" ref="N741">SUM(IF((licenziamenti[company]=M741)*(licenziamenti[date_year]=anno)*(licenziamenti[industry]=settore)*(licenziamenti[country]=paese),licenziamenti[total_laid_off]))</f>
        <v>0</v>
      </c>
      <c r="P741" t="str">
        <v>GenWise</v>
      </c>
      <c r="Q741">
        <v>0</v>
      </c>
    </row>
    <row r="742" spans="13:17" x14ac:dyDescent="0.3">
      <c r="M742" t="str">
        <v>Getaround</v>
      </c>
      <c r="N742" cm="1">
        <f t="array" ref="N742">SUM(IF((licenziamenti[company]=M742)*(licenziamenti[date_year]=anno)*(licenziamenti[industry]=settore)*(licenziamenti[country]=paese),licenziamenti[total_laid_off]))</f>
        <v>0</v>
      </c>
      <c r="P742" t="str">
        <v>Getaround</v>
      </c>
      <c r="Q742">
        <v>0</v>
      </c>
    </row>
    <row r="743" spans="13:17" x14ac:dyDescent="0.3">
      <c r="M743" t="str">
        <v>Getir</v>
      </c>
      <c r="N743" cm="1">
        <f t="array" ref="N743">SUM(IF((licenziamenti[company]=M743)*(licenziamenti[date_year]=anno)*(licenziamenti[industry]=settore)*(licenziamenti[country]=paese),licenziamenti[total_laid_off]))</f>
        <v>0</v>
      </c>
      <c r="P743" t="str">
        <v>Getir</v>
      </c>
      <c r="Q743">
        <v>0</v>
      </c>
    </row>
    <row r="744" spans="13:17" x14ac:dyDescent="0.3">
      <c r="M744" t="str">
        <v>GetNinjas</v>
      </c>
      <c r="N744" cm="1">
        <f t="array" ref="N744">SUM(IF((licenziamenti[company]=M744)*(licenziamenti[date_year]=anno)*(licenziamenti[industry]=settore)*(licenziamenti[country]=paese),licenziamenti[total_laid_off]))</f>
        <v>0</v>
      </c>
      <c r="P744" t="str">
        <v>GetNinjas</v>
      </c>
      <c r="Q744">
        <v>0</v>
      </c>
    </row>
    <row r="745" spans="13:17" x14ac:dyDescent="0.3">
      <c r="M745" t="str">
        <v>Getta</v>
      </c>
      <c r="N745" cm="1">
        <f t="array" ref="N745">SUM(IF((licenziamenti[company]=M745)*(licenziamenti[date_year]=anno)*(licenziamenti[industry]=settore)*(licenziamenti[country]=paese),licenziamenti[total_laid_off]))</f>
        <v>0</v>
      </c>
      <c r="P745" t="str">
        <v>Getta</v>
      </c>
      <c r="Q745">
        <v>0</v>
      </c>
    </row>
    <row r="746" spans="13:17" x14ac:dyDescent="0.3">
      <c r="M746" t="str">
        <v>GetYourGuide</v>
      </c>
      <c r="N746" cm="1">
        <f t="array" ref="N746">SUM(IF((licenziamenti[company]=M746)*(licenziamenti[date_year]=anno)*(licenziamenti[industry]=settore)*(licenziamenti[country]=paese),licenziamenti[total_laid_off]))</f>
        <v>0</v>
      </c>
      <c r="P746" t="str">
        <v>GetYourGuide</v>
      </c>
      <c r="Q746">
        <v>0</v>
      </c>
    </row>
    <row r="747" spans="13:17" x14ac:dyDescent="0.3">
      <c r="M747" t="str">
        <v>Ghost Autonomy</v>
      </c>
      <c r="N747" cm="1">
        <f t="array" ref="N747">SUM(IF((licenziamenti[company]=M747)*(licenziamenti[date_year]=anno)*(licenziamenti[industry]=settore)*(licenziamenti[country]=paese),licenziamenti[total_laid_off]))</f>
        <v>0</v>
      </c>
      <c r="P747" t="str">
        <v>Ghost Autonomy</v>
      </c>
      <c r="Q747">
        <v>0</v>
      </c>
    </row>
    <row r="748" spans="13:17" x14ac:dyDescent="0.3">
      <c r="M748" t="str">
        <v>Gigamon</v>
      </c>
      <c r="N748" cm="1">
        <f t="array" ref="N748">SUM(IF((licenziamenti[company]=M748)*(licenziamenti[date_year]=anno)*(licenziamenti[industry]=settore)*(licenziamenti[country]=paese),licenziamenti[total_laid_off]))</f>
        <v>0</v>
      </c>
      <c r="P748" t="str">
        <v>Gigamon</v>
      </c>
      <c r="Q748">
        <v>0</v>
      </c>
    </row>
    <row r="749" spans="13:17" x14ac:dyDescent="0.3">
      <c r="M749" t="str">
        <v>Ginkgo Bioworks</v>
      </c>
      <c r="N749" cm="1">
        <f t="array" ref="N749">SUM(IF((licenziamenti[company]=M749)*(licenziamenti[date_year]=anno)*(licenziamenti[industry]=settore)*(licenziamenti[country]=paese),licenziamenti[total_laid_off]))</f>
        <v>0</v>
      </c>
      <c r="P749" t="str">
        <v>Ginkgo Bioworks</v>
      </c>
      <c r="Q749">
        <v>0</v>
      </c>
    </row>
    <row r="750" spans="13:17" x14ac:dyDescent="0.3">
      <c r="M750" t="str">
        <v>GitHub</v>
      </c>
      <c r="N750" cm="1">
        <f t="array" ref="N750">SUM(IF((licenziamenti[company]=M750)*(licenziamenti[date_year]=anno)*(licenziamenti[industry]=settore)*(licenziamenti[country]=paese),licenziamenti[total_laid_off]))</f>
        <v>0</v>
      </c>
      <c r="P750" t="str">
        <v>GitHub</v>
      </c>
      <c r="Q750">
        <v>0</v>
      </c>
    </row>
    <row r="751" spans="13:17" x14ac:dyDescent="0.3">
      <c r="M751" t="str">
        <v>GitLab</v>
      </c>
      <c r="N751" cm="1">
        <f t="array" ref="N751">SUM(IF((licenziamenti[company]=M751)*(licenziamenti[date_year]=anno)*(licenziamenti[industry]=settore)*(licenziamenti[country]=paese),licenziamenti[total_laid_off]))</f>
        <v>0</v>
      </c>
      <c r="P751" t="str">
        <v>GitLab</v>
      </c>
      <c r="Q751">
        <v>0</v>
      </c>
    </row>
    <row r="752" spans="13:17" x14ac:dyDescent="0.3">
      <c r="M752" t="str">
        <v>Gitpod</v>
      </c>
      <c r="N752" cm="1">
        <f t="array" ref="N752">SUM(IF((licenziamenti[company]=M752)*(licenziamenti[date_year]=anno)*(licenziamenti[industry]=settore)*(licenziamenti[country]=paese),licenziamenti[total_laid_off]))</f>
        <v>0</v>
      </c>
      <c r="P752" t="str">
        <v>Gitpod</v>
      </c>
      <c r="Q752">
        <v>0</v>
      </c>
    </row>
    <row r="753" spans="13:17" x14ac:dyDescent="0.3">
      <c r="M753" t="str">
        <v>Glamyo Health</v>
      </c>
      <c r="N753" cm="1">
        <f t="array" ref="N753">SUM(IF((licenziamenti[company]=M753)*(licenziamenti[date_year]=anno)*(licenziamenti[industry]=settore)*(licenziamenti[country]=paese),licenziamenti[total_laid_off]))</f>
        <v>0</v>
      </c>
      <c r="P753" t="str">
        <v>Glamyo Health</v>
      </c>
      <c r="Q753">
        <v>0</v>
      </c>
    </row>
    <row r="754" spans="13:17" x14ac:dyDescent="0.3">
      <c r="M754" t="str">
        <v>Glassbox</v>
      </c>
      <c r="N754" cm="1">
        <f t="array" ref="N754">SUM(IF((licenziamenti[company]=M754)*(licenziamenti[date_year]=anno)*(licenziamenti[industry]=settore)*(licenziamenti[country]=paese),licenziamenti[total_laid_off]))</f>
        <v>0</v>
      </c>
      <c r="P754" t="str">
        <v>Glassbox</v>
      </c>
      <c r="Q754">
        <v>0</v>
      </c>
    </row>
    <row r="755" spans="13:17" x14ac:dyDescent="0.3">
      <c r="M755" t="str">
        <v>Glassdoor</v>
      </c>
      <c r="N755" cm="1">
        <f t="array" ref="N755">SUM(IF((licenziamenti[company]=M755)*(licenziamenti[date_year]=anno)*(licenziamenti[industry]=settore)*(licenziamenti[country]=paese),licenziamenti[total_laid_off]))</f>
        <v>0</v>
      </c>
      <c r="P755" t="str">
        <v>Glassdoor</v>
      </c>
      <c r="Q755">
        <v>0</v>
      </c>
    </row>
    <row r="756" spans="13:17" x14ac:dyDescent="0.3">
      <c r="M756" t="str">
        <v>Glean AI</v>
      </c>
      <c r="N756" cm="1">
        <f t="array" ref="N756">SUM(IF((licenziamenti[company]=M756)*(licenziamenti[date_year]=anno)*(licenziamenti[industry]=settore)*(licenziamenti[country]=paese),licenziamenti[total_laid_off]))</f>
        <v>0</v>
      </c>
      <c r="P756" t="str">
        <v>Glean AI</v>
      </c>
      <c r="Q756">
        <v>0</v>
      </c>
    </row>
    <row r="757" spans="13:17" x14ac:dyDescent="0.3">
      <c r="M757" t="str">
        <v>Glints</v>
      </c>
      <c r="N757" cm="1">
        <f t="array" ref="N757">SUM(IF((licenziamenti[company]=M757)*(licenziamenti[date_year]=anno)*(licenziamenti[industry]=settore)*(licenziamenti[country]=paese),licenziamenti[total_laid_off]))</f>
        <v>0</v>
      </c>
      <c r="P757" t="str">
        <v>Glints</v>
      </c>
      <c r="Q757">
        <v>0</v>
      </c>
    </row>
    <row r="758" spans="13:17" x14ac:dyDescent="0.3">
      <c r="M758" t="str">
        <v>Glisser</v>
      </c>
      <c r="N758" cm="1">
        <f t="array" ref="N758">SUM(IF((licenziamenti[company]=M758)*(licenziamenti[date_year]=anno)*(licenziamenti[industry]=settore)*(licenziamenti[country]=paese),licenziamenti[total_laid_off]))</f>
        <v>0</v>
      </c>
      <c r="P758" t="str">
        <v>Glisser</v>
      </c>
      <c r="Q758">
        <v>0</v>
      </c>
    </row>
    <row r="759" spans="13:17" x14ac:dyDescent="0.3">
      <c r="M759" t="str">
        <v>Glitch</v>
      </c>
      <c r="N759" cm="1">
        <f t="array" ref="N759">SUM(IF((licenziamenti[company]=M759)*(licenziamenti[date_year]=anno)*(licenziamenti[industry]=settore)*(licenziamenti[country]=paese),licenziamenti[total_laid_off]))</f>
        <v>0</v>
      </c>
      <c r="P759" t="str">
        <v>Glitch</v>
      </c>
      <c r="Q759">
        <v>0</v>
      </c>
    </row>
    <row r="760" spans="13:17" x14ac:dyDescent="0.3">
      <c r="M760" t="str">
        <v>Gloat</v>
      </c>
      <c r="N760" cm="1">
        <f t="array" ref="N760">SUM(IF((licenziamenti[company]=M760)*(licenziamenti[date_year]=anno)*(licenziamenti[industry]=settore)*(licenziamenti[country]=paese),licenziamenti[total_laid_off]))</f>
        <v>0</v>
      </c>
      <c r="P760" t="str">
        <v>Gloat</v>
      </c>
      <c r="Q760">
        <v>0</v>
      </c>
    </row>
    <row r="761" spans="13:17" x14ac:dyDescent="0.3">
      <c r="M761" t="str">
        <v>Glossier</v>
      </c>
      <c r="N761" cm="1">
        <f t="array" ref="N761">SUM(IF((licenziamenti[company]=M761)*(licenziamenti[date_year]=anno)*(licenziamenti[industry]=settore)*(licenziamenti[country]=paese),licenziamenti[total_laid_off]))</f>
        <v>0</v>
      </c>
      <c r="P761" t="str">
        <v>Glossier</v>
      </c>
      <c r="Q761">
        <v>0</v>
      </c>
    </row>
    <row r="762" spans="13:17" x14ac:dyDescent="0.3">
      <c r="M762" t="str">
        <v>Glovo</v>
      </c>
      <c r="N762" cm="1">
        <f t="array" ref="N762">SUM(IF((licenziamenti[company]=M762)*(licenziamenti[date_year]=anno)*(licenziamenti[industry]=settore)*(licenziamenti[country]=paese),licenziamenti[total_laid_off]))</f>
        <v>0</v>
      </c>
      <c r="P762" t="str">
        <v>Glovo</v>
      </c>
      <c r="Q762">
        <v>0</v>
      </c>
    </row>
    <row r="763" spans="13:17" x14ac:dyDescent="0.3">
      <c r="M763" t="str">
        <v>Glowforge</v>
      </c>
      <c r="N763" cm="1">
        <f t="array" ref="N763">SUM(IF((licenziamenti[company]=M763)*(licenziamenti[date_year]=anno)*(licenziamenti[industry]=settore)*(licenziamenti[country]=paese),licenziamenti[total_laid_off]))</f>
        <v>0</v>
      </c>
      <c r="P763" t="str">
        <v>Glowforge</v>
      </c>
      <c r="Q763">
        <v>0</v>
      </c>
    </row>
    <row r="764" spans="13:17" x14ac:dyDescent="0.3">
      <c r="M764" t="str">
        <v>GoBear</v>
      </c>
      <c r="N764" cm="1">
        <f t="array" ref="N764">SUM(IF((licenziamenti[company]=M764)*(licenziamenti[date_year]=anno)*(licenziamenti[industry]=settore)*(licenziamenti[country]=paese),licenziamenti[total_laid_off]))</f>
        <v>0</v>
      </c>
      <c r="P764" t="str">
        <v>GoBear</v>
      </c>
      <c r="Q764">
        <v>0</v>
      </c>
    </row>
    <row r="765" spans="13:17" x14ac:dyDescent="0.3">
      <c r="M765" t="str">
        <v>GoBolt</v>
      </c>
      <c r="N765" cm="1">
        <f t="array" ref="N765">SUM(IF((licenziamenti[company]=M765)*(licenziamenti[date_year]=anno)*(licenziamenti[industry]=settore)*(licenziamenti[country]=paese),licenziamenti[total_laid_off]))</f>
        <v>0</v>
      </c>
      <c r="P765" t="str">
        <v>GoBolt</v>
      </c>
      <c r="Q765">
        <v>0</v>
      </c>
    </row>
    <row r="766" spans="13:17" x14ac:dyDescent="0.3">
      <c r="M766" t="str">
        <v>GoCardless</v>
      </c>
      <c r="N766" cm="1">
        <f t="array" ref="N766">SUM(IF((licenziamenti[company]=M766)*(licenziamenti[date_year]=anno)*(licenziamenti[industry]=settore)*(licenziamenti[country]=paese),licenziamenti[total_laid_off]))</f>
        <v>0</v>
      </c>
      <c r="P766" t="str">
        <v>GoCardless</v>
      </c>
      <c r="Q766">
        <v>0</v>
      </c>
    </row>
    <row r="767" spans="13:17" x14ac:dyDescent="0.3">
      <c r="M767" t="str">
        <v>GoDaddy</v>
      </c>
      <c r="N767" cm="1">
        <f t="array" ref="N767">SUM(IF((licenziamenti[company]=M767)*(licenziamenti[date_year]=anno)*(licenziamenti[industry]=settore)*(licenziamenti[country]=paese),licenziamenti[total_laid_off]))</f>
        <v>0</v>
      </c>
      <c r="P767" t="str">
        <v>GoDaddy</v>
      </c>
      <c r="Q767">
        <v>0</v>
      </c>
    </row>
    <row r="768" spans="13:17" x14ac:dyDescent="0.3">
      <c r="M768" t="str">
        <v>GoHealth</v>
      </c>
      <c r="N768" cm="1">
        <f t="array" ref="N768">SUM(IF((licenziamenti[company]=M768)*(licenziamenti[date_year]=anno)*(licenziamenti[industry]=settore)*(licenziamenti[country]=paese),licenziamenti[total_laid_off]))</f>
        <v>0</v>
      </c>
      <c r="P768" t="str">
        <v>GoHealth</v>
      </c>
      <c r="Q768">
        <v>0</v>
      </c>
    </row>
    <row r="769" spans="13:17" x14ac:dyDescent="0.3">
      <c r="M769" t="str">
        <v>Gojek</v>
      </c>
      <c r="N769" cm="1">
        <f t="array" ref="N769">SUM(IF((licenziamenti[company]=M769)*(licenziamenti[date_year]=anno)*(licenziamenti[industry]=settore)*(licenziamenti[country]=paese),licenziamenti[total_laid_off]))</f>
        <v>0</v>
      </c>
      <c r="P769" t="str">
        <v>Gojek</v>
      </c>
      <c r="Q769">
        <v>0</v>
      </c>
    </row>
    <row r="770" spans="13:17" x14ac:dyDescent="0.3">
      <c r="M770" t="str">
        <v>Gokada</v>
      </c>
      <c r="N770" cm="1">
        <f t="array" ref="N770">SUM(IF((licenziamenti[company]=M770)*(licenziamenti[date_year]=anno)*(licenziamenti[industry]=settore)*(licenziamenti[country]=paese),licenziamenti[total_laid_off]))</f>
        <v>0</v>
      </c>
      <c r="P770" t="str">
        <v>Gokada</v>
      </c>
      <c r="Q770">
        <v>0</v>
      </c>
    </row>
    <row r="771" spans="13:17" x14ac:dyDescent="0.3">
      <c r="M771" t="str">
        <v>GoMechanic</v>
      </c>
      <c r="N771" cm="1">
        <f t="array" ref="N771">SUM(IF((licenziamenti[company]=M771)*(licenziamenti[date_year]=anno)*(licenziamenti[industry]=settore)*(licenziamenti[country]=paese),licenziamenti[total_laid_off]))</f>
        <v>0</v>
      </c>
      <c r="P771" t="str">
        <v>GoMechanic</v>
      </c>
      <c r="Q771">
        <v>0</v>
      </c>
    </row>
    <row r="772" spans="13:17" x14ac:dyDescent="0.3">
      <c r="M772" t="str">
        <v>Gong</v>
      </c>
      <c r="N772" cm="1">
        <f t="array" ref="N772">SUM(IF((licenziamenti[company]=M772)*(licenziamenti[date_year]=anno)*(licenziamenti[industry]=settore)*(licenziamenti[country]=paese),licenziamenti[total_laid_off]))</f>
        <v>0</v>
      </c>
      <c r="P772" t="str">
        <v>Gong</v>
      </c>
      <c r="Q772">
        <v>0</v>
      </c>
    </row>
    <row r="773" spans="13:17" x14ac:dyDescent="0.3">
      <c r="M773" t="str">
        <v>Goodfood</v>
      </c>
      <c r="N773" cm="1">
        <f t="array" ref="N773">SUM(IF((licenziamenti[company]=M773)*(licenziamenti[date_year]=anno)*(licenziamenti[industry]=settore)*(licenziamenti[country]=paese),licenziamenti[total_laid_off]))</f>
        <v>0</v>
      </c>
      <c r="P773" t="str">
        <v>Goodfood</v>
      </c>
      <c r="Q773">
        <v>0</v>
      </c>
    </row>
    <row r="774" spans="13:17" x14ac:dyDescent="0.3">
      <c r="M774" t="str">
        <v>GoodGood</v>
      </c>
      <c r="N774" cm="1">
        <f t="array" ref="N774">SUM(IF((licenziamenti[company]=M774)*(licenziamenti[date_year]=anno)*(licenziamenti[industry]=settore)*(licenziamenti[country]=paese),licenziamenti[total_laid_off]))</f>
        <v>0</v>
      </c>
      <c r="P774" t="str">
        <v>GoodGood</v>
      </c>
      <c r="Q774">
        <v>0</v>
      </c>
    </row>
    <row r="775" spans="13:17" x14ac:dyDescent="0.3">
      <c r="M775" t="str">
        <v>GoodRx</v>
      </c>
      <c r="N775" cm="1">
        <f t="array" ref="N775">SUM(IF((licenziamenti[company]=M775)*(licenziamenti[date_year]=anno)*(licenziamenti[industry]=settore)*(licenziamenti[country]=paese),licenziamenti[total_laid_off]))</f>
        <v>0</v>
      </c>
      <c r="P775" t="str">
        <v>GoodRx</v>
      </c>
      <c r="Q775">
        <v>0</v>
      </c>
    </row>
    <row r="776" spans="13:17" x14ac:dyDescent="0.3">
      <c r="M776" t="str">
        <v>Google</v>
      </c>
      <c r="N776" cm="1">
        <f t="array" ref="N776">SUM(IF((licenziamenti[company]=M776)*(licenziamenti[date_year]=anno)*(licenziamenti[industry]=settore)*(licenziamenti[country]=paese),licenziamenti[total_laid_off]))</f>
        <v>0</v>
      </c>
      <c r="P776" t="str">
        <v>Google</v>
      </c>
      <c r="Q776">
        <v>0</v>
      </c>
    </row>
    <row r="777" spans="13:17" x14ac:dyDescent="0.3">
      <c r="M777" t="str">
        <v>Goop</v>
      </c>
      <c r="N777" cm="1">
        <f t="array" ref="N777">SUM(IF((licenziamenti[company]=M777)*(licenziamenti[date_year]=anno)*(licenziamenti[industry]=settore)*(licenziamenti[country]=paese),licenziamenti[total_laid_off]))</f>
        <v>0</v>
      </c>
      <c r="P777" t="str">
        <v>Goop</v>
      </c>
      <c r="Q777">
        <v>0</v>
      </c>
    </row>
    <row r="778" spans="13:17" x14ac:dyDescent="0.3">
      <c r="M778" t="str">
        <v>GoPro</v>
      </c>
      <c r="N778" cm="1">
        <f t="array" ref="N778">SUM(IF((licenziamenti[company]=M778)*(licenziamenti[date_year]=anno)*(licenziamenti[industry]=settore)*(licenziamenti[country]=paese),licenziamenti[total_laid_off]))</f>
        <v>0</v>
      </c>
      <c r="P778" t="str">
        <v>GoPro</v>
      </c>
      <c r="Q778">
        <v>0</v>
      </c>
    </row>
    <row r="779" spans="13:17" x14ac:dyDescent="0.3">
      <c r="M779" t="str">
        <v>Gopuff</v>
      </c>
      <c r="N779" cm="1">
        <f t="array" ref="N779">SUM(IF((licenziamenti[company]=M779)*(licenziamenti[date_year]=anno)*(licenziamenti[industry]=settore)*(licenziamenti[country]=paese),licenziamenti[total_laid_off]))</f>
        <v>0</v>
      </c>
      <c r="P779" t="str">
        <v>Gopuff</v>
      </c>
      <c r="Q779">
        <v>0</v>
      </c>
    </row>
    <row r="780" spans="13:17" x14ac:dyDescent="0.3">
      <c r="M780" t="str">
        <v>Gorillas</v>
      </c>
      <c r="N780" cm="1">
        <f t="array" ref="N780">SUM(IF((licenziamenti[company]=M780)*(licenziamenti[date_year]=anno)*(licenziamenti[industry]=settore)*(licenziamenti[country]=paese),licenziamenti[total_laid_off]))</f>
        <v>0</v>
      </c>
      <c r="P780" t="str">
        <v>Gorillas</v>
      </c>
      <c r="Q780">
        <v>0</v>
      </c>
    </row>
    <row r="781" spans="13:17" x14ac:dyDescent="0.3">
      <c r="M781" t="str">
        <v>GoSpotCheck</v>
      </c>
      <c r="N781" cm="1">
        <f t="array" ref="N781">SUM(IF((licenziamenti[company]=M781)*(licenziamenti[date_year]=anno)*(licenziamenti[industry]=settore)*(licenziamenti[country]=paese),licenziamenti[total_laid_off]))</f>
        <v>0</v>
      </c>
      <c r="P781" t="str">
        <v>GoSpotCheck</v>
      </c>
      <c r="Q781">
        <v>0</v>
      </c>
    </row>
    <row r="782" spans="13:17" x14ac:dyDescent="0.3">
      <c r="M782" t="str">
        <v>GoStudent</v>
      </c>
      <c r="N782" cm="1">
        <f t="array" ref="N782">SUM(IF((licenziamenti[company]=M782)*(licenziamenti[date_year]=anno)*(licenziamenti[industry]=settore)*(licenziamenti[country]=paese),licenziamenti[total_laid_off]))</f>
        <v>0</v>
      </c>
      <c r="P782" t="str">
        <v>GoStudent</v>
      </c>
      <c r="Q782">
        <v>0</v>
      </c>
    </row>
    <row r="783" spans="13:17" x14ac:dyDescent="0.3">
      <c r="M783" t="str">
        <v>GoTo</v>
      </c>
      <c r="N783" cm="1">
        <f t="array" ref="N783">SUM(IF((licenziamenti[company]=M783)*(licenziamenti[date_year]=anno)*(licenziamenti[industry]=settore)*(licenziamenti[country]=paese),licenziamenti[total_laid_off]))</f>
        <v>0</v>
      </c>
      <c r="P783" t="str">
        <v>GoTo</v>
      </c>
      <c r="Q783">
        <v>0</v>
      </c>
    </row>
    <row r="784" spans="13:17" x14ac:dyDescent="0.3">
      <c r="M784" t="str">
        <v>GoTo Group</v>
      </c>
      <c r="N784" cm="1">
        <f t="array" ref="N784">SUM(IF((licenziamenti[company]=M784)*(licenziamenti[date_year]=anno)*(licenziamenti[industry]=settore)*(licenziamenti[country]=paese),licenziamenti[total_laid_off]))</f>
        <v>0</v>
      </c>
      <c r="P784" t="str">
        <v>GoTo Group</v>
      </c>
      <c r="Q784">
        <v>0</v>
      </c>
    </row>
    <row r="785" spans="13:17" x14ac:dyDescent="0.3">
      <c r="M785" t="str">
        <v>Gousto</v>
      </c>
      <c r="N785" cm="1">
        <f t="array" ref="N785">SUM(IF((licenziamenti[company]=M785)*(licenziamenti[date_year]=anno)*(licenziamenti[industry]=settore)*(licenziamenti[country]=paese),licenziamenti[total_laid_off]))</f>
        <v>0</v>
      </c>
      <c r="P785" t="str">
        <v>Gousto</v>
      </c>
      <c r="Q785">
        <v>0</v>
      </c>
    </row>
    <row r="786" spans="13:17" x14ac:dyDescent="0.3">
      <c r="M786" t="str">
        <v>GoWild</v>
      </c>
      <c r="N786" cm="1">
        <f t="array" ref="N786">SUM(IF((licenziamenti[company]=M786)*(licenziamenti[date_year]=anno)*(licenziamenti[industry]=settore)*(licenziamenti[country]=paese),licenziamenti[total_laid_off]))</f>
        <v>0</v>
      </c>
      <c r="P786" t="str">
        <v>GoWild</v>
      </c>
      <c r="Q786">
        <v>0</v>
      </c>
    </row>
    <row r="787" spans="13:17" x14ac:dyDescent="0.3">
      <c r="M787" t="str">
        <v>Grab</v>
      </c>
      <c r="N787" cm="1">
        <f t="array" ref="N787">SUM(IF((licenziamenti[company]=M787)*(licenziamenti[date_year]=anno)*(licenziamenti[industry]=settore)*(licenziamenti[country]=paese),licenziamenti[total_laid_off]))</f>
        <v>0</v>
      </c>
      <c r="P787" t="str">
        <v>Grab</v>
      </c>
      <c r="Q787">
        <v>0</v>
      </c>
    </row>
    <row r="788" spans="13:17" x14ac:dyDescent="0.3">
      <c r="M788" t="str">
        <v>Grabango</v>
      </c>
      <c r="N788" cm="1">
        <f t="array" ref="N788">SUM(IF((licenziamenti[company]=M788)*(licenziamenti[date_year]=anno)*(licenziamenti[industry]=settore)*(licenziamenti[country]=paese),licenziamenti[total_laid_off]))</f>
        <v>0</v>
      </c>
      <c r="P788" t="str">
        <v>Grabango</v>
      </c>
      <c r="Q788">
        <v>0</v>
      </c>
    </row>
    <row r="789" spans="13:17" x14ac:dyDescent="0.3">
      <c r="M789" t="str">
        <v>GrabCAD</v>
      </c>
      <c r="N789" cm="1">
        <f t="array" ref="N789">SUM(IF((licenziamenti[company]=M789)*(licenziamenti[date_year]=anno)*(licenziamenti[industry]=settore)*(licenziamenti[country]=paese),licenziamenti[total_laid_off]))</f>
        <v>0</v>
      </c>
      <c r="P789" t="str">
        <v>GrabCAD</v>
      </c>
      <c r="Q789">
        <v>0</v>
      </c>
    </row>
    <row r="790" spans="13:17" x14ac:dyDescent="0.3">
      <c r="M790" t="str">
        <v>Grammarly</v>
      </c>
      <c r="N790" cm="1">
        <f t="array" ref="N790">SUM(IF((licenziamenti[company]=M790)*(licenziamenti[date_year]=anno)*(licenziamenti[industry]=settore)*(licenziamenti[country]=paese),licenziamenti[total_laid_off]))</f>
        <v>0</v>
      </c>
      <c r="P790" t="str">
        <v>Grammarly</v>
      </c>
      <c r="Q790">
        <v>0</v>
      </c>
    </row>
    <row r="791" spans="13:17" x14ac:dyDescent="0.3">
      <c r="M791" t="str">
        <v>Gramophone</v>
      </c>
      <c r="N791" cm="1">
        <f t="array" ref="N791">SUM(IF((licenziamenti[company]=M791)*(licenziamenti[date_year]=anno)*(licenziamenti[industry]=settore)*(licenziamenti[country]=paese),licenziamenti[total_laid_off]))</f>
        <v>0</v>
      </c>
      <c r="P791" t="str">
        <v>Gramophone</v>
      </c>
      <c r="Q791">
        <v>0</v>
      </c>
    </row>
    <row r="792" spans="13:17" x14ac:dyDescent="0.3">
      <c r="M792" t="str">
        <v>GrayMeta</v>
      </c>
      <c r="N792" cm="1">
        <f t="array" ref="N792">SUM(IF((licenziamenti[company]=M792)*(licenziamenti[date_year]=anno)*(licenziamenti[industry]=settore)*(licenziamenti[country]=paese),licenziamenti[total_laid_off]))</f>
        <v>0</v>
      </c>
      <c r="P792" t="str">
        <v>GrayMeta</v>
      </c>
      <c r="Q792">
        <v>0</v>
      </c>
    </row>
    <row r="793" spans="13:17" x14ac:dyDescent="0.3">
      <c r="M793" t="str">
        <v>Green Labs</v>
      </c>
      <c r="N793" cm="1">
        <f t="array" ref="N793">SUM(IF((licenziamenti[company]=M793)*(licenziamenti[date_year]=anno)*(licenziamenti[industry]=settore)*(licenziamenti[country]=paese),licenziamenti[total_laid_off]))</f>
        <v>0</v>
      </c>
      <c r="P793" t="str">
        <v>Green Labs</v>
      </c>
      <c r="Q793">
        <v>0</v>
      </c>
    </row>
    <row r="794" spans="13:17" x14ac:dyDescent="0.3">
      <c r="M794" t="str">
        <v>Greenhouse</v>
      </c>
      <c r="N794" cm="1">
        <f t="array" ref="N794">SUM(IF((licenziamenti[company]=M794)*(licenziamenti[date_year]=anno)*(licenziamenti[industry]=settore)*(licenziamenti[country]=paese),licenziamenti[total_laid_off]))</f>
        <v>0</v>
      </c>
      <c r="P794" t="str">
        <v>Greenhouse</v>
      </c>
      <c r="Q794">
        <v>0</v>
      </c>
    </row>
    <row r="795" spans="13:17" x14ac:dyDescent="0.3">
      <c r="M795" t="str">
        <v>Greenikk</v>
      </c>
      <c r="N795" cm="1">
        <f t="array" ref="N795">SUM(IF((licenziamenti[company]=M795)*(licenziamenti[date_year]=anno)*(licenziamenti[industry]=settore)*(licenziamenti[country]=paese),licenziamenti[total_laid_off]))</f>
        <v>0</v>
      </c>
      <c r="P795" t="str">
        <v>Greenikk</v>
      </c>
      <c r="Q795">
        <v>0</v>
      </c>
    </row>
    <row r="796" spans="13:17" x14ac:dyDescent="0.3">
      <c r="M796" t="str">
        <v>Greenlight</v>
      </c>
      <c r="N796" cm="1">
        <f t="array" ref="N796">SUM(IF((licenziamenti[company]=M796)*(licenziamenti[date_year]=anno)*(licenziamenti[industry]=settore)*(licenziamenti[country]=paese),licenziamenti[total_laid_off]))</f>
        <v>0</v>
      </c>
      <c r="P796" t="str">
        <v>Greenlight</v>
      </c>
      <c r="Q796">
        <v>0</v>
      </c>
    </row>
    <row r="797" spans="13:17" x14ac:dyDescent="0.3">
      <c r="M797" t="str">
        <v>Grin</v>
      </c>
      <c r="N797" cm="1">
        <f t="array" ref="N797">SUM(IF((licenziamenti[company]=M797)*(licenziamenti[date_year]=anno)*(licenziamenti[industry]=settore)*(licenziamenti[country]=paese),licenziamenti[total_laid_off]))</f>
        <v>0</v>
      </c>
      <c r="P797" t="str">
        <v>Grin</v>
      </c>
      <c r="Q797">
        <v>0</v>
      </c>
    </row>
    <row r="798" spans="13:17" x14ac:dyDescent="0.3">
      <c r="M798" t="str">
        <v>Gro Intelligence</v>
      </c>
      <c r="N798" cm="1">
        <f t="array" ref="N798">SUM(IF((licenziamenti[company]=M798)*(licenziamenti[date_year]=anno)*(licenziamenti[industry]=settore)*(licenziamenti[country]=paese),licenziamenti[total_laid_off]))</f>
        <v>0</v>
      </c>
      <c r="P798" t="str">
        <v>Gro Intelligence</v>
      </c>
      <c r="Q798">
        <v>0</v>
      </c>
    </row>
    <row r="799" spans="13:17" x14ac:dyDescent="0.3">
      <c r="M799" t="str">
        <v>GroundGame Health</v>
      </c>
      <c r="N799" cm="1">
        <f t="array" ref="N799">SUM(IF((licenziamenti[company]=M799)*(licenziamenti[date_year]=anno)*(licenziamenti[industry]=settore)*(licenziamenti[country]=paese),licenziamenti[total_laid_off]))</f>
        <v>0</v>
      </c>
      <c r="P799" t="str">
        <v>GroundGame Health</v>
      </c>
      <c r="Q799">
        <v>0</v>
      </c>
    </row>
    <row r="800" spans="13:17" x14ac:dyDescent="0.3">
      <c r="M800" t="str">
        <v>Group Nine Media</v>
      </c>
      <c r="N800" cm="1">
        <f t="array" ref="N800">SUM(IF((licenziamenti[company]=M800)*(licenziamenti[date_year]=anno)*(licenziamenti[industry]=settore)*(licenziamenti[country]=paese),licenziamenti[total_laid_off]))</f>
        <v>0</v>
      </c>
      <c r="P800" t="str">
        <v>Group Nine Media</v>
      </c>
      <c r="Q800">
        <v>0</v>
      </c>
    </row>
    <row r="801" spans="13:17" x14ac:dyDescent="0.3">
      <c r="M801" t="str">
        <v>Groupon</v>
      </c>
      <c r="N801" cm="1">
        <f t="array" ref="N801">SUM(IF((licenziamenti[company]=M801)*(licenziamenti[date_year]=anno)*(licenziamenti[industry]=settore)*(licenziamenti[country]=paese),licenziamenti[total_laid_off]))</f>
        <v>0</v>
      </c>
      <c r="P801" t="str">
        <v>Groupon</v>
      </c>
      <c r="Q801">
        <v>0</v>
      </c>
    </row>
    <row r="802" spans="13:17" x14ac:dyDescent="0.3">
      <c r="M802" t="str">
        <v>Grove Collaborative</v>
      </c>
      <c r="N802" cm="1">
        <f t="array" ref="N802">SUM(IF((licenziamenti[company]=M802)*(licenziamenti[date_year]=anno)*(licenziamenti[industry]=settore)*(licenziamenti[country]=paese),licenziamenti[total_laid_off]))</f>
        <v>0</v>
      </c>
      <c r="P802" t="str">
        <v>Grove Collaborative</v>
      </c>
      <c r="Q802">
        <v>0</v>
      </c>
    </row>
    <row r="803" spans="13:17" x14ac:dyDescent="0.3">
      <c r="M803" t="str">
        <v>Grover</v>
      </c>
      <c r="N803" cm="1">
        <f t="array" ref="N803">SUM(IF((licenziamenti[company]=M803)*(licenziamenti[date_year]=anno)*(licenziamenti[industry]=settore)*(licenziamenti[country]=paese),licenziamenti[total_laid_off]))</f>
        <v>0</v>
      </c>
      <c r="P803" t="str">
        <v>Grover</v>
      </c>
      <c r="Q803">
        <v>0</v>
      </c>
    </row>
    <row r="804" spans="13:17" x14ac:dyDescent="0.3">
      <c r="M804" t="str">
        <v>Grubhub</v>
      </c>
      <c r="N804" cm="1">
        <f t="array" ref="N804">SUM(IF((licenziamenti[company]=M804)*(licenziamenti[date_year]=anno)*(licenziamenti[industry]=settore)*(licenziamenti[country]=paese),licenziamenti[total_laid_off]))</f>
        <v>0</v>
      </c>
      <c r="P804" t="str">
        <v>Grubhub</v>
      </c>
      <c r="Q804">
        <v>0</v>
      </c>
    </row>
    <row r="805" spans="13:17" x14ac:dyDescent="0.3">
      <c r="M805" t="str">
        <v>Guardant Health</v>
      </c>
      <c r="N805" cm="1">
        <f t="array" ref="N805">SUM(IF((licenziamenti[company]=M805)*(licenziamenti[date_year]=anno)*(licenziamenti[industry]=settore)*(licenziamenti[country]=paese),licenziamenti[total_laid_off]))</f>
        <v>0</v>
      </c>
      <c r="P805" t="str">
        <v>Guardant Health</v>
      </c>
      <c r="Q805">
        <v>0</v>
      </c>
    </row>
    <row r="806" spans="13:17" x14ac:dyDescent="0.3">
      <c r="M806" t="str">
        <v>Guideline</v>
      </c>
      <c r="N806" cm="1">
        <f t="array" ref="N806">SUM(IF((licenziamenti[company]=M806)*(licenziamenti[date_year]=anno)*(licenziamenti[industry]=settore)*(licenziamenti[country]=paese),licenziamenti[total_laid_off]))</f>
        <v>0</v>
      </c>
      <c r="P806" t="str">
        <v>Guideline</v>
      </c>
      <c r="Q806">
        <v>0</v>
      </c>
    </row>
    <row r="807" spans="13:17" x14ac:dyDescent="0.3">
      <c r="M807" t="str">
        <v>Guidewire</v>
      </c>
      <c r="N807" cm="1">
        <f t="array" ref="N807">SUM(IF((licenziamenti[company]=M807)*(licenziamenti[date_year]=anno)*(licenziamenti[industry]=settore)*(licenziamenti[country]=paese),licenziamenti[total_laid_off]))</f>
        <v>0</v>
      </c>
      <c r="P807" t="str">
        <v>Guidewire</v>
      </c>
      <c r="Q807">
        <v>0</v>
      </c>
    </row>
    <row r="808" spans="13:17" x14ac:dyDescent="0.3">
      <c r="M808" t="str">
        <v>Guild</v>
      </c>
      <c r="N808" cm="1">
        <f t="array" ref="N808">SUM(IF((licenziamenti[company]=M808)*(licenziamenti[date_year]=anno)*(licenziamenti[industry]=settore)*(licenziamenti[country]=paese),licenziamenti[total_laid_off]))</f>
        <v>0</v>
      </c>
      <c r="P808" t="str">
        <v>Guild</v>
      </c>
      <c r="Q808">
        <v>0</v>
      </c>
    </row>
    <row r="809" spans="13:17" x14ac:dyDescent="0.3">
      <c r="M809" t="str">
        <v>GumGum</v>
      </c>
      <c r="N809" cm="1">
        <f t="array" ref="N809">SUM(IF((licenziamenti[company]=M809)*(licenziamenti[date_year]=anno)*(licenziamenti[industry]=settore)*(licenziamenti[country]=paese),licenziamenti[total_laid_off]))</f>
        <v>0</v>
      </c>
      <c r="P809" t="str">
        <v>GumGum</v>
      </c>
      <c r="Q809">
        <v>0</v>
      </c>
    </row>
    <row r="810" spans="13:17" x14ac:dyDescent="0.3">
      <c r="M810" t="str">
        <v>GupShup</v>
      </c>
      <c r="N810" cm="1">
        <f t="array" ref="N810">SUM(IF((licenziamenti[company]=M810)*(licenziamenti[date_year]=anno)*(licenziamenti[industry]=settore)*(licenziamenti[country]=paese),licenziamenti[total_laid_off]))</f>
        <v>0</v>
      </c>
      <c r="P810" t="str">
        <v>GupShup</v>
      </c>
      <c r="Q810">
        <v>0</v>
      </c>
    </row>
    <row r="811" spans="13:17" x14ac:dyDescent="0.3">
      <c r="M811" t="str">
        <v>Gupy</v>
      </c>
      <c r="N811" cm="1">
        <f t="array" ref="N811">SUM(IF((licenziamenti[company]=M811)*(licenziamenti[date_year]=anno)*(licenziamenti[industry]=settore)*(licenziamenti[country]=paese),licenziamenti[total_laid_off]))</f>
        <v>0</v>
      </c>
      <c r="P811" t="str">
        <v>Gupy</v>
      </c>
      <c r="Q811">
        <v>0</v>
      </c>
    </row>
    <row r="812" spans="13:17" x14ac:dyDescent="0.3">
      <c r="M812" t="str">
        <v>Gusto</v>
      </c>
      <c r="N812" cm="1">
        <f t="array" ref="N812">SUM(IF((licenziamenti[company]=M812)*(licenziamenti[date_year]=anno)*(licenziamenti[industry]=settore)*(licenziamenti[country]=paese),licenziamenti[total_laid_off]))</f>
        <v>0</v>
      </c>
      <c r="P812" t="str">
        <v>Gusto</v>
      </c>
      <c r="Q812">
        <v>0</v>
      </c>
    </row>
    <row r="813" spans="13:17" x14ac:dyDescent="0.3">
      <c r="M813" t="str">
        <v>Gympass</v>
      </c>
      <c r="N813" cm="1">
        <f t="array" ref="N813">SUM(IF((licenziamenti[company]=M813)*(licenziamenti[date_year]=anno)*(licenziamenti[industry]=settore)*(licenziamenti[country]=paese),licenziamenti[total_laid_off]))</f>
        <v>0</v>
      </c>
      <c r="P813" t="str">
        <v>Gympass</v>
      </c>
      <c r="Q813">
        <v>0</v>
      </c>
    </row>
    <row r="814" spans="13:17" x14ac:dyDescent="0.3">
      <c r="M814" t="str">
        <v>HackerEarth</v>
      </c>
      <c r="N814" cm="1">
        <f t="array" ref="N814">SUM(IF((licenziamenti[company]=M814)*(licenziamenti[date_year]=anno)*(licenziamenti[industry]=settore)*(licenziamenti[country]=paese),licenziamenti[total_laid_off]))</f>
        <v>0</v>
      </c>
      <c r="P814" t="str">
        <v>HackerEarth</v>
      </c>
      <c r="Q814">
        <v>0</v>
      </c>
    </row>
    <row r="815" spans="13:17" x14ac:dyDescent="0.3">
      <c r="M815" t="str">
        <v>HackerOne</v>
      </c>
      <c r="N815" cm="1">
        <f t="array" ref="N815">SUM(IF((licenziamenti[company]=M815)*(licenziamenti[date_year]=anno)*(licenziamenti[industry]=settore)*(licenziamenti[country]=paese),licenziamenti[total_laid_off]))</f>
        <v>0</v>
      </c>
      <c r="P815" t="str">
        <v>HackerOne</v>
      </c>
      <c r="Q815">
        <v>0</v>
      </c>
    </row>
    <row r="816" spans="13:17" x14ac:dyDescent="0.3">
      <c r="M816" t="str">
        <v>HackerRank</v>
      </c>
      <c r="N816" cm="1">
        <f t="array" ref="N816">SUM(IF((licenziamenti[company]=M816)*(licenziamenti[date_year]=anno)*(licenziamenti[industry]=settore)*(licenziamenti[country]=paese),licenziamenti[total_laid_off]))</f>
        <v>0</v>
      </c>
      <c r="P816" t="str">
        <v>HackerRank</v>
      </c>
      <c r="Q816">
        <v>0</v>
      </c>
    </row>
    <row r="817" spans="13:17" x14ac:dyDescent="0.3">
      <c r="M817" t="str">
        <v>Halcyon Health</v>
      </c>
      <c r="N817" cm="1">
        <f t="array" ref="N817">SUM(IF((licenziamenti[company]=M817)*(licenziamenti[date_year]=anno)*(licenziamenti[industry]=settore)*(licenziamenti[country]=paese),licenziamenti[total_laid_off]))</f>
        <v>0</v>
      </c>
      <c r="P817" t="str">
        <v>Halcyon Health</v>
      </c>
      <c r="Q817">
        <v>0</v>
      </c>
    </row>
    <row r="818" spans="13:17" x14ac:dyDescent="0.3">
      <c r="M818" t="str">
        <v>Handshake</v>
      </c>
      <c r="N818" cm="1">
        <f t="array" ref="N818">SUM(IF((licenziamenti[company]=M818)*(licenziamenti[date_year]=anno)*(licenziamenti[industry]=settore)*(licenziamenti[country]=paese),licenziamenti[total_laid_off]))</f>
        <v>0</v>
      </c>
      <c r="P818" t="str">
        <v>Handshake</v>
      </c>
      <c r="Q818">
        <v>0</v>
      </c>
    </row>
    <row r="819" spans="13:17" x14ac:dyDescent="0.3">
      <c r="M819" t="str">
        <v>Happay</v>
      </c>
      <c r="N819" cm="1">
        <f t="array" ref="N819">SUM(IF((licenziamenti[company]=M819)*(licenziamenti[date_year]=anno)*(licenziamenti[industry]=settore)*(licenziamenti[country]=paese),licenziamenti[total_laid_off]))</f>
        <v>0</v>
      </c>
      <c r="P819" t="str">
        <v>Happay</v>
      </c>
      <c r="Q819">
        <v>0</v>
      </c>
    </row>
    <row r="820" spans="13:17" x14ac:dyDescent="0.3">
      <c r="M820" t="str">
        <v>Happy Money</v>
      </c>
      <c r="N820" cm="1">
        <f t="array" ref="N820">SUM(IF((licenziamenti[company]=M820)*(licenziamenti[date_year]=anno)*(licenziamenti[industry]=settore)*(licenziamenti[country]=paese),licenziamenti[total_laid_off]))</f>
        <v>0</v>
      </c>
      <c r="P820" t="str">
        <v>Happy Money</v>
      </c>
      <c r="Q820">
        <v>0</v>
      </c>
    </row>
    <row r="821" spans="13:17" x14ac:dyDescent="0.3">
      <c r="M821" t="str">
        <v>Hash</v>
      </c>
      <c r="N821" cm="1">
        <f t="array" ref="N821">SUM(IF((licenziamenti[company]=M821)*(licenziamenti[date_year]=anno)*(licenziamenti[industry]=settore)*(licenziamenti[country]=paese),licenziamenti[total_laid_off]))</f>
        <v>0</v>
      </c>
      <c r="P821" t="str">
        <v>Hash</v>
      </c>
      <c r="Q821">
        <v>0</v>
      </c>
    </row>
    <row r="822" spans="13:17" x14ac:dyDescent="0.3">
      <c r="M822" t="str">
        <v>HashiCorp</v>
      </c>
      <c r="N822" cm="1">
        <f t="array" ref="N822">SUM(IF((licenziamenti[company]=M822)*(licenziamenti[date_year]=anno)*(licenziamenti[industry]=settore)*(licenziamenti[country]=paese),licenziamenti[total_laid_off]))</f>
        <v>0</v>
      </c>
      <c r="P822" t="str">
        <v>HashiCorp</v>
      </c>
      <c r="Q822">
        <v>0</v>
      </c>
    </row>
    <row r="823" spans="13:17" x14ac:dyDescent="0.3">
      <c r="M823" t="str">
        <v>Haus</v>
      </c>
      <c r="N823" cm="1">
        <f t="array" ref="N823">SUM(IF((licenziamenti[company]=M823)*(licenziamenti[date_year]=anno)*(licenziamenti[industry]=settore)*(licenziamenti[country]=paese),licenziamenti[total_laid_off]))</f>
        <v>0</v>
      </c>
      <c r="P823" t="str">
        <v>Haus</v>
      </c>
      <c r="Q823">
        <v>0</v>
      </c>
    </row>
    <row r="824" spans="13:17" x14ac:dyDescent="0.3">
      <c r="M824" t="str">
        <v>Havenly</v>
      </c>
      <c r="N824" cm="1">
        <f t="array" ref="N824">SUM(IF((licenziamenti[company]=M824)*(licenziamenti[date_year]=anno)*(licenziamenti[industry]=settore)*(licenziamenti[country]=paese),licenziamenti[total_laid_off]))</f>
        <v>0</v>
      </c>
      <c r="P824" t="str">
        <v>Havenly</v>
      </c>
      <c r="Q824">
        <v>0</v>
      </c>
    </row>
    <row r="825" spans="13:17" x14ac:dyDescent="0.3">
      <c r="M825" t="str">
        <v>Head Digital Works</v>
      </c>
      <c r="N825" cm="1">
        <f t="array" ref="N825">SUM(IF((licenziamenti[company]=M825)*(licenziamenti[date_year]=anno)*(licenziamenti[industry]=settore)*(licenziamenti[country]=paese),licenziamenti[total_laid_off]))</f>
        <v>0</v>
      </c>
      <c r="P825" t="str">
        <v>Head Digital Works</v>
      </c>
      <c r="Q825">
        <v>0</v>
      </c>
    </row>
    <row r="826" spans="13:17" x14ac:dyDescent="0.3">
      <c r="M826" t="str">
        <v>Headspace</v>
      </c>
      <c r="N826" cm="1">
        <f t="array" ref="N826">SUM(IF((licenziamenti[company]=M826)*(licenziamenti[date_year]=anno)*(licenziamenti[industry]=settore)*(licenziamenti[country]=paese),licenziamenti[total_laid_off]))</f>
        <v>0</v>
      </c>
      <c r="P826" t="str">
        <v>Headspace</v>
      </c>
      <c r="Q826">
        <v>0</v>
      </c>
    </row>
    <row r="827" spans="13:17" x14ac:dyDescent="0.3">
      <c r="M827" t="str">
        <v>Healthcare.com</v>
      </c>
      <c r="N827" cm="1">
        <f t="array" ref="N827">SUM(IF((licenziamenti[company]=M827)*(licenziamenti[date_year]=anno)*(licenziamenti[industry]=settore)*(licenziamenti[country]=paese),licenziamenti[total_laid_off]))</f>
        <v>0</v>
      </c>
      <c r="P827" t="str">
        <v>Healthcare.com</v>
      </c>
      <c r="Q827">
        <v>0</v>
      </c>
    </row>
    <row r="828" spans="13:17" x14ac:dyDescent="0.3">
      <c r="M828" t="str">
        <v>HealthifyMe</v>
      </c>
      <c r="N828" cm="1">
        <f t="array" ref="N828">SUM(IF((licenziamenti[company]=M828)*(licenziamenti[date_year]=anno)*(licenziamenti[industry]=settore)*(licenziamenti[country]=paese),licenziamenti[total_laid_off]))</f>
        <v>0</v>
      </c>
      <c r="P828" t="str">
        <v>HealthifyMe</v>
      </c>
      <c r="Q828">
        <v>0</v>
      </c>
    </row>
    <row r="829" spans="13:17" x14ac:dyDescent="0.3">
      <c r="M829" t="str">
        <v>HealthMatch</v>
      </c>
      <c r="N829" cm="1">
        <f t="array" ref="N829">SUM(IF((licenziamenti[company]=M829)*(licenziamenti[date_year]=anno)*(licenziamenti[industry]=settore)*(licenziamenti[country]=paese),licenziamenti[total_laid_off]))</f>
        <v>0</v>
      </c>
      <c r="P829" t="str">
        <v>HealthMatch</v>
      </c>
      <c r="Q829">
        <v>0</v>
      </c>
    </row>
    <row r="830" spans="13:17" x14ac:dyDescent="0.3">
      <c r="M830" t="str">
        <v>Healthy.io</v>
      </c>
      <c r="N830" cm="1">
        <f t="array" ref="N830">SUM(IF((licenziamenti[company]=M830)*(licenziamenti[date_year]=anno)*(licenziamenti[industry]=settore)*(licenziamenti[country]=paese),licenziamenti[total_laid_off]))</f>
        <v>0</v>
      </c>
      <c r="P830" t="str">
        <v>Healthy.io</v>
      </c>
      <c r="Q830">
        <v>0</v>
      </c>
    </row>
    <row r="831" spans="13:17" x14ac:dyDescent="0.3">
      <c r="M831" t="str">
        <v>Hedvig</v>
      </c>
      <c r="N831" cm="1">
        <f t="array" ref="N831">SUM(IF((licenziamenti[company]=M831)*(licenziamenti[date_year]=anno)*(licenziamenti[industry]=settore)*(licenziamenti[country]=paese),licenziamenti[total_laid_off]))</f>
        <v>0</v>
      </c>
      <c r="P831" t="str">
        <v>Hedvig</v>
      </c>
      <c r="Q831">
        <v>0</v>
      </c>
    </row>
    <row r="832" spans="13:17" x14ac:dyDescent="0.3">
      <c r="M832" t="str">
        <v>HelloFresh</v>
      </c>
      <c r="N832" cm="1">
        <f t="array" ref="N832">SUM(IF((licenziamenti[company]=M832)*(licenziamenti[date_year]=anno)*(licenziamenti[industry]=settore)*(licenziamenti[country]=paese),licenziamenti[total_laid_off]))</f>
        <v>0</v>
      </c>
      <c r="P832" t="str">
        <v>HelloFresh</v>
      </c>
      <c r="Q832">
        <v>0</v>
      </c>
    </row>
    <row r="833" spans="13:17" x14ac:dyDescent="0.3">
      <c r="M833" t="str">
        <v>Help.com</v>
      </c>
      <c r="N833" cm="1">
        <f t="array" ref="N833">SUM(IF((licenziamenti[company]=M833)*(licenziamenti[date_year]=anno)*(licenziamenti[industry]=settore)*(licenziamenti[country]=paese),licenziamenti[total_laid_off]))</f>
        <v>0</v>
      </c>
      <c r="P833" t="str">
        <v>Help.com</v>
      </c>
      <c r="Q833">
        <v>0</v>
      </c>
    </row>
    <row r="834" spans="13:17" x14ac:dyDescent="0.3">
      <c r="M834" t="str">
        <v>Here</v>
      </c>
      <c r="N834" cm="1">
        <f t="array" ref="N834">SUM(IF((licenziamenti[company]=M834)*(licenziamenti[date_year]=anno)*(licenziamenti[industry]=settore)*(licenziamenti[country]=paese),licenziamenti[total_laid_off]))</f>
        <v>0</v>
      </c>
      <c r="P834" t="str">
        <v>Here</v>
      </c>
      <c r="Q834">
        <v>0</v>
      </c>
    </row>
    <row r="835" spans="13:17" x14ac:dyDescent="0.3">
      <c r="M835" t="str">
        <v>HerMD</v>
      </c>
      <c r="N835" cm="1">
        <f t="array" ref="N835">SUM(IF((licenziamenti[company]=M835)*(licenziamenti[date_year]=anno)*(licenziamenti[industry]=settore)*(licenziamenti[country]=paese),licenziamenti[total_laid_off]))</f>
        <v>0</v>
      </c>
      <c r="P835" t="str">
        <v>HerMD</v>
      </c>
      <c r="Q835">
        <v>0</v>
      </c>
    </row>
    <row r="836" spans="13:17" x14ac:dyDescent="0.3">
      <c r="M836" t="str">
        <v>Heroes</v>
      </c>
      <c r="N836" cm="1">
        <f t="array" ref="N836">SUM(IF((licenziamenti[company]=M836)*(licenziamenti[date_year]=anno)*(licenziamenti[industry]=settore)*(licenziamenti[country]=paese),licenziamenti[total_laid_off]))</f>
        <v>0</v>
      </c>
      <c r="P836" t="str">
        <v>Heroes</v>
      </c>
      <c r="Q836">
        <v>0</v>
      </c>
    </row>
    <row r="837" spans="13:17" x14ac:dyDescent="0.3">
      <c r="M837" t="str">
        <v>Hewlett Packard Enterprise</v>
      </c>
      <c r="N837" cm="1">
        <f t="array" ref="N837">SUM(IF((licenziamenti[company]=M837)*(licenziamenti[date_year]=anno)*(licenziamenti[industry]=settore)*(licenziamenti[country]=paese),licenziamenti[total_laid_off]))</f>
        <v>25520</v>
      </c>
      <c r="P837" t="str">
        <v>Heygo</v>
      </c>
      <c r="Q837">
        <v>0</v>
      </c>
    </row>
    <row r="838" spans="13:17" x14ac:dyDescent="0.3">
      <c r="M838" t="str">
        <v>Heygo</v>
      </c>
      <c r="N838" cm="1">
        <f t="array" ref="N838">SUM(IF((licenziamenti[company]=M838)*(licenziamenti[date_year]=anno)*(licenziamenti[industry]=settore)*(licenziamenti[country]=paese),licenziamenti[total_laid_off]))</f>
        <v>0</v>
      </c>
      <c r="P838" t="str">
        <v>HeyJobs</v>
      </c>
      <c r="Q838">
        <v>0</v>
      </c>
    </row>
    <row r="839" spans="13:17" x14ac:dyDescent="0.3">
      <c r="M839" t="str">
        <v>HeyJobs</v>
      </c>
      <c r="N839" cm="1">
        <f t="array" ref="N839">SUM(IF((licenziamenti[company]=M839)*(licenziamenti[date_year]=anno)*(licenziamenti[industry]=settore)*(licenziamenti[country]=paese),licenziamenti[total_laid_off]))</f>
        <v>0</v>
      </c>
      <c r="P839" t="str">
        <v>Hibob</v>
      </c>
      <c r="Q839">
        <v>0</v>
      </c>
    </row>
    <row r="840" spans="13:17" x14ac:dyDescent="0.3">
      <c r="M840" t="str">
        <v>Hibob</v>
      </c>
      <c r="N840" cm="1">
        <f t="array" ref="N840">SUM(IF((licenziamenti[company]=M840)*(licenziamenti[date_year]=anno)*(licenziamenti[industry]=settore)*(licenziamenti[country]=paese),licenziamenti[total_laid_off]))</f>
        <v>0</v>
      </c>
      <c r="P840" t="str">
        <v>HighRadius</v>
      </c>
      <c r="Q840">
        <v>0</v>
      </c>
    </row>
    <row r="841" spans="13:17" x14ac:dyDescent="0.3">
      <c r="M841" t="str">
        <v>HighRadius</v>
      </c>
      <c r="N841" cm="1">
        <f t="array" ref="N841">SUM(IF((licenziamenti[company]=M841)*(licenziamenti[date_year]=anno)*(licenziamenti[industry]=settore)*(licenziamenti[country]=paese),licenziamenti[total_laid_off]))</f>
        <v>0</v>
      </c>
      <c r="P841" t="str">
        <v>Highsnobiety</v>
      </c>
      <c r="Q841">
        <v>0</v>
      </c>
    </row>
    <row r="842" spans="13:17" x14ac:dyDescent="0.3">
      <c r="M842" t="str">
        <v>Highsnobiety</v>
      </c>
      <c r="N842" cm="1">
        <f t="array" ref="N842">SUM(IF((licenziamenti[company]=M842)*(licenziamenti[date_year]=anno)*(licenziamenti[industry]=settore)*(licenziamenti[country]=paese),licenziamenti[total_laid_off]))</f>
        <v>0</v>
      </c>
      <c r="P842" t="str">
        <v>Highspot</v>
      </c>
      <c r="Q842">
        <v>0</v>
      </c>
    </row>
    <row r="843" spans="13:17" x14ac:dyDescent="0.3">
      <c r="M843" t="str">
        <v>Highspot</v>
      </c>
      <c r="N843" cm="1">
        <f t="array" ref="N843">SUM(IF((licenziamenti[company]=M843)*(licenziamenti[date_year]=anno)*(licenziamenti[industry]=settore)*(licenziamenti[country]=paese),licenziamenti[total_laid_off]))</f>
        <v>0</v>
      </c>
      <c r="P843" t="str">
        <v>Hike</v>
      </c>
      <c r="Q843">
        <v>0</v>
      </c>
    </row>
    <row r="844" spans="13:17" x14ac:dyDescent="0.3">
      <c r="M844" t="str">
        <v>Hike</v>
      </c>
      <c r="N844" cm="1">
        <f t="array" ref="N844">SUM(IF((licenziamenti[company]=M844)*(licenziamenti[date_year]=anno)*(licenziamenti[industry]=settore)*(licenziamenti[country]=paese),licenziamenti[total_laid_off]))</f>
        <v>0</v>
      </c>
      <c r="P844" t="str">
        <v>Hims &amp; Hers</v>
      </c>
      <c r="Q844">
        <v>0</v>
      </c>
    </row>
    <row r="845" spans="13:17" x14ac:dyDescent="0.3">
      <c r="M845" t="str">
        <v>Hims &amp; Hers</v>
      </c>
      <c r="N845" cm="1">
        <f t="array" ref="N845">SUM(IF((licenziamenti[company]=M845)*(licenziamenti[date_year]=anno)*(licenziamenti[industry]=settore)*(licenziamenti[country]=paese),licenziamenti[total_laid_off]))</f>
        <v>0</v>
      </c>
      <c r="P845" t="str">
        <v>Hinge Health</v>
      </c>
      <c r="Q845">
        <v>0</v>
      </c>
    </row>
    <row r="846" spans="13:17" x14ac:dyDescent="0.3">
      <c r="M846" t="str">
        <v>Hinge Health</v>
      </c>
      <c r="N846" cm="1">
        <f t="array" ref="N846">SUM(IF((licenziamenti[company]=M846)*(licenziamenti[date_year]=anno)*(licenziamenti[industry]=settore)*(licenziamenti[country]=paese),licenziamenti[total_laid_off]))</f>
        <v>0</v>
      </c>
      <c r="P846" t="str">
        <v>Hipcamp</v>
      </c>
      <c r="Q846">
        <v>0</v>
      </c>
    </row>
    <row r="847" spans="13:17" x14ac:dyDescent="0.3">
      <c r="M847" t="str">
        <v>Hipcamp</v>
      </c>
      <c r="N847" cm="1">
        <f t="array" ref="N847">SUM(IF((licenziamenti[company]=M847)*(licenziamenti[date_year]=anno)*(licenziamenti[industry]=settore)*(licenziamenti[country]=paese),licenziamenti[total_laid_off]))</f>
        <v>0</v>
      </c>
      <c r="P847" t="str">
        <v>Hippo Insurance</v>
      </c>
      <c r="Q847">
        <v>0</v>
      </c>
    </row>
    <row r="848" spans="13:17" x14ac:dyDescent="0.3">
      <c r="M848" t="str">
        <v>Hippo Insurance</v>
      </c>
      <c r="N848" cm="1">
        <f t="array" ref="N848">SUM(IF((licenziamenti[company]=M848)*(licenziamenti[date_year]=anno)*(licenziamenti[industry]=settore)*(licenziamenti[country]=paese),licenziamenti[total_laid_off]))</f>
        <v>0</v>
      </c>
      <c r="P848" t="str">
        <v>Hireology</v>
      </c>
      <c r="Q848">
        <v>0</v>
      </c>
    </row>
    <row r="849" spans="13:17" x14ac:dyDescent="0.3">
      <c r="M849" t="str">
        <v>Hireology</v>
      </c>
      <c r="N849" cm="1">
        <f t="array" ref="N849">SUM(IF((licenziamenti[company]=M849)*(licenziamenti[date_year]=anno)*(licenziamenti[industry]=settore)*(licenziamenti[country]=paese),licenziamenti[total_laid_off]))</f>
        <v>0</v>
      </c>
      <c r="P849" t="str">
        <v>Hodinkee</v>
      </c>
      <c r="Q849">
        <v>0</v>
      </c>
    </row>
    <row r="850" spans="13:17" x14ac:dyDescent="0.3">
      <c r="M850" t="str">
        <v>Hodinkee</v>
      </c>
      <c r="N850" cm="1">
        <f t="array" ref="N850">SUM(IF((licenziamenti[company]=M850)*(licenziamenti[date_year]=anno)*(licenziamenti[industry]=settore)*(licenziamenti[country]=paese),licenziamenti[total_laid_off]))</f>
        <v>0</v>
      </c>
      <c r="P850" t="str">
        <v>Hologram</v>
      </c>
      <c r="Q850">
        <v>0</v>
      </c>
    </row>
    <row r="851" spans="13:17" x14ac:dyDescent="0.3">
      <c r="M851" t="str">
        <v>Hologram</v>
      </c>
      <c r="N851" cm="1">
        <f t="array" ref="N851">SUM(IF((licenziamenti[company]=M851)*(licenziamenti[date_year]=anno)*(licenziamenti[industry]=settore)*(licenziamenti[country]=paese),licenziamenti[total_laid_off]))</f>
        <v>0</v>
      </c>
      <c r="P851" t="str">
        <v>Homebot</v>
      </c>
      <c r="Q851">
        <v>0</v>
      </c>
    </row>
    <row r="852" spans="13:17" x14ac:dyDescent="0.3">
      <c r="M852" t="str">
        <v>Homebot</v>
      </c>
      <c r="N852" cm="1">
        <f t="array" ref="N852">SUM(IF((licenziamenti[company]=M852)*(licenziamenti[date_year]=anno)*(licenziamenti[industry]=settore)*(licenziamenti[country]=paese),licenziamenti[total_laid_off]))</f>
        <v>0</v>
      </c>
      <c r="P852" t="str">
        <v>Homeday</v>
      </c>
      <c r="Q852">
        <v>0</v>
      </c>
    </row>
    <row r="853" spans="13:17" x14ac:dyDescent="0.3">
      <c r="M853" t="str">
        <v>Homeday</v>
      </c>
      <c r="N853" cm="1">
        <f t="array" ref="N853">SUM(IF((licenziamenti[company]=M853)*(licenziamenti[date_year]=anno)*(licenziamenti[industry]=settore)*(licenziamenti[country]=paese),licenziamenti[total_laid_off]))</f>
        <v>0</v>
      </c>
      <c r="P853" t="str">
        <v>HomeLane</v>
      </c>
      <c r="Q853">
        <v>0</v>
      </c>
    </row>
    <row r="854" spans="13:17" x14ac:dyDescent="0.3">
      <c r="M854" t="str">
        <v>HomeLane</v>
      </c>
      <c r="N854" cm="1">
        <f t="array" ref="N854">SUM(IF((licenziamenti[company]=M854)*(licenziamenti[date_year]=anno)*(licenziamenti[industry]=settore)*(licenziamenti[country]=paese),licenziamenti[total_laid_off]))</f>
        <v>0</v>
      </c>
      <c r="P854" t="str">
        <v>HomeLight</v>
      </c>
      <c r="Q854">
        <v>0</v>
      </c>
    </row>
    <row r="855" spans="13:17" x14ac:dyDescent="0.3">
      <c r="M855" t="str">
        <v>HomeLight</v>
      </c>
      <c r="N855" cm="1">
        <f t="array" ref="N855">SUM(IF((licenziamenti[company]=M855)*(licenziamenti[date_year]=anno)*(licenziamenti[industry]=settore)*(licenziamenti[country]=paese),licenziamenti[total_laid_off]))</f>
        <v>0</v>
      </c>
      <c r="P855" t="str">
        <v>Homeward</v>
      </c>
      <c r="Q855">
        <v>0</v>
      </c>
    </row>
    <row r="856" spans="13:17" x14ac:dyDescent="0.3">
      <c r="M856" t="str">
        <v>Homeward</v>
      </c>
      <c r="N856" cm="1">
        <f t="array" ref="N856">SUM(IF((licenziamenti[company]=M856)*(licenziamenti[date_year]=anno)*(licenziamenti[industry]=settore)*(licenziamenti[country]=paese),licenziamenti[total_laid_off]))</f>
        <v>0</v>
      </c>
      <c r="P856" t="str">
        <v>Homie</v>
      </c>
      <c r="Q856">
        <v>0</v>
      </c>
    </row>
    <row r="857" spans="13:17" x14ac:dyDescent="0.3">
      <c r="M857" t="str">
        <v>Homie</v>
      </c>
      <c r="N857" cm="1">
        <f t="array" ref="N857">SUM(IF((licenziamenti[company]=M857)*(licenziamenti[date_year]=anno)*(licenziamenti[industry]=settore)*(licenziamenti[country]=paese),licenziamenti[total_laid_off]))</f>
        <v>0</v>
      </c>
      <c r="P857" t="str">
        <v>Honor</v>
      </c>
      <c r="Q857">
        <v>0</v>
      </c>
    </row>
    <row r="858" spans="13:17" x14ac:dyDescent="0.3">
      <c r="M858" t="str">
        <v>Honor</v>
      </c>
      <c r="N858" cm="1">
        <f t="array" ref="N858">SUM(IF((licenziamenti[company]=M858)*(licenziamenti[date_year]=anno)*(licenziamenti[industry]=settore)*(licenziamenti[country]=paese),licenziamenti[total_laid_off]))</f>
        <v>0</v>
      </c>
      <c r="P858" t="str">
        <v>HOOQ</v>
      </c>
      <c r="Q858">
        <v>0</v>
      </c>
    </row>
    <row r="859" spans="13:17" x14ac:dyDescent="0.3">
      <c r="M859" t="str">
        <v>HOOQ</v>
      </c>
      <c r="N859" cm="1">
        <f t="array" ref="N859">SUM(IF((licenziamenti[company]=M859)*(licenziamenti[date_year]=anno)*(licenziamenti[industry]=settore)*(licenziamenti[country]=paese),licenziamenti[total_laid_off]))</f>
        <v>0</v>
      </c>
      <c r="P859" t="str">
        <v>Hooray Foods</v>
      </c>
      <c r="Q859">
        <v>0</v>
      </c>
    </row>
    <row r="860" spans="13:17" x14ac:dyDescent="0.3">
      <c r="M860" t="str">
        <v>Hooray Foods</v>
      </c>
      <c r="N860" cm="1">
        <f t="array" ref="N860">SUM(IF((licenziamenti[company]=M860)*(licenziamenti[date_year]=anno)*(licenziamenti[industry]=settore)*(licenziamenti[country]=paese),licenziamenti[total_laid_off]))</f>
        <v>0</v>
      </c>
      <c r="P860" t="str">
        <v>Hootsuite</v>
      </c>
      <c r="Q860">
        <v>0</v>
      </c>
    </row>
    <row r="861" spans="13:17" x14ac:dyDescent="0.3">
      <c r="M861" t="str">
        <v>Hootsuite</v>
      </c>
      <c r="N861" cm="1">
        <f t="array" ref="N861">SUM(IF((licenziamenti[company]=M861)*(licenziamenti[date_year]=anno)*(licenziamenti[industry]=settore)*(licenziamenti[country]=paese),licenziamenti[total_laid_off]))</f>
        <v>0</v>
      </c>
      <c r="P861" t="str">
        <v>Hopin</v>
      </c>
      <c r="Q861">
        <v>0</v>
      </c>
    </row>
    <row r="862" spans="13:17" x14ac:dyDescent="0.3">
      <c r="M862" t="str">
        <v>Hopin</v>
      </c>
      <c r="N862" cm="1">
        <f t="array" ref="N862">SUM(IF((licenziamenti[company]=M862)*(licenziamenti[date_year]=anno)*(licenziamenti[industry]=settore)*(licenziamenti[country]=paese),licenziamenti[total_laid_off]))</f>
        <v>0</v>
      </c>
      <c r="P862" t="str">
        <v>Hopper</v>
      </c>
      <c r="Q862">
        <v>0</v>
      </c>
    </row>
    <row r="863" spans="13:17" x14ac:dyDescent="0.3">
      <c r="M863" t="str">
        <v>Hopper</v>
      </c>
      <c r="N863" cm="1">
        <f t="array" ref="N863">SUM(IF((licenziamenti[company]=M863)*(licenziamenti[date_year]=anno)*(licenziamenti[industry]=settore)*(licenziamenti[country]=paese),licenziamenti[total_laid_off]))</f>
        <v>0</v>
      </c>
      <c r="P863" t="str">
        <v>HopSkipDrive</v>
      </c>
      <c r="Q863">
        <v>0</v>
      </c>
    </row>
    <row r="864" spans="13:17" x14ac:dyDescent="0.3">
      <c r="M864" t="str">
        <v>HopSkipDrive</v>
      </c>
      <c r="N864" cm="1">
        <f t="array" ref="N864">SUM(IF((licenziamenti[company]=M864)*(licenziamenti[date_year]=anno)*(licenziamenti[industry]=settore)*(licenziamenti[country]=paese),licenziamenti[total_laid_off]))</f>
        <v>0</v>
      </c>
      <c r="P864" t="str">
        <v>Horizn Studios</v>
      </c>
      <c r="Q864">
        <v>0</v>
      </c>
    </row>
    <row r="865" spans="13:17" x14ac:dyDescent="0.3">
      <c r="M865" t="str">
        <v>Horizn Studios</v>
      </c>
      <c r="N865" cm="1">
        <f t="array" ref="N865">SUM(IF((licenziamenti[company]=M865)*(licenziamenti[date_year]=anno)*(licenziamenti[industry]=settore)*(licenziamenti[country]=paese),licenziamenti[total_laid_off]))</f>
        <v>0</v>
      </c>
      <c r="P865" t="str">
        <v>Hotmart</v>
      </c>
      <c r="Q865">
        <v>0</v>
      </c>
    </row>
    <row r="866" spans="13:17" x14ac:dyDescent="0.3">
      <c r="M866" t="str">
        <v>Hotmart</v>
      </c>
      <c r="N866" cm="1">
        <f t="array" ref="N866">SUM(IF((licenziamenti[company]=M866)*(licenziamenti[date_year]=anno)*(licenziamenti[industry]=settore)*(licenziamenti[country]=paese),licenziamenti[total_laid_off]))</f>
        <v>0</v>
      </c>
      <c r="P866" t="str">
        <v>Houzz</v>
      </c>
      <c r="Q866">
        <v>0</v>
      </c>
    </row>
    <row r="867" spans="13:17" x14ac:dyDescent="0.3">
      <c r="M867" t="str">
        <v>Houzz</v>
      </c>
      <c r="N867" cm="1">
        <f t="array" ref="N867">SUM(IF((licenziamenti[company]=M867)*(licenziamenti[date_year]=anno)*(licenziamenti[industry]=settore)*(licenziamenti[country]=paese),licenziamenti[total_laid_off]))</f>
        <v>0</v>
      </c>
      <c r="P867" t="str">
        <v>HP</v>
      </c>
      <c r="Q867">
        <v>0</v>
      </c>
    </row>
    <row r="868" spans="13:17" x14ac:dyDescent="0.3">
      <c r="M868" t="str">
        <v>HP</v>
      </c>
      <c r="N868" cm="1">
        <f t="array" ref="N868">SUM(IF((licenziamenti[company]=M868)*(licenziamenti[date_year]=anno)*(licenziamenti[industry]=settore)*(licenziamenti[country]=paese),licenziamenti[total_laid_off]))</f>
        <v>0</v>
      </c>
      <c r="P868" t="str">
        <v>Hubba</v>
      </c>
      <c r="Q868">
        <v>0</v>
      </c>
    </row>
    <row r="869" spans="13:17" x14ac:dyDescent="0.3">
      <c r="M869" t="str">
        <v>Hubba</v>
      </c>
      <c r="N869" cm="1">
        <f t="array" ref="N869">SUM(IF((licenziamenti[company]=M869)*(licenziamenti[date_year]=anno)*(licenziamenti[industry]=settore)*(licenziamenti[country]=paese),licenziamenti[total_laid_off]))</f>
        <v>0</v>
      </c>
      <c r="P869" t="str">
        <v>HubHaus</v>
      </c>
      <c r="Q869">
        <v>0</v>
      </c>
    </row>
    <row r="870" spans="13:17" x14ac:dyDescent="0.3">
      <c r="M870" t="str">
        <v>HubHaus</v>
      </c>
      <c r="N870" cm="1">
        <f t="array" ref="N870">SUM(IF((licenziamenti[company]=M870)*(licenziamenti[date_year]=anno)*(licenziamenti[industry]=settore)*(licenziamenti[country]=paese),licenziamenti[total_laid_off]))</f>
        <v>0</v>
      </c>
      <c r="P870" t="str">
        <v>Hubilo</v>
      </c>
      <c r="Q870">
        <v>0</v>
      </c>
    </row>
    <row r="871" spans="13:17" x14ac:dyDescent="0.3">
      <c r="M871" t="str">
        <v>Hubilo</v>
      </c>
      <c r="N871" cm="1">
        <f t="array" ref="N871">SUM(IF((licenziamenti[company]=M871)*(licenziamenti[date_year]=anno)*(licenziamenti[industry]=settore)*(licenziamenti[country]=paese),licenziamenti[total_laid_off]))</f>
        <v>0</v>
      </c>
      <c r="P871" t="str">
        <v>HubSpot</v>
      </c>
      <c r="Q871">
        <v>0</v>
      </c>
    </row>
    <row r="872" spans="13:17" x14ac:dyDescent="0.3">
      <c r="M872" t="str">
        <v>HubSpot</v>
      </c>
      <c r="N872" cm="1">
        <f t="array" ref="N872">SUM(IF((licenziamenti[company]=M872)*(licenziamenti[date_year]=anno)*(licenziamenti[industry]=settore)*(licenziamenti[country]=paese),licenziamenti[total_laid_off]))</f>
        <v>0</v>
      </c>
      <c r="P872" t="str">
        <v>HuffPo</v>
      </c>
      <c r="Q872">
        <v>0</v>
      </c>
    </row>
    <row r="873" spans="13:17" x14ac:dyDescent="0.3">
      <c r="M873" t="str">
        <v>HuffPo</v>
      </c>
      <c r="N873" cm="1">
        <f t="array" ref="N873">SUM(IF((licenziamenti[company]=M873)*(licenziamenti[date_year]=anno)*(licenziamenti[industry]=settore)*(licenziamenti[country]=paese),licenziamenti[total_laid_off]))</f>
        <v>0</v>
      </c>
      <c r="P873" t="str">
        <v>Hugging Face</v>
      </c>
      <c r="Q873">
        <v>0</v>
      </c>
    </row>
    <row r="874" spans="13:17" x14ac:dyDescent="0.3">
      <c r="M874" t="str">
        <v>Hugging Face</v>
      </c>
      <c r="N874" cm="1">
        <f t="array" ref="N874">SUM(IF((licenziamenti[company]=M874)*(licenziamenti[date_year]=anno)*(licenziamenti[industry]=settore)*(licenziamenti[country]=paese),licenziamenti[total_laid_off]))</f>
        <v>0</v>
      </c>
      <c r="P874" t="str">
        <v>Hulu</v>
      </c>
      <c r="Q874">
        <v>0</v>
      </c>
    </row>
    <row r="875" spans="13:17" x14ac:dyDescent="0.3">
      <c r="M875" t="str">
        <v>Hulu</v>
      </c>
      <c r="N875" cm="1">
        <f t="array" ref="N875">SUM(IF((licenziamenti[company]=M875)*(licenziamenti[date_year]=anno)*(licenziamenti[industry]=settore)*(licenziamenti[country]=paese),licenziamenti[total_laid_off]))</f>
        <v>0</v>
      </c>
      <c r="P875" t="str">
        <v>Huma</v>
      </c>
      <c r="Q875">
        <v>0</v>
      </c>
    </row>
    <row r="876" spans="13:17" x14ac:dyDescent="0.3">
      <c r="M876" t="str">
        <v>Huma</v>
      </c>
      <c r="N876" cm="1">
        <f t="array" ref="N876">SUM(IF((licenziamenti[company]=M876)*(licenziamenti[date_year]=anno)*(licenziamenti[industry]=settore)*(licenziamenti[country]=paese),licenziamenti[total_laid_off]))</f>
        <v>0</v>
      </c>
      <c r="P876" t="str">
        <v>Humane</v>
      </c>
      <c r="Q876">
        <v>0</v>
      </c>
    </row>
    <row r="877" spans="13:17" x14ac:dyDescent="0.3">
      <c r="M877" t="str">
        <v>Humane</v>
      </c>
      <c r="N877" cm="1">
        <f t="array" ref="N877">SUM(IF((licenziamenti[company]=M877)*(licenziamenti[date_year]=anno)*(licenziamenti[industry]=settore)*(licenziamenti[country]=paese),licenziamenti[total_laid_off]))</f>
        <v>0</v>
      </c>
      <c r="P877" t="str">
        <v>Humble</v>
      </c>
      <c r="Q877">
        <v>0</v>
      </c>
    </row>
    <row r="878" spans="13:17" x14ac:dyDescent="0.3">
      <c r="M878" t="str">
        <v>Humble</v>
      </c>
      <c r="N878" cm="1">
        <f t="array" ref="N878">SUM(IF((licenziamenti[company]=M878)*(licenziamenti[date_year]=anno)*(licenziamenti[industry]=settore)*(licenziamenti[country]=paese),licenziamenti[total_laid_off]))</f>
        <v>0</v>
      </c>
      <c r="P878" t="str">
        <v>Humble Games</v>
      </c>
      <c r="Q878">
        <v>0</v>
      </c>
    </row>
    <row r="879" spans="13:17" x14ac:dyDescent="0.3">
      <c r="M879" t="str">
        <v>Humble Games</v>
      </c>
      <c r="N879" cm="1">
        <f t="array" ref="N879">SUM(IF((licenziamenti[company]=M879)*(licenziamenti[date_year]=anno)*(licenziamenti[industry]=settore)*(licenziamenti[country]=paese),licenziamenti[total_laid_off]))</f>
        <v>0</v>
      </c>
      <c r="P879" t="str">
        <v>Humu</v>
      </c>
      <c r="Q879">
        <v>0</v>
      </c>
    </row>
    <row r="880" spans="13:17" x14ac:dyDescent="0.3">
      <c r="M880" t="str">
        <v>Humu</v>
      </c>
      <c r="N880" cm="1">
        <f t="array" ref="N880">SUM(IF((licenziamenti[company]=M880)*(licenziamenti[date_year]=anno)*(licenziamenti[industry]=settore)*(licenziamenti[country]=paese),licenziamenti[total_laid_off]))</f>
        <v>0</v>
      </c>
      <c r="P880" t="str">
        <v>Hunty</v>
      </c>
      <c r="Q880">
        <v>0</v>
      </c>
    </row>
    <row r="881" spans="13:17" x14ac:dyDescent="0.3">
      <c r="M881" t="str">
        <v>Hunty</v>
      </c>
      <c r="N881" cm="1">
        <f t="array" ref="N881">SUM(IF((licenziamenti[company]=M881)*(licenziamenti[date_year]=anno)*(licenziamenti[industry]=settore)*(licenziamenti[country]=paese),licenziamenti[total_laid_off]))</f>
        <v>0</v>
      </c>
      <c r="P881" t="str">
        <v>Huobi</v>
      </c>
      <c r="Q881">
        <v>0</v>
      </c>
    </row>
    <row r="882" spans="13:17" x14ac:dyDescent="0.3">
      <c r="M882" t="str">
        <v>Huobi</v>
      </c>
      <c r="N882" cm="1">
        <f t="array" ref="N882">SUM(IF((licenziamenti[company]=M882)*(licenziamenti[date_year]=anno)*(licenziamenti[industry]=settore)*(licenziamenti[country]=paese),licenziamenti[total_laid_off]))</f>
        <v>0</v>
      </c>
      <c r="P882" t="str">
        <v>Huuuge Games</v>
      </c>
      <c r="Q882">
        <v>0</v>
      </c>
    </row>
    <row r="883" spans="13:17" x14ac:dyDescent="0.3">
      <c r="M883" t="str">
        <v>Huuuge Games</v>
      </c>
      <c r="N883" cm="1">
        <f t="array" ref="N883">SUM(IF((licenziamenti[company]=M883)*(licenziamenti[date_year]=anno)*(licenziamenti[industry]=settore)*(licenziamenti[country]=paese),licenziamenti[total_laid_off]))</f>
        <v>0</v>
      </c>
      <c r="P883" t="str">
        <v>Hydrow</v>
      </c>
      <c r="Q883">
        <v>0</v>
      </c>
    </row>
    <row r="884" spans="13:17" x14ac:dyDescent="0.3">
      <c r="M884" t="str">
        <v>Hydrow</v>
      </c>
      <c r="N884" cm="1">
        <f t="array" ref="N884">SUM(IF((licenziamenti[company]=M884)*(licenziamenti[date_year]=anno)*(licenziamenti[industry]=settore)*(licenziamenti[country]=paese),licenziamenti[total_laid_off]))</f>
        <v>0</v>
      </c>
      <c r="P884" t="str">
        <v>Hypefast</v>
      </c>
      <c r="Q884">
        <v>0</v>
      </c>
    </row>
    <row r="885" spans="13:17" x14ac:dyDescent="0.3">
      <c r="M885" t="str">
        <v>Hypefast</v>
      </c>
      <c r="N885" cm="1">
        <f t="array" ref="N885">SUM(IF((licenziamenti[company]=M885)*(licenziamenti[date_year]=anno)*(licenziamenti[industry]=settore)*(licenziamenti[country]=paese),licenziamenti[total_laid_off]))</f>
        <v>0</v>
      </c>
      <c r="P885" t="str">
        <v>Hyperloop One</v>
      </c>
      <c r="Q885">
        <v>0</v>
      </c>
    </row>
    <row r="886" spans="13:17" x14ac:dyDescent="0.3">
      <c r="M886" t="str">
        <v>Hyperloop One</v>
      </c>
      <c r="N886" cm="1">
        <f t="array" ref="N886">SUM(IF((licenziamenti[company]=M886)*(licenziamenti[date_year]=anno)*(licenziamenti[industry]=settore)*(licenziamenti[country]=paese),licenziamenti[total_laid_off]))</f>
        <v>0</v>
      </c>
      <c r="P886" t="str">
        <v>Hyperscience</v>
      </c>
      <c r="Q886">
        <v>0</v>
      </c>
    </row>
    <row r="887" spans="13:17" x14ac:dyDescent="0.3">
      <c r="M887" t="str">
        <v>Hyperscience</v>
      </c>
      <c r="N887" cm="1">
        <f t="array" ref="N887">SUM(IF((licenziamenti[company]=M887)*(licenziamenti[date_year]=anno)*(licenziamenti[industry]=settore)*(licenziamenti[country]=paese),licenziamenti[total_laid_off]))</f>
        <v>0</v>
      </c>
      <c r="P887" t="str">
        <v>Ibotta</v>
      </c>
      <c r="Q887">
        <v>0</v>
      </c>
    </row>
    <row r="888" spans="13:17" x14ac:dyDescent="0.3">
      <c r="M888" t="str">
        <v>Ibotta</v>
      </c>
      <c r="N888" cm="1">
        <f t="array" ref="N888">SUM(IF((licenziamenti[company]=M888)*(licenziamenti[date_year]=anno)*(licenziamenti[industry]=settore)*(licenziamenti[country]=paese),licenziamenti[total_laid_off]))</f>
        <v>0</v>
      </c>
      <c r="P888" t="str">
        <v>iCAD</v>
      </c>
      <c r="Q888">
        <v>0</v>
      </c>
    </row>
    <row r="889" spans="13:17" x14ac:dyDescent="0.3">
      <c r="M889" t="str">
        <v>iCAD</v>
      </c>
      <c r="N889" cm="1">
        <f t="array" ref="N889">SUM(IF((licenziamenti[company]=M889)*(licenziamenti[date_year]=anno)*(licenziamenti[industry]=settore)*(licenziamenti[country]=paese),licenziamenti[total_laid_off]))</f>
        <v>0</v>
      </c>
      <c r="P889" t="str">
        <v>iCIMS</v>
      </c>
      <c r="Q889">
        <v>0</v>
      </c>
    </row>
    <row r="890" spans="13:17" x14ac:dyDescent="0.3">
      <c r="M890" t="str">
        <v>iCIMS</v>
      </c>
      <c r="N890" cm="1">
        <f t="array" ref="N890">SUM(IF((licenziamenti[company]=M890)*(licenziamenti[date_year]=anno)*(licenziamenti[industry]=settore)*(licenziamenti[country]=paese),licenziamenti[total_laid_off]))</f>
        <v>0</v>
      </c>
      <c r="P890" t="str">
        <v>Icon</v>
      </c>
      <c r="Q890">
        <v>0</v>
      </c>
    </row>
    <row r="891" spans="13:17" x14ac:dyDescent="0.3">
      <c r="M891" t="str">
        <v>Icon</v>
      </c>
      <c r="N891" cm="1">
        <f t="array" ref="N891">SUM(IF((licenziamenti[company]=M891)*(licenziamenti[date_year]=anno)*(licenziamenti[industry]=settore)*(licenziamenti[country]=paese),licenziamenti[total_laid_off]))</f>
        <v>0</v>
      </c>
      <c r="P891" t="str">
        <v>ID.me</v>
      </c>
      <c r="Q891">
        <v>0</v>
      </c>
    </row>
    <row r="892" spans="13:17" x14ac:dyDescent="0.3">
      <c r="M892" t="str">
        <v>ID.me</v>
      </c>
      <c r="N892" cm="1">
        <f t="array" ref="N892">SUM(IF((licenziamenti[company]=M892)*(licenziamenti[date_year]=anno)*(licenziamenti[industry]=settore)*(licenziamenti[country]=paese),licenziamenti[total_laid_off]))</f>
        <v>0</v>
      </c>
      <c r="P892" t="str">
        <v>Identiq</v>
      </c>
      <c r="Q892">
        <v>0</v>
      </c>
    </row>
    <row r="893" spans="13:17" x14ac:dyDescent="0.3">
      <c r="M893" t="str">
        <v>Identiq</v>
      </c>
      <c r="N893" cm="1">
        <f t="array" ref="N893">SUM(IF((licenziamenti[company]=M893)*(licenziamenti[date_year]=anno)*(licenziamenti[industry]=settore)*(licenziamenti[country]=paese),licenziamenti[total_laid_off]))</f>
        <v>0</v>
      </c>
      <c r="P893" t="str">
        <v>Ideoclick</v>
      </c>
      <c r="Q893">
        <v>0</v>
      </c>
    </row>
    <row r="894" spans="13:17" x14ac:dyDescent="0.3">
      <c r="M894" t="str">
        <v>Ideoclick</v>
      </c>
      <c r="N894" cm="1">
        <f t="array" ref="N894">SUM(IF((licenziamenti[company]=M894)*(licenziamenti[date_year]=anno)*(licenziamenti[industry]=settore)*(licenziamenti[country]=paese),licenziamenti[total_laid_off]))</f>
        <v>0</v>
      </c>
      <c r="P894" t="str">
        <v>iFit</v>
      </c>
      <c r="Q894">
        <v>0</v>
      </c>
    </row>
    <row r="895" spans="13:17" x14ac:dyDescent="0.3">
      <c r="M895" t="str">
        <v>iFit</v>
      </c>
      <c r="N895" cm="1">
        <f t="array" ref="N895">SUM(IF((licenziamenti[company]=M895)*(licenziamenti[date_year]=anno)*(licenziamenti[industry]=settore)*(licenziamenti[country]=paese),licenziamenti[total_laid_off]))</f>
        <v>0</v>
      </c>
      <c r="P895" t="str">
        <v>Iflix</v>
      </c>
      <c r="Q895">
        <v>0</v>
      </c>
    </row>
    <row r="896" spans="13:17" x14ac:dyDescent="0.3">
      <c r="M896" t="str">
        <v>Iflix</v>
      </c>
      <c r="N896" cm="1">
        <f t="array" ref="N896">SUM(IF((licenziamenti[company]=M896)*(licenziamenti[date_year]=anno)*(licenziamenti[industry]=settore)*(licenziamenti[country]=paese),licenziamenti[total_laid_off]))</f>
        <v>0</v>
      </c>
      <c r="P896" t="str">
        <v>iFood</v>
      </c>
      <c r="Q896">
        <v>0</v>
      </c>
    </row>
    <row r="897" spans="13:17" x14ac:dyDescent="0.3">
      <c r="M897" t="str">
        <v>iFood</v>
      </c>
      <c r="N897" cm="1">
        <f t="array" ref="N897">SUM(IF((licenziamenti[company]=M897)*(licenziamenti[date_year]=anno)*(licenziamenti[industry]=settore)*(licenziamenti[country]=paese),licenziamenti[total_laid_off]))</f>
        <v>0</v>
      </c>
      <c r="P897" t="str">
        <v>Ignite</v>
      </c>
      <c r="Q897">
        <v>0</v>
      </c>
    </row>
    <row r="898" spans="13:17" x14ac:dyDescent="0.3">
      <c r="M898" t="str">
        <v>Ignite</v>
      </c>
      <c r="N898" cm="1">
        <f t="array" ref="N898">SUM(IF((licenziamenti[company]=M898)*(licenziamenti[date_year]=anno)*(licenziamenti[industry]=settore)*(licenziamenti[country]=paese),licenziamenti[total_laid_off]))</f>
        <v>0</v>
      </c>
      <c r="P898" t="str">
        <v>Ignition</v>
      </c>
      <c r="Q898">
        <v>0</v>
      </c>
    </row>
    <row r="899" spans="13:17" x14ac:dyDescent="0.3">
      <c r="M899" t="str">
        <v>Ignition</v>
      </c>
      <c r="N899" cm="1">
        <f t="array" ref="N899">SUM(IF((licenziamenti[company]=M899)*(licenziamenti[date_year]=anno)*(licenziamenti[industry]=settore)*(licenziamenti[country]=paese),licenziamenti[total_laid_off]))</f>
        <v>0</v>
      </c>
      <c r="P899" t="str">
        <v>Ike</v>
      </c>
      <c r="Q899">
        <v>0</v>
      </c>
    </row>
    <row r="900" spans="13:17" x14ac:dyDescent="0.3">
      <c r="M900" t="str">
        <v>Ike</v>
      </c>
      <c r="N900" cm="1">
        <f t="array" ref="N900">SUM(IF((licenziamenti[company]=M900)*(licenziamenti[date_year]=anno)*(licenziamenti[industry]=settore)*(licenziamenti[country]=paese),licenziamenti[total_laid_off]))</f>
        <v>0</v>
      </c>
      <c r="P900" t="str">
        <v>Illumina</v>
      </c>
      <c r="Q900">
        <v>0</v>
      </c>
    </row>
    <row r="901" spans="13:17" x14ac:dyDescent="0.3">
      <c r="M901" t="str">
        <v>Illumina</v>
      </c>
      <c r="N901" cm="1">
        <f t="array" ref="N901">SUM(IF((licenziamenti[company]=M901)*(licenziamenti[date_year]=anno)*(licenziamenti[industry]=settore)*(licenziamenti[country]=paese),licenziamenti[total_laid_off]))</f>
        <v>0</v>
      </c>
      <c r="P901" t="str">
        <v>Immersive Labs</v>
      </c>
      <c r="Q901">
        <v>0</v>
      </c>
    </row>
    <row r="902" spans="13:17" x14ac:dyDescent="0.3">
      <c r="M902" t="str">
        <v>Immersive Labs</v>
      </c>
      <c r="N902" cm="1">
        <f t="array" ref="N902">SUM(IF((licenziamenti[company]=M902)*(licenziamenti[date_year]=anno)*(licenziamenti[industry]=settore)*(licenziamenti[country]=paese),licenziamenti[total_laid_off]))</f>
        <v>0</v>
      </c>
      <c r="P902" t="str">
        <v>Immutable</v>
      </c>
      <c r="Q902">
        <v>0</v>
      </c>
    </row>
    <row r="903" spans="13:17" x14ac:dyDescent="0.3">
      <c r="M903" t="str">
        <v>Immutable</v>
      </c>
      <c r="N903" cm="1">
        <f t="array" ref="N903">SUM(IF((licenziamenti[company]=M903)*(licenziamenti[date_year]=anno)*(licenziamenti[industry]=settore)*(licenziamenti[country]=paese),licenziamenti[total_laid_off]))</f>
        <v>0</v>
      </c>
      <c r="P903" t="str">
        <v>Impact.com</v>
      </c>
      <c r="Q903">
        <v>0</v>
      </c>
    </row>
    <row r="904" spans="13:17" x14ac:dyDescent="0.3">
      <c r="M904" t="str">
        <v>Impact.com</v>
      </c>
      <c r="N904" cm="1">
        <f t="array" ref="N904">SUM(IF((licenziamenti[company]=M904)*(licenziamenti[date_year]=anno)*(licenziamenti[industry]=settore)*(licenziamenti[country]=paese),licenziamenti[total_laid_off]))</f>
        <v>0</v>
      </c>
      <c r="P904" t="str">
        <v>Impala</v>
      </c>
      <c r="Q904">
        <v>0</v>
      </c>
    </row>
    <row r="905" spans="13:17" x14ac:dyDescent="0.3">
      <c r="M905" t="str">
        <v>Impala</v>
      </c>
      <c r="N905" cm="1">
        <f t="array" ref="N905">SUM(IF((licenziamenti[company]=M905)*(licenziamenti[date_year]=anno)*(licenziamenti[industry]=settore)*(licenziamenti[country]=paese),licenziamenti[total_laid_off]))</f>
        <v>0</v>
      </c>
      <c r="P905" t="str">
        <v>Imperfect Foods</v>
      </c>
      <c r="Q905">
        <v>0</v>
      </c>
    </row>
    <row r="906" spans="13:17" x14ac:dyDescent="0.3">
      <c r="M906" t="str">
        <v>Imperfect Foods</v>
      </c>
      <c r="N906" cm="1">
        <f t="array" ref="N906">SUM(IF((licenziamenti[company]=M906)*(licenziamenti[date_year]=anno)*(licenziamenti[industry]=settore)*(licenziamenti[country]=paese),licenziamenti[total_laid_off]))</f>
        <v>0</v>
      </c>
      <c r="P906" t="str">
        <v>Impinj</v>
      </c>
      <c r="Q906">
        <v>0</v>
      </c>
    </row>
    <row r="907" spans="13:17" x14ac:dyDescent="0.3">
      <c r="M907" t="str">
        <v>Impinj</v>
      </c>
      <c r="N907" cm="1">
        <f t="array" ref="N907">SUM(IF((licenziamenti[company]=M907)*(licenziamenti[date_year]=anno)*(licenziamenti[industry]=settore)*(licenziamenti[country]=paese),licenziamenti[total_laid_off]))</f>
        <v>0</v>
      </c>
      <c r="P907" t="str">
        <v>Impossible Foods</v>
      </c>
      <c r="Q907">
        <v>0</v>
      </c>
    </row>
    <row r="908" spans="13:17" x14ac:dyDescent="0.3">
      <c r="M908" t="str">
        <v>Impossible Foods</v>
      </c>
      <c r="N908" cm="1">
        <f t="array" ref="N908">SUM(IF((licenziamenti[company]=M908)*(licenziamenti[date_year]=anno)*(licenziamenti[industry]=settore)*(licenziamenti[country]=paese),licenziamenti[total_laid_off]))</f>
        <v>0</v>
      </c>
      <c r="P908" t="str">
        <v>Impossible Foods copy</v>
      </c>
      <c r="Q908">
        <v>0</v>
      </c>
    </row>
    <row r="909" spans="13:17" x14ac:dyDescent="0.3">
      <c r="M909" t="str">
        <v>Impossible Foods copy</v>
      </c>
      <c r="N909" cm="1">
        <f t="array" ref="N909">SUM(IF((licenziamenti[company]=M909)*(licenziamenti[date_year]=anno)*(licenziamenti[industry]=settore)*(licenziamenti[country]=paese),licenziamenti[total_laid_off]))</f>
        <v>0</v>
      </c>
      <c r="P909" t="str">
        <v>Improbable</v>
      </c>
      <c r="Q909">
        <v>0</v>
      </c>
    </row>
    <row r="910" spans="13:17" x14ac:dyDescent="0.3">
      <c r="M910" t="str">
        <v>Improbable</v>
      </c>
      <c r="N910" cm="1">
        <f t="array" ref="N910">SUM(IF((licenziamenti[company]=M910)*(licenziamenti[date_year]=anno)*(licenziamenti[industry]=settore)*(licenziamenti[country]=paese),licenziamenti[total_laid_off]))</f>
        <v>0</v>
      </c>
      <c r="P910" t="str">
        <v>Inbound Health</v>
      </c>
      <c r="Q910">
        <v>0</v>
      </c>
    </row>
    <row r="911" spans="13:17" x14ac:dyDescent="0.3">
      <c r="M911" t="str">
        <v>Inbound Health</v>
      </c>
      <c r="N911" cm="1">
        <f t="array" ref="N911">SUM(IF((licenziamenti[company]=M911)*(licenziamenti[date_year]=anno)*(licenziamenti[industry]=settore)*(licenziamenti[country]=paese),licenziamenti[total_laid_off]))</f>
        <v>0</v>
      </c>
      <c r="P911" t="str">
        <v>Included Health</v>
      </c>
      <c r="Q911">
        <v>0</v>
      </c>
    </row>
    <row r="912" spans="13:17" x14ac:dyDescent="0.3">
      <c r="M912" t="str">
        <v>Included Health</v>
      </c>
      <c r="N912" cm="1">
        <f t="array" ref="N912">SUM(IF((licenziamenti[company]=M912)*(licenziamenti[date_year]=anno)*(licenziamenti[industry]=settore)*(licenziamenti[country]=paese),licenziamenti[total_laid_off]))</f>
        <v>0</v>
      </c>
      <c r="P912" t="str">
        <v>Incredible Health</v>
      </c>
      <c r="Q912">
        <v>0</v>
      </c>
    </row>
    <row r="913" spans="13:17" x14ac:dyDescent="0.3">
      <c r="M913" t="str">
        <v>Incredible Health</v>
      </c>
      <c r="N913" cm="1">
        <f t="array" ref="N913">SUM(IF((licenziamenti[company]=M913)*(licenziamenti[date_year]=anno)*(licenziamenti[industry]=settore)*(licenziamenti[country]=paese),licenziamenti[total_laid_off]))</f>
        <v>0</v>
      </c>
      <c r="P913" t="str">
        <v>Incredibuild</v>
      </c>
      <c r="Q913">
        <v>0</v>
      </c>
    </row>
    <row r="914" spans="13:17" x14ac:dyDescent="0.3">
      <c r="M914" t="str">
        <v>Incredibuild</v>
      </c>
      <c r="N914" cm="1">
        <f t="array" ref="N914">SUM(IF((licenziamenti[company]=M914)*(licenziamenti[date_year]=anno)*(licenziamenti[industry]=settore)*(licenziamenti[country]=paese),licenziamenti[total_laid_off]))</f>
        <v>0</v>
      </c>
      <c r="P914" t="str">
        <v>Increff</v>
      </c>
      <c r="Q914">
        <v>0</v>
      </c>
    </row>
    <row r="915" spans="13:17" x14ac:dyDescent="0.3">
      <c r="M915" t="str">
        <v>Increff</v>
      </c>
      <c r="N915" cm="1">
        <f t="array" ref="N915">SUM(IF((licenziamenti[company]=M915)*(licenziamenti[date_year]=anno)*(licenziamenti[industry]=settore)*(licenziamenti[country]=paese),licenziamenti[total_laid_off]))</f>
        <v>0</v>
      </c>
      <c r="P915" t="str">
        <v>InDebted</v>
      </c>
      <c r="Q915">
        <v>0</v>
      </c>
    </row>
    <row r="916" spans="13:17" x14ac:dyDescent="0.3">
      <c r="M916" t="str">
        <v>InDebted</v>
      </c>
      <c r="N916" cm="1">
        <f t="array" ref="N916">SUM(IF((licenziamenti[company]=M916)*(licenziamenti[date_year]=anno)*(licenziamenti[industry]=settore)*(licenziamenti[country]=paese),licenziamenti[total_laid_off]))</f>
        <v>0</v>
      </c>
      <c r="P916" t="str">
        <v>Indeed</v>
      </c>
      <c r="Q916">
        <v>0</v>
      </c>
    </row>
    <row r="917" spans="13:17" x14ac:dyDescent="0.3">
      <c r="M917" t="str">
        <v>Indeed</v>
      </c>
      <c r="N917" cm="1">
        <f t="array" ref="N917">SUM(IF((licenziamenti[company]=M917)*(licenziamenti[date_year]=anno)*(licenziamenti[industry]=settore)*(licenziamenti[country]=paese),licenziamenti[total_laid_off]))</f>
        <v>0</v>
      </c>
      <c r="P917" t="str">
        <v>Indeed + Glassdoor</v>
      </c>
      <c r="Q917">
        <v>0</v>
      </c>
    </row>
    <row r="918" spans="13:17" x14ac:dyDescent="0.3">
      <c r="M918" t="str">
        <v>Indeed + Glassdoor</v>
      </c>
      <c r="N918" cm="1">
        <f t="array" ref="N918">SUM(IF((licenziamenti[company]=M918)*(licenziamenti[date_year]=anno)*(licenziamenti[industry]=settore)*(licenziamenti[country]=paese),licenziamenti[total_laid_off]))</f>
        <v>0</v>
      </c>
      <c r="P918" t="str">
        <v>Indigo</v>
      </c>
      <c r="Q918">
        <v>0</v>
      </c>
    </row>
    <row r="919" spans="13:17" x14ac:dyDescent="0.3">
      <c r="M919" t="str">
        <v>Indigo</v>
      </c>
      <c r="N919" cm="1">
        <f t="array" ref="N919">SUM(IF((licenziamenti[company]=M919)*(licenziamenti[date_year]=anno)*(licenziamenti[industry]=settore)*(licenziamenti[country]=paese),licenziamenti[total_laid_off]))</f>
        <v>0</v>
      </c>
      <c r="P919" t="str">
        <v>inDrive</v>
      </c>
      <c r="Q919">
        <v>0</v>
      </c>
    </row>
    <row r="920" spans="13:17" x14ac:dyDescent="0.3">
      <c r="M920" t="str">
        <v>inDrive</v>
      </c>
      <c r="N920" cm="1">
        <f t="array" ref="N920">SUM(IF((licenziamenti[company]=M920)*(licenziamenti[date_year]=anno)*(licenziamenti[industry]=settore)*(licenziamenti[country]=paese),licenziamenti[total_laid_off]))</f>
        <v>0</v>
      </c>
      <c r="P920" t="str">
        <v>Industrious</v>
      </c>
      <c r="Q920">
        <v>0</v>
      </c>
    </row>
    <row r="921" spans="13:17" x14ac:dyDescent="0.3">
      <c r="M921" t="str">
        <v>Industrious</v>
      </c>
      <c r="N921" cm="1">
        <f t="array" ref="N921">SUM(IF((licenziamenti[company]=M921)*(licenziamenti[date_year]=anno)*(licenziamenti[industry]=settore)*(licenziamenti[country]=paese),licenziamenti[total_laid_off]))</f>
        <v>0</v>
      </c>
      <c r="P921" t="str">
        <v>Infarm</v>
      </c>
      <c r="Q921">
        <v>0</v>
      </c>
    </row>
    <row r="922" spans="13:17" x14ac:dyDescent="0.3">
      <c r="M922" t="str">
        <v>Infarm</v>
      </c>
      <c r="N922" cm="1">
        <f t="array" ref="N922">SUM(IF((licenziamenti[company]=M922)*(licenziamenti[date_year]=anno)*(licenziamenti[industry]=settore)*(licenziamenti[country]=paese),licenziamenti[total_laid_off]))</f>
        <v>0</v>
      </c>
      <c r="P922" t="str">
        <v>Infineon</v>
      </c>
      <c r="Q922">
        <v>0</v>
      </c>
    </row>
    <row r="923" spans="13:17" x14ac:dyDescent="0.3">
      <c r="M923" t="str">
        <v>Infineon</v>
      </c>
      <c r="N923" cm="1">
        <f t="array" ref="N923">SUM(IF((licenziamenti[company]=M923)*(licenziamenti[date_year]=anno)*(licenziamenti[industry]=settore)*(licenziamenti[country]=paese),licenziamenti[total_laid_off]))</f>
        <v>0</v>
      </c>
      <c r="P923" t="str">
        <v>InfluxData</v>
      </c>
      <c r="Q923">
        <v>0</v>
      </c>
    </row>
    <row r="924" spans="13:17" x14ac:dyDescent="0.3">
      <c r="M924" t="str">
        <v>InfluxData</v>
      </c>
      <c r="N924" cm="1">
        <f t="array" ref="N924">SUM(IF((licenziamenti[company]=M924)*(licenziamenti[date_year]=anno)*(licenziamenti[industry]=settore)*(licenziamenti[country]=paese),licenziamenti[total_laid_off]))</f>
        <v>0</v>
      </c>
      <c r="P924" t="str">
        <v>InfoSum</v>
      </c>
      <c r="Q924">
        <v>0</v>
      </c>
    </row>
    <row r="925" spans="13:17" x14ac:dyDescent="0.3">
      <c r="M925" t="str">
        <v>InfoSum</v>
      </c>
      <c r="N925" cm="1">
        <f t="array" ref="N925">SUM(IF((licenziamenti[company]=M925)*(licenziamenti[date_year]=anno)*(licenziamenti[industry]=settore)*(licenziamenti[country]=paese),licenziamenti[total_laid_off]))</f>
        <v>0</v>
      </c>
      <c r="P925" t="str">
        <v>Inmobi</v>
      </c>
      <c r="Q925">
        <v>0</v>
      </c>
    </row>
    <row r="926" spans="13:17" x14ac:dyDescent="0.3">
      <c r="M926" t="str">
        <v>Inmobi</v>
      </c>
      <c r="N926" cm="1">
        <f t="array" ref="N926">SUM(IF((licenziamenti[company]=M926)*(licenziamenti[date_year]=anno)*(licenziamenti[industry]=settore)*(licenziamenti[country]=paese),licenziamenti[total_laid_off]))</f>
        <v>0</v>
      </c>
      <c r="P926" t="str">
        <v>Innovaccer</v>
      </c>
      <c r="Q926">
        <v>0</v>
      </c>
    </row>
    <row r="927" spans="13:17" x14ac:dyDescent="0.3">
      <c r="M927" t="str">
        <v>Innovaccer</v>
      </c>
      <c r="N927" cm="1">
        <f t="array" ref="N927">SUM(IF((licenziamenti[company]=M927)*(licenziamenti[date_year]=anno)*(licenziamenti[industry]=settore)*(licenziamenti[country]=paese),licenziamenti[total_laid_off]))</f>
        <v>0</v>
      </c>
      <c r="P927" t="str">
        <v>Innovid</v>
      </c>
      <c r="Q927">
        <v>0</v>
      </c>
    </row>
    <row r="928" spans="13:17" x14ac:dyDescent="0.3">
      <c r="M928" t="str">
        <v>Innovid</v>
      </c>
      <c r="N928" cm="1">
        <f t="array" ref="N928">SUM(IF((licenziamenti[company]=M928)*(licenziamenti[date_year]=anno)*(licenziamenti[industry]=settore)*(licenziamenti[country]=paese),licenziamenti[total_laid_off]))</f>
        <v>0</v>
      </c>
      <c r="P928" t="str">
        <v>Innoviz</v>
      </c>
      <c r="Q928">
        <v>0</v>
      </c>
    </row>
    <row r="929" spans="13:17" x14ac:dyDescent="0.3">
      <c r="M929" t="str">
        <v>Innoviz</v>
      </c>
      <c r="N929" cm="1">
        <f t="array" ref="N929">SUM(IF((licenziamenti[company]=M929)*(licenziamenti[date_year]=anno)*(licenziamenti[industry]=settore)*(licenziamenti[country]=paese),licenziamenti[total_laid_off]))</f>
        <v>0</v>
      </c>
      <c r="P929" t="str">
        <v>Inscribe</v>
      </c>
      <c r="Q929">
        <v>0</v>
      </c>
    </row>
    <row r="930" spans="13:17" x14ac:dyDescent="0.3">
      <c r="M930" t="str">
        <v>Inscribe</v>
      </c>
      <c r="N930" cm="1">
        <f t="array" ref="N930">SUM(IF((licenziamenti[company]=M930)*(licenziamenti[date_year]=anno)*(licenziamenti[industry]=settore)*(licenziamenti[country]=paese),licenziamenti[total_laid_off]))</f>
        <v>0</v>
      </c>
      <c r="P930" t="str">
        <v>Inscripta</v>
      </c>
      <c r="Q930">
        <v>0</v>
      </c>
    </row>
    <row r="931" spans="13:17" x14ac:dyDescent="0.3">
      <c r="M931" t="str">
        <v>Inscripta</v>
      </c>
      <c r="N931" cm="1">
        <f t="array" ref="N931">SUM(IF((licenziamenti[company]=M931)*(licenziamenti[date_year]=anno)*(licenziamenti[industry]=settore)*(licenziamenti[country]=paese),licenziamenti[total_laid_off]))</f>
        <v>0</v>
      </c>
      <c r="P931" t="str">
        <v>InSightec</v>
      </c>
      <c r="Q931">
        <v>0</v>
      </c>
    </row>
    <row r="932" spans="13:17" x14ac:dyDescent="0.3">
      <c r="M932" t="str">
        <v>InSightec</v>
      </c>
      <c r="N932" cm="1">
        <f t="array" ref="N932">SUM(IF((licenziamenti[company]=M932)*(licenziamenti[date_year]=anno)*(licenziamenti[industry]=settore)*(licenziamenti[country]=paese),licenziamenti[total_laid_off]))</f>
        <v>0</v>
      </c>
      <c r="P932" t="str">
        <v>Inspirato</v>
      </c>
      <c r="Q932">
        <v>0</v>
      </c>
    </row>
    <row r="933" spans="13:17" x14ac:dyDescent="0.3">
      <c r="M933" t="str">
        <v>Inspirato</v>
      </c>
      <c r="N933" cm="1">
        <f t="array" ref="N933">SUM(IF((licenziamenti[company]=M933)*(licenziamenti[date_year]=anno)*(licenziamenti[industry]=settore)*(licenziamenti[country]=paese),licenziamenti[total_laid_off]))</f>
        <v>0</v>
      </c>
      <c r="P933" t="str">
        <v>Instacart</v>
      </c>
      <c r="Q933">
        <v>0</v>
      </c>
    </row>
    <row r="934" spans="13:17" x14ac:dyDescent="0.3">
      <c r="M934" t="str">
        <v>Instacart</v>
      </c>
      <c r="N934" cm="1">
        <f t="array" ref="N934">SUM(IF((licenziamenti[company]=M934)*(licenziamenti[date_year]=anno)*(licenziamenti[industry]=settore)*(licenziamenti[country]=paese),licenziamenti[total_laid_off]))</f>
        <v>0</v>
      </c>
      <c r="P934" t="str">
        <v>Instagram</v>
      </c>
      <c r="Q934">
        <v>0</v>
      </c>
    </row>
    <row r="935" spans="13:17" x14ac:dyDescent="0.3">
      <c r="M935" t="str">
        <v>Instagram</v>
      </c>
      <c r="N935" cm="1">
        <f t="array" ref="N935">SUM(IF((licenziamenti[company]=M935)*(licenziamenti[date_year]=anno)*(licenziamenti[industry]=settore)*(licenziamenti[country]=paese),licenziamenti[total_laid_off]))</f>
        <v>0</v>
      </c>
      <c r="P935" t="str">
        <v>Instamojo</v>
      </c>
      <c r="Q935">
        <v>0</v>
      </c>
    </row>
    <row r="936" spans="13:17" x14ac:dyDescent="0.3">
      <c r="M936" t="str">
        <v>Instamojo</v>
      </c>
      <c r="N936" cm="1">
        <f t="array" ref="N936">SUM(IF((licenziamenti[company]=M936)*(licenziamenti[date_year]=anno)*(licenziamenti[industry]=settore)*(licenziamenti[country]=paese),licenziamenti[total_laid_off]))</f>
        <v>0</v>
      </c>
      <c r="P936" t="str">
        <v>Instructure</v>
      </c>
      <c r="Q936">
        <v>0</v>
      </c>
    </row>
    <row r="937" spans="13:17" x14ac:dyDescent="0.3">
      <c r="M937" t="str">
        <v>Instructure</v>
      </c>
      <c r="N937" cm="1">
        <f t="array" ref="N937">SUM(IF((licenziamenti[company]=M937)*(licenziamenti[date_year]=anno)*(licenziamenti[industry]=settore)*(licenziamenti[country]=paese),licenziamenti[total_laid_off]))</f>
        <v>0</v>
      </c>
      <c r="P937" t="str">
        <v>Integral Ad Science</v>
      </c>
      <c r="Q937">
        <v>0</v>
      </c>
    </row>
    <row r="938" spans="13:17" x14ac:dyDescent="0.3">
      <c r="M938" t="str">
        <v>Integral Ad Science</v>
      </c>
      <c r="N938" cm="1">
        <f t="array" ref="N938">SUM(IF((licenziamenti[company]=M938)*(licenziamenti[date_year]=anno)*(licenziamenti[industry]=settore)*(licenziamenti[country]=paese),licenziamenti[total_laid_off]))</f>
        <v>0</v>
      </c>
      <c r="P938" t="str">
        <v>Integrate.ai</v>
      </c>
      <c r="Q938">
        <v>0</v>
      </c>
    </row>
    <row r="939" spans="13:17" x14ac:dyDescent="0.3">
      <c r="M939" t="str">
        <v>Integrate.ai</v>
      </c>
      <c r="N939" cm="1">
        <f t="array" ref="N939">SUM(IF((licenziamenti[company]=M939)*(licenziamenti[date_year]=anno)*(licenziamenti[industry]=settore)*(licenziamenti[country]=paese),licenziamenti[total_laid_off]))</f>
        <v>0</v>
      </c>
      <c r="P939" t="str">
        <v>Intercom</v>
      </c>
      <c r="Q939">
        <v>0</v>
      </c>
    </row>
    <row r="940" spans="13:17" x14ac:dyDescent="0.3">
      <c r="M940" t="str">
        <v>Intel</v>
      </c>
      <c r="N940" cm="1">
        <f t="array" ref="N940">SUM(IF((licenziamenti[company]=M940)*(licenziamenti[date_year]=anno)*(licenziamenti[industry]=settore)*(licenziamenti[country]=paese),licenziamenti[total_laid_off]))</f>
        <v>270580</v>
      </c>
      <c r="P940" t="str">
        <v>Introhive</v>
      </c>
      <c r="Q940">
        <v>0</v>
      </c>
    </row>
    <row r="941" spans="13:17" x14ac:dyDescent="0.3">
      <c r="M941" t="str">
        <v>Intercom</v>
      </c>
      <c r="N941" cm="1">
        <f t="array" ref="N941">SUM(IF((licenziamenti[company]=M941)*(licenziamenti[date_year]=anno)*(licenziamenti[industry]=settore)*(licenziamenti[country]=paese),licenziamenti[total_laid_off]))</f>
        <v>0</v>
      </c>
      <c r="P941" t="str">
        <v>Intuit</v>
      </c>
      <c r="Q941">
        <v>0</v>
      </c>
    </row>
    <row r="942" spans="13:17" x14ac:dyDescent="0.3">
      <c r="M942" t="str">
        <v>Introhive</v>
      </c>
      <c r="N942" cm="1">
        <f t="array" ref="N942">SUM(IF((licenziamenti[company]=M942)*(licenziamenti[date_year]=anno)*(licenziamenti[industry]=settore)*(licenziamenti[country]=paese),licenziamenti[total_laid_off]))</f>
        <v>0</v>
      </c>
      <c r="P942" t="str">
        <v>Inuitive</v>
      </c>
      <c r="Q942">
        <v>0</v>
      </c>
    </row>
    <row r="943" spans="13:17" x14ac:dyDescent="0.3">
      <c r="M943" t="str">
        <v>Intuit</v>
      </c>
      <c r="N943" cm="1">
        <f t="array" ref="N943">SUM(IF((licenziamenti[company]=M943)*(licenziamenti[date_year]=anno)*(licenziamenti[industry]=settore)*(licenziamenti[country]=paese),licenziamenti[total_laid_off]))</f>
        <v>0</v>
      </c>
      <c r="P943" t="str">
        <v>InvestCloud</v>
      </c>
      <c r="Q943">
        <v>0</v>
      </c>
    </row>
    <row r="944" spans="13:17" x14ac:dyDescent="0.3">
      <c r="M944" t="str">
        <v>Inuitive</v>
      </c>
      <c r="N944" cm="1">
        <f t="array" ref="N944">SUM(IF((licenziamenti[company]=M944)*(licenziamenti[date_year]=anno)*(licenziamenti[industry]=settore)*(licenziamenti[country]=paese),licenziamenti[total_laid_off]))</f>
        <v>0</v>
      </c>
      <c r="P944" t="str">
        <v>InVision</v>
      </c>
      <c r="Q944">
        <v>0</v>
      </c>
    </row>
    <row r="945" spans="13:17" x14ac:dyDescent="0.3">
      <c r="M945" t="str">
        <v>InvestCloud</v>
      </c>
      <c r="N945" cm="1">
        <f t="array" ref="N945">SUM(IF((licenziamenti[company]=M945)*(licenziamenti[date_year]=anno)*(licenziamenti[industry]=settore)*(licenziamenti[country]=paese),licenziamenti[total_laid_off]))</f>
        <v>0</v>
      </c>
      <c r="P945" t="str">
        <v>Invitae</v>
      </c>
      <c r="Q945">
        <v>0</v>
      </c>
    </row>
    <row r="946" spans="13:17" x14ac:dyDescent="0.3">
      <c r="M946" t="str">
        <v>InVision</v>
      </c>
      <c r="N946" cm="1">
        <f t="array" ref="N946">SUM(IF((licenziamenti[company]=M946)*(licenziamenti[date_year]=anno)*(licenziamenti[industry]=settore)*(licenziamenti[country]=paese),licenziamenti[total_laid_off]))</f>
        <v>0</v>
      </c>
      <c r="P946" t="str">
        <v>Involves</v>
      </c>
      <c r="Q946">
        <v>0</v>
      </c>
    </row>
    <row r="947" spans="13:17" x14ac:dyDescent="0.3">
      <c r="M947" t="str">
        <v>Invitae</v>
      </c>
      <c r="N947" cm="1">
        <f t="array" ref="N947">SUM(IF((licenziamenti[company]=M947)*(licenziamenti[date_year]=anno)*(licenziamenti[industry]=settore)*(licenziamenti[country]=paese),licenziamenti[total_laid_off]))</f>
        <v>0</v>
      </c>
      <c r="P947" t="str">
        <v>iPrice Group</v>
      </c>
      <c r="Q947">
        <v>0</v>
      </c>
    </row>
    <row r="948" spans="13:17" x14ac:dyDescent="0.3">
      <c r="M948" t="str">
        <v>Involves</v>
      </c>
      <c r="N948" cm="1">
        <f t="array" ref="N948">SUM(IF((licenziamenti[company]=M948)*(licenziamenti[date_year]=anno)*(licenziamenti[industry]=settore)*(licenziamenti[country]=paese),licenziamenti[total_laid_off]))</f>
        <v>0</v>
      </c>
      <c r="P948" t="str">
        <v>Iris Nova</v>
      </c>
      <c r="Q948">
        <v>0</v>
      </c>
    </row>
    <row r="949" spans="13:17" x14ac:dyDescent="0.3">
      <c r="M949" t="str">
        <v>iPrice Group</v>
      </c>
      <c r="N949" cm="1">
        <f t="array" ref="N949">SUM(IF((licenziamenti[company]=M949)*(licenziamenti[date_year]=anno)*(licenziamenti[industry]=settore)*(licenziamenti[country]=paese),licenziamenti[total_laid_off]))</f>
        <v>0</v>
      </c>
      <c r="P949" t="str">
        <v>IRL</v>
      </c>
      <c r="Q949">
        <v>0</v>
      </c>
    </row>
    <row r="950" spans="13:17" x14ac:dyDescent="0.3">
      <c r="M950" t="str">
        <v>Iris Nova</v>
      </c>
      <c r="N950" cm="1">
        <f t="array" ref="N950">SUM(IF((licenziamenti[company]=M950)*(licenziamenti[date_year]=anno)*(licenziamenti[industry]=settore)*(licenziamenti[country]=paese),licenziamenti[total_laid_off]))</f>
        <v>0</v>
      </c>
      <c r="P950" t="str">
        <v>iRobot</v>
      </c>
      <c r="Q950">
        <v>0</v>
      </c>
    </row>
    <row r="951" spans="13:17" x14ac:dyDescent="0.3">
      <c r="M951" t="str">
        <v>IRL</v>
      </c>
      <c r="N951" cm="1">
        <f t="array" ref="N951">SUM(IF((licenziamenti[company]=M951)*(licenziamenti[date_year]=anno)*(licenziamenti[industry]=settore)*(licenziamenti[country]=paese),licenziamenti[total_laid_off]))</f>
        <v>0</v>
      </c>
      <c r="P951" t="str">
        <v>Iron Ox</v>
      </c>
      <c r="Q951">
        <v>0</v>
      </c>
    </row>
    <row r="952" spans="13:17" x14ac:dyDescent="0.3">
      <c r="M952" t="str">
        <v>iRobot</v>
      </c>
      <c r="N952" cm="1">
        <f t="array" ref="N952">SUM(IF((licenziamenti[company]=M952)*(licenziamenti[date_year]=anno)*(licenziamenti[industry]=settore)*(licenziamenti[country]=paese),licenziamenti[total_laid_off]))</f>
        <v>0</v>
      </c>
      <c r="P952" t="str">
        <v>IronNet</v>
      </c>
      <c r="Q952">
        <v>0</v>
      </c>
    </row>
    <row r="953" spans="13:17" x14ac:dyDescent="0.3">
      <c r="M953" t="str">
        <v>Iron Ox</v>
      </c>
      <c r="N953" cm="1">
        <f t="array" ref="N953">SUM(IF((licenziamenti[company]=M953)*(licenziamenti[date_year]=anno)*(licenziamenti[industry]=settore)*(licenziamenti[country]=paese),licenziamenti[total_laid_off]))</f>
        <v>0</v>
      </c>
      <c r="P953" t="str">
        <v>iSpecimen</v>
      </c>
      <c r="Q953">
        <v>0</v>
      </c>
    </row>
    <row r="954" spans="13:17" x14ac:dyDescent="0.3">
      <c r="M954" t="str">
        <v>IronNet</v>
      </c>
      <c r="N954" cm="1">
        <f t="array" ref="N954">SUM(IF((licenziamenti[company]=M954)*(licenziamenti[date_year]=anno)*(licenziamenti[industry]=settore)*(licenziamenti[country]=paese),licenziamenti[total_laid_off]))</f>
        <v>0</v>
      </c>
      <c r="P954" t="str">
        <v>Jam City</v>
      </c>
      <c r="Q954">
        <v>0</v>
      </c>
    </row>
    <row r="955" spans="13:17" x14ac:dyDescent="0.3">
      <c r="M955" t="str">
        <v>iSpecimen</v>
      </c>
      <c r="N955" cm="1">
        <f t="array" ref="N955">SUM(IF((licenziamenti[company]=M955)*(licenziamenti[date_year]=anno)*(licenziamenti[industry]=settore)*(licenziamenti[country]=paese),licenziamenti[total_laid_off]))</f>
        <v>0</v>
      </c>
      <c r="P955" t="str">
        <v>Jama</v>
      </c>
      <c r="Q955">
        <v>0</v>
      </c>
    </row>
    <row r="956" spans="13:17" x14ac:dyDescent="0.3">
      <c r="M956" t="str">
        <v>Jam City</v>
      </c>
      <c r="N956" cm="1">
        <f t="array" ref="N956">SUM(IF((licenziamenti[company]=M956)*(licenziamenti[date_year]=anno)*(licenziamenti[industry]=settore)*(licenziamenti[country]=paese),licenziamenti[total_laid_off]))</f>
        <v>0</v>
      </c>
      <c r="P956" t="str">
        <v>Jamf</v>
      </c>
      <c r="Q956">
        <v>0</v>
      </c>
    </row>
    <row r="957" spans="13:17" x14ac:dyDescent="0.3">
      <c r="M957" t="str">
        <v>Jama</v>
      </c>
      <c r="N957" cm="1">
        <f t="array" ref="N957">SUM(IF((licenziamenti[company]=M957)*(licenziamenti[date_year]=anno)*(licenziamenti[industry]=settore)*(licenziamenti[country]=paese),licenziamenti[total_laid_off]))</f>
        <v>0</v>
      </c>
      <c r="P957" t="str">
        <v>Jane</v>
      </c>
      <c r="Q957">
        <v>0</v>
      </c>
    </row>
    <row r="958" spans="13:17" x14ac:dyDescent="0.3">
      <c r="M958" t="str">
        <v>Jamf</v>
      </c>
      <c r="N958" cm="1">
        <f t="array" ref="N958">SUM(IF((licenziamenti[company]=M958)*(licenziamenti[date_year]=anno)*(licenziamenti[industry]=settore)*(licenziamenti[country]=paese),licenziamenti[total_laid_off]))</f>
        <v>0</v>
      </c>
      <c r="P958" t="str">
        <v>JD.ID</v>
      </c>
      <c r="Q958">
        <v>0</v>
      </c>
    </row>
    <row r="959" spans="13:17" x14ac:dyDescent="0.3">
      <c r="M959" t="str">
        <v>Jane</v>
      </c>
      <c r="N959" cm="1">
        <f t="array" ref="N959">SUM(IF((licenziamenti[company]=M959)*(licenziamenti[date_year]=anno)*(licenziamenti[industry]=settore)*(licenziamenti[country]=paese),licenziamenti[total_laid_off]))</f>
        <v>0</v>
      </c>
      <c r="P959" t="str">
        <v>Jellyfish</v>
      </c>
      <c r="Q959">
        <v>0</v>
      </c>
    </row>
    <row r="960" spans="13:17" x14ac:dyDescent="0.3">
      <c r="M960" t="str">
        <v>JD.ID</v>
      </c>
      <c r="N960" cm="1">
        <f t="array" ref="N960">SUM(IF((licenziamenti[company]=M960)*(licenziamenti[date_year]=anno)*(licenziamenti[industry]=settore)*(licenziamenti[country]=paese),licenziamenti[total_laid_off]))</f>
        <v>0</v>
      </c>
      <c r="P960" t="str">
        <v>Jellysmack</v>
      </c>
      <c r="Q960">
        <v>0</v>
      </c>
    </row>
    <row r="961" spans="13:17" x14ac:dyDescent="0.3">
      <c r="M961" t="str">
        <v>Jellyfish</v>
      </c>
      <c r="N961" cm="1">
        <f t="array" ref="N961">SUM(IF((licenziamenti[company]=M961)*(licenziamenti[date_year]=anno)*(licenziamenti[industry]=settore)*(licenziamenti[country]=paese),licenziamenti[total_laid_off]))</f>
        <v>0</v>
      </c>
      <c r="P961" t="str">
        <v>JetClosing</v>
      </c>
      <c r="Q961">
        <v>0</v>
      </c>
    </row>
    <row r="962" spans="13:17" x14ac:dyDescent="0.3">
      <c r="M962" t="str">
        <v>Jellysmack</v>
      </c>
      <c r="N962" cm="1">
        <f t="array" ref="N962">SUM(IF((licenziamenti[company]=M962)*(licenziamenti[date_year]=anno)*(licenziamenti[industry]=settore)*(licenziamenti[country]=paese),licenziamenti[total_laid_off]))</f>
        <v>0</v>
      </c>
      <c r="P962" t="str">
        <v>Jetty</v>
      </c>
      <c r="Q962">
        <v>0</v>
      </c>
    </row>
    <row r="963" spans="13:17" x14ac:dyDescent="0.3">
      <c r="M963" t="str">
        <v>JetClosing</v>
      </c>
      <c r="N963" cm="1">
        <f t="array" ref="N963">SUM(IF((licenziamenti[company]=M963)*(licenziamenti[date_year]=anno)*(licenziamenti[industry]=settore)*(licenziamenti[country]=paese),licenziamenti[total_laid_off]))</f>
        <v>0</v>
      </c>
      <c r="P963" t="str">
        <v>Jimdo</v>
      </c>
      <c r="Q963">
        <v>0</v>
      </c>
    </row>
    <row r="964" spans="13:17" x14ac:dyDescent="0.3">
      <c r="M964" t="str">
        <v>Jetty</v>
      </c>
      <c r="N964" cm="1">
        <f t="array" ref="N964">SUM(IF((licenziamenti[company]=M964)*(licenziamenti[date_year]=anno)*(licenziamenti[industry]=settore)*(licenziamenti[country]=paese),licenziamenti[total_laid_off]))</f>
        <v>0</v>
      </c>
      <c r="P964" t="str">
        <v>Jiobit</v>
      </c>
      <c r="Q964">
        <v>0</v>
      </c>
    </row>
    <row r="965" spans="13:17" x14ac:dyDescent="0.3">
      <c r="M965" t="str">
        <v>Jimdo</v>
      </c>
      <c r="N965" cm="1">
        <f t="array" ref="N965">SUM(IF((licenziamenti[company]=M965)*(licenziamenti[date_year]=anno)*(licenziamenti[industry]=settore)*(licenziamenti[country]=paese),licenziamenti[total_laid_off]))</f>
        <v>0</v>
      </c>
      <c r="P965" t="str">
        <v>Jobcase</v>
      </c>
      <c r="Q965">
        <v>0</v>
      </c>
    </row>
    <row r="966" spans="13:17" x14ac:dyDescent="0.3">
      <c r="M966" t="str">
        <v>Jiobit</v>
      </c>
      <c r="N966" cm="1">
        <f t="array" ref="N966">SUM(IF((licenziamenti[company]=M966)*(licenziamenti[date_year]=anno)*(licenziamenti[industry]=settore)*(licenziamenti[country]=paese),licenziamenti[total_laid_off]))</f>
        <v>0</v>
      </c>
      <c r="P966" t="str">
        <v>Jodo</v>
      </c>
      <c r="Q966">
        <v>0</v>
      </c>
    </row>
    <row r="967" spans="13:17" x14ac:dyDescent="0.3">
      <c r="M967" t="str">
        <v>Jobcase</v>
      </c>
      <c r="N967" cm="1">
        <f t="array" ref="N967">SUM(IF((licenziamenti[company]=M967)*(licenziamenti[date_year]=anno)*(licenziamenti[industry]=settore)*(licenziamenti[country]=paese),licenziamenti[total_laid_off]))</f>
        <v>0</v>
      </c>
      <c r="P967" t="str">
        <v>JOKR</v>
      </c>
      <c r="Q967">
        <v>0</v>
      </c>
    </row>
    <row r="968" spans="13:17" x14ac:dyDescent="0.3">
      <c r="M968" t="str">
        <v>Jodo</v>
      </c>
      <c r="N968" cm="1">
        <f t="array" ref="N968">SUM(IF((licenziamenti[company]=M968)*(licenziamenti[date_year]=anno)*(licenziamenti[industry]=settore)*(licenziamenti[country]=paese),licenziamenti[total_laid_off]))</f>
        <v>0</v>
      </c>
      <c r="P968" t="str">
        <v>Joonko</v>
      </c>
      <c r="Q968">
        <v>0</v>
      </c>
    </row>
    <row r="969" spans="13:17" x14ac:dyDescent="0.3">
      <c r="M969" t="str">
        <v>JOKR</v>
      </c>
      <c r="N969" cm="1">
        <f t="array" ref="N969">SUM(IF((licenziamenti[company]=M969)*(licenziamenti[date_year]=anno)*(licenziamenti[industry]=settore)*(licenziamenti[country]=paese),licenziamenti[total_laid_off]))</f>
        <v>0</v>
      </c>
      <c r="P969" t="str">
        <v>Jounce Therapeutics</v>
      </c>
      <c r="Q969">
        <v>0</v>
      </c>
    </row>
    <row r="970" spans="13:17" x14ac:dyDescent="0.3">
      <c r="M970" t="str">
        <v>Joonko</v>
      </c>
      <c r="N970" cm="1">
        <f t="array" ref="N970">SUM(IF((licenziamenti[company]=M970)*(licenziamenti[date_year]=anno)*(licenziamenti[industry]=settore)*(licenziamenti[country]=paese),licenziamenti[total_laid_off]))</f>
        <v>0</v>
      </c>
      <c r="P970" t="str">
        <v>Journera</v>
      </c>
      <c r="Q970">
        <v>0</v>
      </c>
    </row>
    <row r="971" spans="13:17" x14ac:dyDescent="0.3">
      <c r="M971" t="str">
        <v>Jounce Therapeutics</v>
      </c>
      <c r="N971" cm="1">
        <f t="array" ref="N971">SUM(IF((licenziamenti[company]=M971)*(licenziamenti[date_year]=anno)*(licenziamenti[industry]=settore)*(licenziamenti[country]=paese),licenziamenti[total_laid_off]))</f>
        <v>0</v>
      </c>
      <c r="P971" t="str">
        <v>Jumia</v>
      </c>
      <c r="Q971">
        <v>0</v>
      </c>
    </row>
    <row r="972" spans="13:17" x14ac:dyDescent="0.3">
      <c r="M972" t="str">
        <v>Journera</v>
      </c>
      <c r="N972" cm="1">
        <f t="array" ref="N972">SUM(IF((licenziamenti[company]=M972)*(licenziamenti[date_year]=anno)*(licenziamenti[industry]=settore)*(licenziamenti[country]=paese),licenziamenti[total_laid_off]))</f>
        <v>0</v>
      </c>
      <c r="P972" t="str">
        <v>Jumio</v>
      </c>
      <c r="Q972">
        <v>0</v>
      </c>
    </row>
    <row r="973" spans="13:17" x14ac:dyDescent="0.3">
      <c r="M973" t="str">
        <v>Jumia</v>
      </c>
      <c r="N973" cm="1">
        <f t="array" ref="N973">SUM(IF((licenziamenti[company]=M973)*(licenziamenti[date_year]=anno)*(licenziamenti[industry]=settore)*(licenziamenti[country]=paese),licenziamenti[total_laid_off]))</f>
        <v>0</v>
      </c>
      <c r="P973" t="str">
        <v>Jump</v>
      </c>
      <c r="Q973">
        <v>0</v>
      </c>
    </row>
    <row r="974" spans="13:17" x14ac:dyDescent="0.3">
      <c r="M974" t="str">
        <v>Jumio</v>
      </c>
      <c r="N974" cm="1">
        <f t="array" ref="N974">SUM(IF((licenziamenti[company]=M974)*(licenziamenti[date_year]=anno)*(licenziamenti[industry]=settore)*(licenziamenti[country]=paese),licenziamenti[total_laid_off]))</f>
        <v>0</v>
      </c>
      <c r="P974" t="str">
        <v>Jumpcloud</v>
      </c>
      <c r="Q974">
        <v>0</v>
      </c>
    </row>
    <row r="975" spans="13:17" x14ac:dyDescent="0.3">
      <c r="M975" t="str">
        <v>Jump</v>
      </c>
      <c r="N975" cm="1">
        <f t="array" ref="N975">SUM(IF((licenziamenti[company]=M975)*(licenziamenti[date_year]=anno)*(licenziamenti[industry]=settore)*(licenziamenti[country]=paese),licenziamenti[total_laid_off]))</f>
        <v>0</v>
      </c>
      <c r="P975" t="str">
        <v>Junglee Games</v>
      </c>
      <c r="Q975">
        <v>0</v>
      </c>
    </row>
    <row r="976" spans="13:17" x14ac:dyDescent="0.3">
      <c r="M976" t="str">
        <v>Jumpcloud</v>
      </c>
      <c r="N976" cm="1">
        <f t="array" ref="N976">SUM(IF((licenziamenti[company]=M976)*(licenziamenti[date_year]=anno)*(licenziamenti[industry]=settore)*(licenziamenti[country]=paese),licenziamenti[total_laid_off]))</f>
        <v>0</v>
      </c>
      <c r="P976" t="str">
        <v>Juni</v>
      </c>
      <c r="Q976">
        <v>0</v>
      </c>
    </row>
    <row r="977" spans="13:17" x14ac:dyDescent="0.3">
      <c r="M977" t="str">
        <v>Junglee Games</v>
      </c>
      <c r="N977" cm="1">
        <f t="array" ref="N977">SUM(IF((licenziamenti[company]=M977)*(licenziamenti[date_year]=anno)*(licenziamenti[industry]=settore)*(licenziamenti[country]=paese),licenziamenti[total_laid_off]))</f>
        <v>0</v>
      </c>
      <c r="P977" t="str">
        <v>Juniper Networks</v>
      </c>
      <c r="Q977">
        <v>0</v>
      </c>
    </row>
    <row r="978" spans="13:17" x14ac:dyDescent="0.3">
      <c r="M978" t="str">
        <v>Juni</v>
      </c>
      <c r="N978" cm="1">
        <f t="array" ref="N978">SUM(IF((licenziamenti[company]=M978)*(licenziamenti[date_year]=anno)*(licenziamenti[industry]=settore)*(licenziamenti[country]=paese),licenziamenti[total_laid_off]))</f>
        <v>0</v>
      </c>
      <c r="P978" t="str">
        <v>Juniper Square</v>
      </c>
      <c r="Q978">
        <v>0</v>
      </c>
    </row>
    <row r="979" spans="13:17" x14ac:dyDescent="0.3">
      <c r="M979" t="str">
        <v>Juniper Networks</v>
      </c>
      <c r="N979" cm="1">
        <f t="array" ref="N979">SUM(IF((licenziamenti[company]=M979)*(licenziamenti[date_year]=anno)*(licenziamenti[industry]=settore)*(licenziamenti[country]=paese),licenziamenti[total_laid_off]))</f>
        <v>0</v>
      </c>
      <c r="P979" t="str">
        <v>JupiterOne</v>
      </c>
      <c r="Q979">
        <v>0</v>
      </c>
    </row>
    <row r="980" spans="13:17" x14ac:dyDescent="0.3">
      <c r="M980" t="str">
        <v>Juniper Square</v>
      </c>
      <c r="N980" cm="1">
        <f t="array" ref="N980">SUM(IF((licenziamenti[company]=M980)*(licenziamenti[date_year]=anno)*(licenziamenti[industry]=settore)*(licenziamenti[country]=paese),licenziamenti[total_laid_off]))</f>
        <v>0</v>
      </c>
      <c r="P980" t="str">
        <v>Just Eat</v>
      </c>
      <c r="Q980">
        <v>0</v>
      </c>
    </row>
    <row r="981" spans="13:17" x14ac:dyDescent="0.3">
      <c r="M981" t="str">
        <v>JupiterOne</v>
      </c>
      <c r="N981" cm="1">
        <f t="array" ref="N981">SUM(IF((licenziamenti[company]=M981)*(licenziamenti[date_year]=anno)*(licenziamenti[industry]=settore)*(licenziamenti[country]=paese),licenziamenti[total_laid_off]))</f>
        <v>0</v>
      </c>
      <c r="P981" t="str">
        <v>Just Eat Takeaway</v>
      </c>
      <c r="Q981">
        <v>0</v>
      </c>
    </row>
    <row r="982" spans="13:17" x14ac:dyDescent="0.3">
      <c r="M982" t="str">
        <v>Just Eat</v>
      </c>
      <c r="N982" cm="1">
        <f t="array" ref="N982">SUM(IF((licenziamenti[company]=M982)*(licenziamenti[date_year]=anno)*(licenziamenti[industry]=settore)*(licenziamenti[country]=paese),licenziamenti[total_laid_off]))</f>
        <v>0</v>
      </c>
      <c r="P982" t="str">
        <v>Justworks</v>
      </c>
      <c r="Q982">
        <v>0</v>
      </c>
    </row>
    <row r="983" spans="13:17" x14ac:dyDescent="0.3">
      <c r="M983" t="str">
        <v>Just Eat Takeaway</v>
      </c>
      <c r="N983" cm="1">
        <f t="array" ref="N983">SUM(IF((licenziamenti[company]=M983)*(licenziamenti[date_year]=anno)*(licenziamenti[industry]=settore)*(licenziamenti[country]=paese),licenziamenti[total_laid_off]))</f>
        <v>0</v>
      </c>
      <c r="P983" t="str">
        <v>Juul</v>
      </c>
      <c r="Q983">
        <v>0</v>
      </c>
    </row>
    <row r="984" spans="13:17" x14ac:dyDescent="0.3">
      <c r="M984" t="str">
        <v>Justworks</v>
      </c>
      <c r="N984" cm="1">
        <f t="array" ref="N984">SUM(IF((licenziamenti[company]=M984)*(licenziamenti[date_year]=anno)*(licenziamenti[industry]=settore)*(licenziamenti[country]=paese),licenziamenti[total_laid_off]))</f>
        <v>0</v>
      </c>
      <c r="P984" t="str">
        <v>Kabam</v>
      </c>
      <c r="Q984">
        <v>0</v>
      </c>
    </row>
    <row r="985" spans="13:17" x14ac:dyDescent="0.3">
      <c r="M985" t="str">
        <v>Juul</v>
      </c>
      <c r="N985" cm="1">
        <f t="array" ref="N985">SUM(IF((licenziamenti[company]=M985)*(licenziamenti[date_year]=anno)*(licenziamenti[industry]=settore)*(licenziamenti[country]=paese),licenziamenti[total_laid_off]))</f>
        <v>0</v>
      </c>
      <c r="P985" t="str">
        <v>Kaiyo</v>
      </c>
      <c r="Q985">
        <v>0</v>
      </c>
    </row>
    <row r="986" spans="13:17" x14ac:dyDescent="0.3">
      <c r="M986" t="str">
        <v>Kabam</v>
      </c>
      <c r="N986" cm="1">
        <f t="array" ref="N986">SUM(IF((licenziamenti[company]=M986)*(licenziamenti[date_year]=anno)*(licenziamenti[industry]=settore)*(licenziamenti[country]=paese),licenziamenti[total_laid_off]))</f>
        <v>0</v>
      </c>
      <c r="P986" t="str">
        <v>Kaleidoscope</v>
      </c>
      <c r="Q986">
        <v>0</v>
      </c>
    </row>
    <row r="987" spans="13:17" x14ac:dyDescent="0.3">
      <c r="M987" t="str">
        <v>Kaiyo</v>
      </c>
      <c r="N987" cm="1">
        <f t="array" ref="N987">SUM(IF((licenziamenti[company]=M987)*(licenziamenti[date_year]=anno)*(licenziamenti[industry]=settore)*(licenziamenti[country]=paese),licenziamenti[total_laid_off]))</f>
        <v>0</v>
      </c>
      <c r="P987" t="str">
        <v>Kaltura</v>
      </c>
      <c r="Q987">
        <v>0</v>
      </c>
    </row>
    <row r="988" spans="13:17" x14ac:dyDescent="0.3">
      <c r="M988" t="str">
        <v>Kaleidoscope</v>
      </c>
      <c r="N988" cm="1">
        <f t="array" ref="N988">SUM(IF((licenziamenti[company]=M988)*(licenziamenti[date_year]=anno)*(licenziamenti[industry]=settore)*(licenziamenti[country]=paese),licenziamenti[total_laid_off]))</f>
        <v>0</v>
      </c>
      <c r="P988" t="str">
        <v>Kandji</v>
      </c>
      <c r="Q988">
        <v>0</v>
      </c>
    </row>
    <row r="989" spans="13:17" x14ac:dyDescent="0.3">
      <c r="M989" t="str">
        <v>Kaltura</v>
      </c>
      <c r="N989" cm="1">
        <f t="array" ref="N989">SUM(IF((licenziamenti[company]=M989)*(licenziamenti[date_year]=anno)*(licenziamenti[industry]=settore)*(licenziamenti[country]=paese),licenziamenti[total_laid_off]))</f>
        <v>0</v>
      </c>
      <c r="P989" t="str">
        <v>Kaodim</v>
      </c>
      <c r="Q989">
        <v>0</v>
      </c>
    </row>
    <row r="990" spans="13:17" x14ac:dyDescent="0.3">
      <c r="M990" t="str">
        <v>Kandji</v>
      </c>
      <c r="N990" cm="1">
        <f t="array" ref="N990">SUM(IF((licenziamenti[company]=M990)*(licenziamenti[date_year]=anno)*(licenziamenti[industry]=settore)*(licenziamenti[country]=paese),licenziamenti[total_laid_off]))</f>
        <v>0</v>
      </c>
      <c r="P990" t="str">
        <v>Kape</v>
      </c>
      <c r="Q990">
        <v>0</v>
      </c>
    </row>
    <row r="991" spans="13:17" x14ac:dyDescent="0.3">
      <c r="M991" t="str">
        <v>Kaodim</v>
      </c>
      <c r="N991" cm="1">
        <f t="array" ref="N991">SUM(IF((licenziamenti[company]=M991)*(licenziamenti[date_year]=anno)*(licenziamenti[industry]=settore)*(licenziamenti[country]=paese),licenziamenti[total_laid_off]))</f>
        <v>0</v>
      </c>
      <c r="P991" t="str">
        <v>Kape Technologies</v>
      </c>
      <c r="Q991">
        <v>0</v>
      </c>
    </row>
    <row r="992" spans="13:17" x14ac:dyDescent="0.3">
      <c r="M992" t="str">
        <v>Kape</v>
      </c>
      <c r="N992" cm="1">
        <f t="array" ref="N992">SUM(IF((licenziamenti[company]=M992)*(licenziamenti[date_year]=anno)*(licenziamenti[industry]=settore)*(licenziamenti[country]=paese),licenziamenti[total_laid_off]))</f>
        <v>0</v>
      </c>
      <c r="P992" t="str">
        <v>Karakuki</v>
      </c>
      <c r="Q992">
        <v>0</v>
      </c>
    </row>
    <row r="993" spans="13:17" x14ac:dyDescent="0.3">
      <c r="M993" t="str">
        <v>Kape Technologies</v>
      </c>
      <c r="N993" cm="1">
        <f t="array" ref="N993">SUM(IF((licenziamenti[company]=M993)*(licenziamenti[date_year]=anno)*(licenziamenti[industry]=settore)*(licenziamenti[country]=paese),licenziamenti[total_laid_off]))</f>
        <v>0</v>
      </c>
      <c r="P993" t="str">
        <v>Karat</v>
      </c>
      <c r="Q993">
        <v>0</v>
      </c>
    </row>
    <row r="994" spans="13:17" x14ac:dyDescent="0.3">
      <c r="M994" t="str">
        <v>Karakuki</v>
      </c>
      <c r="N994" cm="1">
        <f t="array" ref="N994">SUM(IF((licenziamenti[company]=M994)*(licenziamenti[date_year]=anno)*(licenziamenti[industry]=settore)*(licenziamenti[country]=paese),licenziamenti[total_laid_off]))</f>
        <v>0</v>
      </c>
      <c r="P994" t="str">
        <v>Karbon</v>
      </c>
      <c r="Q994">
        <v>0</v>
      </c>
    </row>
    <row r="995" spans="13:17" x14ac:dyDescent="0.3">
      <c r="M995" t="str">
        <v>Karat</v>
      </c>
      <c r="N995" cm="1">
        <f t="array" ref="N995">SUM(IF((licenziamenti[company]=M995)*(licenziamenti[date_year]=anno)*(licenziamenti[industry]=settore)*(licenziamenti[country]=paese),licenziamenti[total_laid_off]))</f>
        <v>0</v>
      </c>
      <c r="P995" t="str">
        <v>Karhoo</v>
      </c>
      <c r="Q995">
        <v>0</v>
      </c>
    </row>
    <row r="996" spans="13:17" x14ac:dyDescent="0.3">
      <c r="M996" t="str">
        <v>Karbon</v>
      </c>
      <c r="N996" cm="1">
        <f t="array" ref="N996">SUM(IF((licenziamenti[company]=M996)*(licenziamenti[date_year]=anno)*(licenziamenti[industry]=settore)*(licenziamenti[country]=paese),licenziamenti[total_laid_off]))</f>
        <v>0</v>
      </c>
      <c r="P996" t="str">
        <v>Karma</v>
      </c>
      <c r="Q996">
        <v>0</v>
      </c>
    </row>
    <row r="997" spans="13:17" x14ac:dyDescent="0.3">
      <c r="M997" t="str">
        <v>Karhoo</v>
      </c>
      <c r="N997" cm="1">
        <f t="array" ref="N997">SUM(IF((licenziamenti[company]=M997)*(licenziamenti[date_year]=anno)*(licenziamenti[industry]=settore)*(licenziamenti[country]=paese),licenziamenti[total_laid_off]))</f>
        <v>0</v>
      </c>
      <c r="P997" t="str">
        <v>Karshare</v>
      </c>
      <c r="Q997">
        <v>0</v>
      </c>
    </row>
    <row r="998" spans="13:17" x14ac:dyDescent="0.3">
      <c r="M998" t="str">
        <v>Karma</v>
      </c>
      <c r="N998" cm="1">
        <f t="array" ref="N998">SUM(IF((licenziamenti[company]=M998)*(licenziamenti[date_year]=anno)*(licenziamenti[industry]=settore)*(licenziamenti[country]=paese),licenziamenti[total_laid_off]))</f>
        <v>0</v>
      </c>
      <c r="P998" t="str">
        <v>Kaspien</v>
      </c>
      <c r="Q998">
        <v>0</v>
      </c>
    </row>
    <row r="999" spans="13:17" x14ac:dyDescent="0.3">
      <c r="M999" t="str">
        <v>Karshare</v>
      </c>
      <c r="N999" cm="1">
        <f t="array" ref="N999">SUM(IF((licenziamenti[company]=M999)*(licenziamenti[date_year]=anno)*(licenziamenti[industry]=settore)*(licenziamenti[country]=paese),licenziamenti[total_laid_off]))</f>
        <v>0</v>
      </c>
      <c r="P999" t="str">
        <v>Katerra</v>
      </c>
      <c r="Q999">
        <v>0</v>
      </c>
    </row>
    <row r="1000" spans="13:17" x14ac:dyDescent="0.3">
      <c r="M1000" t="str">
        <v>Kaspien</v>
      </c>
      <c r="N1000" cm="1">
        <f t="array" ref="N1000">SUM(IF((licenziamenti[company]=M1000)*(licenziamenti[date_year]=anno)*(licenziamenti[industry]=settore)*(licenziamenti[country]=paese),licenziamenti[total_laid_off]))</f>
        <v>0</v>
      </c>
      <c r="P1000" t="str">
        <v>Kavak</v>
      </c>
      <c r="Q1000">
        <v>0</v>
      </c>
    </row>
    <row r="1001" spans="13:17" x14ac:dyDescent="0.3">
      <c r="M1001" t="str">
        <v>Katerra</v>
      </c>
      <c r="N1001" cm="1">
        <f t="array" ref="N1001">SUM(IF((licenziamenti[company]=M1001)*(licenziamenti[date_year]=anno)*(licenziamenti[industry]=settore)*(licenziamenti[country]=paese),licenziamenti[total_laid_off]))</f>
        <v>0</v>
      </c>
      <c r="P1001" t="str">
        <v>Kayak / OpenTable</v>
      </c>
      <c r="Q1001">
        <v>0</v>
      </c>
    </row>
    <row r="1002" spans="13:17" x14ac:dyDescent="0.3">
      <c r="M1002" t="str">
        <v>Kavak</v>
      </c>
      <c r="N1002" cm="1">
        <f t="array" ref="N1002">SUM(IF((licenziamenti[company]=M1002)*(licenziamenti[date_year]=anno)*(licenziamenti[industry]=settore)*(licenziamenti[country]=paese),licenziamenti[total_laid_off]))</f>
        <v>0</v>
      </c>
      <c r="P1002" t="str">
        <v>Kazoo</v>
      </c>
      <c r="Q1002">
        <v>0</v>
      </c>
    </row>
    <row r="1003" spans="13:17" x14ac:dyDescent="0.3">
      <c r="M1003" t="str">
        <v>Kayak / OpenTable</v>
      </c>
      <c r="N1003" cm="1">
        <f t="array" ref="N1003">SUM(IF((licenziamenti[company]=M1003)*(licenziamenti[date_year]=anno)*(licenziamenti[industry]=settore)*(licenziamenti[country]=paese),licenziamenti[total_laid_off]))</f>
        <v>0</v>
      </c>
      <c r="P1003" t="str">
        <v>KeepTruckin</v>
      </c>
      <c r="Q1003">
        <v>0</v>
      </c>
    </row>
    <row r="1004" spans="13:17" x14ac:dyDescent="0.3">
      <c r="M1004" t="str">
        <v>Kazoo</v>
      </c>
      <c r="N1004" cm="1">
        <f t="array" ref="N1004">SUM(IF((licenziamenti[company]=M1004)*(licenziamenti[date_year]=anno)*(licenziamenti[industry]=settore)*(licenziamenti[country]=paese),licenziamenti[total_laid_off]))</f>
        <v>0</v>
      </c>
      <c r="P1004" t="str">
        <v>Kenko Health</v>
      </c>
      <c r="Q1004">
        <v>0</v>
      </c>
    </row>
    <row r="1005" spans="13:17" x14ac:dyDescent="0.3">
      <c r="M1005" t="str">
        <v>KeepTruckin</v>
      </c>
      <c r="N1005" cm="1">
        <f t="array" ref="N1005">SUM(IF((licenziamenti[company]=M1005)*(licenziamenti[date_year]=anno)*(licenziamenti[industry]=settore)*(licenziamenti[country]=paese),licenziamenti[total_laid_off]))</f>
        <v>0</v>
      </c>
      <c r="P1005" t="str">
        <v>Kenoby</v>
      </c>
      <c r="Q1005">
        <v>0</v>
      </c>
    </row>
    <row r="1006" spans="13:17" x14ac:dyDescent="0.3">
      <c r="M1006" t="str">
        <v>Kenko Health</v>
      </c>
      <c r="N1006" cm="1">
        <f t="array" ref="N1006">SUM(IF((licenziamenti[company]=M1006)*(licenziamenti[date_year]=anno)*(licenziamenti[industry]=settore)*(licenziamenti[country]=paese),licenziamenti[total_laid_off]))</f>
        <v>0</v>
      </c>
      <c r="P1006" t="str">
        <v>Kevin</v>
      </c>
      <c r="Q1006">
        <v>0</v>
      </c>
    </row>
    <row r="1007" spans="13:17" x14ac:dyDescent="0.3">
      <c r="M1007" t="str">
        <v>Kenoby</v>
      </c>
      <c r="N1007" cm="1">
        <f t="array" ref="N1007">SUM(IF((licenziamenti[company]=M1007)*(licenziamenti[date_year]=anno)*(licenziamenti[industry]=settore)*(licenziamenti[country]=paese),licenziamenti[total_laid_off]))</f>
        <v>0</v>
      </c>
      <c r="P1007" t="str">
        <v>Khatabook</v>
      </c>
      <c r="Q1007">
        <v>0</v>
      </c>
    </row>
    <row r="1008" spans="13:17" x14ac:dyDescent="0.3">
      <c r="M1008" t="str">
        <v>Kevin</v>
      </c>
      <c r="N1008" cm="1">
        <f t="array" ref="N1008">SUM(IF((licenziamenti[company]=M1008)*(licenziamenti[date_year]=anno)*(licenziamenti[industry]=settore)*(licenziamenti[country]=paese),licenziamenti[total_laid_off]))</f>
        <v>0</v>
      </c>
      <c r="P1008" t="str">
        <v>Khoros</v>
      </c>
      <c r="Q1008">
        <v>0</v>
      </c>
    </row>
    <row r="1009" spans="13:17" x14ac:dyDescent="0.3">
      <c r="M1009" t="str">
        <v>Khatabook</v>
      </c>
      <c r="N1009" cm="1">
        <f t="array" ref="N1009">SUM(IF((licenziamenti[company]=M1009)*(licenziamenti[date_year]=anno)*(licenziamenti[industry]=settore)*(licenziamenti[country]=paese),licenziamenti[total_laid_off]))</f>
        <v>0</v>
      </c>
      <c r="P1009" t="str">
        <v>Kiavi</v>
      </c>
      <c r="Q1009">
        <v>0</v>
      </c>
    </row>
    <row r="1010" spans="13:17" x14ac:dyDescent="0.3">
      <c r="M1010" t="str">
        <v>Khoros</v>
      </c>
      <c r="N1010" cm="1">
        <f t="array" ref="N1010">SUM(IF((licenziamenti[company]=M1010)*(licenziamenti[date_year]=anno)*(licenziamenti[industry]=settore)*(licenziamenti[country]=paese),licenziamenti[total_laid_off]))</f>
        <v>0</v>
      </c>
      <c r="P1010" t="str">
        <v>Kickstarter</v>
      </c>
      <c r="Q1010">
        <v>0</v>
      </c>
    </row>
    <row r="1011" spans="13:17" x14ac:dyDescent="0.3">
      <c r="M1011" t="str">
        <v>Kiavi</v>
      </c>
      <c r="N1011" cm="1">
        <f t="array" ref="N1011">SUM(IF((licenziamenti[company]=M1011)*(licenziamenti[date_year]=anno)*(licenziamenti[industry]=settore)*(licenziamenti[country]=paese),licenziamenti[total_laid_off]))</f>
        <v>0</v>
      </c>
      <c r="P1011" t="str">
        <v>Kinaxis</v>
      </c>
      <c r="Q1011">
        <v>0</v>
      </c>
    </row>
    <row r="1012" spans="13:17" x14ac:dyDescent="0.3">
      <c r="M1012" t="str">
        <v>Kickstarter</v>
      </c>
      <c r="N1012" cm="1">
        <f t="array" ref="N1012">SUM(IF((licenziamenti[company]=M1012)*(licenziamenti[date_year]=anno)*(licenziamenti[industry]=settore)*(licenziamenti[country]=paese),licenziamenti[total_laid_off]))</f>
        <v>0</v>
      </c>
      <c r="P1012" t="str">
        <v>Kinde</v>
      </c>
      <c r="Q1012">
        <v>0</v>
      </c>
    </row>
    <row r="1013" spans="13:17" x14ac:dyDescent="0.3">
      <c r="M1013" t="str">
        <v>Kinaxis</v>
      </c>
      <c r="N1013" cm="1">
        <f t="array" ref="N1013">SUM(IF((licenziamenti[company]=M1013)*(licenziamenti[date_year]=anno)*(licenziamenti[industry]=settore)*(licenziamenti[country]=paese),licenziamenti[total_laid_off]))</f>
        <v>0</v>
      </c>
      <c r="P1013" t="str">
        <v>King.com</v>
      </c>
      <c r="Q1013">
        <v>0</v>
      </c>
    </row>
    <row r="1014" spans="13:17" x14ac:dyDescent="0.3">
      <c r="M1014" t="str">
        <v>Kinde</v>
      </c>
      <c r="N1014" cm="1">
        <f t="array" ref="N1014">SUM(IF((licenziamenti[company]=M1014)*(licenziamenti[date_year]=anno)*(licenziamenti[industry]=settore)*(licenziamenti[country]=paese),licenziamenti[total_laid_off]))</f>
        <v>0</v>
      </c>
      <c r="P1014" t="str">
        <v>Kissflow</v>
      </c>
      <c r="Q1014">
        <v>0</v>
      </c>
    </row>
    <row r="1015" spans="13:17" x14ac:dyDescent="0.3">
      <c r="M1015" t="str">
        <v>King.com</v>
      </c>
      <c r="N1015" cm="1">
        <f t="array" ref="N1015">SUM(IF((licenziamenti[company]=M1015)*(licenziamenti[date_year]=anno)*(licenziamenti[industry]=settore)*(licenziamenti[country]=paese),licenziamenti[total_laid_off]))</f>
        <v>0</v>
      </c>
      <c r="P1015" t="str">
        <v>Kite</v>
      </c>
      <c r="Q1015">
        <v>0</v>
      </c>
    </row>
    <row r="1016" spans="13:17" x14ac:dyDescent="0.3">
      <c r="M1016" t="str">
        <v>Kissflow</v>
      </c>
      <c r="N1016" cm="1">
        <f t="array" ref="N1016">SUM(IF((licenziamenti[company]=M1016)*(licenziamenti[date_year]=anno)*(licenziamenti[industry]=settore)*(licenziamenti[country]=paese),licenziamenti[total_laid_off]))</f>
        <v>0</v>
      </c>
      <c r="P1016" t="str">
        <v>Kitopi</v>
      </c>
      <c r="Q1016">
        <v>0</v>
      </c>
    </row>
    <row r="1017" spans="13:17" x14ac:dyDescent="0.3">
      <c r="M1017" t="str">
        <v>Kite</v>
      </c>
      <c r="N1017" cm="1">
        <f t="array" ref="N1017">SUM(IF((licenziamenti[company]=M1017)*(licenziamenti[date_year]=anno)*(licenziamenti[industry]=settore)*(licenziamenti[country]=paese),licenziamenti[total_laid_off]))</f>
        <v>0</v>
      </c>
      <c r="P1017" t="str">
        <v>Kitty Hawk</v>
      </c>
      <c r="Q1017">
        <v>0</v>
      </c>
    </row>
    <row r="1018" spans="13:17" x14ac:dyDescent="0.3">
      <c r="M1018" t="str">
        <v>Kitopi</v>
      </c>
      <c r="N1018" cm="1">
        <f t="array" ref="N1018">SUM(IF((licenziamenti[company]=M1018)*(licenziamenti[date_year]=anno)*(licenziamenti[industry]=settore)*(licenziamenti[country]=paese),licenziamenti[total_laid_off]))</f>
        <v>0</v>
      </c>
      <c r="P1018" t="str">
        <v>Kiwi.com</v>
      </c>
      <c r="Q1018">
        <v>0</v>
      </c>
    </row>
    <row r="1019" spans="13:17" x14ac:dyDescent="0.3">
      <c r="M1019" t="str">
        <v>Kitty Hawk</v>
      </c>
      <c r="N1019" cm="1">
        <f t="array" ref="N1019">SUM(IF((licenziamenti[company]=M1019)*(licenziamenti[date_year]=anno)*(licenziamenti[industry]=settore)*(licenziamenti[country]=paese),licenziamenti[total_laid_off]))</f>
        <v>0</v>
      </c>
      <c r="P1019" t="str">
        <v>KiwiCo</v>
      </c>
      <c r="Q1019">
        <v>0</v>
      </c>
    </row>
    <row r="1020" spans="13:17" x14ac:dyDescent="0.3">
      <c r="M1020" t="str">
        <v>Kiwi.com</v>
      </c>
      <c r="N1020" cm="1">
        <f t="array" ref="N1020">SUM(IF((licenziamenti[company]=M1020)*(licenziamenti[date_year]=anno)*(licenziamenti[industry]=settore)*(licenziamenti[country]=paese),licenziamenti[total_laid_off]))</f>
        <v>0</v>
      </c>
      <c r="P1020" t="str">
        <v>Klarna</v>
      </c>
      <c r="Q1020">
        <v>0</v>
      </c>
    </row>
    <row r="1021" spans="13:17" x14ac:dyDescent="0.3">
      <c r="M1021" t="str">
        <v>KiwiCo</v>
      </c>
      <c r="N1021" cm="1">
        <f t="array" ref="N1021">SUM(IF((licenziamenti[company]=M1021)*(licenziamenti[date_year]=anno)*(licenziamenti[industry]=settore)*(licenziamenti[country]=paese),licenziamenti[total_laid_off]))</f>
        <v>0</v>
      </c>
      <c r="P1021" t="str">
        <v>Klaviyo</v>
      </c>
      <c r="Q1021">
        <v>0</v>
      </c>
    </row>
    <row r="1022" spans="13:17" x14ac:dyDescent="0.3">
      <c r="M1022" t="str">
        <v>Klarna</v>
      </c>
      <c r="N1022" cm="1">
        <f t="array" ref="N1022">SUM(IF((licenziamenti[company]=M1022)*(licenziamenti[date_year]=anno)*(licenziamenti[industry]=settore)*(licenziamenti[country]=paese),licenziamenti[total_laid_off]))</f>
        <v>0</v>
      </c>
      <c r="P1022" t="str">
        <v>Kleos Space</v>
      </c>
      <c r="Q1022">
        <v>0</v>
      </c>
    </row>
    <row r="1023" spans="13:17" x14ac:dyDescent="0.3">
      <c r="M1023" t="str">
        <v>Klaviyo</v>
      </c>
      <c r="N1023" cm="1">
        <f t="array" ref="N1023">SUM(IF((licenziamenti[company]=M1023)*(licenziamenti[date_year]=anno)*(licenziamenti[industry]=settore)*(licenziamenti[country]=paese),licenziamenti[total_laid_off]))</f>
        <v>0</v>
      </c>
      <c r="P1023" t="str">
        <v>Klook</v>
      </c>
      <c r="Q1023">
        <v>0</v>
      </c>
    </row>
    <row r="1024" spans="13:17" x14ac:dyDescent="0.3">
      <c r="M1024" t="str">
        <v>Kleos Space</v>
      </c>
      <c r="N1024" cm="1">
        <f t="array" ref="N1024">SUM(IF((licenziamenti[company]=M1024)*(licenziamenti[date_year]=anno)*(licenziamenti[industry]=settore)*(licenziamenti[country]=paese),licenziamenti[total_laid_off]))</f>
        <v>0</v>
      </c>
      <c r="P1024" t="str">
        <v>Klub</v>
      </c>
      <c r="Q1024">
        <v>0</v>
      </c>
    </row>
    <row r="1025" spans="13:17" x14ac:dyDescent="0.3">
      <c r="M1025" t="str">
        <v>Klook</v>
      </c>
      <c r="N1025" cm="1">
        <f t="array" ref="N1025">SUM(IF((licenziamenti[company]=M1025)*(licenziamenti[date_year]=anno)*(licenziamenti[industry]=settore)*(licenziamenti[country]=paese),licenziamenti[total_laid_off]))</f>
        <v>0</v>
      </c>
      <c r="P1025" t="str">
        <v>Klue</v>
      </c>
      <c r="Q1025">
        <v>0</v>
      </c>
    </row>
    <row r="1026" spans="13:17" x14ac:dyDescent="0.3">
      <c r="M1026" t="str">
        <v>Klub</v>
      </c>
      <c r="N1026" cm="1">
        <f t="array" ref="N1026">SUM(IF((licenziamenti[company]=M1026)*(licenziamenti[date_year]=anno)*(licenziamenti[industry]=settore)*(licenziamenti[country]=paese),licenziamenti[total_laid_off]))</f>
        <v>0</v>
      </c>
      <c r="P1026" t="str">
        <v>Knock</v>
      </c>
      <c r="Q1026">
        <v>0</v>
      </c>
    </row>
    <row r="1027" spans="13:17" x14ac:dyDescent="0.3">
      <c r="M1027" t="str">
        <v>Klue</v>
      </c>
      <c r="N1027" cm="1">
        <f t="array" ref="N1027">SUM(IF((licenziamenti[company]=M1027)*(licenziamenti[date_year]=anno)*(licenziamenti[industry]=settore)*(licenziamenti[country]=paese),licenziamenti[total_laid_off]))</f>
        <v>0</v>
      </c>
      <c r="P1027" t="str">
        <v>Knotel</v>
      </c>
      <c r="Q1027">
        <v>0</v>
      </c>
    </row>
    <row r="1028" spans="13:17" x14ac:dyDescent="0.3">
      <c r="M1028" t="str">
        <v>Knock</v>
      </c>
      <c r="N1028" cm="1">
        <f t="array" ref="N1028">SUM(IF((licenziamenti[company]=M1028)*(licenziamenti[date_year]=anno)*(licenziamenti[industry]=settore)*(licenziamenti[country]=paese),licenziamenti[total_laid_off]))</f>
        <v>0</v>
      </c>
      <c r="P1028" t="str">
        <v>KnownOrigin</v>
      </c>
      <c r="Q1028">
        <v>0</v>
      </c>
    </row>
    <row r="1029" spans="13:17" x14ac:dyDescent="0.3">
      <c r="M1029" t="str">
        <v>Knotel</v>
      </c>
      <c r="N1029" cm="1">
        <f t="array" ref="N1029">SUM(IF((licenziamenti[company]=M1029)*(licenziamenti[date_year]=anno)*(licenziamenti[industry]=settore)*(licenziamenti[country]=paese),licenziamenti[total_laid_off]))</f>
        <v>0</v>
      </c>
      <c r="P1029" t="str">
        <v>Kobo360</v>
      </c>
      <c r="Q1029">
        <v>0</v>
      </c>
    </row>
    <row r="1030" spans="13:17" x14ac:dyDescent="0.3">
      <c r="M1030" t="str">
        <v>KnownOrigin</v>
      </c>
      <c r="N1030" cm="1">
        <f t="array" ref="N1030">SUM(IF((licenziamenti[company]=M1030)*(licenziamenti[date_year]=anno)*(licenziamenti[industry]=settore)*(licenziamenti[country]=paese),licenziamenti[total_laid_off]))</f>
        <v>0</v>
      </c>
      <c r="P1030" t="str">
        <v>Kodiak Robotics</v>
      </c>
      <c r="Q1030">
        <v>0</v>
      </c>
    </row>
    <row r="1031" spans="13:17" x14ac:dyDescent="0.3">
      <c r="M1031" t="str">
        <v>Kobo360</v>
      </c>
      <c r="N1031" cm="1">
        <f t="array" ref="N1031">SUM(IF((licenziamenti[company]=M1031)*(licenziamenti[date_year]=anno)*(licenziamenti[industry]=settore)*(licenziamenti[country]=paese),licenziamenti[total_laid_off]))</f>
        <v>0</v>
      </c>
      <c r="P1031" t="str">
        <v>Koho</v>
      </c>
      <c r="Q1031">
        <v>0</v>
      </c>
    </row>
    <row r="1032" spans="13:17" x14ac:dyDescent="0.3">
      <c r="M1032" t="str">
        <v>Kodiak Robotics</v>
      </c>
      <c r="N1032" cm="1">
        <f t="array" ref="N1032">SUM(IF((licenziamenti[company]=M1032)*(licenziamenti[date_year]=anno)*(licenziamenti[industry]=settore)*(licenziamenti[country]=paese),licenziamenti[total_laid_off]))</f>
        <v>0</v>
      </c>
      <c r="P1032" t="str">
        <v>KoinWorks</v>
      </c>
      <c r="Q1032">
        <v>0</v>
      </c>
    </row>
    <row r="1033" spans="13:17" x14ac:dyDescent="0.3">
      <c r="M1033" t="str">
        <v>Koho</v>
      </c>
      <c r="N1033" cm="1">
        <f t="array" ref="N1033">SUM(IF((licenziamenti[company]=M1033)*(licenziamenti[date_year]=anno)*(licenziamenti[industry]=settore)*(licenziamenti[country]=paese),licenziamenti[total_laid_off]))</f>
        <v>0</v>
      </c>
      <c r="P1033" t="str">
        <v>Komodo Health</v>
      </c>
      <c r="Q1033">
        <v>0</v>
      </c>
    </row>
    <row r="1034" spans="13:17" x14ac:dyDescent="0.3">
      <c r="M1034" t="str">
        <v>KoinWorks</v>
      </c>
      <c r="N1034" cm="1">
        <f t="array" ref="N1034">SUM(IF((licenziamenti[company]=M1034)*(licenziamenti[date_year]=anno)*(licenziamenti[industry]=settore)*(licenziamenti[country]=paese),licenziamenti[total_laid_off]))</f>
        <v>0</v>
      </c>
      <c r="P1034" t="str">
        <v>Konfio</v>
      </c>
      <c r="Q1034">
        <v>0</v>
      </c>
    </row>
    <row r="1035" spans="13:17" x14ac:dyDescent="0.3">
      <c r="M1035" t="str">
        <v>Komodo Health</v>
      </c>
      <c r="N1035" cm="1">
        <f t="array" ref="N1035">SUM(IF((licenziamenti[company]=M1035)*(licenziamenti[date_year]=anno)*(licenziamenti[industry]=settore)*(licenziamenti[country]=paese),licenziamenti[total_laid_off]))</f>
        <v>0</v>
      </c>
      <c r="P1035" t="str">
        <v>Kongregate</v>
      </c>
      <c r="Q1035">
        <v>0</v>
      </c>
    </row>
    <row r="1036" spans="13:17" x14ac:dyDescent="0.3">
      <c r="M1036" t="str">
        <v>Konfio</v>
      </c>
      <c r="N1036" cm="1">
        <f t="array" ref="N1036">SUM(IF((licenziamenti[company]=M1036)*(licenziamenti[date_year]=anno)*(licenziamenti[industry]=settore)*(licenziamenti[country]=paese),licenziamenti[total_laid_off]))</f>
        <v>0</v>
      </c>
      <c r="P1036" t="str">
        <v>Kontist</v>
      </c>
      <c r="Q1036">
        <v>0</v>
      </c>
    </row>
    <row r="1037" spans="13:17" x14ac:dyDescent="0.3">
      <c r="M1037" t="str">
        <v>Kongregate</v>
      </c>
      <c r="N1037" cm="1">
        <f t="array" ref="N1037">SUM(IF((licenziamenti[company]=M1037)*(licenziamenti[date_year]=anno)*(licenziamenti[industry]=settore)*(licenziamenti[country]=paese),licenziamenti[total_laid_off]))</f>
        <v>0</v>
      </c>
      <c r="P1037" t="str">
        <v>Koo</v>
      </c>
      <c r="Q1037">
        <v>0</v>
      </c>
    </row>
    <row r="1038" spans="13:17" x14ac:dyDescent="0.3">
      <c r="M1038" t="str">
        <v>Kontist</v>
      </c>
      <c r="N1038" cm="1">
        <f t="array" ref="N1038">SUM(IF((licenziamenti[company]=M1038)*(licenziamenti[date_year]=anno)*(licenziamenti[industry]=settore)*(licenziamenti[country]=paese),licenziamenti[total_laid_off]))</f>
        <v>0</v>
      </c>
      <c r="P1038" t="str">
        <v>Kraken</v>
      </c>
      <c r="Q1038">
        <v>0</v>
      </c>
    </row>
    <row r="1039" spans="13:17" x14ac:dyDescent="0.3">
      <c r="M1039" t="str">
        <v>Koo</v>
      </c>
      <c r="N1039" cm="1">
        <f t="array" ref="N1039">SUM(IF((licenziamenti[company]=M1039)*(licenziamenti[date_year]=anno)*(licenziamenti[industry]=settore)*(licenziamenti[country]=paese),licenziamenti[total_laid_off]))</f>
        <v>0</v>
      </c>
      <c r="P1039" t="str">
        <v>Krutrim</v>
      </c>
      <c r="Q1039">
        <v>0</v>
      </c>
    </row>
    <row r="1040" spans="13:17" x14ac:dyDescent="0.3">
      <c r="M1040" t="str">
        <v>Kraken</v>
      </c>
      <c r="N1040" cm="1">
        <f t="array" ref="N1040">SUM(IF((licenziamenti[company]=M1040)*(licenziamenti[date_year]=anno)*(licenziamenti[industry]=settore)*(licenziamenti[country]=paese),licenziamenti[total_laid_off]))</f>
        <v>0</v>
      </c>
      <c r="P1040" t="str">
        <v>Kry</v>
      </c>
      <c r="Q1040">
        <v>0</v>
      </c>
    </row>
    <row r="1041" spans="13:17" x14ac:dyDescent="0.3">
      <c r="M1041" t="str">
        <v>Krutrim</v>
      </c>
      <c r="N1041" cm="1">
        <f t="array" ref="N1041">SUM(IF((licenziamenti[company]=M1041)*(licenziamenti[date_year]=anno)*(licenziamenti[industry]=settore)*(licenziamenti[country]=paese),licenziamenti[total_laid_off]))</f>
        <v>0</v>
      </c>
      <c r="P1041" t="str">
        <v>Kuda</v>
      </c>
      <c r="Q1041">
        <v>0</v>
      </c>
    </row>
    <row r="1042" spans="13:17" x14ac:dyDescent="0.3">
      <c r="M1042" t="str">
        <v>Kry</v>
      </c>
      <c r="N1042" cm="1">
        <f t="array" ref="N1042">SUM(IF((licenziamenti[company]=M1042)*(licenziamenti[date_year]=anno)*(licenziamenti[industry]=settore)*(licenziamenti[country]=paese),licenziamenti[total_laid_off]))</f>
        <v>0</v>
      </c>
      <c r="P1042" t="str">
        <v>Kueski</v>
      </c>
      <c r="Q1042">
        <v>0</v>
      </c>
    </row>
    <row r="1043" spans="13:17" x14ac:dyDescent="0.3">
      <c r="M1043" t="str">
        <v>Kuda</v>
      </c>
      <c r="N1043" cm="1">
        <f t="array" ref="N1043">SUM(IF((licenziamenti[company]=M1043)*(licenziamenti[date_year]=anno)*(licenziamenti[industry]=settore)*(licenziamenti[country]=paese),licenziamenti[total_laid_off]))</f>
        <v>0</v>
      </c>
      <c r="P1043" t="str">
        <v>Kuku FM</v>
      </c>
      <c r="Q1043">
        <v>0</v>
      </c>
    </row>
    <row r="1044" spans="13:17" x14ac:dyDescent="0.3">
      <c r="M1044" t="str">
        <v>Kueski</v>
      </c>
      <c r="N1044" cm="1">
        <f t="array" ref="N1044">SUM(IF((licenziamenti[company]=M1044)*(licenziamenti[date_year]=anno)*(licenziamenti[industry]=settore)*(licenziamenti[country]=paese),licenziamenti[total_laid_off]))</f>
        <v>0</v>
      </c>
      <c r="P1044" t="str">
        <v>Kune</v>
      </c>
      <c r="Q1044">
        <v>0</v>
      </c>
    </row>
    <row r="1045" spans="13:17" x14ac:dyDescent="0.3">
      <c r="M1045" t="str">
        <v>Kuku FM</v>
      </c>
      <c r="N1045" cm="1">
        <f t="array" ref="N1045">SUM(IF((licenziamenti[company]=M1045)*(licenziamenti[date_year]=anno)*(licenziamenti[industry]=settore)*(licenziamenti[country]=paese),licenziamenti[total_laid_off]))</f>
        <v>0</v>
      </c>
      <c r="P1045" t="str">
        <v>Kyruus</v>
      </c>
      <c r="Q1045">
        <v>0</v>
      </c>
    </row>
    <row r="1046" spans="13:17" x14ac:dyDescent="0.3">
      <c r="M1046" t="str">
        <v>Kune</v>
      </c>
      <c r="N1046" cm="1">
        <f t="array" ref="N1046">SUM(IF((licenziamenti[company]=M1046)*(licenziamenti[date_year]=anno)*(licenziamenti[industry]=settore)*(licenziamenti[country]=paese),licenziamenti[total_laid_off]))</f>
        <v>0</v>
      </c>
      <c r="P1046" t="str">
        <v>Kyte</v>
      </c>
      <c r="Q1046">
        <v>0</v>
      </c>
    </row>
    <row r="1047" spans="13:17" x14ac:dyDescent="0.3">
      <c r="M1047" t="str">
        <v>Kyruus</v>
      </c>
      <c r="N1047" cm="1">
        <f t="array" ref="N1047">SUM(IF((licenziamenti[company]=M1047)*(licenziamenti[date_year]=anno)*(licenziamenti[industry]=settore)*(licenziamenti[country]=paese),licenziamenti[total_laid_off]))</f>
        <v>0</v>
      </c>
      <c r="P1047" t="str">
        <v>L1ght</v>
      </c>
      <c r="Q1047">
        <v>0</v>
      </c>
    </row>
    <row r="1048" spans="13:17" x14ac:dyDescent="0.3">
      <c r="M1048" t="str">
        <v>Kyte</v>
      </c>
      <c r="N1048" cm="1">
        <f t="array" ref="N1048">SUM(IF((licenziamenti[company]=M1048)*(licenziamenti[date_year]=anno)*(licenziamenti[industry]=settore)*(licenziamenti[country]=paese),licenziamenti[total_laid_off]))</f>
        <v>0</v>
      </c>
      <c r="P1048" t="str">
        <v>Labelbox</v>
      </c>
      <c r="Q1048">
        <v>0</v>
      </c>
    </row>
    <row r="1049" spans="13:17" x14ac:dyDescent="0.3">
      <c r="M1049" t="str">
        <v>L1ght</v>
      </c>
      <c r="N1049" cm="1">
        <f t="array" ref="N1049">SUM(IF((licenziamenti[company]=M1049)*(licenziamenti[date_year]=anno)*(licenziamenti[industry]=settore)*(licenziamenti[country]=paese),licenziamenti[total_laid_off]))</f>
        <v>0</v>
      </c>
      <c r="P1049" t="str">
        <v>Labster</v>
      </c>
      <c r="Q1049">
        <v>0</v>
      </c>
    </row>
    <row r="1050" spans="13:17" x14ac:dyDescent="0.3">
      <c r="M1050" t="str">
        <v>Labelbox</v>
      </c>
      <c r="N1050" cm="1">
        <f t="array" ref="N1050">SUM(IF((licenziamenti[company]=M1050)*(licenziamenti[date_year]=anno)*(licenziamenti[industry]=settore)*(licenziamenti[country]=paese),licenziamenti[total_laid_off]))</f>
        <v>0</v>
      </c>
      <c r="P1050" t="str">
        <v>Lacework</v>
      </c>
      <c r="Q1050">
        <v>0</v>
      </c>
    </row>
    <row r="1051" spans="13:17" x14ac:dyDescent="0.3">
      <c r="M1051" t="str">
        <v>Labster</v>
      </c>
      <c r="N1051" cm="1">
        <f t="array" ref="N1051">SUM(IF((licenziamenti[company]=M1051)*(licenziamenti[date_year]=anno)*(licenziamenti[industry]=settore)*(licenziamenti[country]=paese),licenziamenti[total_laid_off]))</f>
        <v>0</v>
      </c>
      <c r="P1051" t="str">
        <v>Ladder Life</v>
      </c>
      <c r="Q1051">
        <v>0</v>
      </c>
    </row>
    <row r="1052" spans="13:17" x14ac:dyDescent="0.3">
      <c r="M1052" t="str">
        <v>Lacework</v>
      </c>
      <c r="N1052" cm="1">
        <f t="array" ref="N1052">SUM(IF((licenziamenti[company]=M1052)*(licenziamenti[date_year]=anno)*(licenziamenti[industry]=settore)*(licenziamenti[country]=paese),licenziamenti[total_laid_off]))</f>
        <v>0</v>
      </c>
      <c r="P1052" t="str">
        <v>Lambda School</v>
      </c>
      <c r="Q1052">
        <v>0</v>
      </c>
    </row>
    <row r="1053" spans="13:17" x14ac:dyDescent="0.3">
      <c r="M1053" t="str">
        <v>Ladder Life</v>
      </c>
      <c r="N1053" cm="1">
        <f t="array" ref="N1053">SUM(IF((licenziamenti[company]=M1053)*(licenziamenti[date_year]=anno)*(licenziamenti[industry]=settore)*(licenziamenti[country]=paese),licenziamenti[total_laid_off]))</f>
        <v>0</v>
      </c>
      <c r="P1053" t="str">
        <v>Landing</v>
      </c>
      <c r="Q1053">
        <v>0</v>
      </c>
    </row>
    <row r="1054" spans="13:17" x14ac:dyDescent="0.3">
      <c r="M1054" t="str">
        <v>Lambda School</v>
      </c>
      <c r="N1054" cm="1">
        <f t="array" ref="N1054">SUM(IF((licenziamenti[company]=M1054)*(licenziamenti[date_year]=anno)*(licenziamenti[industry]=settore)*(licenziamenti[country]=paese),licenziamenti[total_laid_off]))</f>
        <v>0</v>
      </c>
      <c r="P1054" t="str">
        <v>Lantern</v>
      </c>
      <c r="Q1054">
        <v>0</v>
      </c>
    </row>
    <row r="1055" spans="13:17" x14ac:dyDescent="0.3">
      <c r="M1055" t="str">
        <v>Landing</v>
      </c>
      <c r="N1055" cm="1">
        <f t="array" ref="N1055">SUM(IF((licenziamenti[company]=M1055)*(licenziamenti[date_year]=anno)*(licenziamenti[industry]=settore)*(licenziamenti[country]=paese),licenziamenti[total_laid_off]))</f>
        <v>0</v>
      </c>
      <c r="P1055" t="str">
        <v>Lastline</v>
      </c>
      <c r="Q1055">
        <v>0</v>
      </c>
    </row>
    <row r="1056" spans="13:17" x14ac:dyDescent="0.3">
      <c r="M1056" t="str">
        <v>Lantern</v>
      </c>
      <c r="N1056" cm="1">
        <f t="array" ref="N1056">SUM(IF((licenziamenti[company]=M1056)*(licenziamenti[date_year]=anno)*(licenziamenti[industry]=settore)*(licenziamenti[country]=paese),licenziamenti[total_laid_off]))</f>
        <v>0</v>
      </c>
      <c r="P1056" t="str">
        <v>Latch</v>
      </c>
      <c r="Q1056">
        <v>0</v>
      </c>
    </row>
    <row r="1057" spans="13:17" x14ac:dyDescent="0.3">
      <c r="M1057" t="str">
        <v>Lastline</v>
      </c>
      <c r="N1057" cm="1">
        <f t="array" ref="N1057">SUM(IF((licenziamenti[company]=M1057)*(licenziamenti[date_year]=anno)*(licenziamenti[industry]=settore)*(licenziamenti[country]=paese),licenziamenti[total_laid_off]))</f>
        <v>0</v>
      </c>
      <c r="P1057" t="str">
        <v>Lattice</v>
      </c>
      <c r="Q1057">
        <v>0</v>
      </c>
    </row>
    <row r="1058" spans="13:17" x14ac:dyDescent="0.3">
      <c r="M1058" t="str">
        <v>Latch</v>
      </c>
      <c r="N1058" cm="1">
        <f t="array" ref="N1058">SUM(IF((licenziamenti[company]=M1058)*(licenziamenti[date_year]=anno)*(licenziamenti[industry]=settore)*(licenziamenti[country]=paese),licenziamenti[total_laid_off]))</f>
        <v>0</v>
      </c>
      <c r="P1058" t="str">
        <v>Lawgeex</v>
      </c>
      <c r="Q1058">
        <v>0</v>
      </c>
    </row>
    <row r="1059" spans="13:17" x14ac:dyDescent="0.3">
      <c r="M1059" t="str">
        <v>Lattice</v>
      </c>
      <c r="N1059" cm="1">
        <f t="array" ref="N1059">SUM(IF((licenziamenti[company]=M1059)*(licenziamenti[date_year]=anno)*(licenziamenti[industry]=settore)*(licenziamenti[country]=paese),licenziamenti[total_laid_off]))</f>
        <v>0</v>
      </c>
      <c r="P1059" t="str">
        <v>Laybuy</v>
      </c>
      <c r="Q1059">
        <v>0</v>
      </c>
    </row>
    <row r="1060" spans="13:17" x14ac:dyDescent="0.3">
      <c r="M1060" t="str">
        <v>Lawgeex</v>
      </c>
      <c r="N1060" cm="1">
        <f t="array" ref="N1060">SUM(IF((licenziamenti[company]=M1060)*(licenziamenti[date_year]=anno)*(licenziamenti[industry]=settore)*(licenziamenti[country]=paese),licenziamenti[total_laid_off]))</f>
        <v>0</v>
      </c>
      <c r="P1060" t="str">
        <v>Lazada Group</v>
      </c>
      <c r="Q1060">
        <v>0</v>
      </c>
    </row>
    <row r="1061" spans="13:17" x14ac:dyDescent="0.3">
      <c r="M1061" t="str">
        <v>Laybuy</v>
      </c>
      <c r="N1061" cm="1">
        <f t="array" ref="N1061">SUM(IF((licenziamenti[company]=M1061)*(licenziamenti[date_year]=anno)*(licenziamenti[industry]=settore)*(licenziamenti[country]=paese),licenziamenti[total_laid_off]))</f>
        <v>0</v>
      </c>
      <c r="P1061" t="str">
        <v>Le Tote</v>
      </c>
      <c r="Q1061">
        <v>0</v>
      </c>
    </row>
    <row r="1062" spans="13:17" x14ac:dyDescent="0.3">
      <c r="M1062" t="str">
        <v>Lazada Group</v>
      </c>
      <c r="N1062" cm="1">
        <f t="array" ref="N1062">SUM(IF((licenziamenti[company]=M1062)*(licenziamenti[date_year]=anno)*(licenziamenti[industry]=settore)*(licenziamenti[country]=paese),licenziamenti[total_laid_off]))</f>
        <v>0</v>
      </c>
      <c r="P1062" t="str">
        <v>LEAD</v>
      </c>
      <c r="Q1062">
        <v>0</v>
      </c>
    </row>
    <row r="1063" spans="13:17" x14ac:dyDescent="0.3">
      <c r="M1063" t="str">
        <v>Le Tote</v>
      </c>
      <c r="N1063" cm="1">
        <f t="array" ref="N1063">SUM(IF((licenziamenti[company]=M1063)*(licenziamenti[date_year]=anno)*(licenziamenti[industry]=settore)*(licenziamenti[country]=paese),licenziamenti[total_laid_off]))</f>
        <v>0</v>
      </c>
      <c r="P1063" t="str">
        <v>LeafLink</v>
      </c>
      <c r="Q1063">
        <v>0</v>
      </c>
    </row>
    <row r="1064" spans="13:17" x14ac:dyDescent="0.3">
      <c r="M1064" t="str">
        <v>LEAD</v>
      </c>
      <c r="N1064" cm="1">
        <f t="array" ref="N1064">SUM(IF((licenziamenti[company]=M1064)*(licenziamenti[date_year]=anno)*(licenziamenti[industry]=settore)*(licenziamenti[country]=paese),licenziamenti[total_laid_off]))</f>
        <v>0</v>
      </c>
      <c r="P1064" t="str">
        <v>Leafly</v>
      </c>
      <c r="Q1064">
        <v>0</v>
      </c>
    </row>
    <row r="1065" spans="13:17" x14ac:dyDescent="0.3">
      <c r="M1065" t="str">
        <v>LeafLink</v>
      </c>
      <c r="N1065" cm="1">
        <f t="array" ref="N1065">SUM(IF((licenziamenti[company]=M1065)*(licenziamenti[date_year]=anno)*(licenziamenti[industry]=settore)*(licenziamenti[country]=paese),licenziamenti[total_laid_off]))</f>
        <v>0</v>
      </c>
      <c r="P1065" t="str">
        <v>LearnUpon</v>
      </c>
      <c r="Q1065">
        <v>0</v>
      </c>
    </row>
    <row r="1066" spans="13:17" x14ac:dyDescent="0.3">
      <c r="M1066" t="str">
        <v>Leafly</v>
      </c>
      <c r="N1066" cm="1">
        <f t="array" ref="N1066">SUM(IF((licenziamenti[company]=M1066)*(licenziamenti[date_year]=anno)*(licenziamenti[industry]=settore)*(licenziamenti[country]=paese),licenziamenti[total_laid_off]))</f>
        <v>0</v>
      </c>
      <c r="P1066" t="str">
        <v>LeddarTech</v>
      </c>
      <c r="Q1066">
        <v>0</v>
      </c>
    </row>
    <row r="1067" spans="13:17" x14ac:dyDescent="0.3">
      <c r="M1067" t="str">
        <v>LearnUpon</v>
      </c>
      <c r="N1067" cm="1">
        <f t="array" ref="N1067">SUM(IF((licenziamenti[company]=M1067)*(licenziamenti[date_year]=anno)*(licenziamenti[industry]=settore)*(licenziamenti[country]=paese),licenziamenti[total_laid_off]))</f>
        <v>0</v>
      </c>
      <c r="P1067" t="str">
        <v>Ledger</v>
      </c>
      <c r="Q1067">
        <v>0</v>
      </c>
    </row>
    <row r="1068" spans="13:17" x14ac:dyDescent="0.3">
      <c r="M1068" t="str">
        <v>LeddarTech</v>
      </c>
      <c r="N1068" cm="1">
        <f t="array" ref="N1068">SUM(IF((licenziamenti[company]=M1068)*(licenziamenti[date_year]=anno)*(licenziamenti[industry]=settore)*(licenziamenti[country]=paese),licenziamenti[total_laid_off]))</f>
        <v>0</v>
      </c>
      <c r="P1068" t="str">
        <v>Ledger Investing</v>
      </c>
      <c r="Q1068">
        <v>0</v>
      </c>
    </row>
    <row r="1069" spans="13:17" x14ac:dyDescent="0.3">
      <c r="M1069" t="str">
        <v>Ledger</v>
      </c>
      <c r="N1069" cm="1">
        <f t="array" ref="N1069">SUM(IF((licenziamenti[company]=M1069)*(licenziamenti[date_year]=anno)*(licenziamenti[industry]=settore)*(licenziamenti[country]=paese),licenziamenti[total_laid_off]))</f>
        <v>0</v>
      </c>
      <c r="P1069" t="str">
        <v>LegalZoom</v>
      </c>
      <c r="Q1069">
        <v>0</v>
      </c>
    </row>
    <row r="1070" spans="13:17" x14ac:dyDescent="0.3">
      <c r="M1070" t="str">
        <v>Ledger Investing</v>
      </c>
      <c r="N1070" cm="1">
        <f t="array" ref="N1070">SUM(IF((licenziamenti[company]=M1070)*(licenziamenti[date_year]=anno)*(licenziamenti[industry]=settore)*(licenziamenti[country]=paese),licenziamenti[total_laid_off]))</f>
        <v>0</v>
      </c>
      <c r="P1070" t="str">
        <v>Legible</v>
      </c>
      <c r="Q1070">
        <v>0</v>
      </c>
    </row>
    <row r="1071" spans="13:17" x14ac:dyDescent="0.3">
      <c r="M1071" t="str">
        <v>LegalZoom</v>
      </c>
      <c r="N1071" cm="1">
        <f t="array" ref="N1071">SUM(IF((licenziamenti[company]=M1071)*(licenziamenti[date_year]=anno)*(licenziamenti[industry]=settore)*(licenziamenti[country]=paese),licenziamenti[total_laid_off]))</f>
        <v>0</v>
      </c>
      <c r="P1071" t="str">
        <v>Lemon</v>
      </c>
      <c r="Q1071">
        <v>0</v>
      </c>
    </row>
    <row r="1072" spans="13:17" x14ac:dyDescent="0.3">
      <c r="M1072" t="str">
        <v>Legible</v>
      </c>
      <c r="N1072" cm="1">
        <f t="array" ref="N1072">SUM(IF((licenziamenti[company]=M1072)*(licenziamenti[date_year]=anno)*(licenziamenti[industry]=settore)*(licenziamenti[country]=paese),licenziamenti[total_laid_off]))</f>
        <v>0</v>
      </c>
      <c r="P1072" t="str">
        <v>Lemonade</v>
      </c>
      <c r="Q1072">
        <v>0</v>
      </c>
    </row>
    <row r="1073" spans="13:17" x14ac:dyDescent="0.3">
      <c r="M1073" t="str">
        <v>Lemon</v>
      </c>
      <c r="N1073" cm="1">
        <f t="array" ref="N1073">SUM(IF((licenziamenti[company]=M1073)*(licenziamenti[date_year]=anno)*(licenziamenti[industry]=settore)*(licenziamenti[country]=paese),licenziamenti[total_laid_off]))</f>
        <v>0</v>
      </c>
      <c r="P1073" t="str">
        <v>Lendi</v>
      </c>
      <c r="Q1073">
        <v>0</v>
      </c>
    </row>
    <row r="1074" spans="13:17" x14ac:dyDescent="0.3">
      <c r="M1074" t="str">
        <v>Lemonade</v>
      </c>
      <c r="N1074" cm="1">
        <f t="array" ref="N1074">SUM(IF((licenziamenti[company]=M1074)*(licenziamenti[date_year]=anno)*(licenziamenti[industry]=settore)*(licenziamenti[country]=paese),licenziamenti[total_laid_off]))</f>
        <v>0</v>
      </c>
      <c r="P1074" t="str">
        <v>Lending Club</v>
      </c>
      <c r="Q1074">
        <v>0</v>
      </c>
    </row>
    <row r="1075" spans="13:17" x14ac:dyDescent="0.3">
      <c r="M1075" t="str">
        <v>Lendi</v>
      </c>
      <c r="N1075" cm="1">
        <f t="array" ref="N1075">SUM(IF((licenziamenti[company]=M1075)*(licenziamenti[date_year]=anno)*(licenziamenti[industry]=settore)*(licenziamenti[country]=paese),licenziamenti[total_laid_off]))</f>
        <v>0</v>
      </c>
      <c r="P1075" t="str">
        <v>Lendingkart</v>
      </c>
      <c r="Q1075">
        <v>0</v>
      </c>
    </row>
    <row r="1076" spans="13:17" x14ac:dyDescent="0.3">
      <c r="M1076" t="str">
        <v>Lending Club</v>
      </c>
      <c r="N1076" cm="1">
        <f t="array" ref="N1076">SUM(IF((licenziamenti[company]=M1076)*(licenziamenti[date_year]=anno)*(licenziamenti[industry]=settore)*(licenziamenti[country]=paese),licenziamenti[total_laid_off]))</f>
        <v>0</v>
      </c>
      <c r="P1076" t="str">
        <v>Lendis</v>
      </c>
      <c r="Q1076">
        <v>0</v>
      </c>
    </row>
    <row r="1077" spans="13:17" x14ac:dyDescent="0.3">
      <c r="M1077" t="str">
        <v>Lendingkart</v>
      </c>
      <c r="N1077" cm="1">
        <f t="array" ref="N1077">SUM(IF((licenziamenti[company]=M1077)*(licenziamenti[date_year]=anno)*(licenziamenti[industry]=settore)*(licenziamenti[country]=paese),licenziamenti[total_laid_off]))</f>
        <v>0</v>
      </c>
      <c r="P1077" t="str">
        <v>Lev</v>
      </c>
      <c r="Q1077">
        <v>0</v>
      </c>
    </row>
    <row r="1078" spans="13:17" x14ac:dyDescent="0.3">
      <c r="M1078" t="str">
        <v>Lendis</v>
      </c>
      <c r="N1078" cm="1">
        <f t="array" ref="N1078">SUM(IF((licenziamenti[company]=M1078)*(licenziamenti[date_year]=anno)*(licenziamenti[industry]=settore)*(licenziamenti[country]=paese),licenziamenti[total_laid_off]))</f>
        <v>0</v>
      </c>
      <c r="P1078" t="str">
        <v>Level</v>
      </c>
      <c r="Q1078">
        <v>0</v>
      </c>
    </row>
    <row r="1079" spans="13:17" x14ac:dyDescent="0.3">
      <c r="M1079" t="str">
        <v>Lenovo</v>
      </c>
      <c r="N1079" cm="1">
        <f t="array" ref="N1079">SUM(IF((licenziamenti[company]=M1079)*(licenziamenti[date_year]=anno)*(licenziamenti[industry]=settore)*(licenziamenti[country]=paese),licenziamenti[total_laid_off]))</f>
        <v>1000</v>
      </c>
      <c r="P1079" t="str">
        <v>Lever</v>
      </c>
      <c r="Q1079">
        <v>0</v>
      </c>
    </row>
    <row r="1080" spans="13:17" x14ac:dyDescent="0.3">
      <c r="M1080" t="str">
        <v>Lev</v>
      </c>
      <c r="N1080" cm="1">
        <f t="array" ref="N1080">SUM(IF((licenziamenti[company]=M1080)*(licenziamenti[date_year]=anno)*(licenziamenti[industry]=settore)*(licenziamenti[country]=paese),licenziamenti[total_laid_off]))</f>
        <v>0</v>
      </c>
      <c r="P1080" t="str">
        <v>Licious</v>
      </c>
      <c r="Q1080">
        <v>0</v>
      </c>
    </row>
    <row r="1081" spans="13:17" x14ac:dyDescent="0.3">
      <c r="M1081" t="str">
        <v>Level</v>
      </c>
      <c r="N1081" cm="1">
        <f t="array" ref="N1081">SUM(IF((licenziamenti[company]=M1081)*(licenziamenti[date_year]=anno)*(licenziamenti[industry]=settore)*(licenziamenti[country]=paese),licenziamenti[total_laid_off]))</f>
        <v>0</v>
      </c>
      <c r="P1081" t="str">
        <v>Lido</v>
      </c>
      <c r="Q1081">
        <v>0</v>
      </c>
    </row>
    <row r="1082" spans="13:17" x14ac:dyDescent="0.3">
      <c r="M1082" t="str">
        <v>Lever</v>
      </c>
      <c r="N1082" cm="1">
        <f t="array" ref="N1082">SUM(IF((licenziamenti[company]=M1082)*(licenziamenti[date_year]=anno)*(licenziamenti[industry]=settore)*(licenziamenti[country]=paese),licenziamenti[total_laid_off]))</f>
        <v>0</v>
      </c>
      <c r="P1082" t="str">
        <v>Lido Learning</v>
      </c>
      <c r="Q1082">
        <v>0</v>
      </c>
    </row>
    <row r="1083" spans="13:17" x14ac:dyDescent="0.3">
      <c r="M1083" t="str">
        <v>Licious</v>
      </c>
      <c r="N1083" cm="1">
        <f t="array" ref="N1083">SUM(IF((licenziamenti[company]=M1083)*(licenziamenti[date_year]=anno)*(licenziamenti[industry]=settore)*(licenziamenti[country]=paese),licenziamenti[total_laid_off]))</f>
        <v>0</v>
      </c>
      <c r="P1083" t="str">
        <v>Life360</v>
      </c>
      <c r="Q1083">
        <v>0</v>
      </c>
    </row>
    <row r="1084" spans="13:17" x14ac:dyDescent="0.3">
      <c r="M1084" t="str">
        <v>Lido</v>
      </c>
      <c r="N1084" cm="1">
        <f t="array" ref="N1084">SUM(IF((licenziamenti[company]=M1084)*(licenziamenti[date_year]=anno)*(licenziamenti[industry]=settore)*(licenziamenti[country]=paese),licenziamenti[total_laid_off]))</f>
        <v>0</v>
      </c>
      <c r="P1084" t="str">
        <v>Liftoff</v>
      </c>
      <c r="Q1084">
        <v>0</v>
      </c>
    </row>
    <row r="1085" spans="13:17" x14ac:dyDescent="0.3">
      <c r="M1085" t="str">
        <v>Lido Learning</v>
      </c>
      <c r="N1085" cm="1">
        <f t="array" ref="N1085">SUM(IF((licenziamenti[company]=M1085)*(licenziamenti[date_year]=anno)*(licenziamenti[industry]=settore)*(licenziamenti[country]=paese),licenziamenti[total_laid_off]))</f>
        <v>0</v>
      </c>
      <c r="P1085" t="str">
        <v>Lighter Capital</v>
      </c>
      <c r="Q1085">
        <v>0</v>
      </c>
    </row>
    <row r="1086" spans="13:17" x14ac:dyDescent="0.3">
      <c r="M1086" t="str">
        <v>Life360</v>
      </c>
      <c r="N1086" cm="1">
        <f t="array" ref="N1086">SUM(IF((licenziamenti[company]=M1086)*(licenziamenti[date_year]=anno)*(licenziamenti[industry]=settore)*(licenziamenti[country]=paese),licenziamenti[total_laid_off]))</f>
        <v>0</v>
      </c>
      <c r="P1086" t="str">
        <v>Lightico</v>
      </c>
      <c r="Q1086">
        <v>0</v>
      </c>
    </row>
    <row r="1087" spans="13:17" x14ac:dyDescent="0.3">
      <c r="M1087" t="str">
        <v>Liftoff</v>
      </c>
      <c r="N1087" cm="1">
        <f t="array" ref="N1087">SUM(IF((licenziamenti[company]=M1087)*(licenziamenti[date_year]=anno)*(licenziamenti[industry]=settore)*(licenziamenti[country]=paese),licenziamenti[total_laid_off]))</f>
        <v>0</v>
      </c>
      <c r="P1087" t="str">
        <v>Lightricks</v>
      </c>
      <c r="Q1087">
        <v>0</v>
      </c>
    </row>
    <row r="1088" spans="13:17" x14ac:dyDescent="0.3">
      <c r="M1088" t="str">
        <v>Lighter Capital</v>
      </c>
      <c r="N1088" cm="1">
        <f t="array" ref="N1088">SUM(IF((licenziamenti[company]=M1088)*(licenziamenti[date_year]=anno)*(licenziamenti[industry]=settore)*(licenziamenti[country]=paese),licenziamenti[total_laid_off]))</f>
        <v>0</v>
      </c>
      <c r="P1088" t="str">
        <v>Lightspeed Commerce</v>
      </c>
      <c r="Q1088">
        <v>0</v>
      </c>
    </row>
    <row r="1089" spans="13:17" x14ac:dyDescent="0.3">
      <c r="M1089" t="str">
        <v>Lightico</v>
      </c>
      <c r="N1089" cm="1">
        <f t="array" ref="N1089">SUM(IF((licenziamenti[company]=M1089)*(licenziamenti[date_year]=anno)*(licenziamenti[industry]=settore)*(licenziamenti[country]=paese),licenziamenti[total_laid_off]))</f>
        <v>0</v>
      </c>
      <c r="P1089" t="str">
        <v>Lilium</v>
      </c>
      <c r="Q1089">
        <v>0</v>
      </c>
    </row>
    <row r="1090" spans="13:17" x14ac:dyDescent="0.3">
      <c r="M1090" t="str">
        <v>Lightricks</v>
      </c>
      <c r="N1090" cm="1">
        <f t="array" ref="N1090">SUM(IF((licenziamenti[company]=M1090)*(licenziamenti[date_year]=anno)*(licenziamenti[industry]=settore)*(licenziamenti[country]=paese),licenziamenti[total_laid_off]))</f>
        <v>0</v>
      </c>
      <c r="P1090" t="str">
        <v>Lime</v>
      </c>
      <c r="Q1090">
        <v>0</v>
      </c>
    </row>
    <row r="1091" spans="13:17" x14ac:dyDescent="0.3">
      <c r="M1091" t="str">
        <v>Lightspeed Commerce</v>
      </c>
      <c r="N1091" cm="1">
        <f t="array" ref="N1091">SUM(IF((licenziamenti[company]=M1091)*(licenziamenti[date_year]=anno)*(licenziamenti[industry]=settore)*(licenziamenti[country]=paese),licenziamenti[total_laid_off]))</f>
        <v>0</v>
      </c>
      <c r="P1091" t="str">
        <v>Limeade</v>
      </c>
      <c r="Q1091">
        <v>0</v>
      </c>
    </row>
    <row r="1092" spans="13:17" x14ac:dyDescent="0.3">
      <c r="M1092" t="str">
        <v>Lilium</v>
      </c>
      <c r="N1092" cm="1">
        <f t="array" ref="N1092">SUM(IF((licenziamenti[company]=M1092)*(licenziamenti[date_year]=anno)*(licenziamenti[industry]=settore)*(licenziamenti[country]=paese),licenziamenti[total_laid_off]))</f>
        <v>0</v>
      </c>
      <c r="P1092" t="str">
        <v>LinkedIn</v>
      </c>
      <c r="Q1092">
        <v>0</v>
      </c>
    </row>
    <row r="1093" spans="13:17" x14ac:dyDescent="0.3">
      <c r="M1093" t="str">
        <v>Lime</v>
      </c>
      <c r="N1093" cm="1">
        <f t="array" ref="N1093">SUM(IF((licenziamenti[company]=M1093)*(licenziamenti[date_year]=anno)*(licenziamenti[industry]=settore)*(licenziamenti[country]=paese),licenziamenti[total_laid_off]))</f>
        <v>0</v>
      </c>
      <c r="P1093" t="str">
        <v>Linkfire</v>
      </c>
      <c r="Q1093">
        <v>0</v>
      </c>
    </row>
    <row r="1094" spans="13:17" x14ac:dyDescent="0.3">
      <c r="M1094" t="str">
        <v>Limeade</v>
      </c>
      <c r="N1094" cm="1">
        <f t="array" ref="N1094">SUM(IF((licenziamenti[company]=M1094)*(licenziamenti[date_year]=anno)*(licenziamenti[industry]=settore)*(licenziamenti[country]=paese),licenziamenti[total_laid_off]))</f>
        <v>0</v>
      </c>
      <c r="P1094" t="str">
        <v>LinkSquares</v>
      </c>
      <c r="Q1094">
        <v>0</v>
      </c>
    </row>
    <row r="1095" spans="13:17" x14ac:dyDescent="0.3">
      <c r="M1095" t="str">
        <v>LinkedIn</v>
      </c>
      <c r="N1095" cm="1">
        <f t="array" ref="N1095">SUM(IF((licenziamenti[company]=M1095)*(licenziamenti[date_year]=anno)*(licenziamenti[industry]=settore)*(licenziamenti[country]=paese),licenziamenti[total_laid_off]))</f>
        <v>0</v>
      </c>
      <c r="P1095" t="str">
        <v>Linktree</v>
      </c>
      <c r="Q1095">
        <v>0</v>
      </c>
    </row>
    <row r="1096" spans="13:17" x14ac:dyDescent="0.3">
      <c r="M1096" t="str">
        <v>Linkfire</v>
      </c>
      <c r="N1096" cm="1">
        <f t="array" ref="N1096">SUM(IF((licenziamenti[company]=M1096)*(licenziamenti[date_year]=anno)*(licenziamenti[industry]=settore)*(licenziamenti[country]=paese),licenziamenti[total_laid_off]))</f>
        <v>0</v>
      </c>
      <c r="P1096" t="str">
        <v>Lithic</v>
      </c>
      <c r="Q1096">
        <v>0</v>
      </c>
    </row>
    <row r="1097" spans="13:17" x14ac:dyDescent="0.3">
      <c r="M1097" t="str">
        <v>LinkSquares</v>
      </c>
      <c r="N1097" cm="1">
        <f t="array" ref="N1097">SUM(IF((licenziamenti[company]=M1097)*(licenziamenti[date_year]=anno)*(licenziamenti[industry]=settore)*(licenziamenti[country]=paese),licenziamenti[total_laid_off]))</f>
        <v>0</v>
      </c>
      <c r="P1097" t="str">
        <v>Liv Up</v>
      </c>
      <c r="Q1097">
        <v>0</v>
      </c>
    </row>
    <row r="1098" spans="13:17" x14ac:dyDescent="0.3">
      <c r="M1098" t="str">
        <v>Linktree</v>
      </c>
      <c r="N1098" cm="1">
        <f t="array" ref="N1098">SUM(IF((licenziamenti[company]=M1098)*(licenziamenti[date_year]=anno)*(licenziamenti[industry]=settore)*(licenziamenti[country]=paese),licenziamenti[total_laid_off]))</f>
        <v>0</v>
      </c>
      <c r="P1098" t="str">
        <v>LivePerson</v>
      </c>
      <c r="Q1098">
        <v>0</v>
      </c>
    </row>
    <row r="1099" spans="13:17" x14ac:dyDescent="0.3">
      <c r="M1099" t="str">
        <v>Lithic</v>
      </c>
      <c r="N1099" cm="1">
        <f t="array" ref="N1099">SUM(IF((licenziamenti[company]=M1099)*(licenziamenti[date_year]=anno)*(licenziamenti[industry]=settore)*(licenziamenti[country]=paese),licenziamenti[total_laid_off]))</f>
        <v>0</v>
      </c>
      <c r="P1099" t="str">
        <v>LiveRamp</v>
      </c>
      <c r="Q1099">
        <v>0</v>
      </c>
    </row>
    <row r="1100" spans="13:17" x14ac:dyDescent="0.3">
      <c r="M1100" t="str">
        <v>Liv Up</v>
      </c>
      <c r="N1100" cm="1">
        <f t="array" ref="N1100">SUM(IF((licenziamenti[company]=M1100)*(licenziamenti[date_year]=anno)*(licenziamenti[industry]=settore)*(licenziamenti[country]=paese),licenziamenti[total_laid_off]))</f>
        <v>0</v>
      </c>
      <c r="P1100" t="str">
        <v>LiveTiles</v>
      </c>
      <c r="Q1100">
        <v>0</v>
      </c>
    </row>
    <row r="1101" spans="13:17" x14ac:dyDescent="0.3">
      <c r="M1101" t="str">
        <v>LivePerson</v>
      </c>
      <c r="N1101" cm="1">
        <f t="array" ref="N1101">SUM(IF((licenziamenti[company]=M1101)*(licenziamenti[date_year]=anno)*(licenziamenti[industry]=settore)*(licenziamenti[country]=paese),licenziamenti[total_laid_off]))</f>
        <v>0</v>
      </c>
      <c r="P1101" t="str">
        <v>LiveVox</v>
      </c>
      <c r="Q1101">
        <v>0</v>
      </c>
    </row>
    <row r="1102" spans="13:17" x14ac:dyDescent="0.3">
      <c r="M1102" t="str">
        <v>LiveRamp</v>
      </c>
      <c r="N1102" cm="1">
        <f t="array" ref="N1102">SUM(IF((licenziamenti[company]=M1102)*(licenziamenti[date_year]=anno)*(licenziamenti[industry]=settore)*(licenziamenti[country]=paese),licenziamenti[total_laid_off]))</f>
        <v>0</v>
      </c>
      <c r="P1102" t="str">
        <v>Livspace</v>
      </c>
      <c r="Q1102">
        <v>0</v>
      </c>
    </row>
    <row r="1103" spans="13:17" x14ac:dyDescent="0.3">
      <c r="M1103" t="str">
        <v>LiveTiles</v>
      </c>
      <c r="N1103" cm="1">
        <f t="array" ref="N1103">SUM(IF((licenziamenti[company]=M1103)*(licenziamenti[date_year]=anno)*(licenziamenti[industry]=settore)*(licenziamenti[country]=paese),licenziamenti[total_laid_off]))</f>
        <v>0</v>
      </c>
      <c r="P1103" t="str">
        <v>Loco</v>
      </c>
      <c r="Q1103">
        <v>0</v>
      </c>
    </row>
    <row r="1104" spans="13:17" x14ac:dyDescent="0.3">
      <c r="M1104" t="str">
        <v>LiveVox</v>
      </c>
      <c r="N1104" cm="1">
        <f t="array" ref="N1104">SUM(IF((licenziamenti[company]=M1104)*(licenziamenti[date_year]=anno)*(licenziamenti[industry]=settore)*(licenziamenti[country]=paese),licenziamenti[total_laid_off]))</f>
        <v>0</v>
      </c>
      <c r="P1104" t="str">
        <v>Locomation</v>
      </c>
      <c r="Q1104">
        <v>0</v>
      </c>
    </row>
    <row r="1105" spans="13:17" x14ac:dyDescent="0.3">
      <c r="M1105" t="str">
        <v>Livspace</v>
      </c>
      <c r="N1105" cm="1">
        <f t="array" ref="N1105">SUM(IF((licenziamenti[company]=M1105)*(licenziamenti[date_year]=anno)*(licenziamenti[industry]=settore)*(licenziamenti[country]=paese),licenziamenti[total_laid_off]))</f>
        <v>0</v>
      </c>
      <c r="P1105" t="str">
        <v>Loft</v>
      </c>
      <c r="Q1105">
        <v>0</v>
      </c>
    </row>
    <row r="1106" spans="13:17" x14ac:dyDescent="0.3">
      <c r="M1106" t="str">
        <v>Loco</v>
      </c>
      <c r="N1106" cm="1">
        <f t="array" ref="N1106">SUM(IF((licenziamenti[company]=M1106)*(licenziamenti[date_year]=anno)*(licenziamenti[industry]=settore)*(licenziamenti[country]=paese),licenziamenti[total_laid_off]))</f>
        <v>0</v>
      </c>
      <c r="P1106" t="str">
        <v>Loftium</v>
      </c>
      <c r="Q1106">
        <v>0</v>
      </c>
    </row>
    <row r="1107" spans="13:17" x14ac:dyDescent="0.3">
      <c r="M1107" t="str">
        <v>Locomation</v>
      </c>
      <c r="N1107" cm="1">
        <f t="array" ref="N1107">SUM(IF((licenziamenti[company]=M1107)*(licenziamenti[date_year]=anno)*(licenziamenti[industry]=settore)*(licenziamenti[country]=paese),licenziamenti[total_laid_off]))</f>
        <v>0</v>
      </c>
      <c r="P1107" t="str">
        <v>Loftsmart</v>
      </c>
      <c r="Q1107">
        <v>0</v>
      </c>
    </row>
    <row r="1108" spans="13:17" x14ac:dyDescent="0.3">
      <c r="M1108" t="str">
        <v>Loft</v>
      </c>
      <c r="N1108" cm="1">
        <f t="array" ref="N1108">SUM(IF((licenziamenti[company]=M1108)*(licenziamenti[date_year]=anno)*(licenziamenti[industry]=settore)*(licenziamenti[country]=paese),licenziamenti[total_laid_off]))</f>
        <v>0</v>
      </c>
      <c r="P1108" t="str">
        <v>Log 9 Materials</v>
      </c>
      <c r="Q1108">
        <v>0</v>
      </c>
    </row>
    <row r="1109" spans="13:17" x14ac:dyDescent="0.3">
      <c r="M1109" t="str">
        <v>Loftium</v>
      </c>
      <c r="N1109" cm="1">
        <f t="array" ref="N1109">SUM(IF((licenziamenti[company]=M1109)*(licenziamenti[date_year]=anno)*(licenziamenti[industry]=settore)*(licenziamenti[country]=paese),licenziamenti[total_laid_off]))</f>
        <v>0</v>
      </c>
      <c r="P1109" t="str">
        <v>Loggi</v>
      </c>
      <c r="Q1109">
        <v>0</v>
      </c>
    </row>
    <row r="1110" spans="13:17" x14ac:dyDescent="0.3">
      <c r="M1110" t="str">
        <v>Loftsmart</v>
      </c>
      <c r="N1110" cm="1">
        <f t="array" ref="N1110">SUM(IF((licenziamenti[company]=M1110)*(licenziamenti[date_year]=anno)*(licenziamenti[industry]=settore)*(licenziamenti[country]=paese),licenziamenti[total_laid_off]))</f>
        <v>0</v>
      </c>
      <c r="P1110" t="str">
        <v>Logically</v>
      </c>
      <c r="Q1110">
        <v>0</v>
      </c>
    </row>
    <row r="1111" spans="13:17" x14ac:dyDescent="0.3">
      <c r="M1111" t="str">
        <v>Log 9 Materials</v>
      </c>
      <c r="N1111" cm="1">
        <f t="array" ref="N1111">SUM(IF((licenziamenti[company]=M1111)*(licenziamenti[date_year]=anno)*(licenziamenti[industry]=settore)*(licenziamenti[country]=paese),licenziamenti[total_laid_off]))</f>
        <v>0</v>
      </c>
      <c r="P1111" t="str">
        <v>Lokalise</v>
      </c>
      <c r="Q1111">
        <v>0</v>
      </c>
    </row>
    <row r="1112" spans="13:17" x14ac:dyDescent="0.3">
      <c r="M1112" t="str">
        <v>Loggi</v>
      </c>
      <c r="N1112" cm="1">
        <f t="array" ref="N1112">SUM(IF((licenziamenti[company]=M1112)*(licenziamenti[date_year]=anno)*(licenziamenti[industry]=settore)*(licenziamenti[country]=paese),licenziamenti[total_laid_off]))</f>
        <v>0</v>
      </c>
      <c r="P1112" t="str">
        <v>Lola</v>
      </c>
      <c r="Q1112">
        <v>0</v>
      </c>
    </row>
    <row r="1113" spans="13:17" x14ac:dyDescent="0.3">
      <c r="M1113" t="str">
        <v>Logically</v>
      </c>
      <c r="N1113" cm="1">
        <f t="array" ref="N1113">SUM(IF((licenziamenti[company]=M1113)*(licenziamenti[date_year]=anno)*(licenziamenti[industry]=settore)*(licenziamenti[country]=paese),licenziamenti[total_laid_off]))</f>
        <v>0</v>
      </c>
      <c r="P1113" t="str">
        <v>Loom</v>
      </c>
      <c r="Q1113">
        <v>0</v>
      </c>
    </row>
    <row r="1114" spans="13:17" x14ac:dyDescent="0.3">
      <c r="M1114" t="str">
        <v>Lokalise</v>
      </c>
      <c r="N1114" cm="1">
        <f t="array" ref="N1114">SUM(IF((licenziamenti[company]=M1114)*(licenziamenti[date_year]=anno)*(licenziamenti[industry]=settore)*(licenziamenti[country]=paese),licenziamenti[total_laid_off]))</f>
        <v>0</v>
      </c>
      <c r="P1114" t="str">
        <v>Loop</v>
      </c>
      <c r="Q1114">
        <v>0</v>
      </c>
    </row>
    <row r="1115" spans="13:17" x14ac:dyDescent="0.3">
      <c r="M1115" t="str">
        <v>Lola</v>
      </c>
      <c r="N1115" cm="1">
        <f t="array" ref="N1115">SUM(IF((licenziamenti[company]=M1115)*(licenziamenti[date_year]=anno)*(licenziamenti[industry]=settore)*(licenziamenti[country]=paese),licenziamenti[total_laid_off]))</f>
        <v>0</v>
      </c>
      <c r="P1115" t="str">
        <v>Loopio</v>
      </c>
      <c r="Q1115">
        <v>0</v>
      </c>
    </row>
    <row r="1116" spans="13:17" x14ac:dyDescent="0.3">
      <c r="M1116" t="str">
        <v>Loom</v>
      </c>
      <c r="N1116" cm="1">
        <f t="array" ref="N1116">SUM(IF((licenziamenti[company]=M1116)*(licenziamenti[date_year]=anno)*(licenziamenti[industry]=settore)*(licenziamenti[country]=paese),licenziamenti[total_laid_off]))</f>
        <v>0</v>
      </c>
      <c r="P1116" t="str">
        <v>LoopMe</v>
      </c>
      <c r="Q1116">
        <v>0</v>
      </c>
    </row>
    <row r="1117" spans="13:17" x14ac:dyDescent="0.3">
      <c r="M1117" t="str">
        <v>Loop</v>
      </c>
      <c r="N1117" cm="1">
        <f t="array" ref="N1117">SUM(IF((licenziamenti[company]=M1117)*(licenziamenti[date_year]=anno)*(licenziamenti[industry]=settore)*(licenziamenti[country]=paese),licenziamenti[total_laid_off]))</f>
        <v>0</v>
      </c>
      <c r="P1117" t="str">
        <v>Lora DiCarlo</v>
      </c>
      <c r="Q1117">
        <v>0</v>
      </c>
    </row>
    <row r="1118" spans="13:17" x14ac:dyDescent="0.3">
      <c r="M1118" t="str">
        <v>Loopio</v>
      </c>
      <c r="N1118" cm="1">
        <f t="array" ref="N1118">SUM(IF((licenziamenti[company]=M1118)*(licenziamenti[date_year]=anno)*(licenziamenti[industry]=settore)*(licenziamenti[country]=paese),licenziamenti[total_laid_off]))</f>
        <v>0</v>
      </c>
      <c r="P1118" t="str">
        <v>Lordstown Motors</v>
      </c>
      <c r="Q1118">
        <v>0</v>
      </c>
    </row>
    <row r="1119" spans="13:17" x14ac:dyDescent="0.3">
      <c r="M1119" t="str">
        <v>LoopMe</v>
      </c>
      <c r="N1119" cm="1">
        <f t="array" ref="N1119">SUM(IF((licenziamenti[company]=M1119)*(licenziamenti[date_year]=anno)*(licenziamenti[industry]=settore)*(licenziamenti[country]=paese),licenziamenti[total_laid_off]))</f>
        <v>0</v>
      </c>
      <c r="P1119" t="str">
        <v>Lucid Motors</v>
      </c>
      <c r="Q1119">
        <v>0</v>
      </c>
    </row>
    <row r="1120" spans="13:17" x14ac:dyDescent="0.3">
      <c r="M1120" t="str">
        <v>Lora DiCarlo</v>
      </c>
      <c r="N1120" cm="1">
        <f t="array" ref="N1120">SUM(IF((licenziamenti[company]=M1120)*(licenziamenti[date_year]=anno)*(licenziamenti[industry]=settore)*(licenziamenti[country]=paese),licenziamenti[total_laid_off]))</f>
        <v>0</v>
      </c>
      <c r="P1120" t="str">
        <v>Lucid Software</v>
      </c>
      <c r="Q1120">
        <v>0</v>
      </c>
    </row>
    <row r="1121" spans="13:17" x14ac:dyDescent="0.3">
      <c r="M1121" t="str">
        <v>Lordstown Motors</v>
      </c>
      <c r="N1121" cm="1">
        <f t="array" ref="N1121">SUM(IF((licenziamenti[company]=M1121)*(licenziamenti[date_year]=anno)*(licenziamenti[industry]=settore)*(licenziamenti[country]=paese),licenziamenti[total_laid_off]))</f>
        <v>0</v>
      </c>
      <c r="P1121" t="str">
        <v>Lucira Health</v>
      </c>
      <c r="Q1121">
        <v>0</v>
      </c>
    </row>
    <row r="1122" spans="13:17" x14ac:dyDescent="0.3">
      <c r="M1122" t="str">
        <v>Lucid Motors</v>
      </c>
      <c r="N1122" cm="1">
        <f t="array" ref="N1122">SUM(IF((licenziamenti[company]=M1122)*(licenziamenti[date_year]=anno)*(licenziamenti[industry]=settore)*(licenziamenti[country]=paese),licenziamenti[total_laid_off]))</f>
        <v>0</v>
      </c>
      <c r="P1122" t="str">
        <v>Ludeo</v>
      </c>
      <c r="Q1122">
        <v>0</v>
      </c>
    </row>
    <row r="1123" spans="13:17" x14ac:dyDescent="0.3">
      <c r="M1123" t="str">
        <v>Lucid Software</v>
      </c>
      <c r="N1123" cm="1">
        <f t="array" ref="N1123">SUM(IF((licenziamenti[company]=M1123)*(licenziamenti[date_year]=anno)*(licenziamenti[industry]=settore)*(licenziamenti[country]=paese),licenziamenti[total_laid_off]))</f>
        <v>0</v>
      </c>
      <c r="P1123" t="str">
        <v>Ludia</v>
      </c>
      <c r="Q1123">
        <v>0</v>
      </c>
    </row>
    <row r="1124" spans="13:17" x14ac:dyDescent="0.3">
      <c r="M1124" t="str">
        <v>Lucira Health</v>
      </c>
      <c r="N1124" cm="1">
        <f t="array" ref="N1124">SUM(IF((licenziamenti[company]=M1124)*(licenziamenti[date_year]=anno)*(licenziamenti[industry]=settore)*(licenziamenti[country]=paese),licenziamenti[total_laid_off]))</f>
        <v>0</v>
      </c>
      <c r="P1124" t="str">
        <v>Lululemon Studio</v>
      </c>
      <c r="Q1124">
        <v>0</v>
      </c>
    </row>
    <row r="1125" spans="13:17" x14ac:dyDescent="0.3">
      <c r="M1125" t="str">
        <v>Ludeo</v>
      </c>
      <c r="N1125" cm="1">
        <f t="array" ref="N1125">SUM(IF((licenziamenti[company]=M1125)*(licenziamenti[date_year]=anno)*(licenziamenti[industry]=settore)*(licenziamenti[country]=paese),licenziamenti[total_laid_off]))</f>
        <v>0</v>
      </c>
      <c r="P1125" t="str">
        <v>Lumina Networks</v>
      </c>
      <c r="Q1125">
        <v>0</v>
      </c>
    </row>
    <row r="1126" spans="13:17" x14ac:dyDescent="0.3">
      <c r="M1126" t="str">
        <v>Ludia</v>
      </c>
      <c r="N1126" cm="1">
        <f t="array" ref="N1126">SUM(IF((licenziamenti[company]=M1126)*(licenziamenti[date_year]=anno)*(licenziamenti[industry]=settore)*(licenziamenti[country]=paese),licenziamenti[total_laid_off]))</f>
        <v>0</v>
      </c>
      <c r="P1126" t="str">
        <v>Luminar</v>
      </c>
      <c r="Q1126">
        <v>0</v>
      </c>
    </row>
    <row r="1127" spans="13:17" x14ac:dyDescent="0.3">
      <c r="M1127" t="str">
        <v>Lululemon Studio</v>
      </c>
      <c r="N1127" cm="1">
        <f t="array" ref="N1127">SUM(IF((licenziamenti[company]=M1127)*(licenziamenti[date_year]=anno)*(licenziamenti[industry]=settore)*(licenziamenti[country]=paese),licenziamenti[total_laid_off]))</f>
        <v>0</v>
      </c>
      <c r="P1127" t="str">
        <v>Lummo</v>
      </c>
      <c r="Q1127">
        <v>0</v>
      </c>
    </row>
    <row r="1128" spans="13:17" x14ac:dyDescent="0.3">
      <c r="M1128" t="str">
        <v>Lumina Networks</v>
      </c>
      <c r="N1128" cm="1">
        <f t="array" ref="N1128">SUM(IF((licenziamenti[company]=M1128)*(licenziamenti[date_year]=anno)*(licenziamenti[industry]=settore)*(licenziamenti[country]=paese),licenziamenti[total_laid_off]))</f>
        <v>0</v>
      </c>
      <c r="P1128" t="str">
        <v>Lunchbox</v>
      </c>
      <c r="Q1128">
        <v>0</v>
      </c>
    </row>
    <row r="1129" spans="13:17" x14ac:dyDescent="0.3">
      <c r="M1129" t="str">
        <v>Luminar</v>
      </c>
      <c r="N1129" cm="1">
        <f t="array" ref="N1129">SUM(IF((licenziamenti[company]=M1129)*(licenziamenti[date_year]=anno)*(licenziamenti[industry]=settore)*(licenziamenti[country]=paese),licenziamenti[total_laid_off]))</f>
        <v>0</v>
      </c>
      <c r="P1129" t="str">
        <v>Luno</v>
      </c>
      <c r="Q1129">
        <v>0</v>
      </c>
    </row>
    <row r="1130" spans="13:17" x14ac:dyDescent="0.3">
      <c r="M1130" t="str">
        <v>Lummo</v>
      </c>
      <c r="N1130" cm="1">
        <f t="array" ref="N1130">SUM(IF((licenziamenti[company]=M1130)*(licenziamenti[date_year]=anno)*(licenziamenti[industry]=settore)*(licenziamenti[country]=paese),licenziamenti[total_laid_off]))</f>
        <v>0</v>
      </c>
      <c r="P1130" t="str">
        <v>Lusha</v>
      </c>
      <c r="Q1130">
        <v>0</v>
      </c>
    </row>
    <row r="1131" spans="13:17" x14ac:dyDescent="0.3">
      <c r="M1131" t="str">
        <v>Lunchbox</v>
      </c>
      <c r="N1131" cm="1">
        <f t="array" ref="N1131">SUM(IF((licenziamenti[company]=M1131)*(licenziamenti[date_year]=anno)*(licenziamenti[industry]=settore)*(licenziamenti[country]=paese),licenziamenti[total_laid_off]))</f>
        <v>0</v>
      </c>
      <c r="P1131" t="str">
        <v>Luxury Presence</v>
      </c>
      <c r="Q1131">
        <v>0</v>
      </c>
    </row>
    <row r="1132" spans="13:17" x14ac:dyDescent="0.3">
      <c r="M1132" t="str">
        <v>Luno</v>
      </c>
      <c r="N1132" cm="1">
        <f t="array" ref="N1132">SUM(IF((licenziamenti[company]=M1132)*(licenziamenti[date_year]=anno)*(licenziamenti[industry]=settore)*(licenziamenti[country]=paese),licenziamenti[total_laid_off]))</f>
        <v>0</v>
      </c>
      <c r="P1132" t="str">
        <v>Lyft</v>
      </c>
      <c r="Q1132">
        <v>0</v>
      </c>
    </row>
    <row r="1133" spans="13:17" x14ac:dyDescent="0.3">
      <c r="M1133" t="str">
        <v>Lusha</v>
      </c>
      <c r="N1133" cm="1">
        <f t="array" ref="N1133">SUM(IF((licenziamenti[company]=M1133)*(licenziamenti[date_year]=anno)*(licenziamenti[industry]=settore)*(licenziamenti[country]=paese),licenziamenti[total_laid_off]))</f>
        <v>0</v>
      </c>
      <c r="P1133" t="str">
        <v>Lyra Health</v>
      </c>
      <c r="Q1133">
        <v>0</v>
      </c>
    </row>
    <row r="1134" spans="13:17" x14ac:dyDescent="0.3">
      <c r="M1134" t="str">
        <v>Luxury Presence</v>
      </c>
      <c r="N1134" cm="1">
        <f t="array" ref="N1134">SUM(IF((licenziamenti[company]=M1134)*(licenziamenti[date_year]=anno)*(licenziamenti[industry]=settore)*(licenziamenti[country]=paese),licenziamenti[total_laid_off]))</f>
        <v>0</v>
      </c>
      <c r="P1134" t="str">
        <v>Lyric</v>
      </c>
      <c r="Q1134">
        <v>0</v>
      </c>
    </row>
    <row r="1135" spans="13:17" x14ac:dyDescent="0.3">
      <c r="M1135" t="str">
        <v>Lyft</v>
      </c>
      <c r="N1135" cm="1">
        <f t="array" ref="N1135">SUM(IF((licenziamenti[company]=M1135)*(licenziamenti[date_year]=anno)*(licenziamenti[industry]=settore)*(licenziamenti[country]=paese),licenziamenti[total_laid_off]))</f>
        <v>0</v>
      </c>
      <c r="P1135" t="str">
        <v>Lyst</v>
      </c>
      <c r="Q1135">
        <v>0</v>
      </c>
    </row>
    <row r="1136" spans="13:17" x14ac:dyDescent="0.3">
      <c r="M1136" t="str">
        <v>Lyra Health</v>
      </c>
      <c r="N1136" cm="1">
        <f t="array" ref="N1136">SUM(IF((licenziamenti[company]=M1136)*(licenziamenti[date_year]=anno)*(licenziamenti[industry]=settore)*(licenziamenti[country]=paese),licenziamenti[total_laid_off]))</f>
        <v>0</v>
      </c>
      <c r="P1136" t="str">
        <v>M1</v>
      </c>
      <c r="Q1136">
        <v>0</v>
      </c>
    </row>
    <row r="1137" spans="13:17" x14ac:dyDescent="0.3">
      <c r="M1137" t="str">
        <v>Lyric</v>
      </c>
      <c r="N1137" cm="1">
        <f t="array" ref="N1137">SUM(IF((licenziamenti[company]=M1137)*(licenziamenti[date_year]=anno)*(licenziamenti[industry]=settore)*(licenziamenti[country]=paese),licenziamenti[total_laid_off]))</f>
        <v>0</v>
      </c>
      <c r="P1137" t="str">
        <v>Made Renovation</v>
      </c>
      <c r="Q1137">
        <v>0</v>
      </c>
    </row>
    <row r="1138" spans="13:17" x14ac:dyDescent="0.3">
      <c r="M1138" t="str">
        <v>Lyst</v>
      </c>
      <c r="N1138" cm="1">
        <f t="array" ref="N1138">SUM(IF((licenziamenti[company]=M1138)*(licenziamenti[date_year]=anno)*(licenziamenti[industry]=settore)*(licenziamenti[country]=paese),licenziamenti[total_laid_off]))</f>
        <v>0</v>
      </c>
      <c r="P1138" t="str">
        <v>Made.com</v>
      </c>
      <c r="Q1138">
        <v>0</v>
      </c>
    </row>
    <row r="1139" spans="13:17" x14ac:dyDescent="0.3">
      <c r="M1139" t="str">
        <v>M1</v>
      </c>
      <c r="N1139" cm="1">
        <f t="array" ref="N1139">SUM(IF((licenziamenti[company]=M1139)*(licenziamenti[date_year]=anno)*(licenziamenti[industry]=settore)*(licenziamenti[country]=paese),licenziamenti[total_laid_off]))</f>
        <v>0</v>
      </c>
      <c r="P1139" t="str">
        <v>Madefire</v>
      </c>
      <c r="Q1139">
        <v>0</v>
      </c>
    </row>
    <row r="1140" spans="13:17" x14ac:dyDescent="0.3">
      <c r="M1140" t="str">
        <v>Made Renovation</v>
      </c>
      <c r="N1140" cm="1">
        <f t="array" ref="N1140">SUM(IF((licenziamenti[company]=M1140)*(licenziamenti[date_year]=anno)*(licenziamenti[industry]=settore)*(licenziamenti[country]=paese),licenziamenti[total_laid_off]))</f>
        <v>0</v>
      </c>
      <c r="P1140" t="str">
        <v>MadeiraMadeira</v>
      </c>
      <c r="Q1140">
        <v>0</v>
      </c>
    </row>
    <row r="1141" spans="13:17" x14ac:dyDescent="0.3">
      <c r="M1141" t="str">
        <v>Made.com</v>
      </c>
      <c r="N1141" cm="1">
        <f t="array" ref="N1141">SUM(IF((licenziamenti[company]=M1141)*(licenziamenti[date_year]=anno)*(licenziamenti[industry]=settore)*(licenziamenti[country]=paese),licenziamenti[total_laid_off]))</f>
        <v>0</v>
      </c>
      <c r="P1141" t="str">
        <v>Magic Eden</v>
      </c>
      <c r="Q1141">
        <v>0</v>
      </c>
    </row>
    <row r="1142" spans="13:17" x14ac:dyDescent="0.3">
      <c r="M1142" t="str">
        <v>Madefire</v>
      </c>
      <c r="N1142" cm="1">
        <f t="array" ref="N1142">SUM(IF((licenziamenti[company]=M1142)*(licenziamenti[date_year]=anno)*(licenziamenti[industry]=settore)*(licenziamenti[country]=paese),licenziamenti[total_laid_off]))</f>
        <v>0</v>
      </c>
      <c r="P1142" t="str">
        <v>Magic Leap</v>
      </c>
      <c r="Q1142">
        <v>0</v>
      </c>
    </row>
    <row r="1143" spans="13:17" x14ac:dyDescent="0.3">
      <c r="M1143" t="str">
        <v>MadeiraMadeira</v>
      </c>
      <c r="N1143" cm="1">
        <f t="array" ref="N1143">SUM(IF((licenziamenti[company]=M1143)*(licenziamenti[date_year]=anno)*(licenziamenti[industry]=settore)*(licenziamenti[country]=paese),licenziamenti[total_laid_off]))</f>
        <v>0</v>
      </c>
      <c r="P1143" t="str">
        <v>Magicbricks</v>
      </c>
      <c r="Q1143">
        <v>0</v>
      </c>
    </row>
    <row r="1144" spans="13:17" x14ac:dyDescent="0.3">
      <c r="M1144" t="str">
        <v>Magic Eden</v>
      </c>
      <c r="N1144" cm="1">
        <f t="array" ref="N1144">SUM(IF((licenziamenti[company]=M1144)*(licenziamenti[date_year]=anno)*(licenziamenti[industry]=settore)*(licenziamenti[country]=paese),licenziamenti[total_laid_off]))</f>
        <v>0</v>
      </c>
      <c r="P1144" t="str">
        <v>Magnite</v>
      </c>
      <c r="Q1144">
        <v>0</v>
      </c>
    </row>
    <row r="1145" spans="13:17" x14ac:dyDescent="0.3">
      <c r="M1145" t="str">
        <v>Magic Leap</v>
      </c>
      <c r="N1145" cm="1">
        <f t="array" ref="N1145">SUM(IF((licenziamenti[company]=M1145)*(licenziamenti[date_year]=anno)*(licenziamenti[industry]=settore)*(licenziamenti[country]=paese),licenziamenti[total_laid_off]))</f>
        <v>0</v>
      </c>
      <c r="P1145" t="str">
        <v>Mainstreet</v>
      </c>
      <c r="Q1145">
        <v>0</v>
      </c>
    </row>
    <row r="1146" spans="13:17" x14ac:dyDescent="0.3">
      <c r="M1146" t="str">
        <v>Magicbricks</v>
      </c>
      <c r="N1146" cm="1">
        <f t="array" ref="N1146">SUM(IF((licenziamenti[company]=M1146)*(licenziamenti[date_year]=anno)*(licenziamenti[industry]=settore)*(licenziamenti[country]=paese),licenziamenti[total_laid_off]))</f>
        <v>0</v>
      </c>
      <c r="P1146" t="str">
        <v>Mainvest</v>
      </c>
      <c r="Q1146">
        <v>0</v>
      </c>
    </row>
    <row r="1147" spans="13:17" x14ac:dyDescent="0.3">
      <c r="M1147" t="str">
        <v>Magnite</v>
      </c>
      <c r="N1147" cm="1">
        <f t="array" ref="N1147">SUM(IF((licenziamenti[company]=M1147)*(licenziamenti[date_year]=anno)*(licenziamenti[industry]=settore)*(licenziamenti[country]=paese),licenziamenti[total_laid_off]))</f>
        <v>0</v>
      </c>
      <c r="P1147" t="str">
        <v>MakeMyTrip</v>
      </c>
      <c r="Q1147">
        <v>0</v>
      </c>
    </row>
    <row r="1148" spans="13:17" x14ac:dyDescent="0.3">
      <c r="M1148" t="str">
        <v>Mainstreet</v>
      </c>
      <c r="N1148" cm="1">
        <f t="array" ref="N1148">SUM(IF((licenziamenti[company]=M1148)*(licenziamenti[date_year]=anno)*(licenziamenti[industry]=settore)*(licenziamenti[country]=paese),licenziamenti[total_laid_off]))</f>
        <v>0</v>
      </c>
      <c r="P1148" t="str">
        <v>MakerBot</v>
      </c>
      <c r="Q1148">
        <v>0</v>
      </c>
    </row>
    <row r="1149" spans="13:17" x14ac:dyDescent="0.3">
      <c r="M1149" t="str">
        <v>Mainvest</v>
      </c>
      <c r="N1149" cm="1">
        <f t="array" ref="N1149">SUM(IF((licenziamenti[company]=M1149)*(licenziamenti[date_year]=anno)*(licenziamenti[industry]=settore)*(licenziamenti[country]=paese),licenziamenti[total_laid_off]))</f>
        <v>0</v>
      </c>
      <c r="P1149" t="str">
        <v>Malwarebytes</v>
      </c>
      <c r="Q1149">
        <v>0</v>
      </c>
    </row>
    <row r="1150" spans="13:17" x14ac:dyDescent="0.3">
      <c r="M1150" t="str">
        <v>MakeMyTrip</v>
      </c>
      <c r="N1150" cm="1">
        <f t="array" ref="N1150">SUM(IF((licenziamenti[company]=M1150)*(licenziamenti[date_year]=anno)*(licenziamenti[industry]=settore)*(licenziamenti[country]=paese),licenziamenti[total_laid_off]))</f>
        <v>0</v>
      </c>
      <c r="P1150" t="str">
        <v>Mamaearth</v>
      </c>
      <c r="Q1150">
        <v>0</v>
      </c>
    </row>
    <row r="1151" spans="13:17" x14ac:dyDescent="0.3">
      <c r="M1151" t="str">
        <v>MakerBot</v>
      </c>
      <c r="N1151" cm="1">
        <f t="array" ref="N1151">SUM(IF((licenziamenti[company]=M1151)*(licenziamenti[date_year]=anno)*(licenziamenti[industry]=settore)*(licenziamenti[country]=paese),licenziamenti[total_laid_off]))</f>
        <v>0</v>
      </c>
      <c r="P1151" t="str">
        <v>ManoMano</v>
      </c>
      <c r="Q1151">
        <v>0</v>
      </c>
    </row>
    <row r="1152" spans="13:17" x14ac:dyDescent="0.3">
      <c r="M1152" t="str">
        <v>Malwarebytes</v>
      </c>
      <c r="N1152" cm="1">
        <f t="array" ref="N1152">SUM(IF((licenziamenti[company]=M1152)*(licenziamenti[date_year]=anno)*(licenziamenti[industry]=settore)*(licenziamenti[country]=paese),licenziamenti[total_laid_off]))</f>
        <v>0</v>
      </c>
      <c r="P1152" t="str">
        <v>Mapbox</v>
      </c>
      <c r="Q1152">
        <v>0</v>
      </c>
    </row>
    <row r="1153" spans="13:17" x14ac:dyDescent="0.3">
      <c r="M1153" t="str">
        <v>Mamaearth</v>
      </c>
      <c r="N1153" cm="1">
        <f t="array" ref="N1153">SUM(IF((licenziamenti[company]=M1153)*(licenziamenti[date_year]=anno)*(licenziamenti[industry]=settore)*(licenziamenti[country]=paese),licenziamenti[total_laid_off]))</f>
        <v>0</v>
      </c>
      <c r="P1153" t="str">
        <v>Mara</v>
      </c>
      <c r="Q1153">
        <v>0</v>
      </c>
    </row>
    <row r="1154" spans="13:17" x14ac:dyDescent="0.3">
      <c r="M1154" t="str">
        <v>ManoMano</v>
      </c>
      <c r="N1154" cm="1">
        <f t="array" ref="N1154">SUM(IF((licenziamenti[company]=M1154)*(licenziamenti[date_year]=anno)*(licenziamenti[industry]=settore)*(licenziamenti[country]=paese),licenziamenti[total_laid_off]))</f>
        <v>0</v>
      </c>
      <c r="P1154" t="str">
        <v>MariaDB</v>
      </c>
      <c r="Q1154">
        <v>0</v>
      </c>
    </row>
    <row r="1155" spans="13:17" x14ac:dyDescent="0.3">
      <c r="M1155" t="str">
        <v>Mapbox</v>
      </c>
      <c r="N1155" cm="1">
        <f t="array" ref="N1155">SUM(IF((licenziamenti[company]=M1155)*(licenziamenti[date_year]=anno)*(licenziamenti[industry]=settore)*(licenziamenti[country]=paese),licenziamenti[total_laid_off]))</f>
        <v>0</v>
      </c>
      <c r="P1155" t="str">
        <v>Marin Software</v>
      </c>
      <c r="Q1155">
        <v>0</v>
      </c>
    </row>
    <row r="1156" spans="13:17" x14ac:dyDescent="0.3">
      <c r="M1156" t="str">
        <v>Mara</v>
      </c>
      <c r="N1156" cm="1">
        <f t="array" ref="N1156">SUM(IF((licenziamenti[company]=M1156)*(licenziamenti[date_year]=anno)*(licenziamenti[industry]=settore)*(licenziamenti[country]=paese),licenziamenti[total_laid_off]))</f>
        <v>0</v>
      </c>
      <c r="P1156" t="str">
        <v>Marketforce</v>
      </c>
      <c r="Q1156">
        <v>0</v>
      </c>
    </row>
    <row r="1157" spans="13:17" x14ac:dyDescent="0.3">
      <c r="M1157" t="str">
        <v>MariaDB</v>
      </c>
      <c r="N1157" cm="1">
        <f t="array" ref="N1157">SUM(IF((licenziamenti[company]=M1157)*(licenziamenti[date_year]=anno)*(licenziamenti[industry]=settore)*(licenziamenti[country]=paese),licenziamenti[total_laid_off]))</f>
        <v>0</v>
      </c>
      <c r="P1157" t="str">
        <v>Marqeta</v>
      </c>
      <c r="Q1157">
        <v>0</v>
      </c>
    </row>
    <row r="1158" spans="13:17" x14ac:dyDescent="0.3">
      <c r="M1158" t="str">
        <v>Marin Software</v>
      </c>
      <c r="N1158" cm="1">
        <f t="array" ref="N1158">SUM(IF((licenziamenti[company]=M1158)*(licenziamenti[date_year]=anno)*(licenziamenti[industry]=settore)*(licenziamenti[country]=paese),licenziamenti[total_laid_off]))</f>
        <v>0</v>
      </c>
      <c r="P1158" t="str">
        <v>Masse</v>
      </c>
      <c r="Q1158">
        <v>0</v>
      </c>
    </row>
    <row r="1159" spans="13:17" x14ac:dyDescent="0.3">
      <c r="M1159" t="str">
        <v>Marketforce</v>
      </c>
      <c r="N1159" cm="1">
        <f t="array" ref="N1159">SUM(IF((licenziamenti[company]=M1159)*(licenziamenti[date_year]=anno)*(licenziamenti[industry]=settore)*(licenziamenti[country]=paese),licenziamenti[total_laid_off]))</f>
        <v>0</v>
      </c>
      <c r="P1159" t="str">
        <v>MasterClass</v>
      </c>
      <c r="Q1159">
        <v>0</v>
      </c>
    </row>
    <row r="1160" spans="13:17" x14ac:dyDescent="0.3">
      <c r="M1160" t="str">
        <v>Marqeta</v>
      </c>
      <c r="N1160" cm="1">
        <f t="array" ref="N1160">SUM(IF((licenziamenti[company]=M1160)*(licenziamenti[date_year]=anno)*(licenziamenti[industry]=settore)*(licenziamenti[country]=paese),licenziamenti[total_laid_off]))</f>
        <v>0</v>
      </c>
      <c r="P1160" t="str">
        <v>Matrixport</v>
      </c>
      <c r="Q1160">
        <v>0</v>
      </c>
    </row>
    <row r="1161" spans="13:17" x14ac:dyDescent="0.3">
      <c r="M1161" t="str">
        <v>Masse</v>
      </c>
      <c r="N1161" cm="1">
        <f t="array" ref="N1161">SUM(IF((licenziamenti[company]=M1161)*(licenziamenti[date_year]=anno)*(licenziamenti[industry]=settore)*(licenziamenti[country]=paese),licenziamenti[total_laid_off]))</f>
        <v>0</v>
      </c>
      <c r="P1161" t="str">
        <v>Matter Labs</v>
      </c>
      <c r="Q1161">
        <v>0</v>
      </c>
    </row>
    <row r="1162" spans="13:17" x14ac:dyDescent="0.3">
      <c r="M1162" t="str">
        <v>MasterClass</v>
      </c>
      <c r="N1162" cm="1">
        <f t="array" ref="N1162">SUM(IF((licenziamenti[company]=M1162)*(licenziamenti[date_year]=anno)*(licenziamenti[industry]=settore)*(licenziamenti[country]=paese),licenziamenti[total_laid_off]))</f>
        <v>0</v>
      </c>
      <c r="P1162" t="str">
        <v>Matterport</v>
      </c>
      <c r="Q1162">
        <v>0</v>
      </c>
    </row>
    <row r="1163" spans="13:17" x14ac:dyDescent="0.3">
      <c r="M1163" t="str">
        <v>Matrixport</v>
      </c>
      <c r="N1163" cm="1">
        <f t="array" ref="N1163">SUM(IF((licenziamenti[company]=M1163)*(licenziamenti[date_year]=anno)*(licenziamenti[industry]=settore)*(licenziamenti[country]=paese),licenziamenti[total_laid_off]))</f>
        <v>0</v>
      </c>
      <c r="P1163" t="str">
        <v>Maven</v>
      </c>
      <c r="Q1163">
        <v>0</v>
      </c>
    </row>
    <row r="1164" spans="13:17" x14ac:dyDescent="0.3">
      <c r="M1164" t="str">
        <v>Matter Labs</v>
      </c>
      <c r="N1164" cm="1">
        <f t="array" ref="N1164">SUM(IF((licenziamenti[company]=M1164)*(licenziamenti[date_year]=anno)*(licenziamenti[industry]=settore)*(licenziamenti[country]=paese),licenziamenti[total_laid_off]))</f>
        <v>0</v>
      </c>
      <c r="P1164" t="str">
        <v>Maven Clinic</v>
      </c>
      <c r="Q1164">
        <v>0</v>
      </c>
    </row>
    <row r="1165" spans="13:17" x14ac:dyDescent="0.3">
      <c r="M1165" t="str">
        <v>Matterport</v>
      </c>
      <c r="N1165" cm="1">
        <f t="array" ref="N1165">SUM(IF((licenziamenti[company]=M1165)*(licenziamenti[date_year]=anno)*(licenziamenti[industry]=settore)*(licenziamenti[country]=paese),licenziamenti[total_laid_off]))</f>
        <v>0</v>
      </c>
      <c r="P1165" t="str">
        <v>May Mobility</v>
      </c>
      <c r="Q1165">
        <v>0</v>
      </c>
    </row>
    <row r="1166" spans="13:17" x14ac:dyDescent="0.3">
      <c r="M1166" t="str">
        <v>Maven</v>
      </c>
      <c r="N1166" cm="1">
        <f t="array" ref="N1166">SUM(IF((licenziamenti[company]=M1166)*(licenziamenti[date_year]=anno)*(licenziamenti[industry]=settore)*(licenziamenti[country]=paese),licenziamenti[total_laid_off]))</f>
        <v>0</v>
      </c>
      <c r="P1166" t="str">
        <v>McMakler</v>
      </c>
      <c r="Q1166">
        <v>0</v>
      </c>
    </row>
    <row r="1167" spans="13:17" x14ac:dyDescent="0.3">
      <c r="M1167" t="str">
        <v>Maven Clinic</v>
      </c>
      <c r="N1167" cm="1">
        <f t="array" ref="N1167">SUM(IF((licenziamenti[company]=M1167)*(licenziamenti[date_year]=anno)*(licenziamenti[industry]=settore)*(licenziamenti[country]=paese),licenziamenti[total_laid_off]))</f>
        <v>0</v>
      </c>
      <c r="P1167" t="str">
        <v>Meati</v>
      </c>
      <c r="Q1167">
        <v>0</v>
      </c>
    </row>
    <row r="1168" spans="13:17" x14ac:dyDescent="0.3">
      <c r="M1168" t="str">
        <v>May Mobility</v>
      </c>
      <c r="N1168" cm="1">
        <f t="array" ref="N1168">SUM(IF((licenziamenti[company]=M1168)*(licenziamenti[date_year]=anno)*(licenziamenti[industry]=settore)*(licenziamenti[country]=paese),licenziamenti[total_laid_off]))</f>
        <v>0</v>
      </c>
      <c r="P1168" t="str">
        <v>Meati Foods</v>
      </c>
      <c r="Q1168">
        <v>0</v>
      </c>
    </row>
    <row r="1169" spans="13:17" x14ac:dyDescent="0.3">
      <c r="M1169" t="str">
        <v>McMakler</v>
      </c>
      <c r="N1169" cm="1">
        <f t="array" ref="N1169">SUM(IF((licenziamenti[company]=M1169)*(licenziamenti[date_year]=anno)*(licenziamenti[industry]=settore)*(licenziamenti[country]=paese),licenziamenti[total_laid_off]))</f>
        <v>0</v>
      </c>
      <c r="P1169" t="str">
        <v>Medallia</v>
      </c>
      <c r="Q1169">
        <v>0</v>
      </c>
    </row>
    <row r="1170" spans="13:17" x14ac:dyDescent="0.3">
      <c r="M1170" t="str">
        <v>Meati</v>
      </c>
      <c r="N1170" cm="1">
        <f t="array" ref="N1170">SUM(IF((licenziamenti[company]=M1170)*(licenziamenti[date_year]=anno)*(licenziamenti[industry]=settore)*(licenziamenti[country]=paese),licenziamenti[total_laid_off]))</f>
        <v>0</v>
      </c>
      <c r="P1170" t="str">
        <v>MediaMath</v>
      </c>
      <c r="Q1170">
        <v>0</v>
      </c>
    </row>
    <row r="1171" spans="13:17" x14ac:dyDescent="0.3">
      <c r="M1171" t="str">
        <v>Meati Foods</v>
      </c>
      <c r="N1171" cm="1">
        <f t="array" ref="N1171">SUM(IF((licenziamenti[company]=M1171)*(licenziamenti[date_year]=anno)*(licenziamenti[industry]=settore)*(licenziamenti[country]=paese),licenziamenti[total_laid_off]))</f>
        <v>0</v>
      </c>
      <c r="P1171" t="str">
        <v>MediBuddy</v>
      </c>
      <c r="Q1171">
        <v>0</v>
      </c>
    </row>
    <row r="1172" spans="13:17" x14ac:dyDescent="0.3">
      <c r="M1172" t="str">
        <v>Medallia</v>
      </c>
      <c r="N1172" cm="1">
        <f t="array" ref="N1172">SUM(IF((licenziamenti[company]=M1172)*(licenziamenti[date_year]=anno)*(licenziamenti[industry]=settore)*(licenziamenti[country]=paese),licenziamenti[total_laid_off]))</f>
        <v>0</v>
      </c>
      <c r="P1172" t="str">
        <v>Medium</v>
      </c>
      <c r="Q1172">
        <v>0</v>
      </c>
    </row>
    <row r="1173" spans="13:17" x14ac:dyDescent="0.3">
      <c r="M1173" t="str">
        <v>MediaMath</v>
      </c>
      <c r="N1173" cm="1">
        <f t="array" ref="N1173">SUM(IF((licenziamenti[company]=M1173)*(licenziamenti[date_year]=anno)*(licenziamenti[industry]=settore)*(licenziamenti[country]=paese),licenziamenti[total_laid_off]))</f>
        <v>0</v>
      </c>
      <c r="P1173" t="str">
        <v>Medly</v>
      </c>
      <c r="Q1173">
        <v>0</v>
      </c>
    </row>
    <row r="1174" spans="13:17" x14ac:dyDescent="0.3">
      <c r="M1174" t="str">
        <v>MediBuddy</v>
      </c>
      <c r="N1174" cm="1">
        <f t="array" ref="N1174">SUM(IF((licenziamenti[company]=M1174)*(licenziamenti[date_year]=anno)*(licenziamenti[industry]=settore)*(licenziamenti[country]=paese),licenziamenti[total_laid_off]))</f>
        <v>0</v>
      </c>
      <c r="P1174" t="str">
        <v>Medtronic</v>
      </c>
      <c r="Q1174">
        <v>0</v>
      </c>
    </row>
    <row r="1175" spans="13:17" x14ac:dyDescent="0.3">
      <c r="M1175" t="str">
        <v>Medium</v>
      </c>
      <c r="N1175" cm="1">
        <f t="array" ref="N1175">SUM(IF((licenziamenti[company]=M1175)*(licenziamenti[date_year]=anno)*(licenziamenti[industry]=settore)*(licenziamenti[country]=paese),licenziamenti[total_laid_off]))</f>
        <v>0</v>
      </c>
      <c r="P1175" t="str">
        <v>Meero</v>
      </c>
      <c r="Q1175">
        <v>0</v>
      </c>
    </row>
    <row r="1176" spans="13:17" x14ac:dyDescent="0.3">
      <c r="M1176" t="str">
        <v>Medly</v>
      </c>
      <c r="N1176" cm="1">
        <f t="array" ref="N1176">SUM(IF((licenziamenti[company]=M1176)*(licenziamenti[date_year]=anno)*(licenziamenti[industry]=settore)*(licenziamenti[country]=paese),licenziamenti[total_laid_off]))</f>
        <v>0</v>
      </c>
      <c r="P1176" t="str">
        <v>Meesho</v>
      </c>
      <c r="Q1176">
        <v>0</v>
      </c>
    </row>
    <row r="1177" spans="13:17" x14ac:dyDescent="0.3">
      <c r="M1177" t="str">
        <v>Medtronic</v>
      </c>
      <c r="N1177" cm="1">
        <f t="array" ref="N1177">SUM(IF((licenziamenti[company]=M1177)*(licenziamenti[date_year]=anno)*(licenziamenti[industry]=settore)*(licenziamenti[country]=paese),licenziamenti[total_laid_off]))</f>
        <v>0</v>
      </c>
      <c r="P1177" t="str">
        <v>Megaport</v>
      </c>
      <c r="Q1177">
        <v>0</v>
      </c>
    </row>
    <row r="1178" spans="13:17" x14ac:dyDescent="0.3">
      <c r="M1178" t="str">
        <v>Meero</v>
      </c>
      <c r="N1178" cm="1">
        <f t="array" ref="N1178">SUM(IF((licenziamenti[company]=M1178)*(licenziamenti[date_year]=anno)*(licenziamenti[industry]=settore)*(licenziamenti[country]=paese),licenziamenti[total_laid_off]))</f>
        <v>0</v>
      </c>
      <c r="P1178" t="str">
        <v>Mejuri</v>
      </c>
      <c r="Q1178">
        <v>0</v>
      </c>
    </row>
    <row r="1179" spans="13:17" x14ac:dyDescent="0.3">
      <c r="M1179" t="str">
        <v>Meesho</v>
      </c>
      <c r="N1179" cm="1">
        <f t="array" ref="N1179">SUM(IF((licenziamenti[company]=M1179)*(licenziamenti[date_year]=anno)*(licenziamenti[industry]=settore)*(licenziamenti[country]=paese),licenziamenti[total_laid_off]))</f>
        <v>0</v>
      </c>
      <c r="P1179" t="str">
        <v>Melio</v>
      </c>
      <c r="Q1179">
        <v>0</v>
      </c>
    </row>
    <row r="1180" spans="13:17" x14ac:dyDescent="0.3">
      <c r="M1180" t="str">
        <v>Megaport</v>
      </c>
      <c r="N1180" cm="1">
        <f t="array" ref="N1180">SUM(IF((licenziamenti[company]=M1180)*(licenziamenti[date_year]=anno)*(licenziamenti[industry]=settore)*(licenziamenti[country]=paese),licenziamenti[total_laid_off]))</f>
        <v>0</v>
      </c>
      <c r="P1180" t="str">
        <v>Memmo</v>
      </c>
      <c r="Q1180">
        <v>0</v>
      </c>
    </row>
    <row r="1181" spans="13:17" x14ac:dyDescent="0.3">
      <c r="M1181" t="str">
        <v>Mejuri</v>
      </c>
      <c r="N1181" cm="1">
        <f t="array" ref="N1181">SUM(IF((licenziamenti[company]=M1181)*(licenziamenti[date_year]=anno)*(licenziamenti[industry]=settore)*(licenziamenti[country]=paese),licenziamenti[total_laid_off]))</f>
        <v>0</v>
      </c>
      <c r="P1181" t="str">
        <v>Mensa Brands</v>
      </c>
      <c r="Q1181">
        <v>0</v>
      </c>
    </row>
    <row r="1182" spans="13:17" x14ac:dyDescent="0.3">
      <c r="M1182" t="str">
        <v>Melio</v>
      </c>
      <c r="N1182" cm="1">
        <f t="array" ref="N1182">SUM(IF((licenziamenti[company]=M1182)*(licenziamenti[date_year]=anno)*(licenziamenti[industry]=settore)*(licenziamenti[country]=paese),licenziamenti[total_laid_off]))</f>
        <v>0</v>
      </c>
      <c r="P1182" t="str">
        <v>Meow Wolf</v>
      </c>
      <c r="Q1182">
        <v>0</v>
      </c>
    </row>
    <row r="1183" spans="13:17" x14ac:dyDescent="0.3">
      <c r="M1183" t="str">
        <v>Memmo</v>
      </c>
      <c r="N1183" cm="1">
        <f t="array" ref="N1183">SUM(IF((licenziamenti[company]=M1183)*(licenziamenti[date_year]=anno)*(licenziamenti[industry]=settore)*(licenziamenti[country]=paese),licenziamenti[total_laid_off]))</f>
        <v>0</v>
      </c>
      <c r="P1183" t="str">
        <v>Merama</v>
      </c>
      <c r="Q1183">
        <v>0</v>
      </c>
    </row>
    <row r="1184" spans="13:17" x14ac:dyDescent="0.3">
      <c r="M1184" t="str">
        <v>Mensa Brands</v>
      </c>
      <c r="N1184" cm="1">
        <f t="array" ref="N1184">SUM(IF((licenziamenti[company]=M1184)*(licenziamenti[date_year]=anno)*(licenziamenti[industry]=settore)*(licenziamenti[country]=paese),licenziamenti[total_laid_off]))</f>
        <v>0</v>
      </c>
      <c r="P1184" t="str">
        <v>Mercos</v>
      </c>
      <c r="Q1184">
        <v>0</v>
      </c>
    </row>
    <row r="1185" spans="13:17" x14ac:dyDescent="0.3">
      <c r="M1185" t="str">
        <v>Meow Wolf</v>
      </c>
      <c r="N1185" cm="1">
        <f t="array" ref="N1185">SUM(IF((licenziamenti[company]=M1185)*(licenziamenti[date_year]=anno)*(licenziamenti[industry]=settore)*(licenziamenti[country]=paese),licenziamenti[total_laid_off]))</f>
        <v>0</v>
      </c>
      <c r="P1185" t="str">
        <v>MeridianLink</v>
      </c>
      <c r="Q1185">
        <v>0</v>
      </c>
    </row>
    <row r="1186" spans="13:17" x14ac:dyDescent="0.3">
      <c r="M1186" t="str">
        <v>Merama</v>
      </c>
      <c r="N1186" cm="1">
        <f t="array" ref="N1186">SUM(IF((licenziamenti[company]=M1186)*(licenziamenti[date_year]=anno)*(licenziamenti[industry]=settore)*(licenziamenti[country]=paese),licenziamenti[total_laid_off]))</f>
        <v>0</v>
      </c>
      <c r="P1186" t="str">
        <v>MessageBird</v>
      </c>
      <c r="Q1186">
        <v>0</v>
      </c>
    </row>
    <row r="1187" spans="13:17" x14ac:dyDescent="0.3">
      <c r="M1187" t="str">
        <v>Mercos</v>
      </c>
      <c r="N1187" cm="1">
        <f t="array" ref="N1187">SUM(IF((licenziamenti[company]=M1187)*(licenziamenti[date_year]=anno)*(licenziamenti[industry]=settore)*(licenziamenti[country]=paese),licenziamenti[total_laid_off]))</f>
        <v>0</v>
      </c>
      <c r="P1187" t="str">
        <v>Messari</v>
      </c>
      <c r="Q1187">
        <v>0</v>
      </c>
    </row>
    <row r="1188" spans="13:17" x14ac:dyDescent="0.3">
      <c r="M1188" t="str">
        <v>MeridianLink</v>
      </c>
      <c r="N1188" cm="1">
        <f t="array" ref="N1188">SUM(IF((licenziamenti[company]=M1188)*(licenziamenti[date_year]=anno)*(licenziamenti[industry]=settore)*(licenziamenti[country]=paese),licenziamenti[total_laid_off]))</f>
        <v>0</v>
      </c>
      <c r="P1188" t="str">
        <v>Meta</v>
      </c>
      <c r="Q1188">
        <v>0</v>
      </c>
    </row>
    <row r="1189" spans="13:17" x14ac:dyDescent="0.3">
      <c r="M1189" t="str">
        <v>MessageBird</v>
      </c>
      <c r="N1189" cm="1">
        <f t="array" ref="N1189">SUM(IF((licenziamenti[company]=M1189)*(licenziamenti[date_year]=anno)*(licenziamenti[industry]=settore)*(licenziamenti[country]=paese),licenziamenti[total_laid_off]))</f>
        <v>0</v>
      </c>
      <c r="P1189" t="str">
        <v>Metigy</v>
      </c>
      <c r="Q1189">
        <v>0</v>
      </c>
    </row>
    <row r="1190" spans="13:17" x14ac:dyDescent="0.3">
      <c r="M1190" t="str">
        <v>Messari</v>
      </c>
      <c r="N1190" cm="1">
        <f t="array" ref="N1190">SUM(IF((licenziamenti[company]=M1190)*(licenziamenti[date_year]=anno)*(licenziamenti[industry]=settore)*(licenziamenti[country]=paese),licenziamenti[total_laid_off]))</f>
        <v>0</v>
      </c>
      <c r="P1190" t="str">
        <v>Metro Africa Xpress</v>
      </c>
      <c r="Q1190">
        <v>0</v>
      </c>
    </row>
    <row r="1191" spans="13:17" x14ac:dyDescent="0.3">
      <c r="M1191" t="str">
        <v>Meta</v>
      </c>
      <c r="N1191" cm="1">
        <f t="array" ref="N1191">SUM(IF((licenziamenti[company]=M1191)*(licenziamenti[date_year]=anno)*(licenziamenti[industry]=settore)*(licenziamenti[country]=paese),licenziamenti[total_laid_off]))</f>
        <v>0</v>
      </c>
      <c r="P1191" t="str">
        <v>Metromile</v>
      </c>
      <c r="Q1191">
        <v>0</v>
      </c>
    </row>
    <row r="1192" spans="13:17" x14ac:dyDescent="0.3">
      <c r="M1192" t="str">
        <v>Metigy</v>
      </c>
      <c r="N1192" cm="1">
        <f t="array" ref="N1192">SUM(IF((licenziamenti[company]=M1192)*(licenziamenti[date_year]=anno)*(licenziamenti[industry]=settore)*(licenziamenti[country]=paese),licenziamenti[total_laid_off]))</f>
        <v>0</v>
      </c>
      <c r="P1192" t="str">
        <v>MFine</v>
      </c>
      <c r="Q1192">
        <v>0</v>
      </c>
    </row>
    <row r="1193" spans="13:17" x14ac:dyDescent="0.3">
      <c r="M1193" t="str">
        <v>Metro Africa Xpress</v>
      </c>
      <c r="N1193" cm="1">
        <f t="array" ref="N1193">SUM(IF((licenziamenti[company]=M1193)*(licenziamenti[date_year]=anno)*(licenziamenti[industry]=settore)*(licenziamenti[country]=paese),licenziamenti[total_laid_off]))</f>
        <v>0</v>
      </c>
      <c r="P1193" t="str">
        <v>Microsoft</v>
      </c>
      <c r="Q1193">
        <v>0</v>
      </c>
    </row>
    <row r="1194" spans="13:17" x14ac:dyDescent="0.3">
      <c r="M1194" t="str">
        <v>Metromile</v>
      </c>
      <c r="N1194" cm="1">
        <f t="array" ref="N1194">SUM(IF((licenziamenti[company]=M1194)*(licenziamenti[date_year]=anno)*(licenziamenti[industry]=settore)*(licenziamenti[country]=paese),licenziamenti[total_laid_off]))</f>
        <v>0</v>
      </c>
      <c r="P1194" t="str">
        <v>Migo</v>
      </c>
      <c r="Q1194">
        <v>0</v>
      </c>
    </row>
    <row r="1195" spans="13:17" x14ac:dyDescent="0.3">
      <c r="M1195" t="str">
        <v>MFine</v>
      </c>
      <c r="N1195" cm="1">
        <f t="array" ref="N1195">SUM(IF((licenziamenti[company]=M1195)*(licenziamenti[date_year]=anno)*(licenziamenti[industry]=settore)*(licenziamenti[country]=paese),licenziamenti[total_laid_off]))</f>
        <v>0</v>
      </c>
      <c r="P1195" t="str">
        <v>Milkbasket</v>
      </c>
      <c r="Q1195">
        <v>0</v>
      </c>
    </row>
    <row r="1196" spans="13:17" x14ac:dyDescent="0.3">
      <c r="M1196" t="str">
        <v>Micron</v>
      </c>
      <c r="N1196" cm="1">
        <f t="array" ref="N1196">SUM(IF((licenziamenti[company]=M1196)*(licenziamenti[date_year]=anno)*(licenziamenti[industry]=settore)*(licenziamenti[country]=paese),licenziamenti[total_laid_off]))</f>
        <v>3000</v>
      </c>
      <c r="P1196" t="str">
        <v>Milkrun</v>
      </c>
      <c r="Q1196">
        <v>0</v>
      </c>
    </row>
    <row r="1197" spans="13:17" x14ac:dyDescent="0.3">
      <c r="M1197" t="str">
        <v>Microsoft</v>
      </c>
      <c r="N1197" cm="1">
        <f t="array" ref="N1197">SUM(IF((licenziamenti[company]=M1197)*(licenziamenti[date_year]=anno)*(licenziamenti[industry]=settore)*(licenziamenti[country]=paese),licenziamenti[total_laid_off]))</f>
        <v>0</v>
      </c>
      <c r="P1197" t="str">
        <v>MindBody</v>
      </c>
      <c r="Q1197">
        <v>0</v>
      </c>
    </row>
    <row r="1198" spans="13:17" x14ac:dyDescent="0.3">
      <c r="M1198" t="str">
        <v>Migo</v>
      </c>
      <c r="N1198" cm="1">
        <f t="array" ref="N1198">SUM(IF((licenziamenti[company]=M1198)*(licenziamenti[date_year]=anno)*(licenziamenti[industry]=settore)*(licenziamenti[country]=paese),licenziamenti[total_laid_off]))</f>
        <v>0</v>
      </c>
      <c r="P1198" t="str">
        <v>Mindstrong</v>
      </c>
      <c r="Q1198">
        <v>0</v>
      </c>
    </row>
    <row r="1199" spans="13:17" x14ac:dyDescent="0.3">
      <c r="M1199" t="str">
        <v>Milkbasket</v>
      </c>
      <c r="N1199" cm="1">
        <f t="array" ref="N1199">SUM(IF((licenziamenti[company]=M1199)*(licenziamenti[date_year]=anno)*(licenziamenti[industry]=settore)*(licenziamenti[country]=paese),licenziamenti[total_laid_off]))</f>
        <v>0</v>
      </c>
      <c r="P1199" t="str">
        <v>Minted</v>
      </c>
      <c r="Q1199">
        <v>0</v>
      </c>
    </row>
    <row r="1200" spans="13:17" x14ac:dyDescent="0.3">
      <c r="M1200" t="str">
        <v>Milkrun</v>
      </c>
      <c r="N1200" cm="1">
        <f t="array" ref="N1200">SUM(IF((licenziamenti[company]=M1200)*(licenziamenti[date_year]=anno)*(licenziamenti[industry]=settore)*(licenziamenti[country]=paese),licenziamenti[total_laid_off]))</f>
        <v>0</v>
      </c>
      <c r="P1200" t="str">
        <v>Minute Media</v>
      </c>
      <c r="Q1200">
        <v>0</v>
      </c>
    </row>
    <row r="1201" spans="13:17" x14ac:dyDescent="0.3">
      <c r="M1201" t="str">
        <v>MindBody</v>
      </c>
      <c r="N1201" cm="1">
        <f t="array" ref="N1201">SUM(IF((licenziamenti[company]=M1201)*(licenziamenti[date_year]=anno)*(licenziamenti[industry]=settore)*(licenziamenti[country]=paese),licenziamenti[total_laid_off]))</f>
        <v>0</v>
      </c>
      <c r="P1201" t="str">
        <v>Miro</v>
      </c>
      <c r="Q1201">
        <v>0</v>
      </c>
    </row>
    <row r="1202" spans="13:17" x14ac:dyDescent="0.3">
      <c r="M1202" t="str">
        <v>Mindstrong</v>
      </c>
      <c r="N1202" cm="1">
        <f t="array" ref="N1202">SUM(IF((licenziamenti[company]=M1202)*(licenziamenti[date_year]=anno)*(licenziamenti[industry]=settore)*(licenziamenti[country]=paese),licenziamenti[total_laid_off]))</f>
        <v>0</v>
      </c>
      <c r="P1202" t="str">
        <v>Misfits Market</v>
      </c>
      <c r="Q1202">
        <v>0</v>
      </c>
    </row>
    <row r="1203" spans="13:17" x14ac:dyDescent="0.3">
      <c r="M1203" t="str">
        <v>Minted</v>
      </c>
      <c r="N1203" cm="1">
        <f t="array" ref="N1203">SUM(IF((licenziamenti[company]=M1203)*(licenziamenti[date_year]=anno)*(licenziamenti[industry]=settore)*(licenziamenti[country]=paese),licenziamenti[total_laid_off]))</f>
        <v>0</v>
      </c>
      <c r="P1203" t="str">
        <v>Mister Spex</v>
      </c>
      <c r="Q1203">
        <v>0</v>
      </c>
    </row>
    <row r="1204" spans="13:17" x14ac:dyDescent="0.3">
      <c r="M1204" t="str">
        <v>Minute Media</v>
      </c>
      <c r="N1204" cm="1">
        <f t="array" ref="N1204">SUM(IF((licenziamenti[company]=M1204)*(licenziamenti[date_year]=anno)*(licenziamenti[industry]=settore)*(licenziamenti[country]=paese),licenziamenti[total_laid_off]))</f>
        <v>0</v>
      </c>
      <c r="P1204" t="str">
        <v>Mixpanel</v>
      </c>
      <c r="Q1204">
        <v>0</v>
      </c>
    </row>
    <row r="1205" spans="13:17" x14ac:dyDescent="0.3">
      <c r="M1205" t="str">
        <v>Miro</v>
      </c>
      <c r="N1205" cm="1">
        <f t="array" ref="N1205">SUM(IF((licenziamenti[company]=M1205)*(licenziamenti[date_year]=anno)*(licenziamenti[industry]=settore)*(licenziamenti[country]=paese),licenziamenti[total_laid_off]))</f>
        <v>0</v>
      </c>
      <c r="P1205" t="str">
        <v>Mixtroz</v>
      </c>
      <c r="Q1205">
        <v>0</v>
      </c>
    </row>
    <row r="1206" spans="13:17" x14ac:dyDescent="0.3">
      <c r="M1206" t="str">
        <v>Misfits Market</v>
      </c>
      <c r="N1206" cm="1">
        <f t="array" ref="N1206">SUM(IF((licenziamenti[company]=M1206)*(licenziamenti[date_year]=anno)*(licenziamenti[industry]=settore)*(licenziamenti[country]=paese),licenziamenti[total_laid_off]))</f>
        <v>0</v>
      </c>
      <c r="P1206" t="str">
        <v>Mobile Premier League</v>
      </c>
      <c r="Q1206">
        <v>0</v>
      </c>
    </row>
    <row r="1207" spans="13:17" x14ac:dyDescent="0.3">
      <c r="M1207" t="str">
        <v>Mister Spex</v>
      </c>
      <c r="N1207" cm="1">
        <f t="array" ref="N1207">SUM(IF((licenziamenti[company]=M1207)*(licenziamenti[date_year]=anno)*(licenziamenti[industry]=settore)*(licenziamenti[country]=paese),licenziamenti[total_laid_off]))</f>
        <v>0</v>
      </c>
      <c r="P1207" t="str">
        <v>Mobileye</v>
      </c>
      <c r="Q1207">
        <v>0</v>
      </c>
    </row>
    <row r="1208" spans="13:17" x14ac:dyDescent="0.3">
      <c r="M1208" t="str">
        <v>Mixpanel</v>
      </c>
      <c r="N1208" cm="1">
        <f t="array" ref="N1208">SUM(IF((licenziamenti[company]=M1208)*(licenziamenti[date_year]=anno)*(licenziamenti[industry]=settore)*(licenziamenti[country]=paese),licenziamenti[total_laid_off]))</f>
        <v>0</v>
      </c>
      <c r="P1208" t="str">
        <v>Mobius Motors</v>
      </c>
      <c r="Q1208">
        <v>0</v>
      </c>
    </row>
    <row r="1209" spans="13:17" x14ac:dyDescent="0.3">
      <c r="M1209" t="str">
        <v>Mixtroz</v>
      </c>
      <c r="N1209" cm="1">
        <f t="array" ref="N1209">SUM(IF((licenziamenti[company]=M1209)*(licenziamenti[date_year]=anno)*(licenziamenti[industry]=settore)*(licenziamenti[country]=paese),licenziamenti[total_laid_off]))</f>
        <v>0</v>
      </c>
      <c r="P1209" t="str">
        <v>Mode Analytics</v>
      </c>
      <c r="Q1209">
        <v>0</v>
      </c>
    </row>
    <row r="1210" spans="13:17" x14ac:dyDescent="0.3">
      <c r="M1210" t="str">
        <v>Mobile Premier League</v>
      </c>
      <c r="N1210" cm="1">
        <f t="array" ref="N1210">SUM(IF((licenziamenti[company]=M1210)*(licenziamenti[date_year]=anno)*(licenziamenti[industry]=settore)*(licenziamenti[country]=paese),licenziamenti[total_laid_off]))</f>
        <v>0</v>
      </c>
      <c r="P1210" t="str">
        <v>Modern Treasury</v>
      </c>
      <c r="Q1210">
        <v>0</v>
      </c>
    </row>
    <row r="1211" spans="13:17" x14ac:dyDescent="0.3">
      <c r="M1211" t="str">
        <v>Mobileye</v>
      </c>
      <c r="N1211" cm="1">
        <f t="array" ref="N1211">SUM(IF((licenziamenti[company]=M1211)*(licenziamenti[date_year]=anno)*(licenziamenti[industry]=settore)*(licenziamenti[country]=paese),licenziamenti[total_laid_off]))</f>
        <v>0</v>
      </c>
      <c r="P1211" t="str">
        <v>Moglix</v>
      </c>
      <c r="Q1211">
        <v>0</v>
      </c>
    </row>
    <row r="1212" spans="13:17" x14ac:dyDescent="0.3">
      <c r="M1212" t="str">
        <v>Mobius Motors</v>
      </c>
      <c r="N1212" cm="1">
        <f t="array" ref="N1212">SUM(IF((licenziamenti[company]=M1212)*(licenziamenti[date_year]=anno)*(licenziamenti[industry]=settore)*(licenziamenti[country]=paese),licenziamenti[total_laid_off]))</f>
        <v>0</v>
      </c>
      <c r="P1212" t="str">
        <v>Mogo</v>
      </c>
      <c r="Q1212">
        <v>0</v>
      </c>
    </row>
    <row r="1213" spans="13:17" x14ac:dyDescent="0.3">
      <c r="M1213" t="str">
        <v>Mode Analytics</v>
      </c>
      <c r="N1213" cm="1">
        <f t="array" ref="N1213">SUM(IF((licenziamenti[company]=M1213)*(licenziamenti[date_year]=anno)*(licenziamenti[industry]=settore)*(licenziamenti[country]=paese),licenziamenti[total_laid_off]))</f>
        <v>0</v>
      </c>
      <c r="P1213" t="str">
        <v>Mojo Vision</v>
      </c>
      <c r="Q1213">
        <v>0</v>
      </c>
    </row>
    <row r="1214" spans="13:17" x14ac:dyDescent="0.3">
      <c r="M1214" t="str">
        <v>Modern Treasury</v>
      </c>
      <c r="N1214" cm="1">
        <f t="array" ref="N1214">SUM(IF((licenziamenti[company]=M1214)*(licenziamenti[date_year]=anno)*(licenziamenti[industry]=settore)*(licenziamenti[country]=paese),licenziamenti[total_laid_off]))</f>
        <v>0</v>
      </c>
      <c r="P1214" t="str">
        <v>Mojocare</v>
      </c>
      <c r="Q1214">
        <v>0</v>
      </c>
    </row>
    <row r="1215" spans="13:17" x14ac:dyDescent="0.3">
      <c r="M1215" t="str">
        <v>Moglix</v>
      </c>
      <c r="N1215" cm="1">
        <f t="array" ref="N1215">SUM(IF((licenziamenti[company]=M1215)*(licenziamenti[date_year]=anno)*(licenziamenti[industry]=settore)*(licenziamenti[country]=paese),licenziamenti[total_laid_off]))</f>
        <v>0</v>
      </c>
      <c r="P1215" t="str">
        <v>Moladin</v>
      </c>
      <c r="Q1215">
        <v>0</v>
      </c>
    </row>
    <row r="1216" spans="13:17" x14ac:dyDescent="0.3">
      <c r="M1216" t="str">
        <v>Mogo</v>
      </c>
      <c r="N1216" cm="1">
        <f t="array" ref="N1216">SUM(IF((licenziamenti[company]=M1216)*(licenziamenti[date_year]=anno)*(licenziamenti[industry]=settore)*(licenziamenti[country]=paese),licenziamenti[total_laid_off]))</f>
        <v>0</v>
      </c>
      <c r="P1216" t="str">
        <v>Monarch Tractor</v>
      </c>
      <c r="Q1216">
        <v>0</v>
      </c>
    </row>
    <row r="1217" spans="13:17" x14ac:dyDescent="0.3">
      <c r="M1217" t="str">
        <v>Mojo Vision</v>
      </c>
      <c r="N1217" cm="1">
        <f t="array" ref="N1217">SUM(IF((licenziamenti[company]=M1217)*(licenziamenti[date_year]=anno)*(licenziamenti[industry]=settore)*(licenziamenti[country]=paese),licenziamenti[total_laid_off]))</f>
        <v>0</v>
      </c>
      <c r="P1217" t="str">
        <v>Monese</v>
      </c>
      <c r="Q1217">
        <v>0</v>
      </c>
    </row>
    <row r="1218" spans="13:17" x14ac:dyDescent="0.3">
      <c r="M1218" t="str">
        <v>Mojocare</v>
      </c>
      <c r="N1218" cm="1">
        <f t="array" ref="N1218">SUM(IF((licenziamenti[company]=M1218)*(licenziamenti[date_year]=anno)*(licenziamenti[industry]=settore)*(licenziamenti[country]=paese),licenziamenti[total_laid_off]))</f>
        <v>0</v>
      </c>
      <c r="P1218" t="str">
        <v>Monzo</v>
      </c>
      <c r="Q1218">
        <v>0</v>
      </c>
    </row>
    <row r="1219" spans="13:17" x14ac:dyDescent="0.3">
      <c r="M1219" t="str">
        <v>Moladin</v>
      </c>
      <c r="N1219" cm="1">
        <f t="array" ref="N1219">SUM(IF((licenziamenti[company]=M1219)*(licenziamenti[date_year]=anno)*(licenziamenti[industry]=settore)*(licenziamenti[country]=paese),licenziamenti[total_laid_off]))</f>
        <v>0</v>
      </c>
      <c r="P1219" t="str">
        <v>MoonPay</v>
      </c>
      <c r="Q1219">
        <v>0</v>
      </c>
    </row>
    <row r="1220" spans="13:17" x14ac:dyDescent="0.3">
      <c r="M1220" t="str">
        <v>Monarch Tractor</v>
      </c>
      <c r="N1220" cm="1">
        <f t="array" ref="N1220">SUM(IF((licenziamenti[company]=M1220)*(licenziamenti[date_year]=anno)*(licenziamenti[industry]=settore)*(licenziamenti[country]=paese),licenziamenti[total_laid_off]))</f>
        <v>0</v>
      </c>
      <c r="P1220" t="str">
        <v>Moov</v>
      </c>
      <c r="Q1220">
        <v>0</v>
      </c>
    </row>
    <row r="1221" spans="13:17" x14ac:dyDescent="0.3">
      <c r="M1221" t="str">
        <v>Monese</v>
      </c>
      <c r="N1221" cm="1">
        <f t="array" ref="N1221">SUM(IF((licenziamenti[company]=M1221)*(licenziamenti[date_year]=anno)*(licenziamenti[industry]=settore)*(licenziamenti[country]=paese),licenziamenti[total_laid_off]))</f>
        <v>0</v>
      </c>
      <c r="P1221" t="str">
        <v>Moovit</v>
      </c>
      <c r="Q1221">
        <v>0</v>
      </c>
    </row>
    <row r="1222" spans="13:17" x14ac:dyDescent="0.3">
      <c r="M1222" t="str">
        <v>Monzo</v>
      </c>
      <c r="N1222" cm="1">
        <f t="array" ref="N1222">SUM(IF((licenziamenti[company]=M1222)*(licenziamenti[date_year]=anno)*(licenziamenti[industry]=settore)*(licenziamenti[country]=paese),licenziamenti[total_laid_off]))</f>
        <v>0</v>
      </c>
      <c r="P1222" t="str">
        <v>Moss</v>
      </c>
      <c r="Q1222">
        <v>0</v>
      </c>
    </row>
    <row r="1223" spans="13:17" x14ac:dyDescent="0.3">
      <c r="M1223" t="str">
        <v>MoonPay</v>
      </c>
      <c r="N1223" cm="1">
        <f t="array" ref="N1223">SUM(IF((licenziamenti[company]=M1223)*(licenziamenti[date_year]=anno)*(licenziamenti[industry]=settore)*(licenziamenti[country]=paese),licenziamenti[total_laid_off]))</f>
        <v>0</v>
      </c>
      <c r="P1223" t="str">
        <v>Motif Foodworks</v>
      </c>
      <c r="Q1223">
        <v>0</v>
      </c>
    </row>
    <row r="1224" spans="13:17" x14ac:dyDescent="0.3">
      <c r="M1224" t="str">
        <v>Moov</v>
      </c>
      <c r="N1224" cm="1">
        <f t="array" ref="N1224">SUM(IF((licenziamenti[company]=M1224)*(licenziamenti[date_year]=anno)*(licenziamenti[industry]=settore)*(licenziamenti[country]=paese),licenziamenti[total_laid_off]))</f>
        <v>0</v>
      </c>
      <c r="P1224" t="str">
        <v>Motif Investing</v>
      </c>
      <c r="Q1224">
        <v>0</v>
      </c>
    </row>
    <row r="1225" spans="13:17" x14ac:dyDescent="0.3">
      <c r="M1225" t="str">
        <v>Moovit</v>
      </c>
      <c r="N1225" cm="1">
        <f t="array" ref="N1225">SUM(IF((licenziamenti[company]=M1225)*(licenziamenti[date_year]=anno)*(licenziamenti[industry]=settore)*(licenziamenti[country]=paese),licenziamenti[total_laid_off]))</f>
        <v>0</v>
      </c>
      <c r="P1225" t="str">
        <v>Motive</v>
      </c>
      <c r="Q1225">
        <v>0</v>
      </c>
    </row>
    <row r="1226" spans="13:17" x14ac:dyDescent="0.3">
      <c r="M1226" t="str">
        <v>Moss</v>
      </c>
      <c r="N1226" cm="1">
        <f t="array" ref="N1226">SUM(IF((licenziamenti[company]=M1226)*(licenziamenti[date_year]=anno)*(licenziamenti[industry]=settore)*(licenziamenti[country]=paese),licenziamenti[total_laid_off]))</f>
        <v>0</v>
      </c>
      <c r="P1226" t="str">
        <v>Movidesk</v>
      </c>
      <c r="Q1226">
        <v>0</v>
      </c>
    </row>
    <row r="1227" spans="13:17" x14ac:dyDescent="0.3">
      <c r="M1227" t="str">
        <v>Motif Foodworks</v>
      </c>
      <c r="N1227" cm="1">
        <f t="array" ref="N1227">SUM(IF((licenziamenti[company]=M1227)*(licenziamenti[date_year]=anno)*(licenziamenti[industry]=settore)*(licenziamenti[country]=paese),licenziamenti[total_laid_off]))</f>
        <v>0</v>
      </c>
      <c r="P1227" t="str">
        <v>Moxion Power</v>
      </c>
      <c r="Q1227">
        <v>0</v>
      </c>
    </row>
    <row r="1228" spans="13:17" x14ac:dyDescent="0.3">
      <c r="M1228" t="str">
        <v>Motif Investing</v>
      </c>
      <c r="N1228" cm="1">
        <f t="array" ref="N1228">SUM(IF((licenziamenti[company]=M1228)*(licenziamenti[date_year]=anno)*(licenziamenti[industry]=settore)*(licenziamenti[country]=paese),licenziamenti[total_laid_off]))</f>
        <v>0</v>
      </c>
      <c r="P1228" t="str">
        <v>Mozilla</v>
      </c>
      <c r="Q1228">
        <v>0</v>
      </c>
    </row>
    <row r="1229" spans="13:17" x14ac:dyDescent="0.3">
      <c r="M1229" t="str">
        <v>Motive</v>
      </c>
      <c r="N1229" cm="1">
        <f t="array" ref="N1229">SUM(IF((licenziamenti[company]=M1229)*(licenziamenti[date_year]=anno)*(licenziamenti[industry]=settore)*(licenziamenti[country]=paese),licenziamenti[total_laid_off]))</f>
        <v>0</v>
      </c>
      <c r="P1229" t="str">
        <v>Mozilla Foundation</v>
      </c>
      <c r="Q1229">
        <v>0</v>
      </c>
    </row>
    <row r="1230" spans="13:17" x14ac:dyDescent="0.3">
      <c r="M1230" t="str">
        <v>Movidesk</v>
      </c>
      <c r="N1230" cm="1">
        <f t="array" ref="N1230">SUM(IF((licenziamenti[company]=M1230)*(licenziamenti[date_year]=anno)*(licenziamenti[industry]=settore)*(licenziamenti[country]=paese),licenziamenti[total_laid_off]))</f>
        <v>0</v>
      </c>
      <c r="P1230" t="str">
        <v>mPharma</v>
      </c>
      <c r="Q1230">
        <v>0</v>
      </c>
    </row>
    <row r="1231" spans="13:17" x14ac:dyDescent="0.3">
      <c r="M1231" t="str">
        <v>Moxion Power</v>
      </c>
      <c r="N1231" cm="1">
        <f t="array" ref="N1231">SUM(IF((licenziamenti[company]=M1231)*(licenziamenti[date_year]=anno)*(licenziamenti[industry]=settore)*(licenziamenti[country]=paese),licenziamenti[total_laid_off]))</f>
        <v>0</v>
      </c>
      <c r="P1231" t="str">
        <v>MPL</v>
      </c>
      <c r="Q1231">
        <v>0</v>
      </c>
    </row>
    <row r="1232" spans="13:17" x14ac:dyDescent="0.3">
      <c r="M1232" t="str">
        <v>Mozilla</v>
      </c>
      <c r="N1232" cm="1">
        <f t="array" ref="N1232">SUM(IF((licenziamenti[company]=M1232)*(licenziamenti[date_year]=anno)*(licenziamenti[industry]=settore)*(licenziamenti[country]=paese),licenziamenti[total_laid_off]))</f>
        <v>0</v>
      </c>
      <c r="P1232" t="str">
        <v>Mr Yum</v>
      </c>
      <c r="Q1232">
        <v>0</v>
      </c>
    </row>
    <row r="1233" spans="13:17" x14ac:dyDescent="0.3">
      <c r="M1233" t="str">
        <v>Mozilla Foundation</v>
      </c>
      <c r="N1233" cm="1">
        <f t="array" ref="N1233">SUM(IF((licenziamenti[company]=M1233)*(licenziamenti[date_year]=anno)*(licenziamenti[industry]=settore)*(licenziamenti[country]=paese),licenziamenti[total_laid_off]))</f>
        <v>0</v>
      </c>
      <c r="P1233" t="str">
        <v>Mr. Yum</v>
      </c>
      <c r="Q1233">
        <v>0</v>
      </c>
    </row>
    <row r="1234" spans="13:17" x14ac:dyDescent="0.3">
      <c r="M1234" t="str">
        <v>mPharma</v>
      </c>
      <c r="N1234" cm="1">
        <f t="array" ref="N1234">SUM(IF((licenziamenti[company]=M1234)*(licenziamenti[date_year]=anno)*(licenziamenti[industry]=settore)*(licenziamenti[country]=paese),licenziamenti[total_laid_off]))</f>
        <v>0</v>
      </c>
      <c r="P1234" t="str">
        <v>Mudafy</v>
      </c>
      <c r="Q1234">
        <v>0</v>
      </c>
    </row>
    <row r="1235" spans="13:17" x14ac:dyDescent="0.3">
      <c r="M1235" t="str">
        <v>MPL</v>
      </c>
      <c r="N1235" cm="1">
        <f t="array" ref="N1235">SUM(IF((licenziamenti[company]=M1235)*(licenziamenti[date_year]=anno)*(licenziamenti[industry]=settore)*(licenziamenti[country]=paese),licenziamenti[total_laid_off]))</f>
        <v>0</v>
      </c>
      <c r="P1235" t="str">
        <v>Multiverse</v>
      </c>
      <c r="Q1235">
        <v>0</v>
      </c>
    </row>
    <row r="1236" spans="13:17" x14ac:dyDescent="0.3">
      <c r="M1236" t="str">
        <v>Mr Yum</v>
      </c>
      <c r="N1236" cm="1">
        <f t="array" ref="N1236">SUM(IF((licenziamenti[company]=M1236)*(licenziamenti[date_year]=anno)*(licenziamenti[industry]=settore)*(licenziamenti[country]=paese),licenziamenti[total_laid_off]))</f>
        <v>0</v>
      </c>
      <c r="P1236" t="str">
        <v>Muni Tienda</v>
      </c>
      <c r="Q1236">
        <v>0</v>
      </c>
    </row>
    <row r="1237" spans="13:17" x14ac:dyDescent="0.3">
      <c r="M1237" t="str">
        <v>Mr. Yum</v>
      </c>
      <c r="N1237" cm="1">
        <f t="array" ref="N1237">SUM(IF((licenziamenti[company]=M1237)*(licenziamenti[date_year]=anno)*(licenziamenti[industry]=settore)*(licenziamenti[country]=paese),licenziamenti[total_laid_off]))</f>
        <v>0</v>
      </c>
      <c r="P1237" t="str">
        <v>Mural</v>
      </c>
      <c r="Q1237">
        <v>0</v>
      </c>
    </row>
    <row r="1238" spans="13:17" x14ac:dyDescent="0.3">
      <c r="M1238" t="str">
        <v>Mudafy</v>
      </c>
      <c r="N1238" cm="1">
        <f t="array" ref="N1238">SUM(IF((licenziamenti[company]=M1238)*(licenziamenti[date_year]=anno)*(licenziamenti[industry]=settore)*(licenziamenti[country]=paese),licenziamenti[total_laid_off]))</f>
        <v>0</v>
      </c>
      <c r="P1238" t="str">
        <v>Mutiny</v>
      </c>
      <c r="Q1238">
        <v>0</v>
      </c>
    </row>
    <row r="1239" spans="13:17" x14ac:dyDescent="0.3">
      <c r="M1239" t="str">
        <v>Multiverse</v>
      </c>
      <c r="N1239" cm="1">
        <f t="array" ref="N1239">SUM(IF((licenziamenti[company]=M1239)*(licenziamenti[date_year]=anno)*(licenziamenti[industry]=settore)*(licenziamenti[country]=paese),licenziamenti[total_laid_off]))</f>
        <v>0</v>
      </c>
      <c r="P1239" t="str">
        <v>Muvin</v>
      </c>
      <c r="Q1239">
        <v>0</v>
      </c>
    </row>
    <row r="1240" spans="13:17" x14ac:dyDescent="0.3">
      <c r="M1240" t="str">
        <v>Muni Tienda</v>
      </c>
      <c r="N1240" cm="1">
        <f t="array" ref="N1240">SUM(IF((licenziamenti[company]=M1240)*(licenziamenti[date_year]=anno)*(licenziamenti[industry]=settore)*(licenziamenti[country]=paese),licenziamenti[total_laid_off]))</f>
        <v>0</v>
      </c>
      <c r="P1240" t="str">
        <v>Mux</v>
      </c>
      <c r="Q1240">
        <v>0</v>
      </c>
    </row>
    <row r="1241" spans="13:17" x14ac:dyDescent="0.3">
      <c r="M1241" t="str">
        <v>Mural</v>
      </c>
      <c r="N1241" cm="1">
        <f t="array" ref="N1241">SUM(IF((licenziamenti[company]=M1241)*(licenziamenti[date_year]=anno)*(licenziamenti[industry]=settore)*(licenziamenti[country]=paese),licenziamenti[total_laid_off]))</f>
        <v>0</v>
      </c>
      <c r="P1241" t="str">
        <v>MVPindex</v>
      </c>
      <c r="Q1241">
        <v>0</v>
      </c>
    </row>
    <row r="1242" spans="13:17" x14ac:dyDescent="0.3">
      <c r="M1242" t="str">
        <v>Mutiny</v>
      </c>
      <c r="N1242" cm="1">
        <f t="array" ref="N1242">SUM(IF((licenziamenti[company]=M1242)*(licenziamenti[date_year]=anno)*(licenziamenti[industry]=settore)*(licenziamenti[country]=paese),licenziamenti[total_laid_off]))</f>
        <v>0</v>
      </c>
      <c r="P1242" t="str">
        <v>MX</v>
      </c>
      <c r="Q1242">
        <v>0</v>
      </c>
    </row>
    <row r="1243" spans="13:17" x14ac:dyDescent="0.3">
      <c r="M1243" t="str">
        <v>Muvin</v>
      </c>
      <c r="N1243" cm="1">
        <f t="array" ref="N1243">SUM(IF((licenziamenti[company]=M1243)*(licenziamenti[date_year]=anno)*(licenziamenti[industry]=settore)*(licenziamenti[country]=paese),licenziamenti[total_laid_off]))</f>
        <v>0</v>
      </c>
      <c r="P1243" t="str">
        <v>MyBambu</v>
      </c>
      <c r="Q1243">
        <v>0</v>
      </c>
    </row>
    <row r="1244" spans="13:17" x14ac:dyDescent="0.3">
      <c r="M1244" t="str">
        <v>Mux</v>
      </c>
      <c r="N1244" cm="1">
        <f t="array" ref="N1244">SUM(IF((licenziamenti[company]=M1244)*(licenziamenti[date_year]=anno)*(licenziamenti[industry]=settore)*(licenziamenti[country]=paese),licenziamenti[total_laid_off]))</f>
        <v>0</v>
      </c>
      <c r="P1244" t="str">
        <v>MyGate</v>
      </c>
      <c r="Q1244">
        <v>0</v>
      </c>
    </row>
    <row r="1245" spans="13:17" x14ac:dyDescent="0.3">
      <c r="M1245" t="str">
        <v>MVPindex</v>
      </c>
      <c r="N1245" cm="1">
        <f t="array" ref="N1245">SUM(IF((licenziamenti[company]=M1245)*(licenziamenti[date_year]=anno)*(licenziamenti[industry]=settore)*(licenziamenti[country]=paese),licenziamenti[total_laid_off]))</f>
        <v>0</v>
      </c>
      <c r="P1245" t="str">
        <v>Myntra</v>
      </c>
      <c r="Q1245">
        <v>0</v>
      </c>
    </row>
    <row r="1246" spans="13:17" x14ac:dyDescent="0.3">
      <c r="M1246" t="str">
        <v>MX</v>
      </c>
      <c r="N1246" cm="1">
        <f t="array" ref="N1246">SUM(IF((licenziamenti[company]=M1246)*(licenziamenti[date_year]=anno)*(licenziamenti[industry]=settore)*(licenziamenti[country]=paese),licenziamenti[total_laid_off]))</f>
        <v>0</v>
      </c>
      <c r="P1246" t="str">
        <v>Mythical Games</v>
      </c>
      <c r="Q1246">
        <v>0</v>
      </c>
    </row>
    <row r="1247" spans="13:17" x14ac:dyDescent="0.3">
      <c r="M1247" t="str">
        <v>MyBambu</v>
      </c>
      <c r="N1247" cm="1">
        <f t="array" ref="N1247">SUM(IF((licenziamenti[company]=M1247)*(licenziamenti[date_year]=anno)*(licenziamenti[industry]=settore)*(licenziamenti[country]=paese),licenziamenti[total_laid_off]))</f>
        <v>0</v>
      </c>
      <c r="P1247" t="str">
        <v>N26</v>
      </c>
      <c r="Q1247">
        <v>0</v>
      </c>
    </row>
    <row r="1248" spans="13:17" x14ac:dyDescent="0.3">
      <c r="M1248" t="str">
        <v>MyGate</v>
      </c>
      <c r="N1248" cm="1">
        <f t="array" ref="N1248">SUM(IF((licenziamenti[company]=M1248)*(licenziamenti[date_year]=anno)*(licenziamenti[industry]=settore)*(licenziamenti[country]=paese),licenziamenti[total_laid_off]))</f>
        <v>0</v>
      </c>
      <c r="P1248" t="str">
        <v>Namely</v>
      </c>
      <c r="Q1248">
        <v>0</v>
      </c>
    </row>
    <row r="1249" spans="13:17" x14ac:dyDescent="0.3">
      <c r="M1249" t="str">
        <v>Myntra</v>
      </c>
      <c r="N1249" cm="1">
        <f t="array" ref="N1249">SUM(IF((licenziamenti[company]=M1249)*(licenziamenti[date_year]=anno)*(licenziamenti[industry]=settore)*(licenziamenti[country]=paese),licenziamenti[total_laid_off]))</f>
        <v>0</v>
      </c>
      <c r="P1249" t="str">
        <v>Namogoo</v>
      </c>
      <c r="Q1249">
        <v>0</v>
      </c>
    </row>
    <row r="1250" spans="13:17" x14ac:dyDescent="0.3">
      <c r="M1250" t="str">
        <v>Mythical Games</v>
      </c>
      <c r="N1250" cm="1">
        <f t="array" ref="N1250">SUM(IF((licenziamenti[company]=M1250)*(licenziamenti[date_year]=anno)*(licenziamenti[industry]=settore)*(licenziamenti[country]=paese),licenziamenti[total_laid_off]))</f>
        <v>0</v>
      </c>
      <c r="P1250" t="str">
        <v>NanoLock</v>
      </c>
      <c r="Q1250">
        <v>0</v>
      </c>
    </row>
    <row r="1251" spans="13:17" x14ac:dyDescent="0.3">
      <c r="M1251" t="str">
        <v>N26</v>
      </c>
      <c r="N1251" cm="1">
        <f t="array" ref="N1251">SUM(IF((licenziamenti[company]=M1251)*(licenziamenti[date_year]=anno)*(licenziamenti[industry]=settore)*(licenziamenti[country]=paese),licenziamenti[total_laid_off]))</f>
        <v>0</v>
      </c>
      <c r="P1251" t="str">
        <v>NanoString</v>
      </c>
      <c r="Q1251">
        <v>0</v>
      </c>
    </row>
    <row r="1252" spans="13:17" x14ac:dyDescent="0.3">
      <c r="M1252" t="str">
        <v>Namely</v>
      </c>
      <c r="N1252" cm="1">
        <f t="array" ref="N1252">SUM(IF((licenziamenti[company]=M1252)*(licenziamenti[date_year]=anno)*(licenziamenti[industry]=settore)*(licenziamenti[country]=paese),licenziamenti[total_laid_off]))</f>
        <v>0</v>
      </c>
      <c r="P1252" t="str">
        <v>NanoString Technologies</v>
      </c>
      <c r="Q1252">
        <v>0</v>
      </c>
    </row>
    <row r="1253" spans="13:17" x14ac:dyDescent="0.3">
      <c r="M1253" t="str">
        <v>Namogoo</v>
      </c>
      <c r="N1253" cm="1">
        <f t="array" ref="N1253">SUM(IF((licenziamenti[company]=M1253)*(licenziamenti[date_year]=anno)*(licenziamenti[industry]=settore)*(licenziamenti[country]=paese),licenziamenti[total_laid_off]))</f>
        <v>0</v>
      </c>
      <c r="P1253" t="str">
        <v>Nate</v>
      </c>
      <c r="Q1253">
        <v>0</v>
      </c>
    </row>
    <row r="1254" spans="13:17" x14ac:dyDescent="0.3">
      <c r="M1254" t="str">
        <v>NanoLock</v>
      </c>
      <c r="N1254" cm="1">
        <f t="array" ref="N1254">SUM(IF((licenziamenti[company]=M1254)*(licenziamenti[date_year]=anno)*(licenziamenti[industry]=settore)*(licenziamenti[country]=paese),licenziamenti[total_laid_off]))</f>
        <v>0</v>
      </c>
      <c r="P1254" t="str">
        <v>Nativo</v>
      </c>
      <c r="Q1254">
        <v>0</v>
      </c>
    </row>
    <row r="1255" spans="13:17" x14ac:dyDescent="0.3">
      <c r="M1255" t="str">
        <v>NanoString</v>
      </c>
      <c r="N1255" cm="1">
        <f t="array" ref="N1255">SUM(IF((licenziamenti[company]=M1255)*(licenziamenti[date_year]=anno)*(licenziamenti[industry]=settore)*(licenziamenti[country]=paese),licenziamenti[total_laid_off]))</f>
        <v>0</v>
      </c>
      <c r="P1255" t="str">
        <v>Nav</v>
      </c>
      <c r="Q1255">
        <v>0</v>
      </c>
    </row>
    <row r="1256" spans="13:17" x14ac:dyDescent="0.3">
      <c r="M1256" t="str">
        <v>NanoString Technologies</v>
      </c>
      <c r="N1256" cm="1">
        <f t="array" ref="N1256">SUM(IF((licenziamenti[company]=M1256)*(licenziamenti[date_year]=anno)*(licenziamenti[industry]=settore)*(licenziamenti[country]=paese),licenziamenti[total_laid_off]))</f>
        <v>0</v>
      </c>
      <c r="P1256" t="str">
        <v>Navan</v>
      </c>
      <c r="Q1256">
        <v>0</v>
      </c>
    </row>
    <row r="1257" spans="13:17" x14ac:dyDescent="0.3">
      <c r="M1257" t="str">
        <v>Nate</v>
      </c>
      <c r="N1257" cm="1">
        <f t="array" ref="N1257">SUM(IF((licenziamenti[company]=M1257)*(licenziamenti[date_year]=anno)*(licenziamenti[industry]=settore)*(licenziamenti[country]=paese),licenziamenti[total_laid_off]))</f>
        <v>0</v>
      </c>
      <c r="P1257" t="str">
        <v>Navi</v>
      </c>
      <c r="Q1257">
        <v>0</v>
      </c>
    </row>
    <row r="1258" spans="13:17" x14ac:dyDescent="0.3">
      <c r="M1258" t="str">
        <v>Nativo</v>
      </c>
      <c r="N1258" cm="1">
        <f t="array" ref="N1258">SUM(IF((licenziamenti[company]=M1258)*(licenziamenti[date_year]=anno)*(licenziamenti[industry]=settore)*(licenziamenti[country]=paese),licenziamenti[total_laid_off]))</f>
        <v>0</v>
      </c>
      <c r="P1258" t="str">
        <v>Navi Technologies</v>
      </c>
      <c r="Q1258">
        <v>0</v>
      </c>
    </row>
    <row r="1259" spans="13:17" x14ac:dyDescent="0.3">
      <c r="M1259" t="str">
        <v>Nav</v>
      </c>
      <c r="N1259" cm="1">
        <f t="array" ref="N1259">SUM(IF((licenziamenti[company]=M1259)*(licenziamenti[date_year]=anno)*(licenziamenti[industry]=settore)*(licenziamenti[country]=paese),licenziamenti[total_laid_off]))</f>
        <v>0</v>
      </c>
      <c r="P1259" t="str">
        <v>Nayax</v>
      </c>
      <c r="Q1259">
        <v>0</v>
      </c>
    </row>
    <row r="1260" spans="13:17" x14ac:dyDescent="0.3">
      <c r="M1260" t="str">
        <v>Navan</v>
      </c>
      <c r="N1260" cm="1">
        <f t="array" ref="N1260">SUM(IF((licenziamenti[company]=M1260)*(licenziamenti[date_year]=anno)*(licenziamenti[industry]=settore)*(licenziamenti[country]=paese),licenziamenti[total_laid_off]))</f>
        <v>0</v>
      </c>
      <c r="P1260" t="str">
        <v>nCino</v>
      </c>
      <c r="Q1260">
        <v>0</v>
      </c>
    </row>
    <row r="1261" spans="13:17" x14ac:dyDescent="0.3">
      <c r="M1261" t="str">
        <v>Navi</v>
      </c>
      <c r="N1261" cm="1">
        <f t="array" ref="N1261">SUM(IF((licenziamenti[company]=M1261)*(licenziamenti[date_year]=anno)*(licenziamenti[industry]=settore)*(licenziamenti[country]=paese),licenziamenti[total_laid_off]))</f>
        <v>0</v>
      </c>
      <c r="P1261" t="str">
        <v>NCSoft</v>
      </c>
      <c r="Q1261">
        <v>0</v>
      </c>
    </row>
    <row r="1262" spans="13:17" x14ac:dyDescent="0.3">
      <c r="M1262" t="str">
        <v>Navi Technologies</v>
      </c>
      <c r="N1262" cm="1">
        <f t="array" ref="N1262">SUM(IF((licenziamenti[company]=M1262)*(licenziamenti[date_year]=anno)*(licenziamenti[industry]=settore)*(licenziamenti[country]=paese),licenziamenti[total_laid_off]))</f>
        <v>0</v>
      </c>
      <c r="P1262" t="str">
        <v>NCX</v>
      </c>
      <c r="Q1262">
        <v>0</v>
      </c>
    </row>
    <row r="1263" spans="13:17" x14ac:dyDescent="0.3">
      <c r="M1263" t="str">
        <v>Nayax</v>
      </c>
      <c r="N1263" cm="1">
        <f t="array" ref="N1263">SUM(IF((licenziamenti[company]=M1263)*(licenziamenti[date_year]=anno)*(licenziamenti[industry]=settore)*(licenziamenti[country]=paese),licenziamenti[total_laid_off]))</f>
        <v>0</v>
      </c>
      <c r="P1263" t="str">
        <v>Nearmap</v>
      </c>
      <c r="Q1263">
        <v>0</v>
      </c>
    </row>
    <row r="1264" spans="13:17" x14ac:dyDescent="0.3">
      <c r="M1264" t="str">
        <v>nCino</v>
      </c>
      <c r="N1264" cm="1">
        <f t="array" ref="N1264">SUM(IF((licenziamenti[company]=M1264)*(licenziamenti[date_year]=anno)*(licenziamenti[industry]=settore)*(licenziamenti[country]=paese),licenziamenti[total_laid_off]))</f>
        <v>0</v>
      </c>
      <c r="P1264" t="str">
        <v>Neoleukin Therapeutics</v>
      </c>
      <c r="Q1264">
        <v>0</v>
      </c>
    </row>
    <row r="1265" spans="13:17" x14ac:dyDescent="0.3">
      <c r="M1265" t="str">
        <v>NCSoft</v>
      </c>
      <c r="N1265" cm="1">
        <f t="array" ref="N1265">SUM(IF((licenziamenti[company]=M1265)*(licenziamenti[date_year]=anno)*(licenziamenti[industry]=settore)*(licenziamenti[country]=paese),licenziamenti[total_laid_off]))</f>
        <v>0</v>
      </c>
      <c r="P1265" t="str">
        <v>Neon</v>
      </c>
      <c r="Q1265">
        <v>0</v>
      </c>
    </row>
    <row r="1266" spans="13:17" x14ac:dyDescent="0.3">
      <c r="M1266" t="str">
        <v>NCX</v>
      </c>
      <c r="N1266" cm="1">
        <f t="array" ref="N1266">SUM(IF((licenziamenti[company]=M1266)*(licenziamenti[date_year]=anno)*(licenziamenti[industry]=settore)*(licenziamenti[country]=paese),licenziamenti[total_laid_off]))</f>
        <v>0</v>
      </c>
      <c r="P1266" t="str">
        <v>NerdWallet</v>
      </c>
      <c r="Q1266">
        <v>0</v>
      </c>
    </row>
    <row r="1267" spans="13:17" x14ac:dyDescent="0.3">
      <c r="M1267" t="str">
        <v>Nearmap</v>
      </c>
      <c r="N1267" cm="1">
        <f t="array" ref="N1267">SUM(IF((licenziamenti[company]=M1267)*(licenziamenti[date_year]=anno)*(licenziamenti[industry]=settore)*(licenziamenti[country]=paese),licenziamenti[total_laid_off]))</f>
        <v>0</v>
      </c>
      <c r="P1267" t="str">
        <v>Nerdy</v>
      </c>
      <c r="Q1267">
        <v>0</v>
      </c>
    </row>
    <row r="1268" spans="13:17" x14ac:dyDescent="0.3">
      <c r="M1268" t="str">
        <v>Neoleukin Therapeutics</v>
      </c>
      <c r="N1268" cm="1">
        <f t="array" ref="N1268">SUM(IF((licenziamenti[company]=M1268)*(licenziamenti[date_year]=anno)*(licenziamenti[industry]=settore)*(licenziamenti[country]=paese),licenziamenti[total_laid_off]))</f>
        <v>0</v>
      </c>
      <c r="P1268" t="str">
        <v>Nestcoin</v>
      </c>
      <c r="Q1268">
        <v>0</v>
      </c>
    </row>
    <row r="1269" spans="13:17" x14ac:dyDescent="0.3">
      <c r="M1269" t="str">
        <v>Neon</v>
      </c>
      <c r="N1269" cm="1">
        <f t="array" ref="N1269">SUM(IF((licenziamenti[company]=M1269)*(licenziamenti[date_year]=anno)*(licenziamenti[industry]=settore)*(licenziamenti[country]=paese),licenziamenti[total_laid_off]))</f>
        <v>0</v>
      </c>
      <c r="P1269" t="str">
        <v>Netflix</v>
      </c>
      <c r="Q1269">
        <v>0</v>
      </c>
    </row>
    <row r="1270" spans="13:17" x14ac:dyDescent="0.3">
      <c r="M1270" t="str">
        <v>NerdWallet</v>
      </c>
      <c r="N1270" cm="1">
        <f t="array" ref="N1270">SUM(IF((licenziamenti[company]=M1270)*(licenziamenti[date_year]=anno)*(licenziamenti[industry]=settore)*(licenziamenti[country]=paese),licenziamenti[total_laid_off]))</f>
        <v>0</v>
      </c>
      <c r="P1270" t="str">
        <v>Netlify</v>
      </c>
      <c r="Q1270">
        <v>0</v>
      </c>
    </row>
    <row r="1271" spans="13:17" x14ac:dyDescent="0.3">
      <c r="M1271" t="str">
        <v>Nerdy</v>
      </c>
      <c r="N1271" cm="1">
        <f t="array" ref="N1271">SUM(IF((licenziamenti[company]=M1271)*(licenziamenti[date_year]=anno)*(licenziamenti[industry]=settore)*(licenziamenti[country]=paese),licenziamenti[total_laid_off]))</f>
        <v>0</v>
      </c>
      <c r="P1271" t="str">
        <v>Nevro</v>
      </c>
      <c r="Q1271">
        <v>0</v>
      </c>
    </row>
    <row r="1272" spans="13:17" x14ac:dyDescent="0.3">
      <c r="M1272" t="str">
        <v>Nestcoin</v>
      </c>
      <c r="N1272" cm="1">
        <f t="array" ref="N1272">SUM(IF((licenziamenti[company]=M1272)*(licenziamenti[date_year]=anno)*(licenziamenti[industry]=settore)*(licenziamenti[country]=paese),licenziamenti[total_laid_off]))</f>
        <v>0</v>
      </c>
      <c r="P1272" t="str">
        <v>New Relic</v>
      </c>
      <c r="Q1272">
        <v>0</v>
      </c>
    </row>
    <row r="1273" spans="13:17" x14ac:dyDescent="0.3">
      <c r="M1273" t="str">
        <v>Netflix</v>
      </c>
      <c r="N1273" cm="1">
        <f t="array" ref="N1273">SUM(IF((licenziamenti[company]=M1273)*(licenziamenti[date_year]=anno)*(licenziamenti[industry]=settore)*(licenziamenti[country]=paese),licenziamenti[total_laid_off]))</f>
        <v>0</v>
      </c>
      <c r="P1273" t="str">
        <v>Nexar</v>
      </c>
      <c r="Q1273">
        <v>0</v>
      </c>
    </row>
    <row r="1274" spans="13:17" x14ac:dyDescent="0.3">
      <c r="M1274" t="str">
        <v>Netlify</v>
      </c>
      <c r="N1274" cm="1">
        <f t="array" ref="N1274">SUM(IF((licenziamenti[company]=M1274)*(licenziamenti[date_year]=anno)*(licenziamenti[industry]=settore)*(licenziamenti[country]=paese),licenziamenti[total_laid_off]))</f>
        <v>0</v>
      </c>
      <c r="P1274" t="str">
        <v>Next Insurance</v>
      </c>
      <c r="Q1274">
        <v>0</v>
      </c>
    </row>
    <row r="1275" spans="13:17" x14ac:dyDescent="0.3">
      <c r="M1275" t="str">
        <v>Nevro</v>
      </c>
      <c r="N1275" cm="1">
        <f t="array" ref="N1275">SUM(IF((licenziamenti[company]=M1275)*(licenziamenti[date_year]=anno)*(licenziamenti[industry]=settore)*(licenziamenti[country]=paese),licenziamenti[total_laid_off]))</f>
        <v>0</v>
      </c>
      <c r="P1275" t="str">
        <v>Nextdoor</v>
      </c>
      <c r="Q1275">
        <v>0</v>
      </c>
    </row>
    <row r="1276" spans="13:17" x14ac:dyDescent="0.3">
      <c r="M1276" t="str">
        <v>New Relic</v>
      </c>
      <c r="N1276" cm="1">
        <f t="array" ref="N1276">SUM(IF((licenziamenti[company]=M1276)*(licenziamenti[date_year]=anno)*(licenziamenti[industry]=settore)*(licenziamenti[country]=paese),licenziamenti[total_laid_off]))</f>
        <v>0</v>
      </c>
      <c r="P1276" t="str">
        <v>Nextiva</v>
      </c>
      <c r="Q1276">
        <v>0</v>
      </c>
    </row>
    <row r="1277" spans="13:17" x14ac:dyDescent="0.3">
      <c r="M1277" t="str">
        <v>Nexar</v>
      </c>
      <c r="N1277" cm="1">
        <f t="array" ref="N1277">SUM(IF((licenziamenti[company]=M1277)*(licenziamenti[date_year]=anno)*(licenziamenti[industry]=settore)*(licenziamenti[country]=paese),licenziamenti[total_laid_off]))</f>
        <v>0</v>
      </c>
      <c r="P1277" t="str">
        <v>NextRoll</v>
      </c>
      <c r="Q1277">
        <v>0</v>
      </c>
    </row>
    <row r="1278" spans="13:17" x14ac:dyDescent="0.3">
      <c r="M1278" t="str">
        <v>Next Insurance</v>
      </c>
      <c r="N1278" cm="1">
        <f t="array" ref="N1278">SUM(IF((licenziamenti[company]=M1278)*(licenziamenti[date_year]=anno)*(licenziamenti[industry]=settore)*(licenziamenti[country]=paese),licenziamenti[total_laid_off]))</f>
        <v>0</v>
      </c>
      <c r="P1278" t="str">
        <v>Niantic</v>
      </c>
      <c r="Q1278">
        <v>0</v>
      </c>
    </row>
    <row r="1279" spans="13:17" x14ac:dyDescent="0.3">
      <c r="M1279" t="str">
        <v>Nextdoor</v>
      </c>
      <c r="N1279" cm="1">
        <f t="array" ref="N1279">SUM(IF((licenziamenti[company]=M1279)*(licenziamenti[date_year]=anno)*(licenziamenti[industry]=settore)*(licenziamenti[country]=paese),licenziamenti[total_laid_off]))</f>
        <v>0</v>
      </c>
      <c r="P1279" t="str">
        <v>Niche</v>
      </c>
      <c r="Q1279">
        <v>0</v>
      </c>
    </row>
    <row r="1280" spans="13:17" x14ac:dyDescent="0.3">
      <c r="M1280" t="str">
        <v>Nextiva</v>
      </c>
      <c r="N1280" cm="1">
        <f t="array" ref="N1280">SUM(IF((licenziamenti[company]=M1280)*(licenziamenti[date_year]=anno)*(licenziamenti[industry]=settore)*(licenziamenti[country]=paese),licenziamenti[total_laid_off]))</f>
        <v>0</v>
      </c>
      <c r="P1280" t="str">
        <v>Nikola</v>
      </c>
      <c r="Q1280">
        <v>0</v>
      </c>
    </row>
    <row r="1281" spans="13:17" x14ac:dyDescent="0.3">
      <c r="M1281" t="str">
        <v>NextRoll</v>
      </c>
      <c r="N1281" cm="1">
        <f t="array" ref="N1281">SUM(IF((licenziamenti[company]=M1281)*(licenziamenti[date_year]=anno)*(licenziamenti[industry]=settore)*(licenziamenti[country]=paese),licenziamenti[total_laid_off]))</f>
        <v>0</v>
      </c>
      <c r="P1281" t="str">
        <v>Ninja Van</v>
      </c>
      <c r="Q1281">
        <v>0</v>
      </c>
    </row>
    <row r="1282" spans="13:17" x14ac:dyDescent="0.3">
      <c r="M1282" t="str">
        <v>Niantic</v>
      </c>
      <c r="N1282" cm="1">
        <f t="array" ref="N1282">SUM(IF((licenziamenti[company]=M1282)*(licenziamenti[date_year]=anno)*(licenziamenti[industry]=settore)*(licenziamenti[country]=paese),licenziamenti[total_laid_off]))</f>
        <v>0</v>
      </c>
      <c r="P1282" t="str">
        <v>Ninjacart</v>
      </c>
      <c r="Q1282">
        <v>0</v>
      </c>
    </row>
    <row r="1283" spans="13:17" x14ac:dyDescent="0.3">
      <c r="M1283" t="str">
        <v>Niche</v>
      </c>
      <c r="N1283" cm="1">
        <f t="array" ref="N1283">SUM(IF((licenziamenti[company]=M1283)*(licenziamenti[date_year]=anno)*(licenziamenti[industry]=settore)*(licenziamenti[country]=paese),licenziamenti[total_laid_off]))</f>
        <v>0</v>
      </c>
      <c r="P1283" t="str">
        <v>NIO</v>
      </c>
      <c r="Q1283">
        <v>0</v>
      </c>
    </row>
    <row r="1284" spans="13:17" x14ac:dyDescent="0.3">
      <c r="M1284" t="str">
        <v>Nikola</v>
      </c>
      <c r="N1284" cm="1">
        <f t="array" ref="N1284">SUM(IF((licenziamenti[company]=M1284)*(licenziamenti[date_year]=anno)*(licenziamenti[industry]=settore)*(licenziamenti[country]=paese),licenziamenti[total_laid_off]))</f>
        <v>0</v>
      </c>
      <c r="P1284" t="str">
        <v>Nomad</v>
      </c>
      <c r="Q1284">
        <v>0</v>
      </c>
    </row>
    <row r="1285" spans="13:17" x14ac:dyDescent="0.3">
      <c r="M1285" t="str">
        <v>Ninja Van</v>
      </c>
      <c r="N1285" cm="1">
        <f t="array" ref="N1285">SUM(IF((licenziamenti[company]=M1285)*(licenziamenti[date_year]=anno)*(licenziamenti[industry]=settore)*(licenziamenti[country]=paese),licenziamenti[total_laid_off]))</f>
        <v>0</v>
      </c>
      <c r="P1285" t="str">
        <v>Nomad Health</v>
      </c>
      <c r="Q1285">
        <v>0</v>
      </c>
    </row>
    <row r="1286" spans="13:17" x14ac:dyDescent="0.3">
      <c r="M1286" t="str">
        <v>Ninjacart</v>
      </c>
      <c r="N1286" cm="1">
        <f t="array" ref="N1286">SUM(IF((licenziamenti[company]=M1286)*(licenziamenti[date_year]=anno)*(licenziamenti[industry]=settore)*(licenziamenti[country]=paese),licenziamenti[total_laid_off]))</f>
        <v>0</v>
      </c>
      <c r="P1286" t="str">
        <v>Noogata</v>
      </c>
      <c r="Q1286">
        <v>0</v>
      </c>
    </row>
    <row r="1287" spans="13:17" x14ac:dyDescent="0.3">
      <c r="M1287" t="str">
        <v>NIO</v>
      </c>
      <c r="N1287" cm="1">
        <f t="array" ref="N1287">SUM(IF((licenziamenti[company]=M1287)*(licenziamenti[date_year]=anno)*(licenziamenti[industry]=settore)*(licenziamenti[country]=paese),licenziamenti[total_laid_off]))</f>
        <v>0</v>
      </c>
      <c r="P1287" t="str">
        <v>Noom</v>
      </c>
      <c r="Q1287">
        <v>0</v>
      </c>
    </row>
    <row r="1288" spans="13:17" x14ac:dyDescent="0.3">
      <c r="M1288" t="str">
        <v>Nomad</v>
      </c>
      <c r="N1288" cm="1">
        <f t="array" ref="N1288">SUM(IF((licenziamenti[company]=M1288)*(licenziamenti[date_year]=anno)*(licenziamenti[industry]=settore)*(licenziamenti[country]=paese),licenziamenti[total_laid_off]))</f>
        <v>0</v>
      </c>
      <c r="P1288" t="str">
        <v>Nori</v>
      </c>
      <c r="Q1288">
        <v>0</v>
      </c>
    </row>
    <row r="1289" spans="13:17" x14ac:dyDescent="0.3">
      <c r="M1289" t="str">
        <v>Nomad Health</v>
      </c>
      <c r="N1289" cm="1">
        <f t="array" ref="N1289">SUM(IF((licenziamenti[company]=M1289)*(licenziamenti[date_year]=anno)*(licenziamenti[industry]=settore)*(licenziamenti[country]=paese),licenziamenti[total_laid_off]))</f>
        <v>0</v>
      </c>
      <c r="P1289" t="str">
        <v>Northvolt</v>
      </c>
      <c r="Q1289">
        <v>0</v>
      </c>
    </row>
    <row r="1290" spans="13:17" x14ac:dyDescent="0.3">
      <c r="M1290" t="str">
        <v>Noogata</v>
      </c>
      <c r="N1290" cm="1">
        <f t="array" ref="N1290">SUM(IF((licenziamenti[company]=M1290)*(licenziamenti[date_year]=anno)*(licenziamenti[industry]=settore)*(licenziamenti[country]=paese),licenziamenti[total_laid_off]))</f>
        <v>0</v>
      </c>
      <c r="P1290" t="str">
        <v>Notarize</v>
      </c>
      <c r="Q1290">
        <v>0</v>
      </c>
    </row>
    <row r="1291" spans="13:17" x14ac:dyDescent="0.3">
      <c r="M1291" t="str">
        <v>Noom</v>
      </c>
      <c r="N1291" cm="1">
        <f t="array" ref="N1291">SUM(IF((licenziamenti[company]=M1291)*(licenziamenti[date_year]=anno)*(licenziamenti[industry]=settore)*(licenziamenti[country]=paese),licenziamenti[total_laid_off]))</f>
        <v>0</v>
      </c>
      <c r="P1291" t="str">
        <v>Nova Benefits</v>
      </c>
      <c r="Q1291">
        <v>0</v>
      </c>
    </row>
    <row r="1292" spans="13:17" x14ac:dyDescent="0.3">
      <c r="M1292" t="str">
        <v>Nori</v>
      </c>
      <c r="N1292" cm="1">
        <f t="array" ref="N1292">SUM(IF((licenziamenti[company]=M1292)*(licenziamenti[date_year]=anno)*(licenziamenti[industry]=settore)*(licenziamenti[country]=paese),licenziamenti[total_laid_off]))</f>
        <v>0</v>
      </c>
      <c r="P1292" t="str">
        <v>Nowadays</v>
      </c>
      <c r="Q1292">
        <v>0</v>
      </c>
    </row>
    <row r="1293" spans="13:17" x14ac:dyDescent="0.3">
      <c r="M1293" t="str">
        <v>Northvolt</v>
      </c>
      <c r="N1293" cm="1">
        <f t="array" ref="N1293">SUM(IF((licenziamenti[company]=M1293)*(licenziamenti[date_year]=anno)*(licenziamenti[industry]=settore)*(licenziamenti[country]=paese),licenziamenti[total_laid_off]))</f>
        <v>0</v>
      </c>
      <c r="P1293" t="str">
        <v>NS8</v>
      </c>
      <c r="Q1293">
        <v>0</v>
      </c>
    </row>
    <row r="1294" spans="13:17" x14ac:dyDescent="0.3">
      <c r="M1294" t="str">
        <v>Notarize</v>
      </c>
      <c r="N1294" cm="1">
        <f t="array" ref="N1294">SUM(IF((licenziamenti[company]=M1294)*(licenziamenti[date_year]=anno)*(licenziamenti[industry]=settore)*(licenziamenti[country]=paese),licenziamenti[total_laid_off]))</f>
        <v>0</v>
      </c>
      <c r="P1294" t="str">
        <v>NSO</v>
      </c>
      <c r="Q1294">
        <v>0</v>
      </c>
    </row>
    <row r="1295" spans="13:17" x14ac:dyDescent="0.3">
      <c r="M1295" t="str">
        <v>Nova Benefits</v>
      </c>
      <c r="N1295" cm="1">
        <f t="array" ref="N1295">SUM(IF((licenziamenti[company]=M1295)*(licenziamenti[date_year]=anno)*(licenziamenti[industry]=settore)*(licenziamenti[country]=paese),licenziamenti[total_laid_off]))</f>
        <v>0</v>
      </c>
      <c r="P1295" t="str">
        <v>Nubank</v>
      </c>
      <c r="Q1295">
        <v>0</v>
      </c>
    </row>
    <row r="1296" spans="13:17" x14ac:dyDescent="0.3">
      <c r="M1296" t="str">
        <v>Nowadays</v>
      </c>
      <c r="N1296" cm="1">
        <f t="array" ref="N1296">SUM(IF((licenziamenti[company]=M1296)*(licenziamenti[date_year]=anno)*(licenziamenti[industry]=settore)*(licenziamenti[country]=paese),licenziamenti[total_laid_off]))</f>
        <v>0</v>
      </c>
      <c r="P1296" t="str">
        <v>Numbrs</v>
      </c>
      <c r="Q1296">
        <v>0</v>
      </c>
    </row>
    <row r="1297" spans="13:17" x14ac:dyDescent="0.3">
      <c r="M1297" t="str">
        <v>NS8</v>
      </c>
      <c r="N1297" cm="1">
        <f t="array" ref="N1297">SUM(IF((licenziamenti[company]=M1297)*(licenziamenti[date_year]=anno)*(licenziamenti[industry]=settore)*(licenziamenti[country]=paese),licenziamenti[total_laid_off]))</f>
        <v>0</v>
      </c>
      <c r="P1297" t="str">
        <v>NuoDB</v>
      </c>
      <c r="Q1297">
        <v>0</v>
      </c>
    </row>
    <row r="1298" spans="13:17" x14ac:dyDescent="0.3">
      <c r="M1298" t="str">
        <v>NSO</v>
      </c>
      <c r="N1298" cm="1">
        <f t="array" ref="N1298">SUM(IF((licenziamenti[company]=M1298)*(licenziamenti[date_year]=anno)*(licenziamenti[industry]=settore)*(licenziamenti[country]=paese),licenziamenti[total_laid_off]))</f>
        <v>0</v>
      </c>
      <c r="P1298" t="str">
        <v>Nuri</v>
      </c>
      <c r="Q1298">
        <v>0</v>
      </c>
    </row>
    <row r="1299" spans="13:17" x14ac:dyDescent="0.3">
      <c r="M1299" t="str">
        <v>Nubank</v>
      </c>
      <c r="N1299" cm="1">
        <f t="array" ref="N1299">SUM(IF((licenziamenti[company]=M1299)*(licenziamenti[date_year]=anno)*(licenziamenti[industry]=settore)*(licenziamenti[country]=paese),licenziamenti[total_laid_off]))</f>
        <v>0</v>
      </c>
      <c r="P1299" t="str">
        <v>Nuro</v>
      </c>
      <c r="Q1299">
        <v>0</v>
      </c>
    </row>
    <row r="1300" spans="13:17" x14ac:dyDescent="0.3">
      <c r="M1300" t="str">
        <v>Numbrs</v>
      </c>
      <c r="N1300" cm="1">
        <f t="array" ref="N1300">SUM(IF((licenziamenti[company]=M1300)*(licenziamenti[date_year]=anno)*(licenziamenti[industry]=settore)*(licenziamenti[country]=paese),licenziamenti[total_laid_off]))</f>
        <v>0</v>
      </c>
      <c r="P1300" t="str">
        <v>NuScale Power</v>
      </c>
      <c r="Q1300">
        <v>0</v>
      </c>
    </row>
    <row r="1301" spans="13:17" x14ac:dyDescent="0.3">
      <c r="M1301" t="str">
        <v>NuoDB</v>
      </c>
      <c r="N1301" cm="1">
        <f t="array" ref="N1301">SUM(IF((licenziamenti[company]=M1301)*(licenziamenti[date_year]=anno)*(licenziamenti[industry]=settore)*(licenziamenti[country]=paese),licenziamenti[total_laid_off]))</f>
        <v>0</v>
      </c>
      <c r="P1301" t="str">
        <v>Nutanix</v>
      </c>
      <c r="Q1301">
        <v>0</v>
      </c>
    </row>
    <row r="1302" spans="13:17" x14ac:dyDescent="0.3">
      <c r="M1302" t="str">
        <v>Nuri</v>
      </c>
      <c r="N1302" cm="1">
        <f t="array" ref="N1302">SUM(IF((licenziamenti[company]=M1302)*(licenziamenti[date_year]=anno)*(licenziamenti[industry]=settore)*(licenziamenti[country]=paese),licenziamenti[total_laid_off]))</f>
        <v>0</v>
      </c>
      <c r="P1302" t="str">
        <v>NYDIG</v>
      </c>
      <c r="Q1302">
        <v>0</v>
      </c>
    </row>
    <row r="1303" spans="13:17" x14ac:dyDescent="0.3">
      <c r="M1303" t="str">
        <v>Nuro</v>
      </c>
      <c r="N1303" cm="1">
        <f t="array" ref="N1303">SUM(IF((licenziamenti[company]=M1303)*(licenziamenti[date_year]=anno)*(licenziamenti[industry]=settore)*(licenziamenti[country]=paese),licenziamenti[total_laid_off]))</f>
        <v>0</v>
      </c>
      <c r="P1303" t="str">
        <v>Nylas</v>
      </c>
      <c r="Q1303">
        <v>0</v>
      </c>
    </row>
    <row r="1304" spans="13:17" x14ac:dyDescent="0.3">
      <c r="M1304" t="str">
        <v>NuScale Power</v>
      </c>
      <c r="N1304" cm="1">
        <f t="array" ref="N1304">SUM(IF((licenziamenti[company]=M1304)*(licenziamenti[date_year]=anno)*(licenziamenti[industry]=settore)*(licenziamenti[country]=paese),licenziamenti[total_laid_off]))</f>
        <v>0</v>
      </c>
      <c r="P1304" t="str">
        <v>Nyriad</v>
      </c>
      <c r="Q1304">
        <v>0</v>
      </c>
    </row>
    <row r="1305" spans="13:17" x14ac:dyDescent="0.3">
      <c r="M1305" t="str">
        <v>Nutanix</v>
      </c>
      <c r="N1305" cm="1">
        <f t="array" ref="N1305">SUM(IF((licenziamenti[company]=M1305)*(licenziamenti[date_year]=anno)*(licenziamenti[industry]=settore)*(licenziamenti[country]=paese),licenziamenti[total_laid_off]))</f>
        <v>0</v>
      </c>
      <c r="P1305" t="str">
        <v>Ocado</v>
      </c>
      <c r="Q1305">
        <v>0</v>
      </c>
    </row>
    <row r="1306" spans="13:17" x14ac:dyDescent="0.3">
      <c r="M1306" t="str">
        <v>NYDIG</v>
      </c>
      <c r="N1306" cm="1">
        <f t="array" ref="N1306">SUM(IF((licenziamenti[company]=M1306)*(licenziamenti[date_year]=anno)*(licenziamenti[industry]=settore)*(licenziamenti[country]=paese),licenziamenti[total_laid_off]))</f>
        <v>0</v>
      </c>
      <c r="P1306" t="str">
        <v>Ocavu</v>
      </c>
      <c r="Q1306">
        <v>0</v>
      </c>
    </row>
    <row r="1307" spans="13:17" x14ac:dyDescent="0.3">
      <c r="M1307" t="str">
        <v>Nylas</v>
      </c>
      <c r="N1307" cm="1">
        <f t="array" ref="N1307">SUM(IF((licenziamenti[company]=M1307)*(licenziamenti[date_year]=anno)*(licenziamenti[industry]=settore)*(licenziamenti[country]=paese),licenziamenti[total_laid_off]))</f>
        <v>0</v>
      </c>
      <c r="P1307" t="str">
        <v>Octopus Network</v>
      </c>
      <c r="Q1307">
        <v>0</v>
      </c>
    </row>
    <row r="1308" spans="13:17" x14ac:dyDescent="0.3">
      <c r="M1308" t="str">
        <v>Nyriad</v>
      </c>
      <c r="N1308" cm="1">
        <f t="array" ref="N1308">SUM(IF((licenziamenti[company]=M1308)*(licenziamenti[date_year]=anno)*(licenziamenti[industry]=settore)*(licenziamenti[country]=paese),licenziamenti[total_laid_off]))</f>
        <v>0</v>
      </c>
      <c r="P1308" t="str">
        <v>Oda</v>
      </c>
      <c r="Q1308">
        <v>0</v>
      </c>
    </row>
    <row r="1309" spans="13:17" x14ac:dyDescent="0.3">
      <c r="M1309" t="str">
        <v>Ocado</v>
      </c>
      <c r="N1309" cm="1">
        <f t="array" ref="N1309">SUM(IF((licenziamenti[company]=M1309)*(licenziamenti[date_year]=anno)*(licenziamenti[industry]=settore)*(licenziamenti[country]=paese),licenziamenti[total_laid_off]))</f>
        <v>0</v>
      </c>
      <c r="P1309" t="str">
        <v>Oddle</v>
      </c>
      <c r="Q1309">
        <v>0</v>
      </c>
    </row>
    <row r="1310" spans="13:17" x14ac:dyDescent="0.3">
      <c r="M1310" t="str">
        <v>Ocavu</v>
      </c>
      <c r="N1310" cm="1">
        <f t="array" ref="N1310">SUM(IF((licenziamenti[company]=M1310)*(licenziamenti[date_year]=anno)*(licenziamenti[industry]=settore)*(licenziamenti[country]=paese),licenziamenti[total_laid_off]))</f>
        <v>0</v>
      </c>
      <c r="P1310" t="str">
        <v>Offerpad</v>
      </c>
      <c r="Q1310">
        <v>0</v>
      </c>
    </row>
    <row r="1311" spans="13:17" x14ac:dyDescent="0.3">
      <c r="M1311" t="str">
        <v>Octopus Network</v>
      </c>
      <c r="N1311" cm="1">
        <f t="array" ref="N1311">SUM(IF((licenziamenti[company]=M1311)*(licenziamenti[date_year]=anno)*(licenziamenti[industry]=settore)*(licenziamenti[country]=paese),licenziamenti[total_laid_off]))</f>
        <v>0</v>
      </c>
      <c r="P1311" t="str">
        <v>OfferUp</v>
      </c>
      <c r="Q1311">
        <v>0</v>
      </c>
    </row>
    <row r="1312" spans="13:17" x14ac:dyDescent="0.3">
      <c r="M1312" t="str">
        <v>Oda</v>
      </c>
      <c r="N1312" cm="1">
        <f t="array" ref="N1312">SUM(IF((licenziamenti[company]=M1312)*(licenziamenti[date_year]=anno)*(licenziamenti[industry]=settore)*(licenziamenti[country]=paese),licenziamenti[total_laid_off]))</f>
        <v>0</v>
      </c>
      <c r="P1312" t="str">
        <v>OFFOR Health</v>
      </c>
      <c r="Q1312">
        <v>0</v>
      </c>
    </row>
    <row r="1313" spans="13:17" x14ac:dyDescent="0.3">
      <c r="M1313" t="str">
        <v>Oddle</v>
      </c>
      <c r="N1313" cm="1">
        <f t="array" ref="N1313">SUM(IF((licenziamenti[company]=M1313)*(licenziamenti[date_year]=anno)*(licenziamenti[industry]=settore)*(licenziamenti[country]=paese),licenziamenti[total_laid_off]))</f>
        <v>0</v>
      </c>
      <c r="P1313" t="str">
        <v>Oh My Green</v>
      </c>
      <c r="Q1313">
        <v>0</v>
      </c>
    </row>
    <row r="1314" spans="13:17" x14ac:dyDescent="0.3">
      <c r="M1314" t="str">
        <v>Offerpad</v>
      </c>
      <c r="N1314" cm="1">
        <f t="array" ref="N1314">SUM(IF((licenziamenti[company]=M1314)*(licenziamenti[date_year]=anno)*(licenziamenti[industry]=settore)*(licenziamenti[country]=paese),licenziamenti[total_laid_off]))</f>
        <v>0</v>
      </c>
      <c r="P1314" t="str">
        <v>OKCredit</v>
      </c>
      <c r="Q1314">
        <v>0</v>
      </c>
    </row>
    <row r="1315" spans="13:17" x14ac:dyDescent="0.3">
      <c r="M1315" t="str">
        <v>OfferUp</v>
      </c>
      <c r="N1315" cm="1">
        <f t="array" ref="N1315">SUM(IF((licenziamenti[company]=M1315)*(licenziamenti[date_year]=anno)*(licenziamenti[industry]=settore)*(licenziamenti[country]=paese),licenziamenti[total_laid_off]))</f>
        <v>0</v>
      </c>
      <c r="P1315" t="str">
        <v>Okra</v>
      </c>
      <c r="Q1315">
        <v>0</v>
      </c>
    </row>
    <row r="1316" spans="13:17" x14ac:dyDescent="0.3">
      <c r="M1316" t="str">
        <v>OFFOR Health</v>
      </c>
      <c r="N1316" cm="1">
        <f t="array" ref="N1316">SUM(IF((licenziamenti[company]=M1316)*(licenziamenti[date_year]=anno)*(licenziamenti[industry]=settore)*(licenziamenti[country]=paese),licenziamenti[total_laid_off]))</f>
        <v>0</v>
      </c>
      <c r="P1316" t="str">
        <v>Okta</v>
      </c>
      <c r="Q1316">
        <v>0</v>
      </c>
    </row>
    <row r="1317" spans="13:17" x14ac:dyDescent="0.3">
      <c r="M1317" t="str">
        <v>Oh My Green</v>
      </c>
      <c r="N1317" cm="1">
        <f t="array" ref="N1317">SUM(IF((licenziamenti[company]=M1317)*(licenziamenti[date_year]=anno)*(licenziamenti[industry]=settore)*(licenziamenti[country]=paese),licenziamenti[total_laid_off]))</f>
        <v>0</v>
      </c>
      <c r="P1317" t="str">
        <v>Ola</v>
      </c>
      <c r="Q1317">
        <v>0</v>
      </c>
    </row>
    <row r="1318" spans="13:17" x14ac:dyDescent="0.3">
      <c r="M1318" t="str">
        <v>OKCredit</v>
      </c>
      <c r="N1318" cm="1">
        <f t="array" ref="N1318">SUM(IF((licenziamenti[company]=M1318)*(licenziamenti[date_year]=anno)*(licenziamenti[industry]=settore)*(licenziamenti[country]=paese),licenziamenti[total_laid_off]))</f>
        <v>0</v>
      </c>
      <c r="P1318" t="str">
        <v>Ola Electric</v>
      </c>
      <c r="Q1318">
        <v>0</v>
      </c>
    </row>
    <row r="1319" spans="13:17" x14ac:dyDescent="0.3">
      <c r="M1319" t="str">
        <v>Okra</v>
      </c>
      <c r="N1319" cm="1">
        <f t="array" ref="N1319">SUM(IF((licenziamenti[company]=M1319)*(licenziamenti[date_year]=anno)*(licenziamenti[industry]=settore)*(licenziamenti[country]=paese),licenziamenti[total_laid_off]))</f>
        <v>0</v>
      </c>
      <c r="P1319" t="str">
        <v>Olive</v>
      </c>
      <c r="Q1319">
        <v>0</v>
      </c>
    </row>
    <row r="1320" spans="13:17" x14ac:dyDescent="0.3">
      <c r="M1320" t="str">
        <v>Okta</v>
      </c>
      <c r="N1320" cm="1">
        <f t="array" ref="N1320">SUM(IF((licenziamenti[company]=M1320)*(licenziamenti[date_year]=anno)*(licenziamenti[industry]=settore)*(licenziamenti[country]=paese),licenziamenti[total_laid_off]))</f>
        <v>0</v>
      </c>
      <c r="P1320" t="str">
        <v>Olive AI</v>
      </c>
      <c r="Q1320">
        <v>0</v>
      </c>
    </row>
    <row r="1321" spans="13:17" x14ac:dyDescent="0.3">
      <c r="M1321" t="str">
        <v>Ola</v>
      </c>
      <c r="N1321" cm="1">
        <f t="array" ref="N1321">SUM(IF((licenziamenti[company]=M1321)*(licenziamenti[date_year]=anno)*(licenziamenti[industry]=settore)*(licenziamenti[country]=paese),licenziamenti[total_laid_off]))</f>
        <v>0</v>
      </c>
      <c r="P1321" t="str">
        <v>Olo</v>
      </c>
      <c r="Q1321">
        <v>0</v>
      </c>
    </row>
    <row r="1322" spans="13:17" x14ac:dyDescent="0.3">
      <c r="M1322" t="str">
        <v>Ola Electric</v>
      </c>
      <c r="N1322" cm="1">
        <f t="array" ref="N1322">SUM(IF((licenziamenti[company]=M1322)*(licenziamenti[date_year]=anno)*(licenziamenti[industry]=settore)*(licenziamenti[country]=paese),licenziamenti[total_laid_off]))</f>
        <v>0</v>
      </c>
      <c r="P1322" t="str">
        <v>OLX India</v>
      </c>
      <c r="Q1322">
        <v>0</v>
      </c>
    </row>
    <row r="1323" spans="13:17" x14ac:dyDescent="0.3">
      <c r="M1323" t="str">
        <v>Olive</v>
      </c>
      <c r="N1323" cm="1">
        <f t="array" ref="N1323">SUM(IF((licenziamenti[company]=M1323)*(licenziamenti[date_year]=anno)*(licenziamenti[industry]=settore)*(licenziamenti[country]=paese),licenziamenti[total_laid_off]))</f>
        <v>0</v>
      </c>
      <c r="P1323" t="str">
        <v>Omie</v>
      </c>
      <c r="Q1323">
        <v>0</v>
      </c>
    </row>
    <row r="1324" spans="13:17" x14ac:dyDescent="0.3">
      <c r="M1324" t="str">
        <v>Olive AI</v>
      </c>
      <c r="N1324" cm="1">
        <f t="array" ref="N1324">SUM(IF((licenziamenti[company]=M1324)*(licenziamenti[date_year]=anno)*(licenziamenti[industry]=settore)*(licenziamenti[country]=paese),licenziamenti[total_laid_off]))</f>
        <v>0</v>
      </c>
      <c r="P1324" t="str">
        <v>Omuni</v>
      </c>
      <c r="Q1324">
        <v>0</v>
      </c>
    </row>
    <row r="1325" spans="13:17" x14ac:dyDescent="0.3">
      <c r="M1325" t="str">
        <v>Olo</v>
      </c>
      <c r="N1325" cm="1">
        <f t="array" ref="N1325">SUM(IF((licenziamenti[company]=M1325)*(licenziamenti[date_year]=anno)*(licenziamenti[industry]=settore)*(licenziamenti[country]=paese),licenziamenti[total_laid_off]))</f>
        <v>0</v>
      </c>
      <c r="P1325" t="str">
        <v>ON</v>
      </c>
      <c r="Q1325">
        <v>0</v>
      </c>
    </row>
    <row r="1326" spans="13:17" x14ac:dyDescent="0.3">
      <c r="M1326" t="str">
        <v>OLX India</v>
      </c>
      <c r="N1326" cm="1">
        <f t="array" ref="N1326">SUM(IF((licenziamenti[company]=M1326)*(licenziamenti[date_year]=anno)*(licenziamenti[industry]=settore)*(licenziamenti[country]=paese),licenziamenti[total_laid_off]))</f>
        <v>0</v>
      </c>
      <c r="P1326" t="str">
        <v>On Deck</v>
      </c>
      <c r="Q1326">
        <v>0</v>
      </c>
    </row>
    <row r="1327" spans="13:17" x14ac:dyDescent="0.3">
      <c r="M1327" t="str">
        <v>Omie</v>
      </c>
      <c r="N1327" cm="1">
        <f t="array" ref="N1327">SUM(IF((licenziamenti[company]=M1327)*(licenziamenti[date_year]=anno)*(licenziamenti[industry]=settore)*(licenziamenti[country]=paese),licenziamenti[total_laid_off]))</f>
        <v>0</v>
      </c>
      <c r="P1327" t="str">
        <v>OneFootball</v>
      </c>
      <c r="Q1327">
        <v>0</v>
      </c>
    </row>
    <row r="1328" spans="13:17" x14ac:dyDescent="0.3">
      <c r="M1328" t="str">
        <v>Omuni</v>
      </c>
      <c r="N1328" cm="1">
        <f t="array" ref="N1328">SUM(IF((licenziamenti[company]=M1328)*(licenziamenti[date_year]=anno)*(licenziamenti[industry]=settore)*(licenziamenti[country]=paese),licenziamenti[total_laid_off]))</f>
        <v>0</v>
      </c>
      <c r="P1328" t="str">
        <v>OneStudyTeam</v>
      </c>
      <c r="Q1328">
        <v>0</v>
      </c>
    </row>
    <row r="1329" spans="13:17" x14ac:dyDescent="0.3">
      <c r="M1329" t="str">
        <v>ON</v>
      </c>
      <c r="N1329" cm="1">
        <f t="array" ref="N1329">SUM(IF((licenziamenti[company]=M1329)*(licenziamenti[date_year]=anno)*(licenziamenti[industry]=settore)*(licenziamenti[country]=paese),licenziamenti[total_laid_off]))</f>
        <v>0</v>
      </c>
      <c r="P1329" t="str">
        <v>OneTrust</v>
      </c>
      <c r="Q1329">
        <v>0</v>
      </c>
    </row>
    <row r="1330" spans="13:17" x14ac:dyDescent="0.3">
      <c r="M1330" t="str">
        <v>On Deck</v>
      </c>
      <c r="N1330" cm="1">
        <f t="array" ref="N1330">SUM(IF((licenziamenti[company]=M1330)*(licenziamenti[date_year]=anno)*(licenziamenti[industry]=settore)*(licenziamenti[country]=paese),licenziamenti[total_laid_off]))</f>
        <v>0</v>
      </c>
      <c r="P1330" t="str">
        <v>OneWeb</v>
      </c>
      <c r="Q1330">
        <v>0</v>
      </c>
    </row>
    <row r="1331" spans="13:17" x14ac:dyDescent="0.3">
      <c r="M1331" t="str">
        <v>OneFootball</v>
      </c>
      <c r="N1331" cm="1">
        <f t="array" ref="N1331">SUM(IF((licenziamenti[company]=M1331)*(licenziamenti[date_year]=anno)*(licenziamenti[industry]=settore)*(licenziamenti[country]=paese),licenziamenti[total_laid_off]))</f>
        <v>0</v>
      </c>
      <c r="P1331" t="str">
        <v>Opal</v>
      </c>
      <c r="Q1331">
        <v>0</v>
      </c>
    </row>
    <row r="1332" spans="13:17" x14ac:dyDescent="0.3">
      <c r="M1332" t="str">
        <v>OneStudyTeam</v>
      </c>
      <c r="N1332" cm="1">
        <f t="array" ref="N1332">SUM(IF((licenziamenti[company]=M1332)*(licenziamenti[date_year]=anno)*(licenziamenti[industry]=settore)*(licenziamenti[country]=paese),licenziamenti[total_laid_off]))</f>
        <v>0</v>
      </c>
      <c r="P1332" t="str">
        <v>OPay</v>
      </c>
      <c r="Q1332">
        <v>0</v>
      </c>
    </row>
    <row r="1333" spans="13:17" x14ac:dyDescent="0.3">
      <c r="M1333" t="str">
        <v>OneTrust</v>
      </c>
      <c r="N1333" cm="1">
        <f t="array" ref="N1333">SUM(IF((licenziamenti[company]=M1333)*(licenziamenti[date_year]=anno)*(licenziamenti[industry]=settore)*(licenziamenti[country]=paese),licenziamenti[total_laid_off]))</f>
        <v>0</v>
      </c>
      <c r="P1333" t="str">
        <v>Open</v>
      </c>
      <c r="Q1333">
        <v>0</v>
      </c>
    </row>
    <row r="1334" spans="13:17" x14ac:dyDescent="0.3">
      <c r="M1334" t="str">
        <v>OneWeb</v>
      </c>
      <c r="N1334" cm="1">
        <f t="array" ref="N1334">SUM(IF((licenziamenti[company]=M1334)*(licenziamenti[date_year]=anno)*(licenziamenti[industry]=settore)*(licenziamenti[country]=paese),licenziamenti[total_laid_off]))</f>
        <v>0</v>
      </c>
      <c r="P1334" t="str">
        <v>Opencare</v>
      </c>
      <c r="Q1334">
        <v>0</v>
      </c>
    </row>
    <row r="1335" spans="13:17" x14ac:dyDescent="0.3">
      <c r="M1335" t="str">
        <v>Opal</v>
      </c>
      <c r="N1335" cm="1">
        <f t="array" ref="N1335">SUM(IF((licenziamenti[company]=M1335)*(licenziamenti[date_year]=anno)*(licenziamenti[industry]=settore)*(licenziamenti[country]=paese),licenziamenti[total_laid_off]))</f>
        <v>0</v>
      </c>
      <c r="P1335" t="str">
        <v>OpenClassrooms</v>
      </c>
      <c r="Q1335">
        <v>0</v>
      </c>
    </row>
    <row r="1336" spans="13:17" x14ac:dyDescent="0.3">
      <c r="M1336" t="str">
        <v>OPay</v>
      </c>
      <c r="N1336" cm="1">
        <f t="array" ref="N1336">SUM(IF((licenziamenti[company]=M1336)*(licenziamenti[date_year]=anno)*(licenziamenti[industry]=settore)*(licenziamenti[country]=paese),licenziamenti[total_laid_off]))</f>
        <v>0</v>
      </c>
      <c r="P1336" t="str">
        <v>Opendoor</v>
      </c>
      <c r="Q1336">
        <v>0</v>
      </c>
    </row>
    <row r="1337" spans="13:17" x14ac:dyDescent="0.3">
      <c r="M1337" t="str">
        <v>Open</v>
      </c>
      <c r="N1337" cm="1">
        <f t="array" ref="N1337">SUM(IF((licenziamenti[company]=M1337)*(licenziamenti[date_year]=anno)*(licenziamenti[industry]=settore)*(licenziamenti[country]=paese),licenziamenti[total_laid_off]))</f>
        <v>0</v>
      </c>
      <c r="P1337" t="str">
        <v>Openpay</v>
      </c>
      <c r="Q1337">
        <v>0</v>
      </c>
    </row>
    <row r="1338" spans="13:17" x14ac:dyDescent="0.3">
      <c r="M1338" t="str">
        <v>Opencare</v>
      </c>
      <c r="N1338" cm="1">
        <f t="array" ref="N1338">SUM(IF((licenziamenti[company]=M1338)*(licenziamenti[date_year]=anno)*(licenziamenti[industry]=settore)*(licenziamenti[country]=paese),licenziamenti[total_laid_off]))</f>
        <v>0</v>
      </c>
      <c r="P1338" t="str">
        <v>OpenSea</v>
      </c>
      <c r="Q1338">
        <v>0</v>
      </c>
    </row>
    <row r="1339" spans="13:17" x14ac:dyDescent="0.3">
      <c r="M1339" t="str">
        <v>OpenClassrooms</v>
      </c>
      <c r="N1339" cm="1">
        <f t="array" ref="N1339">SUM(IF((licenziamenti[company]=M1339)*(licenziamenti[date_year]=anno)*(licenziamenti[industry]=settore)*(licenziamenti[country]=paese),licenziamenti[total_laid_off]))</f>
        <v>0</v>
      </c>
      <c r="P1339" t="str">
        <v>OpenText</v>
      </c>
      <c r="Q1339">
        <v>0</v>
      </c>
    </row>
    <row r="1340" spans="13:17" x14ac:dyDescent="0.3">
      <c r="M1340" t="str">
        <v>Opendoor</v>
      </c>
      <c r="N1340" cm="1">
        <f t="array" ref="N1340">SUM(IF((licenziamenti[company]=M1340)*(licenziamenti[date_year]=anno)*(licenziamenti[industry]=settore)*(licenziamenti[country]=paese),licenziamenti[total_laid_off]))</f>
        <v>0</v>
      </c>
      <c r="P1340" t="str">
        <v>OpenWeb</v>
      </c>
      <c r="Q1340">
        <v>0</v>
      </c>
    </row>
    <row r="1341" spans="13:17" x14ac:dyDescent="0.3">
      <c r="M1341" t="str">
        <v>Openpay</v>
      </c>
      <c r="N1341" cm="1">
        <f t="array" ref="N1341">SUM(IF((licenziamenti[company]=M1341)*(licenziamenti[date_year]=anno)*(licenziamenti[industry]=settore)*(licenziamenti[country]=paese),licenziamenti[total_laid_off]))</f>
        <v>0</v>
      </c>
      <c r="P1341" t="str">
        <v>OpenX</v>
      </c>
      <c r="Q1341">
        <v>0</v>
      </c>
    </row>
    <row r="1342" spans="13:17" x14ac:dyDescent="0.3">
      <c r="M1342" t="str">
        <v>OpenSea</v>
      </c>
      <c r="N1342" cm="1">
        <f t="array" ref="N1342">SUM(IF((licenziamenti[company]=M1342)*(licenziamenti[date_year]=anno)*(licenziamenti[industry]=settore)*(licenziamenti[country]=paese),licenziamenti[total_laid_off]))</f>
        <v>0</v>
      </c>
      <c r="P1342" t="str">
        <v>Opora</v>
      </c>
      <c r="Q1342">
        <v>0</v>
      </c>
    </row>
    <row r="1343" spans="13:17" x14ac:dyDescent="0.3">
      <c r="M1343" t="str">
        <v>OpenText</v>
      </c>
      <c r="N1343" cm="1">
        <f t="array" ref="N1343">SUM(IF((licenziamenti[company]=M1343)*(licenziamenti[date_year]=anno)*(licenziamenti[industry]=settore)*(licenziamenti[country]=paese),licenziamenti[total_laid_off]))</f>
        <v>0</v>
      </c>
      <c r="P1343" t="str">
        <v>Oportun</v>
      </c>
      <c r="Q1343">
        <v>0</v>
      </c>
    </row>
    <row r="1344" spans="13:17" x14ac:dyDescent="0.3">
      <c r="M1344" t="str">
        <v>OpenWeb</v>
      </c>
      <c r="N1344" cm="1">
        <f t="array" ref="N1344">SUM(IF((licenziamenti[company]=M1344)*(licenziamenti[date_year]=anno)*(licenziamenti[industry]=settore)*(licenziamenti[country]=paese),licenziamenti[total_laid_off]))</f>
        <v>0</v>
      </c>
      <c r="P1344" t="str">
        <v>Optimizely</v>
      </c>
      <c r="Q1344">
        <v>0</v>
      </c>
    </row>
    <row r="1345" spans="13:17" x14ac:dyDescent="0.3">
      <c r="M1345" t="str">
        <v>OpenX</v>
      </c>
      <c r="N1345" cm="1">
        <f t="array" ref="N1345">SUM(IF((licenziamenti[company]=M1345)*(licenziamenti[date_year]=anno)*(licenziamenti[industry]=settore)*(licenziamenti[country]=paese),licenziamenti[total_laid_off]))</f>
        <v>0</v>
      </c>
      <c r="P1345" t="str">
        <v>Orca Security</v>
      </c>
      <c r="Q1345">
        <v>0</v>
      </c>
    </row>
    <row r="1346" spans="13:17" x14ac:dyDescent="0.3">
      <c r="M1346" t="str">
        <v>Opora</v>
      </c>
      <c r="N1346" cm="1">
        <f t="array" ref="N1346">SUM(IF((licenziamenti[company]=M1346)*(licenziamenti[date_year]=anno)*(licenziamenti[industry]=settore)*(licenziamenti[country]=paese),licenziamenti[total_laid_off]))</f>
        <v>0</v>
      </c>
      <c r="P1346" t="str">
        <v>OrCam</v>
      </c>
      <c r="Q1346">
        <v>0</v>
      </c>
    </row>
    <row r="1347" spans="13:17" x14ac:dyDescent="0.3">
      <c r="M1347" t="str">
        <v>Oportun</v>
      </c>
      <c r="N1347" cm="1">
        <f t="array" ref="N1347">SUM(IF((licenziamenti[company]=M1347)*(licenziamenti[date_year]=anno)*(licenziamenti[industry]=settore)*(licenziamenti[country]=paese),licenziamenti[total_laid_off]))</f>
        <v>0</v>
      </c>
      <c r="P1347" t="str">
        <v>Orchard</v>
      </c>
      <c r="Q1347">
        <v>0</v>
      </c>
    </row>
    <row r="1348" spans="13:17" x14ac:dyDescent="0.3">
      <c r="M1348" t="str">
        <v>Optimizely</v>
      </c>
      <c r="N1348" cm="1">
        <f t="array" ref="N1348">SUM(IF((licenziamenti[company]=M1348)*(licenziamenti[date_year]=anno)*(licenziamenti[industry]=settore)*(licenziamenti[country]=paese),licenziamenti[total_laid_off]))</f>
        <v>0</v>
      </c>
      <c r="P1348" t="str">
        <v>Oriente</v>
      </c>
      <c r="Q1348">
        <v>0</v>
      </c>
    </row>
    <row r="1349" spans="13:17" x14ac:dyDescent="0.3">
      <c r="M1349" t="str">
        <v>Orca Security</v>
      </c>
      <c r="N1349" cm="1">
        <f t="array" ref="N1349">SUM(IF((licenziamenti[company]=M1349)*(licenziamenti[date_year]=anno)*(licenziamenti[industry]=settore)*(licenziamenti[country]=paese),licenziamenti[total_laid_off]))</f>
        <v>0</v>
      </c>
      <c r="P1349" t="str">
        <v>Oscar Health</v>
      </c>
      <c r="Q1349">
        <v>0</v>
      </c>
    </row>
    <row r="1350" spans="13:17" x14ac:dyDescent="0.3">
      <c r="M1350" t="str">
        <v>OrCam</v>
      </c>
      <c r="N1350" cm="1">
        <f t="array" ref="N1350">SUM(IF((licenziamenti[company]=M1350)*(licenziamenti[date_year]=anno)*(licenziamenti[industry]=settore)*(licenziamenti[country]=paese),licenziamenti[total_laid_off]))</f>
        <v>0</v>
      </c>
      <c r="P1350" t="str">
        <v>OSlash</v>
      </c>
      <c r="Q1350">
        <v>0</v>
      </c>
    </row>
    <row r="1351" spans="13:17" x14ac:dyDescent="0.3">
      <c r="M1351" t="str">
        <v>Orchard</v>
      </c>
      <c r="N1351" cm="1">
        <f t="array" ref="N1351">SUM(IF((licenziamenti[company]=M1351)*(licenziamenti[date_year]=anno)*(licenziamenti[industry]=settore)*(licenziamenti[country]=paese),licenziamenti[total_laid_off]))</f>
        <v>0</v>
      </c>
      <c r="P1351" t="str">
        <v>Osso VR</v>
      </c>
      <c r="Q1351">
        <v>0</v>
      </c>
    </row>
    <row r="1352" spans="13:17" x14ac:dyDescent="0.3">
      <c r="M1352" t="str">
        <v>Oriente</v>
      </c>
      <c r="N1352" cm="1">
        <f t="array" ref="N1352">SUM(IF((licenziamenti[company]=M1352)*(licenziamenti[date_year]=anno)*(licenziamenti[industry]=settore)*(licenziamenti[country]=paese),licenziamenti[total_laid_off]))</f>
        <v>0</v>
      </c>
      <c r="P1352" t="str">
        <v>Otipy</v>
      </c>
      <c r="Q1352">
        <v>0</v>
      </c>
    </row>
    <row r="1353" spans="13:17" x14ac:dyDescent="0.3">
      <c r="M1353" t="str">
        <v>Oscar Health</v>
      </c>
      <c r="N1353" cm="1">
        <f t="array" ref="N1353">SUM(IF((licenziamenti[company]=M1353)*(licenziamenti[date_year]=anno)*(licenziamenti[industry]=settore)*(licenziamenti[country]=paese),licenziamenti[total_laid_off]))</f>
        <v>0</v>
      </c>
      <c r="P1353" t="str">
        <v>Otonomo</v>
      </c>
      <c r="Q1353">
        <v>0</v>
      </c>
    </row>
    <row r="1354" spans="13:17" x14ac:dyDescent="0.3">
      <c r="M1354" t="str">
        <v>OSlash</v>
      </c>
      <c r="N1354" cm="1">
        <f t="array" ref="N1354">SUM(IF((licenziamenti[company]=M1354)*(licenziamenti[date_year]=anno)*(licenziamenti[industry]=settore)*(licenziamenti[country]=paese),licenziamenti[total_laid_off]))</f>
        <v>0</v>
      </c>
      <c r="P1354" t="str">
        <v>Otovo</v>
      </c>
      <c r="Q1354">
        <v>0</v>
      </c>
    </row>
    <row r="1355" spans="13:17" x14ac:dyDescent="0.3">
      <c r="M1355" t="str">
        <v>Osso VR</v>
      </c>
      <c r="N1355" cm="1">
        <f t="array" ref="N1355">SUM(IF((licenziamenti[company]=M1355)*(licenziamenti[date_year]=anno)*(licenziamenti[industry]=settore)*(licenziamenti[country]=paese),licenziamenti[total_laid_off]))</f>
        <v>0</v>
      </c>
      <c r="P1355" t="str">
        <v>Our Next Energy</v>
      </c>
      <c r="Q1355">
        <v>0</v>
      </c>
    </row>
    <row r="1356" spans="13:17" x14ac:dyDescent="0.3">
      <c r="M1356" t="str">
        <v>Otipy</v>
      </c>
      <c r="N1356" cm="1">
        <f t="array" ref="N1356">SUM(IF((licenziamenti[company]=M1356)*(licenziamenti[date_year]=anno)*(licenziamenti[industry]=settore)*(licenziamenti[country]=paese),licenziamenti[total_laid_off]))</f>
        <v>0</v>
      </c>
      <c r="P1356" t="str">
        <v>Ouster</v>
      </c>
      <c r="Q1356">
        <v>0</v>
      </c>
    </row>
    <row r="1357" spans="13:17" x14ac:dyDescent="0.3">
      <c r="M1357" t="str">
        <v>Otonomo</v>
      </c>
      <c r="N1357" cm="1">
        <f t="array" ref="N1357">SUM(IF((licenziamenti[company]=M1357)*(licenziamenti[date_year]=anno)*(licenziamenti[industry]=settore)*(licenziamenti[country]=paese),licenziamenti[total_laid_off]))</f>
        <v>0</v>
      </c>
      <c r="P1357" t="str">
        <v>OutboundEngine</v>
      </c>
      <c r="Q1357">
        <v>0</v>
      </c>
    </row>
    <row r="1358" spans="13:17" x14ac:dyDescent="0.3">
      <c r="M1358" t="str">
        <v>Otovo</v>
      </c>
      <c r="N1358" cm="1">
        <f t="array" ref="N1358">SUM(IF((licenziamenti[company]=M1358)*(licenziamenti[date_year]=anno)*(licenziamenti[industry]=settore)*(licenziamenti[country]=paese),licenziamenti[total_laid_off]))</f>
        <v>0</v>
      </c>
      <c r="P1358" t="str">
        <v>Outbrain</v>
      </c>
      <c r="Q1358">
        <v>0</v>
      </c>
    </row>
    <row r="1359" spans="13:17" x14ac:dyDescent="0.3">
      <c r="M1359" t="str">
        <v>Our Next Energy</v>
      </c>
      <c r="N1359" cm="1">
        <f t="array" ref="N1359">SUM(IF((licenziamenti[company]=M1359)*(licenziamenti[date_year]=anno)*(licenziamenti[industry]=settore)*(licenziamenti[country]=paese),licenziamenti[total_laid_off]))</f>
        <v>0</v>
      </c>
      <c r="P1359" t="str">
        <v>Outreach</v>
      </c>
      <c r="Q1359">
        <v>0</v>
      </c>
    </row>
    <row r="1360" spans="13:17" x14ac:dyDescent="0.3">
      <c r="M1360" t="str">
        <v>Ouster</v>
      </c>
      <c r="N1360" cm="1">
        <f t="array" ref="N1360">SUM(IF((licenziamenti[company]=M1360)*(licenziamenti[date_year]=anno)*(licenziamenti[industry]=settore)*(licenziamenti[country]=paese),licenziamenti[total_laid_off]))</f>
        <v>0</v>
      </c>
      <c r="P1360" t="str">
        <v>Outschool</v>
      </c>
      <c r="Q1360">
        <v>0</v>
      </c>
    </row>
    <row r="1361" spans="13:17" x14ac:dyDescent="0.3">
      <c r="M1361" t="str">
        <v>OutboundEngine</v>
      </c>
      <c r="N1361" cm="1">
        <f t="array" ref="N1361">SUM(IF((licenziamenti[company]=M1361)*(licenziamenti[date_year]=anno)*(licenziamenti[industry]=settore)*(licenziamenti[country]=paese),licenziamenti[total_laid_off]))</f>
        <v>0</v>
      </c>
      <c r="P1361" t="str">
        <v>Outside</v>
      </c>
      <c r="Q1361">
        <v>0</v>
      </c>
    </row>
    <row r="1362" spans="13:17" x14ac:dyDescent="0.3">
      <c r="M1362" t="str">
        <v>Outbrain</v>
      </c>
      <c r="N1362" cm="1">
        <f t="array" ref="N1362">SUM(IF((licenziamenti[company]=M1362)*(licenziamenti[date_year]=anno)*(licenziamenti[industry]=settore)*(licenziamenti[country]=paese),licenziamenti[total_laid_off]))</f>
        <v>0</v>
      </c>
      <c r="P1362" t="str">
        <v>OutSystems</v>
      </c>
      <c r="Q1362">
        <v>0</v>
      </c>
    </row>
    <row r="1363" spans="13:17" x14ac:dyDescent="0.3">
      <c r="M1363" t="str">
        <v>Outreach</v>
      </c>
      <c r="N1363" cm="1">
        <f t="array" ref="N1363">SUM(IF((licenziamenti[company]=M1363)*(licenziamenti[date_year]=anno)*(licenziamenti[industry]=settore)*(licenziamenti[country]=paese),licenziamenti[total_laid_off]))</f>
        <v>0</v>
      </c>
      <c r="P1363" t="str">
        <v>Overtime</v>
      </c>
      <c r="Q1363">
        <v>0</v>
      </c>
    </row>
    <row r="1364" spans="13:17" x14ac:dyDescent="0.3">
      <c r="M1364" t="str">
        <v>Outschool</v>
      </c>
      <c r="N1364" cm="1">
        <f t="array" ref="N1364">SUM(IF((licenziamenti[company]=M1364)*(licenziamenti[date_year]=anno)*(licenziamenti[industry]=settore)*(licenziamenti[country]=paese),licenziamenti[total_laid_off]))</f>
        <v>0</v>
      </c>
      <c r="P1364" t="str">
        <v>OwnBackup</v>
      </c>
      <c r="Q1364">
        <v>0</v>
      </c>
    </row>
    <row r="1365" spans="13:17" x14ac:dyDescent="0.3">
      <c r="M1365" t="str">
        <v>Outside</v>
      </c>
      <c r="N1365" cm="1">
        <f t="array" ref="N1365">SUM(IF((licenziamenti[company]=M1365)*(licenziamenti[date_year]=anno)*(licenziamenti[industry]=settore)*(licenziamenti[country]=paese),licenziamenti[total_laid_off]))</f>
        <v>0</v>
      </c>
      <c r="P1365" t="str">
        <v>Oye Rickshaw</v>
      </c>
      <c r="Q1365">
        <v>0</v>
      </c>
    </row>
    <row r="1366" spans="13:17" x14ac:dyDescent="0.3">
      <c r="M1366" t="str">
        <v>OutSystems</v>
      </c>
      <c r="N1366" cm="1">
        <f t="array" ref="N1366">SUM(IF((licenziamenti[company]=M1366)*(licenziamenti[date_year]=anno)*(licenziamenti[industry]=settore)*(licenziamenti[country]=paese),licenziamenti[total_laid_off]))</f>
        <v>0</v>
      </c>
      <c r="P1366" t="str">
        <v>OYO</v>
      </c>
      <c r="Q1366">
        <v>0</v>
      </c>
    </row>
    <row r="1367" spans="13:17" x14ac:dyDescent="0.3">
      <c r="M1367" t="str">
        <v>Overtime</v>
      </c>
      <c r="N1367" cm="1">
        <f t="array" ref="N1367">SUM(IF((licenziamenti[company]=M1367)*(licenziamenti[date_year]=anno)*(licenziamenti[industry]=settore)*(licenziamenti[country]=paese),licenziamenti[total_laid_off]))</f>
        <v>0</v>
      </c>
      <c r="P1367" t="str">
        <v>Ozy Media</v>
      </c>
      <c r="Q1367">
        <v>0</v>
      </c>
    </row>
    <row r="1368" spans="13:17" x14ac:dyDescent="0.3">
      <c r="M1368" t="str">
        <v>OwnBackup</v>
      </c>
      <c r="N1368" cm="1">
        <f t="array" ref="N1368">SUM(IF((licenziamenti[company]=M1368)*(licenziamenti[date_year]=anno)*(licenziamenti[industry]=settore)*(licenziamenti[country]=paese),licenziamenti[total_laid_off]))</f>
        <v>0</v>
      </c>
      <c r="P1368" t="str">
        <v>Pacaso</v>
      </c>
      <c r="Q1368">
        <v>0</v>
      </c>
    </row>
    <row r="1369" spans="13:17" x14ac:dyDescent="0.3">
      <c r="M1369" t="str">
        <v>Oye Rickshaw</v>
      </c>
      <c r="N1369" cm="1">
        <f t="array" ref="N1369">SUM(IF((licenziamenti[company]=M1369)*(licenziamenti[date_year]=anno)*(licenziamenti[industry]=settore)*(licenziamenti[country]=paese),licenziamenti[total_laid_off]))</f>
        <v>0</v>
      </c>
      <c r="P1369" t="str">
        <v>Packable</v>
      </c>
      <c r="Q1369">
        <v>0</v>
      </c>
    </row>
    <row r="1370" spans="13:17" x14ac:dyDescent="0.3">
      <c r="M1370" t="str">
        <v>OYO</v>
      </c>
      <c r="N1370" cm="1">
        <f t="array" ref="N1370">SUM(IF((licenziamenti[company]=M1370)*(licenziamenti[date_year]=anno)*(licenziamenti[industry]=settore)*(licenziamenti[country]=paese),licenziamenti[total_laid_off]))</f>
        <v>0</v>
      </c>
      <c r="P1370" t="str">
        <v>PACT Pharma</v>
      </c>
      <c r="Q1370">
        <v>0</v>
      </c>
    </row>
    <row r="1371" spans="13:17" x14ac:dyDescent="0.3">
      <c r="M1371" t="str">
        <v>Ozy Media</v>
      </c>
      <c r="N1371" cm="1">
        <f t="array" ref="N1371">SUM(IF((licenziamenti[company]=M1371)*(licenziamenti[date_year]=anno)*(licenziamenti[industry]=settore)*(licenziamenti[country]=paese),licenziamenti[total_laid_off]))</f>
        <v>0</v>
      </c>
      <c r="P1371" t="str">
        <v>Paddle</v>
      </c>
      <c r="Q1371">
        <v>0</v>
      </c>
    </row>
    <row r="1372" spans="13:17" x14ac:dyDescent="0.3">
      <c r="M1372" t="str">
        <v>Pacaso</v>
      </c>
      <c r="N1372" cm="1">
        <f t="array" ref="N1372">SUM(IF((licenziamenti[company]=M1372)*(licenziamenti[date_year]=anno)*(licenziamenti[industry]=settore)*(licenziamenti[country]=paese),licenziamenti[total_laid_off]))</f>
        <v>0</v>
      </c>
      <c r="P1372" t="str">
        <v>Pagarbook</v>
      </c>
      <c r="Q1372">
        <v>0</v>
      </c>
    </row>
    <row r="1373" spans="13:17" x14ac:dyDescent="0.3">
      <c r="M1373" t="str">
        <v>Packable</v>
      </c>
      <c r="N1373" cm="1">
        <f t="array" ref="N1373">SUM(IF((licenziamenti[company]=M1373)*(licenziamenti[date_year]=anno)*(licenziamenti[industry]=settore)*(licenziamenti[country]=paese),licenziamenti[total_laid_off]))</f>
        <v>0</v>
      </c>
      <c r="P1373" t="str">
        <v>Pagaya</v>
      </c>
      <c r="Q1373">
        <v>0</v>
      </c>
    </row>
    <row r="1374" spans="13:17" x14ac:dyDescent="0.3">
      <c r="M1374" t="str">
        <v>PACT Pharma</v>
      </c>
      <c r="N1374" cm="1">
        <f t="array" ref="N1374">SUM(IF((licenziamenti[company]=M1374)*(licenziamenti[date_year]=anno)*(licenziamenti[industry]=settore)*(licenziamenti[country]=paese),licenziamenti[total_laid_off]))</f>
        <v>0</v>
      </c>
      <c r="P1374" t="str">
        <v>PagerDuty</v>
      </c>
      <c r="Q1374">
        <v>0</v>
      </c>
    </row>
    <row r="1375" spans="13:17" x14ac:dyDescent="0.3">
      <c r="M1375" t="str">
        <v>Paddle</v>
      </c>
      <c r="N1375" cm="1">
        <f t="array" ref="N1375">SUM(IF((licenziamenti[company]=M1375)*(licenziamenti[date_year]=anno)*(licenziamenti[industry]=settore)*(licenziamenti[country]=paese),licenziamenti[total_laid_off]))</f>
        <v>0</v>
      </c>
      <c r="P1375" t="str">
        <v>PaisaBazaar</v>
      </c>
      <c r="Q1375">
        <v>0</v>
      </c>
    </row>
    <row r="1376" spans="13:17" x14ac:dyDescent="0.3">
      <c r="M1376" t="str">
        <v>Pagarbook</v>
      </c>
      <c r="N1376" cm="1">
        <f t="array" ref="N1376">SUM(IF((licenziamenti[company]=M1376)*(licenziamenti[date_year]=anno)*(licenziamenti[industry]=settore)*(licenziamenti[country]=paese),licenziamenti[total_laid_off]))</f>
        <v>0</v>
      </c>
      <c r="P1376" t="str">
        <v>Palantir</v>
      </c>
      <c r="Q1376">
        <v>0</v>
      </c>
    </row>
    <row r="1377" spans="13:17" x14ac:dyDescent="0.3">
      <c r="M1377" t="str">
        <v>Pagaya</v>
      </c>
      <c r="N1377" cm="1">
        <f t="array" ref="N1377">SUM(IF((licenziamenti[company]=M1377)*(licenziamenti[date_year]=anno)*(licenziamenti[industry]=settore)*(licenziamenti[country]=paese),licenziamenti[total_laid_off]))</f>
        <v>0</v>
      </c>
      <c r="P1377" t="str">
        <v>Pana</v>
      </c>
      <c r="Q1377">
        <v>0</v>
      </c>
    </row>
    <row r="1378" spans="13:17" x14ac:dyDescent="0.3">
      <c r="M1378" t="str">
        <v>PagerDuty</v>
      </c>
      <c r="N1378" cm="1">
        <f t="array" ref="N1378">SUM(IF((licenziamenti[company]=M1378)*(licenziamenti[date_year]=anno)*(licenziamenti[industry]=settore)*(licenziamenti[country]=paese),licenziamenti[total_laid_off]))</f>
        <v>0</v>
      </c>
      <c r="P1378" t="str">
        <v>Panda Squad</v>
      </c>
      <c r="Q1378">
        <v>0</v>
      </c>
    </row>
    <row r="1379" spans="13:17" x14ac:dyDescent="0.3">
      <c r="M1379" t="str">
        <v>PaisaBazaar</v>
      </c>
      <c r="N1379" cm="1">
        <f t="array" ref="N1379">SUM(IF((licenziamenti[company]=M1379)*(licenziamenti[date_year]=anno)*(licenziamenti[industry]=settore)*(licenziamenti[country]=paese),licenziamenti[total_laid_off]))</f>
        <v>0</v>
      </c>
      <c r="P1379" t="str">
        <v>Pandion</v>
      </c>
      <c r="Q1379">
        <v>0</v>
      </c>
    </row>
    <row r="1380" spans="13:17" x14ac:dyDescent="0.3">
      <c r="M1380" t="str">
        <v>Palantir</v>
      </c>
      <c r="N1380" cm="1">
        <f t="array" ref="N1380">SUM(IF((licenziamenti[company]=M1380)*(licenziamenti[date_year]=anno)*(licenziamenti[industry]=settore)*(licenziamenti[country]=paese),licenziamenti[total_laid_off]))</f>
        <v>0</v>
      </c>
      <c r="P1380" t="str">
        <v>Panther</v>
      </c>
      <c r="Q1380">
        <v>0</v>
      </c>
    </row>
    <row r="1381" spans="13:17" x14ac:dyDescent="0.3">
      <c r="M1381" t="str">
        <v>Pana</v>
      </c>
      <c r="N1381" cm="1">
        <f t="array" ref="N1381">SUM(IF((licenziamenti[company]=M1381)*(licenziamenti[date_year]=anno)*(licenziamenti[industry]=settore)*(licenziamenti[country]=paese),licenziamenti[total_laid_off]))</f>
        <v>0</v>
      </c>
      <c r="P1381" t="str">
        <v>Papa</v>
      </c>
      <c r="Q1381">
        <v>0</v>
      </c>
    </row>
    <row r="1382" spans="13:17" x14ac:dyDescent="0.3">
      <c r="M1382" t="str">
        <v>Panda Squad</v>
      </c>
      <c r="N1382" cm="1">
        <f t="array" ref="N1382">SUM(IF((licenziamenti[company]=M1382)*(licenziamenti[date_year]=anno)*(licenziamenti[industry]=settore)*(licenziamenti[country]=paese),licenziamenti[total_laid_off]))</f>
        <v>0</v>
      </c>
      <c r="P1382" t="str">
        <v>Paper</v>
      </c>
      <c r="Q1382">
        <v>0</v>
      </c>
    </row>
    <row r="1383" spans="13:17" x14ac:dyDescent="0.3">
      <c r="M1383" t="str">
        <v>Pandion</v>
      </c>
      <c r="N1383" cm="1">
        <f t="array" ref="N1383">SUM(IF((licenziamenti[company]=M1383)*(licenziamenti[date_year]=anno)*(licenziamenti[industry]=settore)*(licenziamenti[country]=paese),licenziamenti[total_laid_off]))</f>
        <v>0</v>
      </c>
      <c r="P1383" t="str">
        <v>Parallel Wireless</v>
      </c>
      <c r="Q1383">
        <v>0</v>
      </c>
    </row>
    <row r="1384" spans="13:17" x14ac:dyDescent="0.3">
      <c r="M1384" t="str">
        <v>Panther</v>
      </c>
      <c r="N1384" cm="1">
        <f t="array" ref="N1384">SUM(IF((licenziamenti[company]=M1384)*(licenziamenti[date_year]=anno)*(licenziamenti[industry]=settore)*(licenziamenti[country]=paese),licenziamenti[total_laid_off]))</f>
        <v>0</v>
      </c>
      <c r="P1384" t="str">
        <v>Parler</v>
      </c>
      <c r="Q1384">
        <v>0</v>
      </c>
    </row>
    <row r="1385" spans="13:17" x14ac:dyDescent="0.3">
      <c r="M1385" t="str">
        <v>Papa</v>
      </c>
      <c r="N1385" cm="1">
        <f t="array" ref="N1385">SUM(IF((licenziamenti[company]=M1385)*(licenziamenti[date_year]=anno)*(licenziamenti[industry]=settore)*(licenziamenti[country]=paese),licenziamenti[total_laid_off]))</f>
        <v>0</v>
      </c>
      <c r="P1385" t="str">
        <v>Parsable</v>
      </c>
      <c r="Q1385">
        <v>0</v>
      </c>
    </row>
    <row r="1386" spans="13:17" x14ac:dyDescent="0.3">
      <c r="M1386" t="str">
        <v>Paper</v>
      </c>
      <c r="N1386" cm="1">
        <f t="array" ref="N1386">SUM(IF((licenziamenti[company]=M1386)*(licenziamenti[date_year]=anno)*(licenziamenti[industry]=settore)*(licenziamenti[country]=paese),licenziamenti[total_laid_off]))</f>
        <v>0</v>
      </c>
      <c r="P1386" t="str">
        <v>PartnerStack</v>
      </c>
      <c r="Q1386">
        <v>0</v>
      </c>
    </row>
    <row r="1387" spans="13:17" x14ac:dyDescent="0.3">
      <c r="M1387" t="str">
        <v>Parallel Wireless</v>
      </c>
      <c r="N1387" cm="1">
        <f t="array" ref="N1387">SUM(IF((licenziamenti[company]=M1387)*(licenziamenti[date_year]=anno)*(licenziamenti[industry]=settore)*(licenziamenti[country]=paese),licenziamenti[total_laid_off]))</f>
        <v>0</v>
      </c>
      <c r="P1387" t="str">
        <v>Passport</v>
      </c>
      <c r="Q1387">
        <v>0</v>
      </c>
    </row>
    <row r="1388" spans="13:17" x14ac:dyDescent="0.3">
      <c r="M1388" t="str">
        <v>Parler</v>
      </c>
      <c r="N1388" cm="1">
        <f t="array" ref="N1388">SUM(IF((licenziamenti[company]=M1388)*(licenziamenti[date_year]=anno)*(licenziamenti[industry]=settore)*(licenziamenti[country]=paese),licenziamenti[total_laid_off]))</f>
        <v>0</v>
      </c>
      <c r="P1388" t="str">
        <v>PathAI</v>
      </c>
      <c r="Q1388">
        <v>0</v>
      </c>
    </row>
    <row r="1389" spans="13:17" x14ac:dyDescent="0.3">
      <c r="M1389" t="str">
        <v>Parsable</v>
      </c>
      <c r="N1389" cm="1">
        <f t="array" ref="N1389">SUM(IF((licenziamenti[company]=M1389)*(licenziamenti[date_year]=anno)*(licenziamenti[industry]=settore)*(licenziamenti[country]=paese),licenziamenti[total_laid_off]))</f>
        <v>0</v>
      </c>
      <c r="P1389" t="str">
        <v>PatientPop</v>
      </c>
      <c r="Q1389">
        <v>0</v>
      </c>
    </row>
    <row r="1390" spans="13:17" x14ac:dyDescent="0.3">
      <c r="M1390" t="str">
        <v>PartnerStack</v>
      </c>
      <c r="N1390" cm="1">
        <f t="array" ref="N1390">SUM(IF((licenziamenti[company]=M1390)*(licenziamenti[date_year]=anno)*(licenziamenti[industry]=settore)*(licenziamenti[country]=paese),licenziamenti[total_laid_off]))</f>
        <v>0</v>
      </c>
      <c r="P1390" t="str">
        <v>Patreon</v>
      </c>
      <c r="Q1390">
        <v>0</v>
      </c>
    </row>
    <row r="1391" spans="13:17" x14ac:dyDescent="0.3">
      <c r="M1391" t="str">
        <v>Passport</v>
      </c>
      <c r="N1391" cm="1">
        <f t="array" ref="N1391">SUM(IF((licenziamenti[company]=M1391)*(licenziamenti[date_year]=anno)*(licenziamenti[industry]=settore)*(licenziamenti[country]=paese),licenziamenti[total_laid_off]))</f>
        <v>0</v>
      </c>
      <c r="P1391" t="str">
        <v>Pavilion Data</v>
      </c>
      <c r="Q1391">
        <v>0</v>
      </c>
    </row>
    <row r="1392" spans="13:17" x14ac:dyDescent="0.3">
      <c r="M1392" t="str">
        <v>PathAI</v>
      </c>
      <c r="N1392" cm="1">
        <f t="array" ref="N1392">SUM(IF((licenziamenti[company]=M1392)*(licenziamenti[date_year]=anno)*(licenziamenti[industry]=settore)*(licenziamenti[country]=paese),licenziamenti[total_laid_off]))</f>
        <v>0</v>
      </c>
      <c r="P1392" t="str">
        <v>Pax8</v>
      </c>
      <c r="Q1392">
        <v>0</v>
      </c>
    </row>
    <row r="1393" spans="13:17" x14ac:dyDescent="0.3">
      <c r="M1393" t="str">
        <v>PatientPop</v>
      </c>
      <c r="N1393" cm="1">
        <f t="array" ref="N1393">SUM(IF((licenziamenti[company]=M1393)*(licenziamenti[date_year]=anno)*(licenziamenti[industry]=settore)*(licenziamenti[country]=paese),licenziamenti[total_laid_off]))</f>
        <v>0</v>
      </c>
      <c r="P1393" t="str">
        <v>Paxos</v>
      </c>
      <c r="Q1393">
        <v>0</v>
      </c>
    </row>
    <row r="1394" spans="13:17" x14ac:dyDescent="0.3">
      <c r="M1394" t="str">
        <v>Patreon</v>
      </c>
      <c r="N1394" cm="1">
        <f t="array" ref="N1394">SUM(IF((licenziamenti[company]=M1394)*(licenziamenti[date_year]=anno)*(licenziamenti[industry]=settore)*(licenziamenti[country]=paese),licenziamenti[total_laid_off]))</f>
        <v>0</v>
      </c>
      <c r="P1394" t="str">
        <v>PayFit</v>
      </c>
      <c r="Q1394">
        <v>0</v>
      </c>
    </row>
    <row r="1395" spans="13:17" x14ac:dyDescent="0.3">
      <c r="M1395" t="str">
        <v>Pavilion Data</v>
      </c>
      <c r="N1395" cm="1">
        <f t="array" ref="N1395">SUM(IF((licenziamenti[company]=M1395)*(licenziamenti[date_year]=anno)*(licenziamenti[industry]=settore)*(licenziamenti[country]=paese),licenziamenti[total_laid_off]))</f>
        <v>0</v>
      </c>
      <c r="P1395" t="str">
        <v>PayJoy</v>
      </c>
      <c r="Q1395">
        <v>0</v>
      </c>
    </row>
    <row r="1396" spans="13:17" x14ac:dyDescent="0.3">
      <c r="M1396" t="str">
        <v>Pax8</v>
      </c>
      <c r="N1396" cm="1">
        <f t="array" ref="N1396">SUM(IF((licenziamenti[company]=M1396)*(licenziamenti[date_year]=anno)*(licenziamenti[industry]=settore)*(licenziamenti[country]=paese),licenziamenti[total_laid_off]))</f>
        <v>0</v>
      </c>
      <c r="P1396" t="str">
        <v>PayPal</v>
      </c>
      <c r="Q1396">
        <v>0</v>
      </c>
    </row>
    <row r="1397" spans="13:17" x14ac:dyDescent="0.3">
      <c r="M1397" t="str">
        <v>Paxos</v>
      </c>
      <c r="N1397" cm="1">
        <f t="array" ref="N1397">SUM(IF((licenziamenti[company]=M1397)*(licenziamenti[date_year]=anno)*(licenziamenti[industry]=settore)*(licenziamenti[country]=paese),licenziamenti[total_laid_off]))</f>
        <v>0</v>
      </c>
      <c r="P1397" t="str">
        <v>PayScale</v>
      </c>
      <c r="Q1397">
        <v>0</v>
      </c>
    </row>
    <row r="1398" spans="13:17" x14ac:dyDescent="0.3">
      <c r="M1398" t="str">
        <v>PayFit</v>
      </c>
      <c r="N1398" cm="1">
        <f t="array" ref="N1398">SUM(IF((licenziamenti[company]=M1398)*(licenziamenti[date_year]=anno)*(licenziamenti[industry]=settore)*(licenziamenti[country]=paese),licenziamenti[total_laid_off]))</f>
        <v>0</v>
      </c>
      <c r="P1398" t="str">
        <v>PaySense</v>
      </c>
      <c r="Q1398">
        <v>0</v>
      </c>
    </row>
    <row r="1399" spans="13:17" x14ac:dyDescent="0.3">
      <c r="M1399" t="str">
        <v>PayJoy</v>
      </c>
      <c r="N1399" cm="1">
        <f t="array" ref="N1399">SUM(IF((licenziamenti[company]=M1399)*(licenziamenti[date_year]=anno)*(licenziamenti[industry]=settore)*(licenziamenti[country]=paese),licenziamenti[total_laid_off]))</f>
        <v>0</v>
      </c>
      <c r="P1399" t="str">
        <v>Paystack</v>
      </c>
      <c r="Q1399">
        <v>0</v>
      </c>
    </row>
    <row r="1400" spans="13:17" x14ac:dyDescent="0.3">
      <c r="M1400" t="str">
        <v>PayPal</v>
      </c>
      <c r="N1400" cm="1">
        <f t="array" ref="N1400">SUM(IF((licenziamenti[company]=M1400)*(licenziamenti[date_year]=anno)*(licenziamenti[industry]=settore)*(licenziamenti[country]=paese),licenziamenti[total_laid_off]))</f>
        <v>0</v>
      </c>
      <c r="P1400" t="str">
        <v>Paytm</v>
      </c>
      <c r="Q1400">
        <v>0</v>
      </c>
    </row>
    <row r="1401" spans="13:17" x14ac:dyDescent="0.3">
      <c r="M1401" t="str">
        <v>PayScale</v>
      </c>
      <c r="N1401" cm="1">
        <f t="array" ref="N1401">SUM(IF((licenziamenti[company]=M1401)*(licenziamenti[date_year]=anno)*(licenziamenti[industry]=settore)*(licenziamenti[country]=paese),licenziamenti[total_laid_off]))</f>
        <v>0</v>
      </c>
      <c r="P1401" t="str">
        <v>Pear Therapeutics</v>
      </c>
      <c r="Q1401">
        <v>0</v>
      </c>
    </row>
    <row r="1402" spans="13:17" x14ac:dyDescent="0.3">
      <c r="M1402" t="str">
        <v>PaySense</v>
      </c>
      <c r="N1402" cm="1">
        <f t="array" ref="N1402">SUM(IF((licenziamenti[company]=M1402)*(licenziamenti[date_year]=anno)*(licenziamenti[industry]=settore)*(licenziamenti[country]=paese),licenziamenti[total_laid_off]))</f>
        <v>0</v>
      </c>
      <c r="P1402" t="str">
        <v>Pebble</v>
      </c>
      <c r="Q1402">
        <v>0</v>
      </c>
    </row>
    <row r="1403" spans="13:17" x14ac:dyDescent="0.3">
      <c r="M1403" t="str">
        <v>Paystack</v>
      </c>
      <c r="N1403" cm="1">
        <f t="array" ref="N1403">SUM(IF((licenziamenti[company]=M1403)*(licenziamenti[date_year]=anno)*(licenziamenti[industry]=settore)*(licenziamenti[country]=paese),licenziamenti[total_laid_off]))</f>
        <v>0</v>
      </c>
      <c r="P1403" t="str">
        <v>Pebblepost</v>
      </c>
      <c r="Q1403">
        <v>0</v>
      </c>
    </row>
    <row r="1404" spans="13:17" x14ac:dyDescent="0.3">
      <c r="M1404" t="str">
        <v>Paytm</v>
      </c>
      <c r="N1404" cm="1">
        <f t="array" ref="N1404">SUM(IF((licenziamenti[company]=M1404)*(licenziamenti[date_year]=anno)*(licenziamenti[industry]=settore)*(licenziamenti[country]=paese),licenziamenti[total_laid_off]))</f>
        <v>0</v>
      </c>
      <c r="P1404" t="str">
        <v>Pecan AI</v>
      </c>
      <c r="Q1404">
        <v>0</v>
      </c>
    </row>
    <row r="1405" spans="13:17" x14ac:dyDescent="0.3">
      <c r="M1405" t="str">
        <v>Pear Therapeutics</v>
      </c>
      <c r="N1405" cm="1">
        <f t="array" ref="N1405">SUM(IF((licenziamenti[company]=M1405)*(licenziamenti[date_year]=anno)*(licenziamenti[industry]=settore)*(licenziamenti[country]=paese),licenziamenti[total_laid_off]))</f>
        <v>0</v>
      </c>
      <c r="P1405" t="str">
        <v>Peek</v>
      </c>
      <c r="Q1405">
        <v>0</v>
      </c>
    </row>
    <row r="1406" spans="13:17" x14ac:dyDescent="0.3">
      <c r="M1406" t="str">
        <v>Pebble</v>
      </c>
      <c r="N1406" cm="1">
        <f t="array" ref="N1406">SUM(IF((licenziamenti[company]=M1406)*(licenziamenti[date_year]=anno)*(licenziamenti[industry]=settore)*(licenziamenti[country]=paese),licenziamenti[total_laid_off]))</f>
        <v>0</v>
      </c>
      <c r="P1406" t="str">
        <v>Peerfit</v>
      </c>
      <c r="Q1406">
        <v>0</v>
      </c>
    </row>
    <row r="1407" spans="13:17" x14ac:dyDescent="0.3">
      <c r="M1407" t="str">
        <v>Pebblepost</v>
      </c>
      <c r="N1407" cm="1">
        <f t="array" ref="N1407">SUM(IF((licenziamenti[company]=M1407)*(licenziamenti[date_year]=anno)*(licenziamenti[industry]=settore)*(licenziamenti[country]=paese),licenziamenti[total_laid_off]))</f>
        <v>0</v>
      </c>
      <c r="P1407" t="str">
        <v>Peerspace</v>
      </c>
      <c r="Q1407">
        <v>0</v>
      </c>
    </row>
    <row r="1408" spans="13:17" x14ac:dyDescent="0.3">
      <c r="M1408" t="str">
        <v>Pecan AI</v>
      </c>
      <c r="N1408" cm="1">
        <f t="array" ref="N1408">SUM(IF((licenziamenti[company]=M1408)*(licenziamenti[date_year]=anno)*(licenziamenti[industry]=settore)*(licenziamenti[country]=paese),licenziamenti[total_laid_off]))</f>
        <v>0</v>
      </c>
      <c r="P1408" t="str">
        <v>PeerStreet</v>
      </c>
      <c r="Q1408">
        <v>0</v>
      </c>
    </row>
    <row r="1409" spans="13:17" x14ac:dyDescent="0.3">
      <c r="M1409" t="str">
        <v>Peek</v>
      </c>
      <c r="N1409" cm="1">
        <f t="array" ref="N1409">SUM(IF((licenziamenti[company]=M1409)*(licenziamenti[date_year]=anno)*(licenziamenti[industry]=settore)*(licenziamenti[country]=paese),licenziamenti[total_laid_off]))</f>
        <v>0</v>
      </c>
      <c r="P1409" t="str">
        <v>Peloton</v>
      </c>
      <c r="Q1409">
        <v>0</v>
      </c>
    </row>
    <row r="1410" spans="13:17" x14ac:dyDescent="0.3">
      <c r="M1410" t="str">
        <v>Peerfit</v>
      </c>
      <c r="N1410" cm="1">
        <f t="array" ref="N1410">SUM(IF((licenziamenti[company]=M1410)*(licenziamenti[date_year]=anno)*(licenziamenti[industry]=settore)*(licenziamenti[country]=paese),licenziamenti[total_laid_off]))</f>
        <v>0</v>
      </c>
      <c r="P1410" t="str">
        <v>Pendo</v>
      </c>
      <c r="Q1410">
        <v>0</v>
      </c>
    </row>
    <row r="1411" spans="13:17" x14ac:dyDescent="0.3">
      <c r="M1411" t="str">
        <v>Peerspace</v>
      </c>
      <c r="N1411" cm="1">
        <f t="array" ref="N1411">SUM(IF((licenziamenti[company]=M1411)*(licenziamenti[date_year]=anno)*(licenziamenti[industry]=settore)*(licenziamenti[country]=paese),licenziamenti[total_laid_off]))</f>
        <v>0</v>
      </c>
      <c r="P1411" t="str">
        <v>People.ai</v>
      </c>
      <c r="Q1411">
        <v>0</v>
      </c>
    </row>
    <row r="1412" spans="13:17" x14ac:dyDescent="0.3">
      <c r="M1412" t="str">
        <v>PeerStreet</v>
      </c>
      <c r="N1412" cm="1">
        <f t="array" ref="N1412">SUM(IF((licenziamenti[company]=M1412)*(licenziamenti[date_year]=anno)*(licenziamenti[industry]=settore)*(licenziamenti[country]=paese),licenziamenti[total_laid_off]))</f>
        <v>0</v>
      </c>
      <c r="P1412" t="str">
        <v>Perceptive Automata</v>
      </c>
      <c r="Q1412">
        <v>0</v>
      </c>
    </row>
    <row r="1413" spans="13:17" x14ac:dyDescent="0.3">
      <c r="M1413" t="str">
        <v>Peloton</v>
      </c>
      <c r="N1413" cm="1">
        <f t="array" ref="N1413">SUM(IF((licenziamenti[company]=M1413)*(licenziamenti[date_year]=anno)*(licenziamenti[industry]=settore)*(licenziamenti[country]=paese),licenziamenti[total_laid_off]))</f>
        <v>0</v>
      </c>
      <c r="P1413" t="str">
        <v>Perfect Day</v>
      </c>
      <c r="Q1413">
        <v>0</v>
      </c>
    </row>
    <row r="1414" spans="13:17" x14ac:dyDescent="0.3">
      <c r="M1414" t="str">
        <v>Pendo</v>
      </c>
      <c r="N1414" cm="1">
        <f t="array" ref="N1414">SUM(IF((licenziamenti[company]=M1414)*(licenziamenti[date_year]=anno)*(licenziamenti[industry]=settore)*(licenziamenti[country]=paese),licenziamenti[total_laid_off]))</f>
        <v>0</v>
      </c>
      <c r="P1414" t="str">
        <v>Perimeter 81</v>
      </c>
      <c r="Q1414">
        <v>0</v>
      </c>
    </row>
    <row r="1415" spans="13:17" x14ac:dyDescent="0.3">
      <c r="M1415" t="str">
        <v>People.ai</v>
      </c>
      <c r="N1415" cm="1">
        <f t="array" ref="N1415">SUM(IF((licenziamenti[company]=M1415)*(licenziamenti[date_year]=anno)*(licenziamenti[industry]=settore)*(licenziamenti[country]=paese),licenziamenti[total_laid_off]))</f>
        <v>0</v>
      </c>
      <c r="P1415" t="str">
        <v>Perion</v>
      </c>
      <c r="Q1415">
        <v>0</v>
      </c>
    </row>
    <row r="1416" spans="13:17" x14ac:dyDescent="0.3">
      <c r="M1416" t="str">
        <v>Perceptive Automata</v>
      </c>
      <c r="N1416" cm="1">
        <f t="array" ref="N1416">SUM(IF((licenziamenti[company]=M1416)*(licenziamenti[date_year]=anno)*(licenziamenti[industry]=settore)*(licenziamenti[country]=paese),licenziamenti[total_laid_off]))</f>
        <v>0</v>
      </c>
      <c r="P1416" t="str">
        <v>PerkSpot</v>
      </c>
      <c r="Q1416">
        <v>0</v>
      </c>
    </row>
    <row r="1417" spans="13:17" x14ac:dyDescent="0.3">
      <c r="M1417" t="str">
        <v>Perfect Day</v>
      </c>
      <c r="N1417" cm="1">
        <f t="array" ref="N1417">SUM(IF((licenziamenti[company]=M1417)*(licenziamenti[date_year]=anno)*(licenziamenti[industry]=settore)*(licenziamenti[country]=paese),licenziamenti[total_laid_off]))</f>
        <v>0</v>
      </c>
      <c r="P1417" t="str">
        <v>Permutive</v>
      </c>
      <c r="Q1417">
        <v>0</v>
      </c>
    </row>
    <row r="1418" spans="13:17" x14ac:dyDescent="0.3">
      <c r="M1418" t="str">
        <v>Perimeter 81</v>
      </c>
      <c r="N1418" cm="1">
        <f t="array" ref="N1418">SUM(IF((licenziamenti[company]=M1418)*(licenziamenti[date_year]=anno)*(licenziamenti[industry]=settore)*(licenziamenti[country]=paese),licenziamenti[total_laid_off]))</f>
        <v>0</v>
      </c>
      <c r="P1418" t="str">
        <v>Personalis</v>
      </c>
      <c r="Q1418">
        <v>0</v>
      </c>
    </row>
    <row r="1419" spans="13:17" x14ac:dyDescent="0.3">
      <c r="M1419" t="str">
        <v>Perion</v>
      </c>
      <c r="N1419" cm="1">
        <f t="array" ref="N1419">SUM(IF((licenziamenti[company]=M1419)*(licenziamenti[date_year]=anno)*(licenziamenti[industry]=settore)*(licenziamenti[country]=paese),licenziamenti[total_laid_off]))</f>
        <v>0</v>
      </c>
      <c r="P1419" t="str">
        <v>Personetics</v>
      </c>
      <c r="Q1419">
        <v>0</v>
      </c>
    </row>
    <row r="1420" spans="13:17" x14ac:dyDescent="0.3">
      <c r="M1420" t="str">
        <v>PerkSpot</v>
      </c>
      <c r="N1420" cm="1">
        <f t="array" ref="N1420">SUM(IF((licenziamenti[company]=M1420)*(licenziamenti[date_year]=anno)*(licenziamenti[industry]=settore)*(licenziamenti[country]=paese),licenziamenti[total_laid_off]))</f>
        <v>0</v>
      </c>
      <c r="P1420" t="str">
        <v>Personio</v>
      </c>
      <c r="Q1420">
        <v>0</v>
      </c>
    </row>
    <row r="1421" spans="13:17" x14ac:dyDescent="0.3">
      <c r="M1421" t="str">
        <v>Permutive</v>
      </c>
      <c r="N1421" cm="1">
        <f t="array" ref="N1421">SUM(IF((licenziamenti[company]=M1421)*(licenziamenti[date_year]=anno)*(licenziamenti[industry]=settore)*(licenziamenti[country]=paese),licenziamenti[total_laid_off]))</f>
        <v>0</v>
      </c>
      <c r="P1421" t="str">
        <v>Pesto</v>
      </c>
      <c r="Q1421">
        <v>0</v>
      </c>
    </row>
    <row r="1422" spans="13:17" x14ac:dyDescent="0.3">
      <c r="M1422" t="str">
        <v>Personalis</v>
      </c>
      <c r="N1422" cm="1">
        <f t="array" ref="N1422">SUM(IF((licenziamenti[company]=M1422)*(licenziamenti[date_year]=anno)*(licenziamenti[industry]=settore)*(licenziamenti[country]=paese),licenziamenti[total_laid_off]))</f>
        <v>0</v>
      </c>
      <c r="P1422" t="str">
        <v>Petal</v>
      </c>
      <c r="Q1422">
        <v>0</v>
      </c>
    </row>
    <row r="1423" spans="13:17" x14ac:dyDescent="0.3">
      <c r="M1423" t="str">
        <v>Personetics</v>
      </c>
      <c r="N1423" cm="1">
        <f t="array" ref="N1423">SUM(IF((licenziamenti[company]=M1423)*(licenziamenti[date_year]=anno)*(licenziamenti[industry]=settore)*(licenziamenti[country]=paese),licenziamenti[total_laid_off]))</f>
        <v>0</v>
      </c>
      <c r="P1423" t="str">
        <v>PetLove</v>
      </c>
      <c r="Q1423">
        <v>0</v>
      </c>
    </row>
    <row r="1424" spans="13:17" x14ac:dyDescent="0.3">
      <c r="M1424" t="str">
        <v>Personio</v>
      </c>
      <c r="N1424" cm="1">
        <f t="array" ref="N1424">SUM(IF((licenziamenti[company]=M1424)*(licenziamenti[date_year]=anno)*(licenziamenti[industry]=settore)*(licenziamenti[country]=paese),licenziamenti[total_laid_off]))</f>
        <v>0</v>
      </c>
      <c r="P1424" t="str">
        <v>PhableCare</v>
      </c>
      <c r="Q1424">
        <v>0</v>
      </c>
    </row>
    <row r="1425" spans="13:17" x14ac:dyDescent="0.3">
      <c r="M1425" t="str">
        <v>Pesto</v>
      </c>
      <c r="N1425" cm="1">
        <f t="array" ref="N1425">SUM(IF((licenziamenti[company]=M1425)*(licenziamenti[date_year]=anno)*(licenziamenti[industry]=settore)*(licenziamenti[country]=paese),licenziamenti[total_laid_off]))</f>
        <v>0</v>
      </c>
      <c r="P1425" t="str">
        <v>Phantom Auto</v>
      </c>
      <c r="Q1425">
        <v>0</v>
      </c>
    </row>
    <row r="1426" spans="13:17" x14ac:dyDescent="0.3">
      <c r="M1426" t="str">
        <v>Petal</v>
      </c>
      <c r="N1426" cm="1">
        <f t="array" ref="N1426">SUM(IF((licenziamenti[company]=M1426)*(licenziamenti[date_year]=anno)*(licenziamenti[industry]=settore)*(licenziamenti[country]=paese),licenziamenti[total_laid_off]))</f>
        <v>0</v>
      </c>
      <c r="P1426" t="str">
        <v>PharmEasy</v>
      </c>
      <c r="Q1426">
        <v>0</v>
      </c>
    </row>
    <row r="1427" spans="13:17" x14ac:dyDescent="0.3">
      <c r="M1427" t="str">
        <v>PetLove</v>
      </c>
      <c r="N1427" cm="1">
        <f t="array" ref="N1427">SUM(IF((licenziamenti[company]=M1427)*(licenziamenti[date_year]=anno)*(licenziamenti[industry]=settore)*(licenziamenti[country]=paese),licenziamenti[total_laid_off]))</f>
        <v>0</v>
      </c>
      <c r="P1427" t="str">
        <v>Physics Wallah</v>
      </c>
      <c r="Q1427">
        <v>0</v>
      </c>
    </row>
    <row r="1428" spans="13:17" x14ac:dyDescent="0.3">
      <c r="M1428" t="str">
        <v>PhableCare</v>
      </c>
      <c r="N1428" cm="1">
        <f t="array" ref="N1428">SUM(IF((licenziamenti[company]=M1428)*(licenziamenti[date_year]=anno)*(licenziamenti[industry]=settore)*(licenziamenti[country]=paese),licenziamenti[total_laid_off]))</f>
        <v>0</v>
      </c>
      <c r="P1428" t="str">
        <v>PickYourTrail</v>
      </c>
      <c r="Q1428">
        <v>0</v>
      </c>
    </row>
    <row r="1429" spans="13:17" x14ac:dyDescent="0.3">
      <c r="M1429" t="str">
        <v>Phantom Auto</v>
      </c>
      <c r="N1429" cm="1">
        <f t="array" ref="N1429">SUM(IF((licenziamenti[company]=M1429)*(licenziamenti[date_year]=anno)*(licenziamenti[industry]=settore)*(licenziamenti[country]=paese),licenziamenti[total_laid_off]))</f>
        <v>0</v>
      </c>
      <c r="P1429" t="str">
        <v>Pico Interactive</v>
      </c>
      <c r="Q1429">
        <v>0</v>
      </c>
    </row>
    <row r="1430" spans="13:17" x14ac:dyDescent="0.3">
      <c r="M1430" t="str">
        <v>PharmEasy</v>
      </c>
      <c r="N1430" cm="1">
        <f t="array" ref="N1430">SUM(IF((licenziamenti[company]=M1430)*(licenziamenti[date_year]=anno)*(licenziamenti[industry]=settore)*(licenziamenti[country]=paese),licenziamenti[total_laid_off]))</f>
        <v>0</v>
      </c>
      <c r="P1430" t="str">
        <v>PicoBrew</v>
      </c>
      <c r="Q1430">
        <v>0</v>
      </c>
    </row>
    <row r="1431" spans="13:17" x14ac:dyDescent="0.3">
      <c r="M1431" t="str">
        <v>Physics Wallah</v>
      </c>
      <c r="N1431" cm="1">
        <f t="array" ref="N1431">SUM(IF((licenziamenti[company]=M1431)*(licenziamenti[date_year]=anno)*(licenziamenti[industry]=settore)*(licenziamenti[country]=paese),licenziamenti[total_laid_off]))</f>
        <v>0</v>
      </c>
      <c r="P1431" t="str">
        <v>Picsart</v>
      </c>
      <c r="Q1431">
        <v>0</v>
      </c>
    </row>
    <row r="1432" spans="13:17" x14ac:dyDescent="0.3">
      <c r="M1432" t="str">
        <v>PickYourTrail</v>
      </c>
      <c r="N1432" cm="1">
        <f t="array" ref="N1432">SUM(IF((licenziamenti[company]=M1432)*(licenziamenti[date_year]=anno)*(licenziamenti[industry]=settore)*(licenziamenti[country]=paese),licenziamenti[total_laid_off]))</f>
        <v>0</v>
      </c>
      <c r="P1432" t="str">
        <v>Pie Insurance</v>
      </c>
      <c r="Q1432">
        <v>0</v>
      </c>
    </row>
    <row r="1433" spans="13:17" x14ac:dyDescent="0.3">
      <c r="M1433" t="str">
        <v>Pico Interactive</v>
      </c>
      <c r="N1433" cm="1">
        <f t="array" ref="N1433">SUM(IF((licenziamenti[company]=M1433)*(licenziamenti[date_year]=anno)*(licenziamenti[industry]=settore)*(licenziamenti[country]=paese),licenziamenti[total_laid_off]))</f>
        <v>0</v>
      </c>
      <c r="P1433" t="str">
        <v>Pier</v>
      </c>
      <c r="Q1433">
        <v>0</v>
      </c>
    </row>
    <row r="1434" spans="13:17" x14ac:dyDescent="0.3">
      <c r="M1434" t="str">
        <v>PicoBrew</v>
      </c>
      <c r="N1434" cm="1">
        <f t="array" ref="N1434">SUM(IF((licenziamenti[company]=M1434)*(licenziamenti[date_year]=anno)*(licenziamenti[industry]=settore)*(licenziamenti[country]=paese),licenziamenti[total_laid_off]))</f>
        <v>0</v>
      </c>
      <c r="P1434" t="str">
        <v>Pilot</v>
      </c>
      <c r="Q1434">
        <v>0</v>
      </c>
    </row>
    <row r="1435" spans="13:17" x14ac:dyDescent="0.3">
      <c r="M1435" t="str">
        <v>Picsart</v>
      </c>
      <c r="N1435" cm="1">
        <f t="array" ref="N1435">SUM(IF((licenziamenti[company]=M1435)*(licenziamenti[date_year]=anno)*(licenziamenti[industry]=settore)*(licenziamenti[country]=paese),licenziamenti[total_laid_off]))</f>
        <v>0</v>
      </c>
      <c r="P1435" t="str">
        <v>Pinterest</v>
      </c>
      <c r="Q1435">
        <v>0</v>
      </c>
    </row>
    <row r="1436" spans="13:17" x14ac:dyDescent="0.3">
      <c r="M1436" t="str">
        <v>Pie Insurance</v>
      </c>
      <c r="N1436" cm="1">
        <f t="array" ref="N1436">SUM(IF((licenziamenti[company]=M1436)*(licenziamenti[date_year]=anno)*(licenziamenti[industry]=settore)*(licenziamenti[country]=paese),licenziamenti[total_laid_off]))</f>
        <v>0</v>
      </c>
      <c r="P1436" t="str">
        <v>Pipe</v>
      </c>
      <c r="Q1436">
        <v>0</v>
      </c>
    </row>
    <row r="1437" spans="13:17" x14ac:dyDescent="0.3">
      <c r="M1437" t="str">
        <v>Pier</v>
      </c>
      <c r="N1437" cm="1">
        <f t="array" ref="N1437">SUM(IF((licenziamenti[company]=M1437)*(licenziamenti[date_year]=anno)*(licenziamenti[industry]=settore)*(licenziamenti[country]=paese),licenziamenti[total_laid_off]))</f>
        <v>0</v>
      </c>
      <c r="P1437" t="str">
        <v>Pipedrive</v>
      </c>
      <c r="Q1437">
        <v>0</v>
      </c>
    </row>
    <row r="1438" spans="13:17" x14ac:dyDescent="0.3">
      <c r="M1438" t="str">
        <v>Pilot</v>
      </c>
      <c r="N1438" cm="1">
        <f t="array" ref="N1438">SUM(IF((licenziamenti[company]=M1438)*(licenziamenti[date_year]=anno)*(licenziamenti[industry]=settore)*(licenziamenti[country]=paese),licenziamenti[total_laid_off]))</f>
        <v>0</v>
      </c>
      <c r="P1438" t="str">
        <v>Pipl</v>
      </c>
      <c r="Q1438">
        <v>0</v>
      </c>
    </row>
    <row r="1439" spans="13:17" x14ac:dyDescent="0.3">
      <c r="M1439" t="str">
        <v>Pinterest</v>
      </c>
      <c r="N1439" cm="1">
        <f t="array" ref="N1439">SUM(IF((licenziamenti[company]=M1439)*(licenziamenti[date_year]=anno)*(licenziamenti[industry]=settore)*(licenziamenti[country]=paese),licenziamenti[total_laid_off]))</f>
        <v>0</v>
      </c>
      <c r="P1439" t="str">
        <v>Pitch</v>
      </c>
      <c r="Q1439">
        <v>0</v>
      </c>
    </row>
    <row r="1440" spans="13:17" x14ac:dyDescent="0.3">
      <c r="M1440" t="str">
        <v>Pipe</v>
      </c>
      <c r="N1440" cm="1">
        <f t="array" ref="N1440">SUM(IF((licenziamenti[company]=M1440)*(licenziamenti[date_year]=anno)*(licenziamenti[industry]=settore)*(licenziamenti[country]=paese),licenziamenti[total_laid_off]))</f>
        <v>0</v>
      </c>
      <c r="P1440" t="str">
        <v>Pivo</v>
      </c>
      <c r="Q1440">
        <v>0</v>
      </c>
    </row>
    <row r="1441" spans="13:17" x14ac:dyDescent="0.3">
      <c r="M1441" t="str">
        <v>Pipedrive</v>
      </c>
      <c r="N1441" cm="1">
        <f t="array" ref="N1441">SUM(IF((licenziamenti[company]=M1441)*(licenziamenti[date_year]=anno)*(licenziamenti[industry]=settore)*(licenziamenti[country]=paese),licenziamenti[total_laid_off]))</f>
        <v>0</v>
      </c>
      <c r="P1441" t="str">
        <v>Placer.ai</v>
      </c>
      <c r="Q1441">
        <v>0</v>
      </c>
    </row>
    <row r="1442" spans="13:17" x14ac:dyDescent="0.3">
      <c r="M1442" t="str">
        <v>Pipl</v>
      </c>
      <c r="N1442" cm="1">
        <f t="array" ref="N1442">SUM(IF((licenziamenti[company]=M1442)*(licenziamenti[date_year]=anno)*(licenziamenti[industry]=settore)*(licenziamenti[country]=paese),licenziamenti[total_laid_off]))</f>
        <v>0</v>
      </c>
      <c r="P1442" t="str">
        <v>Plaid</v>
      </c>
      <c r="Q1442">
        <v>0</v>
      </c>
    </row>
    <row r="1443" spans="13:17" x14ac:dyDescent="0.3">
      <c r="M1443" t="str">
        <v>Pitch</v>
      </c>
      <c r="N1443" cm="1">
        <f t="array" ref="N1443">SUM(IF((licenziamenti[company]=M1443)*(licenziamenti[date_year]=anno)*(licenziamenti[industry]=settore)*(licenziamenti[country]=paese),licenziamenti[total_laid_off]))</f>
        <v>0</v>
      </c>
      <c r="P1443" t="str">
        <v>Planet</v>
      </c>
      <c r="Q1443">
        <v>0</v>
      </c>
    </row>
    <row r="1444" spans="13:17" x14ac:dyDescent="0.3">
      <c r="M1444" t="str">
        <v>Pivo</v>
      </c>
      <c r="N1444" cm="1">
        <f t="array" ref="N1444">SUM(IF((licenziamenti[company]=M1444)*(licenziamenti[date_year]=anno)*(licenziamenti[industry]=settore)*(licenziamenti[country]=paese),licenziamenti[total_laid_off]))</f>
        <v>0</v>
      </c>
      <c r="P1444" t="str">
        <v>Planetly</v>
      </c>
      <c r="Q1444">
        <v>0</v>
      </c>
    </row>
    <row r="1445" spans="13:17" x14ac:dyDescent="0.3">
      <c r="M1445" t="str">
        <v>Placer.ai</v>
      </c>
      <c r="N1445" cm="1">
        <f t="array" ref="N1445">SUM(IF((licenziamenti[company]=M1445)*(licenziamenti[date_year]=anno)*(licenziamenti[industry]=settore)*(licenziamenti[country]=paese),licenziamenti[total_laid_off]))</f>
        <v>0</v>
      </c>
      <c r="P1445" t="str">
        <v>Plato</v>
      </c>
      <c r="Q1445">
        <v>0</v>
      </c>
    </row>
    <row r="1446" spans="13:17" x14ac:dyDescent="0.3">
      <c r="M1446" t="str">
        <v>Plaid</v>
      </c>
      <c r="N1446" cm="1">
        <f t="array" ref="N1446">SUM(IF((licenziamenti[company]=M1446)*(licenziamenti[date_year]=anno)*(licenziamenti[industry]=settore)*(licenziamenti[country]=paese),licenziamenti[total_laid_off]))</f>
        <v>0</v>
      </c>
      <c r="P1446" t="str">
        <v>PlaxidityX</v>
      </c>
      <c r="Q1446">
        <v>0</v>
      </c>
    </row>
    <row r="1447" spans="13:17" x14ac:dyDescent="0.3">
      <c r="M1447" t="str">
        <v>Planet</v>
      </c>
      <c r="N1447" cm="1">
        <f t="array" ref="N1447">SUM(IF((licenziamenti[company]=M1447)*(licenziamenti[date_year]=anno)*(licenziamenti[industry]=settore)*(licenziamenti[country]=paese),licenziamenti[total_laid_off]))</f>
        <v>0</v>
      </c>
      <c r="P1447" t="str">
        <v>Playdots</v>
      </c>
      <c r="Q1447">
        <v>0</v>
      </c>
    </row>
    <row r="1448" spans="13:17" x14ac:dyDescent="0.3">
      <c r="M1448" t="str">
        <v>Planetly</v>
      </c>
      <c r="N1448" cm="1">
        <f t="array" ref="N1448">SUM(IF((licenziamenti[company]=M1448)*(licenziamenti[date_year]=anno)*(licenziamenti[industry]=settore)*(licenziamenti[country]=paese),licenziamenti[total_laid_off]))</f>
        <v>0</v>
      </c>
      <c r="P1448" t="str">
        <v>Pleo</v>
      </c>
      <c r="Q1448">
        <v>0</v>
      </c>
    </row>
    <row r="1449" spans="13:17" x14ac:dyDescent="0.3">
      <c r="M1449" t="str">
        <v>Plato</v>
      </c>
      <c r="N1449" cm="1">
        <f t="array" ref="N1449">SUM(IF((licenziamenti[company]=M1449)*(licenziamenti[date_year]=anno)*(licenziamenti[industry]=settore)*(licenziamenti[country]=paese),licenziamenti[total_laid_off]))</f>
        <v>0</v>
      </c>
      <c r="P1449" t="str">
        <v>Plerk</v>
      </c>
      <c r="Q1449">
        <v>0</v>
      </c>
    </row>
    <row r="1450" spans="13:17" x14ac:dyDescent="0.3">
      <c r="M1450" t="str">
        <v>PlaxidityX</v>
      </c>
      <c r="N1450" cm="1">
        <f t="array" ref="N1450">SUM(IF((licenziamenti[company]=M1450)*(licenziamenti[date_year]=anno)*(licenziamenti[industry]=settore)*(licenziamenti[country]=paese),licenziamenti[total_laid_off]))</f>
        <v>0</v>
      </c>
      <c r="P1450" t="str">
        <v>Plex</v>
      </c>
      <c r="Q1450">
        <v>0</v>
      </c>
    </row>
    <row r="1451" spans="13:17" x14ac:dyDescent="0.3">
      <c r="M1451" t="str">
        <v>Playdots</v>
      </c>
      <c r="N1451" cm="1">
        <f t="array" ref="N1451">SUM(IF((licenziamenti[company]=M1451)*(licenziamenti[date_year]=anno)*(licenziamenti[industry]=settore)*(licenziamenti[country]=paese),licenziamenti[total_laid_off]))</f>
        <v>0</v>
      </c>
      <c r="P1451" t="str">
        <v>Pliops</v>
      </c>
      <c r="Q1451">
        <v>0</v>
      </c>
    </row>
    <row r="1452" spans="13:17" x14ac:dyDescent="0.3">
      <c r="M1452" t="str">
        <v>Pleo</v>
      </c>
      <c r="N1452" cm="1">
        <f t="array" ref="N1452">SUM(IF((licenziamenti[company]=M1452)*(licenziamenti[date_year]=anno)*(licenziamenti[industry]=settore)*(licenziamenti[country]=paese),licenziamenti[total_laid_off]))</f>
        <v>0</v>
      </c>
      <c r="P1452" t="str">
        <v>Plum</v>
      </c>
      <c r="Q1452">
        <v>0</v>
      </c>
    </row>
    <row r="1453" spans="13:17" x14ac:dyDescent="0.3">
      <c r="M1453" t="str">
        <v>Plerk</v>
      </c>
      <c r="N1453" cm="1">
        <f t="array" ref="N1453">SUM(IF((licenziamenti[company]=M1453)*(licenziamenti[date_year]=anno)*(licenziamenti[industry]=settore)*(licenziamenti[country]=paese),licenziamenti[total_laid_off]))</f>
        <v>0</v>
      </c>
      <c r="P1453" t="str">
        <v>Plume</v>
      </c>
      <c r="Q1453">
        <v>0</v>
      </c>
    </row>
    <row r="1454" spans="13:17" x14ac:dyDescent="0.3">
      <c r="M1454" t="str">
        <v>Plex</v>
      </c>
      <c r="N1454" cm="1">
        <f t="array" ref="N1454">SUM(IF((licenziamenti[company]=M1454)*(licenziamenti[date_year]=anno)*(licenziamenti[industry]=settore)*(licenziamenti[country]=paese),licenziamenti[total_laid_off]))</f>
        <v>0</v>
      </c>
      <c r="P1454" t="str">
        <v>Pluralsight</v>
      </c>
      <c r="Q1454">
        <v>0</v>
      </c>
    </row>
    <row r="1455" spans="13:17" x14ac:dyDescent="0.3">
      <c r="M1455" t="str">
        <v>Pliops</v>
      </c>
      <c r="N1455" cm="1">
        <f t="array" ref="N1455">SUM(IF((licenziamenti[company]=M1455)*(licenziamenti[date_year]=anno)*(licenziamenti[industry]=settore)*(licenziamenti[country]=paese),licenziamenti[total_laid_off]))</f>
        <v>0</v>
      </c>
      <c r="P1455" t="str">
        <v>Plus One Robotics</v>
      </c>
      <c r="Q1455">
        <v>0</v>
      </c>
    </row>
    <row r="1456" spans="13:17" x14ac:dyDescent="0.3">
      <c r="M1456" t="str">
        <v>Plum</v>
      </c>
      <c r="N1456" cm="1">
        <f t="array" ref="N1456">SUM(IF((licenziamenti[company]=M1456)*(licenziamenti[date_year]=anno)*(licenziamenti[industry]=settore)*(licenziamenti[country]=paese),licenziamenti[total_laid_off]))</f>
        <v>0</v>
      </c>
      <c r="P1456" t="str">
        <v>Pocket Aces</v>
      </c>
      <c r="Q1456">
        <v>0</v>
      </c>
    </row>
    <row r="1457" spans="13:17" x14ac:dyDescent="0.3">
      <c r="M1457" t="str">
        <v>Plume</v>
      </c>
      <c r="N1457" cm="1">
        <f t="array" ref="N1457">SUM(IF((licenziamenti[company]=M1457)*(licenziamenti[date_year]=anno)*(licenziamenti[industry]=settore)*(licenziamenti[country]=paese),licenziamenti[total_laid_off]))</f>
        <v>0</v>
      </c>
      <c r="P1457" t="str">
        <v>Pocket FM</v>
      </c>
      <c r="Q1457">
        <v>0</v>
      </c>
    </row>
    <row r="1458" spans="13:17" x14ac:dyDescent="0.3">
      <c r="M1458" t="str">
        <v>Pluralsight</v>
      </c>
      <c r="N1458" cm="1">
        <f t="array" ref="N1458">SUM(IF((licenziamenti[company]=M1458)*(licenziamenti[date_year]=anno)*(licenziamenti[industry]=settore)*(licenziamenti[country]=paese),licenziamenti[total_laid_off]))</f>
        <v>0</v>
      </c>
      <c r="P1458" t="str">
        <v>Pocketmath</v>
      </c>
      <c r="Q1458">
        <v>0</v>
      </c>
    </row>
    <row r="1459" spans="13:17" x14ac:dyDescent="0.3">
      <c r="M1459" t="str">
        <v>Plus One Robotics</v>
      </c>
      <c r="N1459" cm="1">
        <f t="array" ref="N1459">SUM(IF((licenziamenti[company]=M1459)*(licenziamenti[date_year]=anno)*(licenziamenti[industry]=settore)*(licenziamenti[country]=paese),licenziamenti[total_laid_off]))</f>
        <v>0</v>
      </c>
      <c r="P1459" t="str">
        <v>Podium</v>
      </c>
      <c r="Q1459">
        <v>0</v>
      </c>
    </row>
    <row r="1460" spans="13:17" x14ac:dyDescent="0.3">
      <c r="M1460" t="str">
        <v>Pocket Aces</v>
      </c>
      <c r="N1460" cm="1">
        <f t="array" ref="N1460">SUM(IF((licenziamenti[company]=M1460)*(licenziamenti[date_year]=anno)*(licenziamenti[industry]=settore)*(licenziamenti[country]=paese),licenziamenti[total_laid_off]))</f>
        <v>0</v>
      </c>
      <c r="P1460" t="str">
        <v>Point</v>
      </c>
      <c r="Q1460">
        <v>0</v>
      </c>
    </row>
    <row r="1461" spans="13:17" x14ac:dyDescent="0.3">
      <c r="M1461" t="str">
        <v>Pocket FM</v>
      </c>
      <c r="N1461" cm="1">
        <f t="array" ref="N1461">SUM(IF((licenziamenti[company]=M1461)*(licenziamenti[date_year]=anno)*(licenziamenti[industry]=settore)*(licenziamenti[country]=paese),licenziamenti[total_laid_off]))</f>
        <v>0</v>
      </c>
      <c r="P1461" t="str">
        <v>Polarr</v>
      </c>
      <c r="Q1461">
        <v>0</v>
      </c>
    </row>
    <row r="1462" spans="13:17" x14ac:dyDescent="0.3">
      <c r="M1462" t="str">
        <v>Pocketmath</v>
      </c>
      <c r="N1462" cm="1">
        <f t="array" ref="N1462">SUM(IF((licenziamenti[company]=M1462)*(licenziamenti[date_year]=anno)*(licenziamenti[industry]=settore)*(licenziamenti[country]=paese),licenziamenti[total_laid_off]))</f>
        <v>0</v>
      </c>
      <c r="P1462" t="str">
        <v>PolicyGenius</v>
      </c>
      <c r="Q1462">
        <v>0</v>
      </c>
    </row>
    <row r="1463" spans="13:17" x14ac:dyDescent="0.3">
      <c r="M1463" t="str">
        <v>Podium</v>
      </c>
      <c r="N1463" cm="1">
        <f t="array" ref="N1463">SUM(IF((licenziamenti[company]=M1463)*(licenziamenti[date_year]=anno)*(licenziamenti[industry]=settore)*(licenziamenti[country]=paese),licenziamenti[total_laid_off]))</f>
        <v>0</v>
      </c>
      <c r="P1463" t="str">
        <v>Pollen</v>
      </c>
      <c r="Q1463">
        <v>0</v>
      </c>
    </row>
    <row r="1464" spans="13:17" x14ac:dyDescent="0.3">
      <c r="M1464" t="str">
        <v>Point</v>
      </c>
      <c r="N1464" cm="1">
        <f t="array" ref="N1464">SUM(IF((licenziamenti[company]=M1464)*(licenziamenti[date_year]=anno)*(licenziamenti[industry]=settore)*(licenziamenti[country]=paese),licenziamenti[total_laid_off]))</f>
        <v>0</v>
      </c>
      <c r="P1464" t="str">
        <v>Polly</v>
      </c>
      <c r="Q1464">
        <v>0</v>
      </c>
    </row>
    <row r="1465" spans="13:17" x14ac:dyDescent="0.3">
      <c r="M1465" t="str">
        <v>Polarr</v>
      </c>
      <c r="N1465" cm="1">
        <f t="array" ref="N1465">SUM(IF((licenziamenti[company]=M1465)*(licenziamenti[date_year]=anno)*(licenziamenti[industry]=settore)*(licenziamenti[country]=paese),licenziamenti[total_laid_off]))</f>
        <v>0</v>
      </c>
      <c r="P1465" t="str">
        <v>Polygon</v>
      </c>
      <c r="Q1465">
        <v>0</v>
      </c>
    </row>
    <row r="1466" spans="13:17" x14ac:dyDescent="0.3">
      <c r="M1466" t="str">
        <v>PolicyGenius</v>
      </c>
      <c r="N1466" cm="1">
        <f t="array" ref="N1466">SUM(IF((licenziamenti[company]=M1466)*(licenziamenti[date_year]=anno)*(licenziamenti[industry]=settore)*(licenziamenti[country]=paese),licenziamenti[total_laid_off]))</f>
        <v>0</v>
      </c>
      <c r="P1466" t="str">
        <v>Pomelo Fashion</v>
      </c>
      <c r="Q1466">
        <v>0</v>
      </c>
    </row>
    <row r="1467" spans="13:17" x14ac:dyDescent="0.3">
      <c r="M1467" t="str">
        <v>Pollen</v>
      </c>
      <c r="N1467" cm="1">
        <f t="array" ref="N1467">SUM(IF((licenziamenti[company]=M1467)*(licenziamenti[date_year]=anno)*(licenziamenti[industry]=settore)*(licenziamenti[country]=paese),licenziamenti[total_laid_off]))</f>
        <v>0</v>
      </c>
      <c r="P1467" t="str">
        <v>Poparazzi</v>
      </c>
      <c r="Q1467">
        <v>0</v>
      </c>
    </row>
    <row r="1468" spans="13:17" x14ac:dyDescent="0.3">
      <c r="M1468" t="str">
        <v>Polly</v>
      </c>
      <c r="N1468" cm="1">
        <f t="array" ref="N1468">SUM(IF((licenziamenti[company]=M1468)*(licenziamenti[date_year]=anno)*(licenziamenti[industry]=settore)*(licenziamenti[country]=paese),licenziamenti[total_laid_off]))</f>
        <v>0</v>
      </c>
      <c r="P1468" t="str">
        <v>Popin</v>
      </c>
      <c r="Q1468">
        <v>0</v>
      </c>
    </row>
    <row r="1469" spans="13:17" x14ac:dyDescent="0.3">
      <c r="M1469" t="str">
        <v>Polygon</v>
      </c>
      <c r="N1469" cm="1">
        <f t="array" ref="N1469">SUM(IF((licenziamenti[company]=M1469)*(licenziamenti[date_year]=anno)*(licenziamenti[industry]=settore)*(licenziamenti[country]=paese),licenziamenti[total_laid_off]))</f>
        <v>0</v>
      </c>
      <c r="P1469" t="str">
        <v>Poppulo</v>
      </c>
      <c r="Q1469">
        <v>0</v>
      </c>
    </row>
    <row r="1470" spans="13:17" x14ac:dyDescent="0.3">
      <c r="M1470" t="str">
        <v>Pomelo Fashion</v>
      </c>
      <c r="N1470" cm="1">
        <f t="array" ref="N1470">SUM(IF((licenziamenti[company]=M1470)*(licenziamenti[date_year]=anno)*(licenziamenti[industry]=settore)*(licenziamenti[country]=paese),licenziamenti[total_laid_off]))</f>
        <v>0</v>
      </c>
      <c r="P1470" t="str">
        <v>Porter</v>
      </c>
      <c r="Q1470">
        <v>0</v>
      </c>
    </row>
    <row r="1471" spans="13:17" x14ac:dyDescent="0.3">
      <c r="M1471" t="str">
        <v>Poparazzi</v>
      </c>
      <c r="N1471" cm="1">
        <f t="array" ref="N1471">SUM(IF((licenziamenti[company]=M1471)*(licenziamenti[date_year]=anno)*(licenziamenti[industry]=settore)*(licenziamenti[country]=paese),licenziamenti[total_laid_off]))</f>
        <v>0</v>
      </c>
      <c r="P1471" t="str">
        <v>Poshmark</v>
      </c>
      <c r="Q1471">
        <v>0</v>
      </c>
    </row>
    <row r="1472" spans="13:17" x14ac:dyDescent="0.3">
      <c r="M1472" t="str">
        <v>Popin</v>
      </c>
      <c r="N1472" cm="1">
        <f t="array" ref="N1472">SUM(IF((licenziamenti[company]=M1472)*(licenziamenti[date_year]=anno)*(licenziamenti[industry]=settore)*(licenziamenti[country]=paese),licenziamenti[total_laid_off]))</f>
        <v>0</v>
      </c>
      <c r="P1472" t="str">
        <v>Postmates</v>
      </c>
      <c r="Q1472">
        <v>0</v>
      </c>
    </row>
    <row r="1473" spans="13:17" x14ac:dyDescent="0.3">
      <c r="M1473" t="str">
        <v>Poppulo</v>
      </c>
      <c r="N1473" cm="1">
        <f t="array" ref="N1473">SUM(IF((licenziamenti[company]=M1473)*(licenziamenti[date_year]=anno)*(licenziamenti[industry]=settore)*(licenziamenti[country]=paese),licenziamenti[total_laid_off]))</f>
        <v>0</v>
      </c>
      <c r="P1473" t="str">
        <v>Postscript</v>
      </c>
      <c r="Q1473">
        <v>0</v>
      </c>
    </row>
    <row r="1474" spans="13:17" x14ac:dyDescent="0.3">
      <c r="M1474" t="str">
        <v>Porter</v>
      </c>
      <c r="N1474" cm="1">
        <f t="array" ref="N1474">SUM(IF((licenziamenti[company]=M1474)*(licenziamenti[date_year]=anno)*(licenziamenti[industry]=settore)*(licenziamenti[country]=paese),licenziamenti[total_laid_off]))</f>
        <v>0</v>
      </c>
      <c r="P1474" t="str">
        <v>Practo</v>
      </c>
      <c r="Q1474">
        <v>0</v>
      </c>
    </row>
    <row r="1475" spans="13:17" x14ac:dyDescent="0.3">
      <c r="M1475" t="str">
        <v>Poshmark</v>
      </c>
      <c r="N1475" cm="1">
        <f t="array" ref="N1475">SUM(IF((licenziamenti[company]=M1475)*(licenziamenti[date_year]=anno)*(licenziamenti[industry]=settore)*(licenziamenti[country]=paese),licenziamenti[total_laid_off]))</f>
        <v>0</v>
      </c>
      <c r="P1475" t="str">
        <v>Prefect</v>
      </c>
      <c r="Q1475">
        <v>0</v>
      </c>
    </row>
    <row r="1476" spans="13:17" x14ac:dyDescent="0.3">
      <c r="M1476" t="str">
        <v>Postmates</v>
      </c>
      <c r="N1476" cm="1">
        <f t="array" ref="N1476">SUM(IF((licenziamenti[company]=M1476)*(licenziamenti[date_year]=anno)*(licenziamenti[industry]=settore)*(licenziamenti[country]=paese),licenziamenti[total_laid_off]))</f>
        <v>0</v>
      </c>
      <c r="P1476" t="str">
        <v>Preply</v>
      </c>
      <c r="Q1476">
        <v>0</v>
      </c>
    </row>
    <row r="1477" spans="13:17" x14ac:dyDescent="0.3">
      <c r="M1477" t="str">
        <v>Postscript</v>
      </c>
      <c r="N1477" cm="1">
        <f t="array" ref="N1477">SUM(IF((licenziamenti[company]=M1477)*(licenziamenti[date_year]=anno)*(licenziamenti[industry]=settore)*(licenziamenti[country]=paese),licenziamenti[total_laid_off]))</f>
        <v>0</v>
      </c>
      <c r="P1477" t="str">
        <v>Presto</v>
      </c>
      <c r="Q1477">
        <v>0</v>
      </c>
    </row>
    <row r="1478" spans="13:17" x14ac:dyDescent="0.3">
      <c r="M1478" t="str">
        <v>Practo</v>
      </c>
      <c r="N1478" cm="1">
        <f t="array" ref="N1478">SUM(IF((licenziamenti[company]=M1478)*(licenziamenti[date_year]=anno)*(licenziamenti[industry]=settore)*(licenziamenti[country]=paese),licenziamenti[total_laid_off]))</f>
        <v>0</v>
      </c>
      <c r="P1478" t="str">
        <v>Priceline</v>
      </c>
      <c r="Q1478">
        <v>0</v>
      </c>
    </row>
    <row r="1479" spans="13:17" x14ac:dyDescent="0.3">
      <c r="M1479" t="str">
        <v>Prefect</v>
      </c>
      <c r="N1479" cm="1">
        <f t="array" ref="N1479">SUM(IF((licenziamenti[company]=M1479)*(licenziamenti[date_year]=anno)*(licenziamenti[industry]=settore)*(licenziamenti[country]=paese),licenziamenti[total_laid_off]))</f>
        <v>0</v>
      </c>
      <c r="P1479" t="str">
        <v>Prime Trust</v>
      </c>
      <c r="Q1479">
        <v>0</v>
      </c>
    </row>
    <row r="1480" spans="13:17" x14ac:dyDescent="0.3">
      <c r="M1480" t="str">
        <v>Preply</v>
      </c>
      <c r="N1480" cm="1">
        <f t="array" ref="N1480">SUM(IF((licenziamenti[company]=M1480)*(licenziamenti[date_year]=anno)*(licenziamenti[industry]=settore)*(licenziamenti[country]=paese),licenziamenti[total_laid_off]))</f>
        <v>0</v>
      </c>
      <c r="P1480" t="str">
        <v>Primer</v>
      </c>
      <c r="Q1480">
        <v>0</v>
      </c>
    </row>
    <row r="1481" spans="13:17" x14ac:dyDescent="0.3">
      <c r="M1481" t="str">
        <v>Presto</v>
      </c>
      <c r="N1481" cm="1">
        <f t="array" ref="N1481">SUM(IF((licenziamenti[company]=M1481)*(licenziamenti[date_year]=anno)*(licenziamenti[industry]=settore)*(licenziamenti[country]=paese),licenziamenti[total_laid_off]))</f>
        <v>0</v>
      </c>
      <c r="P1481" t="str">
        <v>Prisma</v>
      </c>
      <c r="Q1481">
        <v>0</v>
      </c>
    </row>
    <row r="1482" spans="13:17" x14ac:dyDescent="0.3">
      <c r="M1482" t="str">
        <v>Priceline</v>
      </c>
      <c r="N1482" cm="1">
        <f t="array" ref="N1482">SUM(IF((licenziamenti[company]=M1482)*(licenziamenti[date_year]=anno)*(licenziamenti[industry]=settore)*(licenziamenti[country]=paese),licenziamenti[total_laid_off]))</f>
        <v>0</v>
      </c>
      <c r="P1482" t="str">
        <v>Pristyn Care</v>
      </c>
      <c r="Q1482">
        <v>0</v>
      </c>
    </row>
    <row r="1483" spans="13:17" x14ac:dyDescent="0.3">
      <c r="M1483" t="str">
        <v>Prime Trust</v>
      </c>
      <c r="N1483" cm="1">
        <f t="array" ref="N1483">SUM(IF((licenziamenti[company]=M1483)*(licenziamenti[date_year]=anno)*(licenziamenti[industry]=settore)*(licenziamenti[country]=paese),licenziamenti[total_laid_off]))</f>
        <v>0</v>
      </c>
      <c r="P1483" t="str">
        <v>Privitar</v>
      </c>
      <c r="Q1483">
        <v>0</v>
      </c>
    </row>
    <row r="1484" spans="13:17" x14ac:dyDescent="0.3">
      <c r="M1484" t="str">
        <v>Primer</v>
      </c>
      <c r="N1484" cm="1">
        <f t="array" ref="N1484">SUM(IF((licenziamenti[company]=M1484)*(licenziamenti[date_year]=anno)*(licenziamenti[industry]=settore)*(licenziamenti[country]=paese),licenziamenti[total_laid_off]))</f>
        <v>0</v>
      </c>
      <c r="P1484" t="str">
        <v>Procore</v>
      </c>
      <c r="Q1484">
        <v>0</v>
      </c>
    </row>
    <row r="1485" spans="13:17" x14ac:dyDescent="0.3">
      <c r="M1485" t="str">
        <v>Prisma</v>
      </c>
      <c r="N1485" cm="1">
        <f t="array" ref="N1485">SUM(IF((licenziamenti[company]=M1485)*(licenziamenti[date_year]=anno)*(licenziamenti[industry]=settore)*(licenziamenti[country]=paese),licenziamenti[total_laid_off]))</f>
        <v>0</v>
      </c>
      <c r="P1485" t="str">
        <v>Progrexion</v>
      </c>
      <c r="Q1485">
        <v>0</v>
      </c>
    </row>
    <row r="1486" spans="13:17" x14ac:dyDescent="0.3">
      <c r="M1486" t="str">
        <v>Pristyn Care</v>
      </c>
      <c r="N1486" cm="1">
        <f t="array" ref="N1486">SUM(IF((licenziamenti[company]=M1486)*(licenziamenti[date_year]=anno)*(licenziamenti[industry]=settore)*(licenziamenti[country]=paese),licenziamenti[total_laid_off]))</f>
        <v>0</v>
      </c>
      <c r="P1486" t="str">
        <v>Project44</v>
      </c>
      <c r="Q1486">
        <v>0</v>
      </c>
    </row>
    <row r="1487" spans="13:17" x14ac:dyDescent="0.3">
      <c r="M1487" t="str">
        <v>Privitar</v>
      </c>
      <c r="N1487" cm="1">
        <f t="array" ref="N1487">SUM(IF((licenziamenti[company]=M1487)*(licenziamenti[date_year]=anno)*(licenziamenti[industry]=settore)*(licenziamenti[country]=paese),licenziamenti[total_laid_off]))</f>
        <v>0</v>
      </c>
      <c r="P1487" t="str">
        <v>Proofpoint</v>
      </c>
      <c r="Q1487">
        <v>0</v>
      </c>
    </row>
    <row r="1488" spans="13:17" x14ac:dyDescent="0.3">
      <c r="M1488" t="str">
        <v>Procore</v>
      </c>
      <c r="N1488" cm="1">
        <f t="array" ref="N1488">SUM(IF((licenziamenti[company]=M1488)*(licenziamenti[date_year]=anno)*(licenziamenti[industry]=settore)*(licenziamenti[country]=paese),licenziamenti[total_laid_off]))</f>
        <v>0</v>
      </c>
      <c r="P1488" t="str">
        <v>Properly</v>
      </c>
      <c r="Q1488">
        <v>0</v>
      </c>
    </row>
    <row r="1489" spans="13:17" x14ac:dyDescent="0.3">
      <c r="M1489" t="str">
        <v>Progrexion</v>
      </c>
      <c r="N1489" cm="1">
        <f t="array" ref="N1489">SUM(IF((licenziamenti[company]=M1489)*(licenziamenti[date_year]=anno)*(licenziamenti[industry]=settore)*(licenziamenti[country]=paese),licenziamenti[total_laid_off]))</f>
        <v>0</v>
      </c>
      <c r="P1489" t="str">
        <v>PropertyGuru</v>
      </c>
      <c r="Q1489">
        <v>0</v>
      </c>
    </row>
    <row r="1490" spans="13:17" x14ac:dyDescent="0.3">
      <c r="M1490" t="str">
        <v>Project44</v>
      </c>
      <c r="N1490" cm="1">
        <f t="array" ref="N1490">SUM(IF((licenziamenti[company]=M1490)*(licenziamenti[date_year]=anno)*(licenziamenti[industry]=settore)*(licenziamenti[country]=paese),licenziamenti[total_laid_off]))</f>
        <v>0</v>
      </c>
      <c r="P1490" t="str">
        <v>Propzy</v>
      </c>
      <c r="Q1490">
        <v>0</v>
      </c>
    </row>
    <row r="1491" spans="13:17" x14ac:dyDescent="0.3">
      <c r="M1491" t="str">
        <v>Proofpoint</v>
      </c>
      <c r="N1491" cm="1">
        <f t="array" ref="N1491">SUM(IF((licenziamenti[company]=M1491)*(licenziamenti[date_year]=anno)*(licenziamenti[industry]=settore)*(licenziamenti[country]=paese),licenziamenti[total_laid_off]))</f>
        <v>0</v>
      </c>
      <c r="P1491" t="str">
        <v>Protego Trust Bank</v>
      </c>
      <c r="Q1491">
        <v>0</v>
      </c>
    </row>
    <row r="1492" spans="13:17" x14ac:dyDescent="0.3">
      <c r="M1492" t="str">
        <v>Properly</v>
      </c>
      <c r="N1492" cm="1">
        <f t="array" ref="N1492">SUM(IF((licenziamenti[company]=M1492)*(licenziamenti[date_year]=anno)*(licenziamenti[industry]=settore)*(licenziamenti[country]=paese),licenziamenti[total_laid_off]))</f>
        <v>0</v>
      </c>
      <c r="P1492" t="str">
        <v>Proterra</v>
      </c>
      <c r="Q1492">
        <v>0</v>
      </c>
    </row>
    <row r="1493" spans="13:17" x14ac:dyDescent="0.3">
      <c r="M1493" t="str">
        <v>PropertyGuru</v>
      </c>
      <c r="N1493" cm="1">
        <f t="array" ref="N1493">SUM(IF((licenziamenti[company]=M1493)*(licenziamenti[date_year]=anno)*(licenziamenti[industry]=settore)*(licenziamenti[country]=paese),licenziamenti[total_laid_off]))</f>
        <v>0</v>
      </c>
      <c r="P1493" t="str">
        <v>Protocol Labs</v>
      </c>
      <c r="Q1493">
        <v>0</v>
      </c>
    </row>
    <row r="1494" spans="13:17" x14ac:dyDescent="0.3">
      <c r="M1494" t="str">
        <v>Propzy</v>
      </c>
      <c r="N1494" cm="1">
        <f t="array" ref="N1494">SUM(IF((licenziamenti[company]=M1494)*(licenziamenti[date_year]=anno)*(licenziamenti[industry]=settore)*(licenziamenti[country]=paese),licenziamenti[total_laid_off]))</f>
        <v>0</v>
      </c>
      <c r="P1494" t="str">
        <v>Protonn</v>
      </c>
      <c r="Q1494">
        <v>0</v>
      </c>
    </row>
    <row r="1495" spans="13:17" x14ac:dyDescent="0.3">
      <c r="M1495" t="str">
        <v>Protego Trust Bank</v>
      </c>
      <c r="N1495" cm="1">
        <f t="array" ref="N1495">SUM(IF((licenziamenti[company]=M1495)*(licenziamenti[date_year]=anno)*(licenziamenti[industry]=settore)*(licenziamenti[country]=paese),licenziamenti[total_laid_off]))</f>
        <v>0</v>
      </c>
      <c r="P1495" t="str">
        <v>PubMatic</v>
      </c>
      <c r="Q1495">
        <v>0</v>
      </c>
    </row>
    <row r="1496" spans="13:17" x14ac:dyDescent="0.3">
      <c r="M1496" t="str">
        <v>Proterra</v>
      </c>
      <c r="N1496" cm="1">
        <f t="array" ref="N1496">SUM(IF((licenziamenti[company]=M1496)*(licenziamenti[date_year]=anno)*(licenziamenti[industry]=settore)*(licenziamenti[country]=paese),licenziamenti[total_laid_off]))</f>
        <v>0</v>
      </c>
      <c r="P1496" t="str">
        <v>PuduTech</v>
      </c>
      <c r="Q1496">
        <v>0</v>
      </c>
    </row>
    <row r="1497" spans="13:17" x14ac:dyDescent="0.3">
      <c r="M1497" t="str">
        <v>Protocol Labs</v>
      </c>
      <c r="N1497" cm="1">
        <f t="array" ref="N1497">SUM(IF((licenziamenti[company]=M1497)*(licenziamenti[date_year]=anno)*(licenziamenti[industry]=settore)*(licenziamenti[country]=paese),licenziamenti[total_laid_off]))</f>
        <v>0</v>
      </c>
      <c r="P1497" t="str">
        <v>Puppet</v>
      </c>
      <c r="Q1497">
        <v>0</v>
      </c>
    </row>
    <row r="1498" spans="13:17" x14ac:dyDescent="0.3">
      <c r="M1498" t="str">
        <v>Protonn</v>
      </c>
      <c r="N1498" cm="1">
        <f t="array" ref="N1498">SUM(IF((licenziamenti[company]=M1498)*(licenziamenti[date_year]=anno)*(licenziamenti[industry]=settore)*(licenziamenti[country]=paese),licenziamenti[total_laid_off]))</f>
        <v>0</v>
      </c>
      <c r="P1498" t="str">
        <v>Pure Storage</v>
      </c>
      <c r="Q1498">
        <v>0</v>
      </c>
    </row>
    <row r="1499" spans="13:17" x14ac:dyDescent="0.3">
      <c r="M1499" t="str">
        <v>PubMatic</v>
      </c>
      <c r="N1499" cm="1">
        <f t="array" ref="N1499">SUM(IF((licenziamenti[company]=M1499)*(licenziamenti[date_year]=anno)*(licenziamenti[industry]=settore)*(licenziamenti[country]=paese),licenziamenti[total_laid_off]))</f>
        <v>0</v>
      </c>
      <c r="P1499" t="str">
        <v>Purse</v>
      </c>
      <c r="Q1499">
        <v>0</v>
      </c>
    </row>
    <row r="1500" spans="13:17" x14ac:dyDescent="0.3">
      <c r="M1500" t="str">
        <v>PuduTech</v>
      </c>
      <c r="N1500" cm="1">
        <f t="array" ref="N1500">SUM(IF((licenziamenti[company]=M1500)*(licenziamenti[date_year]=anno)*(licenziamenti[industry]=settore)*(licenziamenti[country]=paese),licenziamenti[total_laid_off]))</f>
        <v>0</v>
      </c>
      <c r="P1500" t="str">
        <v>Q4</v>
      </c>
      <c r="Q1500">
        <v>0</v>
      </c>
    </row>
    <row r="1501" spans="13:17" x14ac:dyDescent="0.3">
      <c r="M1501" t="str">
        <v>Puppet</v>
      </c>
      <c r="N1501" cm="1">
        <f t="array" ref="N1501">SUM(IF((licenziamenti[company]=M1501)*(licenziamenti[date_year]=anno)*(licenziamenti[industry]=settore)*(licenziamenti[country]=paese),licenziamenti[total_laid_off]))</f>
        <v>0</v>
      </c>
      <c r="P1501" t="str">
        <v>Qoala</v>
      </c>
      <c r="Q1501">
        <v>0</v>
      </c>
    </row>
    <row r="1502" spans="13:17" x14ac:dyDescent="0.3">
      <c r="M1502" t="str">
        <v>Pure Storage</v>
      </c>
      <c r="N1502" cm="1">
        <f t="array" ref="N1502">SUM(IF((licenziamenti[company]=M1502)*(licenziamenti[date_year]=anno)*(licenziamenti[industry]=settore)*(licenziamenti[country]=paese),licenziamenti[total_laid_off]))</f>
        <v>0</v>
      </c>
      <c r="P1502" t="str">
        <v>Qomplx</v>
      </c>
      <c r="Q1502">
        <v>0</v>
      </c>
    </row>
    <row r="1503" spans="13:17" x14ac:dyDescent="0.3">
      <c r="M1503" t="str">
        <v>Purse</v>
      </c>
      <c r="N1503" cm="1">
        <f t="array" ref="N1503">SUM(IF((licenziamenti[company]=M1503)*(licenziamenti[date_year]=anno)*(licenziamenti[industry]=settore)*(licenziamenti[country]=paese),licenziamenti[total_laid_off]))</f>
        <v>0</v>
      </c>
      <c r="P1503" t="str">
        <v>Qualtrics</v>
      </c>
      <c r="Q1503">
        <v>0</v>
      </c>
    </row>
    <row r="1504" spans="13:17" x14ac:dyDescent="0.3">
      <c r="M1504" t="str">
        <v>Q4</v>
      </c>
      <c r="N1504" cm="1">
        <f t="array" ref="N1504">SUM(IF((licenziamenti[company]=M1504)*(licenziamenti[date_year]=anno)*(licenziamenti[industry]=settore)*(licenziamenti[country]=paese),licenziamenti[total_laid_off]))</f>
        <v>0</v>
      </c>
      <c r="P1504" t="str">
        <v>Quandoo</v>
      </c>
      <c r="Q1504">
        <v>0</v>
      </c>
    </row>
    <row r="1505" spans="13:17" x14ac:dyDescent="0.3">
      <c r="M1505" t="str">
        <v>Qoala</v>
      </c>
      <c r="N1505" cm="1">
        <f t="array" ref="N1505">SUM(IF((licenziamenti[company]=M1505)*(licenziamenti[date_year]=anno)*(licenziamenti[industry]=settore)*(licenziamenti[country]=paese),licenziamenti[total_laid_off]))</f>
        <v>0</v>
      </c>
      <c r="P1505" t="str">
        <v>Quanergy Systems</v>
      </c>
      <c r="Q1505">
        <v>0</v>
      </c>
    </row>
    <row r="1506" spans="13:17" x14ac:dyDescent="0.3">
      <c r="M1506" t="str">
        <v>Qomplx</v>
      </c>
      <c r="N1506" cm="1">
        <f t="array" ref="N1506">SUM(IF((licenziamenti[company]=M1506)*(licenziamenti[date_year]=anno)*(licenziamenti[industry]=settore)*(licenziamenti[country]=paese),licenziamenti[total_laid_off]))</f>
        <v>0</v>
      </c>
      <c r="P1506" t="str">
        <v>Quantcast</v>
      </c>
      <c r="Q1506">
        <v>0</v>
      </c>
    </row>
    <row r="1507" spans="13:17" x14ac:dyDescent="0.3">
      <c r="M1507" t="str">
        <v>Qualtrics</v>
      </c>
      <c r="N1507" cm="1">
        <f t="array" ref="N1507">SUM(IF((licenziamenti[company]=M1507)*(licenziamenti[date_year]=anno)*(licenziamenti[industry]=settore)*(licenziamenti[country]=paese),licenziamenti[total_laid_off]))</f>
        <v>0</v>
      </c>
      <c r="P1507" t="str">
        <v>Quanterix</v>
      </c>
      <c r="Q1507">
        <v>0</v>
      </c>
    </row>
    <row r="1508" spans="13:17" x14ac:dyDescent="0.3">
      <c r="M1508" t="str">
        <v>Quandoo</v>
      </c>
      <c r="N1508" cm="1">
        <f t="array" ref="N1508">SUM(IF((licenziamenti[company]=M1508)*(licenziamenti[date_year]=anno)*(licenziamenti[industry]=settore)*(licenziamenti[country]=paese),licenziamenti[total_laid_off]))</f>
        <v>0</v>
      </c>
      <c r="P1508" t="str">
        <v>Quanto</v>
      </c>
      <c r="Q1508">
        <v>0</v>
      </c>
    </row>
    <row r="1509" spans="13:17" x14ac:dyDescent="0.3">
      <c r="M1509" t="str">
        <v>Quanergy Systems</v>
      </c>
      <c r="N1509" cm="1">
        <f t="array" ref="N1509">SUM(IF((licenziamenti[company]=M1509)*(licenziamenti[date_year]=anno)*(licenziamenti[industry]=settore)*(licenziamenti[country]=paese),licenziamenti[total_laid_off]))</f>
        <v>0</v>
      </c>
      <c r="P1509" t="str">
        <v>Quantum SI</v>
      </c>
      <c r="Q1509">
        <v>0</v>
      </c>
    </row>
    <row r="1510" spans="13:17" x14ac:dyDescent="0.3">
      <c r="M1510" t="str">
        <v>Quantcast</v>
      </c>
      <c r="N1510" cm="1">
        <f t="array" ref="N1510">SUM(IF((licenziamenti[company]=M1510)*(licenziamenti[date_year]=anno)*(licenziamenti[industry]=settore)*(licenziamenti[country]=paese),licenziamenti[total_laid_off]))</f>
        <v>0</v>
      </c>
      <c r="P1510" t="str">
        <v>Quibi</v>
      </c>
      <c r="Q1510">
        <v>0</v>
      </c>
    </row>
    <row r="1511" spans="13:17" x14ac:dyDescent="0.3">
      <c r="M1511" t="str">
        <v>Quanterix</v>
      </c>
      <c r="N1511" cm="1">
        <f t="array" ref="N1511">SUM(IF((licenziamenti[company]=M1511)*(licenziamenti[date_year]=anno)*(licenziamenti[industry]=settore)*(licenziamenti[country]=paese),licenziamenti[total_laid_off]))</f>
        <v>0</v>
      </c>
      <c r="P1511" t="str">
        <v>Quicko</v>
      </c>
      <c r="Q1511">
        <v>0</v>
      </c>
    </row>
    <row r="1512" spans="13:17" x14ac:dyDescent="0.3">
      <c r="M1512" t="str">
        <v>Quanto</v>
      </c>
      <c r="N1512" cm="1">
        <f t="array" ref="N1512">SUM(IF((licenziamenti[company]=M1512)*(licenziamenti[date_year]=anno)*(licenziamenti[industry]=settore)*(licenziamenti[country]=paese),licenziamenti[total_laid_off]))</f>
        <v>0</v>
      </c>
      <c r="P1512" t="str">
        <v>Quidax</v>
      </c>
      <c r="Q1512">
        <v>0</v>
      </c>
    </row>
    <row r="1513" spans="13:17" x14ac:dyDescent="0.3">
      <c r="M1513" t="str">
        <v>Quantum SI</v>
      </c>
      <c r="N1513" cm="1">
        <f t="array" ref="N1513">SUM(IF((licenziamenti[company]=M1513)*(licenziamenti[date_year]=anno)*(licenziamenti[industry]=settore)*(licenziamenti[country]=paese),licenziamenti[total_laid_off]))</f>
        <v>0</v>
      </c>
      <c r="P1513" t="str">
        <v>QuintoAndar</v>
      </c>
      <c r="Q1513">
        <v>0</v>
      </c>
    </row>
    <row r="1514" spans="13:17" x14ac:dyDescent="0.3">
      <c r="M1514" t="str">
        <v>Quibi</v>
      </c>
      <c r="N1514" cm="1">
        <f t="array" ref="N1514">SUM(IF((licenziamenti[company]=M1514)*(licenziamenti[date_year]=anno)*(licenziamenti[industry]=settore)*(licenziamenti[country]=paese),licenziamenti[total_laid_off]))</f>
        <v>0</v>
      </c>
      <c r="P1514" t="str">
        <v>Qumulo</v>
      </c>
      <c r="Q1514">
        <v>0</v>
      </c>
    </row>
    <row r="1515" spans="13:17" x14ac:dyDescent="0.3">
      <c r="M1515" t="str">
        <v>Quicko</v>
      </c>
      <c r="N1515" cm="1">
        <f t="array" ref="N1515">SUM(IF((licenziamenti[company]=M1515)*(licenziamenti[date_year]=anno)*(licenziamenti[industry]=settore)*(licenziamenti[country]=paese),licenziamenti[total_laid_off]))</f>
        <v>0</v>
      </c>
      <c r="P1515" t="str">
        <v>Qwick</v>
      </c>
      <c r="Q1515">
        <v>0</v>
      </c>
    </row>
    <row r="1516" spans="13:17" x14ac:dyDescent="0.3">
      <c r="M1516" t="str">
        <v>Quidax</v>
      </c>
      <c r="N1516" cm="1">
        <f t="array" ref="N1516">SUM(IF((licenziamenti[company]=M1516)*(licenziamenti[date_year]=anno)*(licenziamenti[industry]=settore)*(licenziamenti[country]=paese),licenziamenti[total_laid_off]))</f>
        <v>0</v>
      </c>
      <c r="P1516" t="str">
        <v>Qyuki</v>
      </c>
      <c r="Q1516">
        <v>0</v>
      </c>
    </row>
    <row r="1517" spans="13:17" x14ac:dyDescent="0.3">
      <c r="M1517" t="str">
        <v>QuintoAndar</v>
      </c>
      <c r="N1517" cm="1">
        <f t="array" ref="N1517">SUM(IF((licenziamenti[company]=M1517)*(licenziamenti[date_year]=anno)*(licenziamenti[industry]=settore)*(licenziamenti[country]=paese),licenziamenti[total_laid_off]))</f>
        <v>0</v>
      </c>
      <c r="P1517" t="str">
        <v>R3</v>
      </c>
      <c r="Q1517">
        <v>0</v>
      </c>
    </row>
    <row r="1518" spans="13:17" x14ac:dyDescent="0.3">
      <c r="M1518" t="str">
        <v>Qumulo</v>
      </c>
      <c r="N1518" cm="1">
        <f t="array" ref="N1518">SUM(IF((licenziamenti[company]=M1518)*(licenziamenti[date_year]=anno)*(licenziamenti[industry]=settore)*(licenziamenti[country]=paese),licenziamenti[total_laid_off]))</f>
        <v>0</v>
      </c>
      <c r="P1518" t="str">
        <v>Rackspace</v>
      </c>
      <c r="Q1518">
        <v>0</v>
      </c>
    </row>
    <row r="1519" spans="13:17" x14ac:dyDescent="0.3">
      <c r="M1519" t="str">
        <v>Qwick</v>
      </c>
      <c r="N1519" cm="1">
        <f t="array" ref="N1519">SUM(IF((licenziamenti[company]=M1519)*(licenziamenti[date_year]=anno)*(licenziamenti[industry]=settore)*(licenziamenti[country]=paese),licenziamenti[total_laid_off]))</f>
        <v>0</v>
      </c>
      <c r="P1519" t="str">
        <v>Rad Power Bikes</v>
      </c>
      <c r="Q1519">
        <v>0</v>
      </c>
    </row>
    <row r="1520" spans="13:17" x14ac:dyDescent="0.3">
      <c r="M1520" t="str">
        <v>Qyuki</v>
      </c>
      <c r="N1520" cm="1">
        <f t="array" ref="N1520">SUM(IF((licenziamenti[company]=M1520)*(licenziamenti[date_year]=anno)*(licenziamenti[industry]=settore)*(licenziamenti[country]=paese),licenziamenti[total_laid_off]))</f>
        <v>0</v>
      </c>
      <c r="P1520" t="str">
        <v>Raken</v>
      </c>
      <c r="Q1520">
        <v>0</v>
      </c>
    </row>
    <row r="1521" spans="13:17" x14ac:dyDescent="0.3">
      <c r="M1521" t="str">
        <v>R3</v>
      </c>
      <c r="N1521" cm="1">
        <f t="array" ref="N1521">SUM(IF((licenziamenti[company]=M1521)*(licenziamenti[date_year]=anno)*(licenziamenti[industry]=settore)*(licenziamenti[country]=paese),licenziamenti[total_laid_off]))</f>
        <v>0</v>
      </c>
      <c r="P1521" t="str">
        <v>Ranger Insurance</v>
      </c>
      <c r="Q1521">
        <v>0</v>
      </c>
    </row>
    <row r="1522" spans="13:17" x14ac:dyDescent="0.3">
      <c r="M1522" t="str">
        <v>Rackspace</v>
      </c>
      <c r="N1522" cm="1">
        <f t="array" ref="N1522">SUM(IF((licenziamenti[company]=M1522)*(licenziamenti[date_year]=anno)*(licenziamenti[industry]=settore)*(licenziamenti[country]=paese),licenziamenti[total_laid_off]))</f>
        <v>0</v>
      </c>
      <c r="P1522" t="str">
        <v>Rapid</v>
      </c>
      <c r="Q1522">
        <v>0</v>
      </c>
    </row>
    <row r="1523" spans="13:17" x14ac:dyDescent="0.3">
      <c r="M1523" t="str">
        <v>Rad Power Bikes</v>
      </c>
      <c r="N1523" cm="1">
        <f t="array" ref="N1523">SUM(IF((licenziamenti[company]=M1523)*(licenziamenti[date_year]=anno)*(licenziamenti[industry]=settore)*(licenziamenti[country]=paese),licenziamenti[total_laid_off]))</f>
        <v>0</v>
      </c>
      <c r="P1523" t="str">
        <v>Rapid7</v>
      </c>
      <c r="Q1523">
        <v>0</v>
      </c>
    </row>
    <row r="1524" spans="13:17" x14ac:dyDescent="0.3">
      <c r="M1524" t="str">
        <v>Raken</v>
      </c>
      <c r="N1524" cm="1">
        <f t="array" ref="N1524">SUM(IF((licenziamenti[company]=M1524)*(licenziamenti[date_year]=anno)*(licenziamenti[industry]=settore)*(licenziamenti[country]=paese),licenziamenti[total_laid_off]))</f>
        <v>0</v>
      </c>
      <c r="P1524" t="str">
        <v>Rapyd</v>
      </c>
      <c r="Q1524">
        <v>0</v>
      </c>
    </row>
    <row r="1525" spans="13:17" x14ac:dyDescent="0.3">
      <c r="M1525" t="str">
        <v>Ranger Insurance</v>
      </c>
      <c r="N1525" cm="1">
        <f t="array" ref="N1525">SUM(IF((licenziamenti[company]=M1525)*(licenziamenti[date_year]=anno)*(licenziamenti[industry]=settore)*(licenziamenti[country]=paese),licenziamenti[total_laid_off]))</f>
        <v>0</v>
      </c>
      <c r="P1525" t="str">
        <v>Rasa</v>
      </c>
      <c r="Q1525">
        <v>0</v>
      </c>
    </row>
    <row r="1526" spans="13:17" x14ac:dyDescent="0.3">
      <c r="M1526" t="str">
        <v>Rapid</v>
      </c>
      <c r="N1526" cm="1">
        <f t="array" ref="N1526">SUM(IF((licenziamenti[company]=M1526)*(licenziamenti[date_year]=anno)*(licenziamenti[industry]=settore)*(licenziamenti[country]=paese),licenziamenti[total_laid_off]))</f>
        <v>0</v>
      </c>
      <c r="P1526" t="str">
        <v>RDX Works</v>
      </c>
      <c r="Q1526">
        <v>0</v>
      </c>
    </row>
    <row r="1527" spans="13:17" x14ac:dyDescent="0.3">
      <c r="M1527" t="str">
        <v>Rapid7</v>
      </c>
      <c r="N1527" cm="1">
        <f t="array" ref="N1527">SUM(IF((licenziamenti[company]=M1527)*(licenziamenti[date_year]=anno)*(licenziamenti[industry]=settore)*(licenziamenti[country]=paese),licenziamenti[total_laid_off]))</f>
        <v>0</v>
      </c>
      <c r="P1527" t="str">
        <v>Reach</v>
      </c>
      <c r="Q1527">
        <v>0</v>
      </c>
    </row>
    <row r="1528" spans="13:17" x14ac:dyDescent="0.3">
      <c r="M1528" t="str">
        <v>Rapyd</v>
      </c>
      <c r="N1528" cm="1">
        <f t="array" ref="N1528">SUM(IF((licenziamenti[company]=M1528)*(licenziamenti[date_year]=anno)*(licenziamenti[industry]=settore)*(licenziamenti[country]=paese),licenziamenti[total_laid_off]))</f>
        <v>0</v>
      </c>
      <c r="P1528" t="str">
        <v>Reali</v>
      </c>
      <c r="Q1528">
        <v>0</v>
      </c>
    </row>
    <row r="1529" spans="13:17" x14ac:dyDescent="0.3">
      <c r="M1529" t="str">
        <v>Rasa</v>
      </c>
      <c r="N1529" cm="1">
        <f t="array" ref="N1529">SUM(IF((licenziamenti[company]=M1529)*(licenziamenti[date_year]=anno)*(licenziamenti[industry]=settore)*(licenziamenti[country]=paese),licenziamenti[total_laid_off]))</f>
        <v>0</v>
      </c>
      <c r="P1529" t="str">
        <v>RealPage</v>
      </c>
      <c r="Q1529">
        <v>0</v>
      </c>
    </row>
    <row r="1530" spans="13:17" x14ac:dyDescent="0.3">
      <c r="M1530" t="str">
        <v>RDX Works</v>
      </c>
      <c r="N1530" cm="1">
        <f t="array" ref="N1530">SUM(IF((licenziamenti[company]=M1530)*(licenziamenti[date_year]=anno)*(licenziamenti[industry]=settore)*(licenziamenti[country]=paese),licenziamenti[total_laid_off]))</f>
        <v>0</v>
      </c>
      <c r="P1530" t="str">
        <v>RealSelf</v>
      </c>
      <c r="Q1530">
        <v>0</v>
      </c>
    </row>
    <row r="1531" spans="13:17" x14ac:dyDescent="0.3">
      <c r="M1531" t="str">
        <v>Reach</v>
      </c>
      <c r="N1531" cm="1">
        <f t="array" ref="N1531">SUM(IF((licenziamenti[company]=M1531)*(licenziamenti[date_year]=anno)*(licenziamenti[industry]=settore)*(licenziamenti[country]=paese),licenziamenti[total_laid_off]))</f>
        <v>0</v>
      </c>
      <c r="P1531" t="str">
        <v>Rebel Foods</v>
      </c>
      <c r="Q1531">
        <v>0</v>
      </c>
    </row>
    <row r="1532" spans="13:17" x14ac:dyDescent="0.3">
      <c r="M1532" t="str">
        <v>Reali</v>
      </c>
      <c r="N1532" cm="1">
        <f t="array" ref="N1532">SUM(IF((licenziamenti[company]=M1532)*(licenziamenti[date_year]=anno)*(licenziamenti[industry]=settore)*(licenziamenti[country]=paese),licenziamenti[total_laid_off]))</f>
        <v>0</v>
      </c>
      <c r="P1532" t="str">
        <v>Rebellion Defense</v>
      </c>
      <c r="Q1532">
        <v>0</v>
      </c>
    </row>
    <row r="1533" spans="13:17" x14ac:dyDescent="0.3">
      <c r="M1533" t="str">
        <v>RealPage</v>
      </c>
      <c r="N1533" cm="1">
        <f t="array" ref="N1533">SUM(IF((licenziamenti[company]=M1533)*(licenziamenti[date_year]=anno)*(licenziamenti[industry]=settore)*(licenziamenti[country]=paese),licenziamenti[total_laid_off]))</f>
        <v>0</v>
      </c>
      <c r="P1533" t="str">
        <v>Rec Room</v>
      </c>
      <c r="Q1533">
        <v>0</v>
      </c>
    </row>
    <row r="1534" spans="13:17" x14ac:dyDescent="0.3">
      <c r="M1534" t="str">
        <v>RealSelf</v>
      </c>
      <c r="N1534" cm="1">
        <f t="array" ref="N1534">SUM(IF((licenziamenti[company]=M1534)*(licenziamenti[date_year]=anno)*(licenziamenti[industry]=settore)*(licenziamenti[country]=paese),licenziamenti[total_laid_off]))</f>
        <v>0</v>
      </c>
      <c r="P1534" t="str">
        <v>Recast</v>
      </c>
      <c r="Q1534">
        <v>0</v>
      </c>
    </row>
    <row r="1535" spans="13:17" x14ac:dyDescent="0.3">
      <c r="M1535" t="str">
        <v>Rebel Foods</v>
      </c>
      <c r="N1535" cm="1">
        <f t="array" ref="N1535">SUM(IF((licenziamenti[company]=M1535)*(licenziamenti[date_year]=anno)*(licenziamenti[industry]=settore)*(licenziamenti[country]=paese),licenziamenti[total_laid_off]))</f>
        <v>0</v>
      </c>
      <c r="P1535" t="str">
        <v>Recharge</v>
      </c>
      <c r="Q1535">
        <v>0</v>
      </c>
    </row>
    <row r="1536" spans="13:17" x14ac:dyDescent="0.3">
      <c r="M1536" t="str">
        <v>Rebellion Defense</v>
      </c>
      <c r="N1536" cm="1">
        <f t="array" ref="N1536">SUM(IF((licenziamenti[company]=M1536)*(licenziamenti[date_year]=anno)*(licenziamenti[industry]=settore)*(licenziamenti[country]=paese),licenziamenti[total_laid_off]))</f>
        <v>0</v>
      </c>
      <c r="P1536" t="str">
        <v>Recur Forever</v>
      </c>
      <c r="Q1536">
        <v>0</v>
      </c>
    </row>
    <row r="1537" spans="13:17" x14ac:dyDescent="0.3">
      <c r="M1537" t="str">
        <v>Rec Room</v>
      </c>
      <c r="N1537" cm="1">
        <f t="array" ref="N1537">SUM(IF((licenziamenti[company]=M1537)*(licenziamenti[date_year]=anno)*(licenziamenti[industry]=settore)*(licenziamenti[country]=paese),licenziamenti[total_laid_off]))</f>
        <v>0</v>
      </c>
      <c r="P1537" t="str">
        <v>Redbox</v>
      </c>
      <c r="Q1537">
        <v>0</v>
      </c>
    </row>
    <row r="1538" spans="13:17" x14ac:dyDescent="0.3">
      <c r="M1538" t="str">
        <v>Recast</v>
      </c>
      <c r="N1538" cm="1">
        <f t="array" ref="N1538">SUM(IF((licenziamenti[company]=M1538)*(licenziamenti[date_year]=anno)*(licenziamenti[industry]=settore)*(licenziamenti[country]=paese),licenziamenti[total_laid_off]))</f>
        <v>0</v>
      </c>
      <c r="P1538" t="str">
        <v>Redbubble</v>
      </c>
      <c r="Q1538">
        <v>0</v>
      </c>
    </row>
    <row r="1539" spans="13:17" x14ac:dyDescent="0.3">
      <c r="M1539" t="str">
        <v>Recharge</v>
      </c>
      <c r="N1539" cm="1">
        <f t="array" ref="N1539">SUM(IF((licenziamenti[company]=M1539)*(licenziamenti[date_year]=anno)*(licenziamenti[industry]=settore)*(licenziamenti[country]=paese),licenziamenti[total_laid_off]))</f>
        <v>0</v>
      </c>
      <c r="P1539" t="str">
        <v>Reddit</v>
      </c>
      <c r="Q1539">
        <v>0</v>
      </c>
    </row>
    <row r="1540" spans="13:17" x14ac:dyDescent="0.3">
      <c r="M1540" t="str">
        <v>Recur Forever</v>
      </c>
      <c r="N1540" cm="1">
        <f t="array" ref="N1540">SUM(IF((licenziamenti[company]=M1540)*(licenziamenti[date_year]=anno)*(licenziamenti[industry]=settore)*(licenziamenti[country]=paese),licenziamenti[total_laid_off]))</f>
        <v>0</v>
      </c>
      <c r="P1540" t="str">
        <v>RedDoorz</v>
      </c>
      <c r="Q1540">
        <v>0</v>
      </c>
    </row>
    <row r="1541" spans="13:17" x14ac:dyDescent="0.3">
      <c r="M1541" t="str">
        <v>Redbox</v>
      </c>
      <c r="N1541" cm="1">
        <f t="array" ref="N1541">SUM(IF((licenziamenti[company]=M1541)*(licenziamenti[date_year]=anno)*(licenziamenti[industry]=settore)*(licenziamenti[country]=paese),licenziamenti[total_laid_off]))</f>
        <v>0</v>
      </c>
      <c r="P1541" t="str">
        <v>Redesign Health</v>
      </c>
      <c r="Q1541">
        <v>0</v>
      </c>
    </row>
    <row r="1542" spans="13:17" x14ac:dyDescent="0.3">
      <c r="M1542" t="str">
        <v>Redbubble</v>
      </c>
      <c r="N1542" cm="1">
        <f t="array" ref="N1542">SUM(IF((licenziamenti[company]=M1542)*(licenziamenti[date_year]=anno)*(licenziamenti[industry]=settore)*(licenziamenti[country]=paese),licenziamenti[total_laid_off]))</f>
        <v>0</v>
      </c>
      <c r="P1542" t="str">
        <v>Redfin</v>
      </c>
      <c r="Q1542">
        <v>0</v>
      </c>
    </row>
    <row r="1543" spans="13:17" x14ac:dyDescent="0.3">
      <c r="M1543" t="str">
        <v>Reddit</v>
      </c>
      <c r="N1543" cm="1">
        <f t="array" ref="N1543">SUM(IF((licenziamenti[company]=M1543)*(licenziamenti[date_year]=anno)*(licenziamenti[industry]=settore)*(licenziamenti[country]=paese),licenziamenti[total_laid_off]))</f>
        <v>0</v>
      </c>
      <c r="P1543" t="str">
        <v>Redox</v>
      </c>
      <c r="Q1543">
        <v>0</v>
      </c>
    </row>
    <row r="1544" spans="13:17" x14ac:dyDescent="0.3">
      <c r="M1544" t="str">
        <v>RedDoorz</v>
      </c>
      <c r="N1544" cm="1">
        <f t="array" ref="N1544">SUM(IF((licenziamenti[company]=M1544)*(licenziamenti[date_year]=anno)*(licenziamenti[industry]=settore)*(licenziamenti[country]=paese),licenziamenti[total_laid_off]))</f>
        <v>0</v>
      </c>
      <c r="P1544" t="str">
        <v>REE Automotive</v>
      </c>
      <c r="Q1544">
        <v>0</v>
      </c>
    </row>
    <row r="1545" spans="13:17" x14ac:dyDescent="0.3">
      <c r="M1545" t="str">
        <v>Redesign Health</v>
      </c>
      <c r="N1545" cm="1">
        <f t="array" ref="N1545">SUM(IF((licenziamenti[company]=M1545)*(licenziamenti[date_year]=anno)*(licenziamenti[industry]=settore)*(licenziamenti[country]=paese),licenziamenti[total_laid_off]))</f>
        <v>0</v>
      </c>
      <c r="P1545" t="str">
        <v>Reef</v>
      </c>
      <c r="Q1545">
        <v>0</v>
      </c>
    </row>
    <row r="1546" spans="13:17" x14ac:dyDescent="0.3">
      <c r="M1546" t="str">
        <v>Redfin</v>
      </c>
      <c r="N1546" cm="1">
        <f t="array" ref="N1546">SUM(IF((licenziamenti[company]=M1546)*(licenziamenti[date_year]=anno)*(licenziamenti[industry]=settore)*(licenziamenti[country]=paese),licenziamenti[total_laid_off]))</f>
        <v>0</v>
      </c>
      <c r="P1546" t="str">
        <v>Regrow Ag</v>
      </c>
      <c r="Q1546">
        <v>0</v>
      </c>
    </row>
    <row r="1547" spans="13:17" x14ac:dyDescent="0.3">
      <c r="M1547" t="str">
        <v>Redox</v>
      </c>
      <c r="N1547" cm="1">
        <f t="array" ref="N1547">SUM(IF((licenziamenti[company]=M1547)*(licenziamenti[date_year]=anno)*(licenziamenti[industry]=settore)*(licenziamenti[country]=paese),licenziamenti[total_laid_off]))</f>
        <v>0</v>
      </c>
      <c r="P1547" t="str">
        <v>Relativity</v>
      </c>
      <c r="Q1547">
        <v>0</v>
      </c>
    </row>
    <row r="1548" spans="13:17" x14ac:dyDescent="0.3">
      <c r="M1548" t="str">
        <v>REE Automotive</v>
      </c>
      <c r="N1548" cm="1">
        <f t="array" ref="N1548">SUM(IF((licenziamenti[company]=M1548)*(licenziamenti[date_year]=anno)*(licenziamenti[industry]=settore)*(licenziamenti[country]=paese),licenziamenti[total_laid_off]))</f>
        <v>0</v>
      </c>
      <c r="P1548" t="str">
        <v>Remedy</v>
      </c>
      <c r="Q1548">
        <v>0</v>
      </c>
    </row>
    <row r="1549" spans="13:17" x14ac:dyDescent="0.3">
      <c r="M1549" t="str">
        <v>Reef</v>
      </c>
      <c r="N1549" cm="1">
        <f t="array" ref="N1549">SUM(IF((licenziamenti[company]=M1549)*(licenziamenti[date_year]=anno)*(licenziamenti[industry]=settore)*(licenziamenti[country]=paese),licenziamenti[total_laid_off]))</f>
        <v>0</v>
      </c>
      <c r="P1549" t="str">
        <v>Remote</v>
      </c>
      <c r="Q1549">
        <v>0</v>
      </c>
    </row>
    <row r="1550" spans="13:17" x14ac:dyDescent="0.3">
      <c r="M1550" t="str">
        <v>Regrow Ag</v>
      </c>
      <c r="N1550" cm="1">
        <f t="array" ref="N1550">SUM(IF((licenziamenti[company]=M1550)*(licenziamenti[date_year]=anno)*(licenziamenti[industry]=settore)*(licenziamenti[country]=paese),licenziamenti[total_laid_off]))</f>
        <v>0</v>
      </c>
      <c r="P1550" t="str">
        <v>Remote Year</v>
      </c>
      <c r="Q1550">
        <v>0</v>
      </c>
    </row>
    <row r="1551" spans="13:17" x14ac:dyDescent="0.3">
      <c r="M1551" t="str">
        <v>Relativity</v>
      </c>
      <c r="N1551" cm="1">
        <f t="array" ref="N1551">SUM(IF((licenziamenti[company]=M1551)*(licenziamenti[date_year]=anno)*(licenziamenti[industry]=settore)*(licenziamenti[country]=paese),licenziamenti[total_laid_off]))</f>
        <v>0</v>
      </c>
      <c r="P1551" t="str">
        <v>RenoRun</v>
      </c>
      <c r="Q1551">
        <v>0</v>
      </c>
    </row>
    <row r="1552" spans="13:17" x14ac:dyDescent="0.3">
      <c r="M1552" t="str">
        <v>Remedy</v>
      </c>
      <c r="N1552" cm="1">
        <f t="array" ref="N1552">SUM(IF((licenziamenti[company]=M1552)*(licenziamenti[date_year]=anno)*(licenziamenti[industry]=settore)*(licenziamenti[country]=paese),licenziamenti[total_laid_off]))</f>
        <v>0</v>
      </c>
      <c r="P1552" t="str">
        <v>Rent the Runway</v>
      </c>
      <c r="Q1552">
        <v>0</v>
      </c>
    </row>
    <row r="1553" spans="13:17" x14ac:dyDescent="0.3">
      <c r="M1553" t="str">
        <v>Remote</v>
      </c>
      <c r="N1553" cm="1">
        <f t="array" ref="N1553">SUM(IF((licenziamenti[company]=M1553)*(licenziamenti[date_year]=anno)*(licenziamenti[industry]=settore)*(licenziamenti[country]=paese),licenziamenti[total_laid_off]))</f>
        <v>0</v>
      </c>
      <c r="P1553" t="str">
        <v>Repertoire Immune Medicines</v>
      </c>
      <c r="Q1553">
        <v>0</v>
      </c>
    </row>
    <row r="1554" spans="13:17" x14ac:dyDescent="0.3">
      <c r="M1554" t="str">
        <v>Remote Year</v>
      </c>
      <c r="N1554" cm="1">
        <f t="array" ref="N1554">SUM(IF((licenziamenti[company]=M1554)*(licenziamenti[date_year]=anno)*(licenziamenti[industry]=settore)*(licenziamenti[country]=paese),licenziamenti[total_laid_off]))</f>
        <v>0</v>
      </c>
      <c r="P1554" t="str">
        <v>Replicated</v>
      </c>
      <c r="Q1554">
        <v>0</v>
      </c>
    </row>
    <row r="1555" spans="13:17" x14ac:dyDescent="0.3">
      <c r="M1555" t="str">
        <v>RenoRun</v>
      </c>
      <c r="N1555" cm="1">
        <f t="array" ref="N1555">SUM(IF((licenziamenti[company]=M1555)*(licenziamenti[date_year]=anno)*(licenziamenti[industry]=settore)*(licenziamenti[country]=paese),licenziamenti[total_laid_off]))</f>
        <v>0</v>
      </c>
      <c r="P1555" t="str">
        <v>Replit</v>
      </c>
      <c r="Q1555">
        <v>0</v>
      </c>
    </row>
    <row r="1556" spans="13:17" x14ac:dyDescent="0.3">
      <c r="M1556" t="str">
        <v>Rent the Runway</v>
      </c>
      <c r="N1556" cm="1">
        <f t="array" ref="N1556">SUM(IF((licenziamenti[company]=M1556)*(licenziamenti[date_year]=anno)*(licenziamenti[industry]=settore)*(licenziamenti[country]=paese),licenziamenti[total_laid_off]))</f>
        <v>0</v>
      </c>
      <c r="P1556" t="str">
        <v>ResearchGate</v>
      </c>
      <c r="Q1556">
        <v>0</v>
      </c>
    </row>
    <row r="1557" spans="13:17" x14ac:dyDescent="0.3">
      <c r="M1557" t="str">
        <v>Repertoire Immune Medicines</v>
      </c>
      <c r="N1557" cm="1">
        <f t="array" ref="N1557">SUM(IF((licenziamenti[company]=M1557)*(licenziamenti[date_year]=anno)*(licenziamenti[industry]=settore)*(licenziamenti[country]=paese),licenziamenti[total_laid_off]))</f>
        <v>0</v>
      </c>
      <c r="P1557" t="str">
        <v>ReshaMandi</v>
      </c>
      <c r="Q1557">
        <v>0</v>
      </c>
    </row>
    <row r="1558" spans="13:17" x14ac:dyDescent="0.3">
      <c r="M1558" t="str">
        <v>Replicated</v>
      </c>
      <c r="N1558" cm="1">
        <f t="array" ref="N1558">SUM(IF((licenziamenti[company]=M1558)*(licenziamenti[date_year]=anno)*(licenziamenti[industry]=settore)*(licenziamenti[country]=paese),licenziamenti[total_laid_off]))</f>
        <v>0</v>
      </c>
      <c r="P1558" t="str">
        <v>Restaurant365</v>
      </c>
      <c r="Q1558">
        <v>0</v>
      </c>
    </row>
    <row r="1559" spans="13:17" x14ac:dyDescent="0.3">
      <c r="M1559" t="str">
        <v>Replit</v>
      </c>
      <c r="N1559" cm="1">
        <f t="array" ref="N1559">SUM(IF((licenziamenti[company]=M1559)*(licenziamenti[date_year]=anno)*(licenziamenti[industry]=settore)*(licenziamenti[country]=paese),licenziamenti[total_laid_off]))</f>
        <v>0</v>
      </c>
      <c r="P1559" t="str">
        <v>Retool</v>
      </c>
      <c r="Q1559">
        <v>0</v>
      </c>
    </row>
    <row r="1560" spans="13:17" x14ac:dyDescent="0.3">
      <c r="M1560" t="str">
        <v>ResearchGate</v>
      </c>
      <c r="N1560" cm="1">
        <f t="array" ref="N1560">SUM(IF((licenziamenti[company]=M1560)*(licenziamenti[date_year]=anno)*(licenziamenti[industry]=settore)*(licenziamenti[country]=paese),licenziamenti[total_laid_off]))</f>
        <v>0</v>
      </c>
      <c r="P1560" t="str">
        <v>Retrain.ai</v>
      </c>
      <c r="Q1560">
        <v>0</v>
      </c>
    </row>
    <row r="1561" spans="13:17" x14ac:dyDescent="0.3">
      <c r="M1561" t="str">
        <v>ReshaMandi</v>
      </c>
      <c r="N1561" cm="1">
        <f t="array" ref="N1561">SUM(IF((licenziamenti[company]=M1561)*(licenziamenti[date_year]=anno)*(licenziamenti[industry]=settore)*(licenziamenti[country]=paese),licenziamenti[total_laid_off]))</f>
        <v>0</v>
      </c>
      <c r="P1561" t="str">
        <v>Rev.com</v>
      </c>
      <c r="Q1561">
        <v>0</v>
      </c>
    </row>
    <row r="1562" spans="13:17" x14ac:dyDescent="0.3">
      <c r="M1562" t="str">
        <v>Restaurant365</v>
      </c>
      <c r="N1562" cm="1">
        <f t="array" ref="N1562">SUM(IF((licenziamenti[company]=M1562)*(licenziamenti[date_year]=anno)*(licenziamenti[industry]=settore)*(licenziamenti[country]=paese),licenziamenti[total_laid_off]))</f>
        <v>0</v>
      </c>
      <c r="P1562" t="str">
        <v>Revel</v>
      </c>
      <c r="Q1562">
        <v>0</v>
      </c>
    </row>
    <row r="1563" spans="13:17" x14ac:dyDescent="0.3">
      <c r="M1563" t="str">
        <v>Retool</v>
      </c>
      <c r="N1563" cm="1">
        <f t="array" ref="N1563">SUM(IF((licenziamenti[company]=M1563)*(licenziamenti[date_year]=anno)*(licenziamenti[industry]=settore)*(licenziamenti[country]=paese),licenziamenti[total_laid_off]))</f>
        <v>0</v>
      </c>
      <c r="P1563" t="str">
        <v>Revelate</v>
      </c>
      <c r="Q1563">
        <v>0</v>
      </c>
    </row>
    <row r="1564" spans="13:17" x14ac:dyDescent="0.3">
      <c r="M1564" t="str">
        <v>Retrain.ai</v>
      </c>
      <c r="N1564" cm="1">
        <f t="array" ref="N1564">SUM(IF((licenziamenti[company]=M1564)*(licenziamenti[date_year]=anno)*(licenziamenti[industry]=settore)*(licenziamenti[country]=paese),licenziamenti[total_laid_off]))</f>
        <v>0</v>
      </c>
      <c r="P1564" t="str">
        <v>Reverb</v>
      </c>
      <c r="Q1564">
        <v>0</v>
      </c>
    </row>
    <row r="1565" spans="13:17" x14ac:dyDescent="0.3">
      <c r="M1565" t="str">
        <v>Rev.com</v>
      </c>
      <c r="N1565" cm="1">
        <f t="array" ref="N1565">SUM(IF((licenziamenti[company]=M1565)*(licenziamenti[date_year]=anno)*(licenziamenti[industry]=settore)*(licenziamenti[country]=paese),licenziamenti[total_laid_off]))</f>
        <v>0</v>
      </c>
      <c r="P1565" t="str">
        <v>Revolut</v>
      </c>
      <c r="Q1565">
        <v>0</v>
      </c>
    </row>
    <row r="1566" spans="13:17" x14ac:dyDescent="0.3">
      <c r="M1566" t="str">
        <v>Revel</v>
      </c>
      <c r="N1566" cm="1">
        <f t="array" ref="N1566">SUM(IF((licenziamenti[company]=M1566)*(licenziamenti[date_year]=anno)*(licenziamenti[industry]=settore)*(licenziamenti[country]=paese),licenziamenti[total_laid_off]))</f>
        <v>0</v>
      </c>
      <c r="P1566" t="str">
        <v>Rezi</v>
      </c>
      <c r="Q1566">
        <v>0</v>
      </c>
    </row>
    <row r="1567" spans="13:17" x14ac:dyDescent="0.3">
      <c r="M1567" t="str">
        <v>Revelate</v>
      </c>
      <c r="N1567" cm="1">
        <f t="array" ref="N1567">SUM(IF((licenziamenti[company]=M1567)*(licenziamenti[date_year]=anno)*(licenziamenti[industry]=settore)*(licenziamenti[country]=paese),licenziamenti[total_laid_off]))</f>
        <v>0</v>
      </c>
      <c r="P1567" t="str">
        <v>Rhino</v>
      </c>
      <c r="Q1567">
        <v>0</v>
      </c>
    </row>
    <row r="1568" spans="13:17" x14ac:dyDescent="0.3">
      <c r="M1568" t="str">
        <v>Reverb</v>
      </c>
      <c r="N1568" cm="1">
        <f t="array" ref="N1568">SUM(IF((licenziamenti[company]=M1568)*(licenziamenti[date_year]=anno)*(licenziamenti[industry]=settore)*(licenziamenti[country]=paese),licenziamenti[total_laid_off]))</f>
        <v>0</v>
      </c>
      <c r="P1568" t="str">
        <v>Rhumbix</v>
      </c>
      <c r="Q1568">
        <v>0</v>
      </c>
    </row>
    <row r="1569" spans="13:17" x14ac:dyDescent="0.3">
      <c r="M1569" t="str">
        <v>Revolut</v>
      </c>
      <c r="N1569" cm="1">
        <f t="array" ref="N1569">SUM(IF((licenziamenti[company]=M1569)*(licenziamenti[date_year]=anno)*(licenziamenti[industry]=settore)*(licenziamenti[country]=paese),licenziamenti[total_laid_off]))</f>
        <v>0</v>
      </c>
      <c r="P1569" t="str">
        <v>Ribbon</v>
      </c>
      <c r="Q1569">
        <v>0</v>
      </c>
    </row>
    <row r="1570" spans="13:17" x14ac:dyDescent="0.3">
      <c r="M1570" t="str">
        <v>Rezi</v>
      </c>
      <c r="N1570" cm="1">
        <f t="array" ref="N1570">SUM(IF((licenziamenti[company]=M1570)*(licenziamenti[date_year]=anno)*(licenziamenti[industry]=settore)*(licenziamenti[country]=paese),licenziamenti[total_laid_off]))</f>
        <v>0</v>
      </c>
      <c r="P1570" t="str">
        <v>Ridecell</v>
      </c>
      <c r="Q1570">
        <v>0</v>
      </c>
    </row>
    <row r="1571" spans="13:17" x14ac:dyDescent="0.3">
      <c r="M1571" t="str">
        <v>Rhino</v>
      </c>
      <c r="N1571" cm="1">
        <f t="array" ref="N1571">SUM(IF((licenziamenti[company]=M1571)*(licenziamenti[date_year]=anno)*(licenziamenti[industry]=settore)*(licenziamenti[country]=paese),licenziamenti[total_laid_off]))</f>
        <v>0</v>
      </c>
      <c r="P1571" t="str">
        <v>Rigetti Computing</v>
      </c>
      <c r="Q1571">
        <v>0</v>
      </c>
    </row>
    <row r="1572" spans="13:17" x14ac:dyDescent="0.3">
      <c r="M1572" t="str">
        <v>Rhumbix</v>
      </c>
      <c r="N1572" cm="1">
        <f t="array" ref="N1572">SUM(IF((licenziamenti[company]=M1572)*(licenziamenti[date_year]=anno)*(licenziamenti[industry]=settore)*(licenziamenti[country]=paese),licenziamenti[total_laid_off]))</f>
        <v>0</v>
      </c>
      <c r="P1572" t="str">
        <v>RigUp</v>
      </c>
      <c r="Q1572">
        <v>0</v>
      </c>
    </row>
    <row r="1573" spans="13:17" x14ac:dyDescent="0.3">
      <c r="M1573" t="str">
        <v>Ribbon</v>
      </c>
      <c r="N1573" cm="1">
        <f t="array" ref="N1573">SUM(IF((licenziamenti[company]=M1573)*(licenziamenti[date_year]=anno)*(licenziamenti[industry]=settore)*(licenziamenti[country]=paese),licenziamenti[total_laid_off]))</f>
        <v>0</v>
      </c>
      <c r="P1573" t="str">
        <v>RingCentral</v>
      </c>
      <c r="Q1573">
        <v>0</v>
      </c>
    </row>
    <row r="1574" spans="13:17" x14ac:dyDescent="0.3">
      <c r="M1574" t="str">
        <v>Ridecell</v>
      </c>
      <c r="N1574" cm="1">
        <f t="array" ref="N1574">SUM(IF((licenziamenti[company]=M1574)*(licenziamenti[date_year]=anno)*(licenziamenti[industry]=settore)*(licenziamenti[country]=paese),licenziamenti[total_laid_off]))</f>
        <v>0</v>
      </c>
      <c r="P1574" t="str">
        <v>Riot Games</v>
      </c>
      <c r="Q1574">
        <v>0</v>
      </c>
    </row>
    <row r="1575" spans="13:17" x14ac:dyDescent="0.3">
      <c r="M1575" t="str">
        <v>Rigetti Computing</v>
      </c>
      <c r="N1575" cm="1">
        <f t="array" ref="N1575">SUM(IF((licenziamenti[company]=M1575)*(licenziamenti[date_year]=anno)*(licenziamenti[industry]=settore)*(licenziamenti[country]=paese),licenziamenti[total_laid_off]))</f>
        <v>0</v>
      </c>
      <c r="P1575" t="str">
        <v>RiseUp</v>
      </c>
      <c r="Q1575">
        <v>0</v>
      </c>
    </row>
    <row r="1576" spans="13:17" x14ac:dyDescent="0.3">
      <c r="M1576" t="str">
        <v>RigUp</v>
      </c>
      <c r="N1576" cm="1">
        <f t="array" ref="N1576">SUM(IF((licenziamenti[company]=M1576)*(licenziamenti[date_year]=anno)*(licenziamenti[industry]=settore)*(licenziamenti[country]=paese),licenziamenti[total_laid_off]))</f>
        <v>0</v>
      </c>
      <c r="P1576" t="str">
        <v>Riskified</v>
      </c>
      <c r="Q1576">
        <v>0</v>
      </c>
    </row>
    <row r="1577" spans="13:17" x14ac:dyDescent="0.3">
      <c r="M1577" t="str">
        <v>RingCentral</v>
      </c>
      <c r="N1577" cm="1">
        <f t="array" ref="N1577">SUM(IF((licenziamenti[company]=M1577)*(licenziamenti[date_year]=anno)*(licenziamenti[industry]=settore)*(licenziamenti[country]=paese),licenziamenti[total_laid_off]))</f>
        <v>0</v>
      </c>
      <c r="P1577" t="str">
        <v>Ritual</v>
      </c>
      <c r="Q1577">
        <v>0</v>
      </c>
    </row>
    <row r="1578" spans="13:17" x14ac:dyDescent="0.3">
      <c r="M1578" t="str">
        <v>Riot Games</v>
      </c>
      <c r="N1578" cm="1">
        <f t="array" ref="N1578">SUM(IF((licenziamenti[company]=M1578)*(licenziamenti[date_year]=anno)*(licenziamenti[industry]=settore)*(licenziamenti[country]=paese),licenziamenti[total_laid_off]))</f>
        <v>0</v>
      </c>
      <c r="P1578" t="str">
        <v>Rivian</v>
      </c>
      <c r="Q1578">
        <v>0</v>
      </c>
    </row>
    <row r="1579" spans="13:17" x14ac:dyDescent="0.3">
      <c r="M1579" t="str">
        <v>RiseUp</v>
      </c>
      <c r="N1579" cm="1">
        <f t="array" ref="N1579">SUM(IF((licenziamenti[company]=M1579)*(licenziamenti[date_year]=anno)*(licenziamenti[industry]=settore)*(licenziamenti[country]=paese),licenziamenti[total_laid_off]))</f>
        <v>0</v>
      </c>
      <c r="P1579" t="str">
        <v>Ro</v>
      </c>
      <c r="Q1579">
        <v>0</v>
      </c>
    </row>
    <row r="1580" spans="13:17" x14ac:dyDescent="0.3">
      <c r="M1580" t="str">
        <v>Riskified</v>
      </c>
      <c r="N1580" cm="1">
        <f t="array" ref="N1580">SUM(IF((licenziamenti[company]=M1580)*(licenziamenti[date_year]=anno)*(licenziamenti[industry]=settore)*(licenziamenti[country]=paese),licenziamenti[total_laid_off]))</f>
        <v>0</v>
      </c>
      <c r="P1580" t="str">
        <v>Robin AI</v>
      </c>
      <c r="Q1580">
        <v>0</v>
      </c>
    </row>
    <row r="1581" spans="13:17" x14ac:dyDescent="0.3">
      <c r="M1581" t="str">
        <v>Ritual</v>
      </c>
      <c r="N1581" cm="1">
        <f t="array" ref="N1581">SUM(IF((licenziamenti[company]=M1581)*(licenziamenti[date_year]=anno)*(licenziamenti[industry]=settore)*(licenziamenti[country]=paese),licenziamenti[total_laid_off]))</f>
        <v>0</v>
      </c>
      <c r="P1581" t="str">
        <v>Robinhood</v>
      </c>
      <c r="Q1581">
        <v>0</v>
      </c>
    </row>
    <row r="1582" spans="13:17" x14ac:dyDescent="0.3">
      <c r="M1582" t="str">
        <v>Rivian</v>
      </c>
      <c r="N1582" cm="1">
        <f t="array" ref="N1582">SUM(IF((licenziamenti[company]=M1582)*(licenziamenti[date_year]=anno)*(licenziamenti[industry]=settore)*(licenziamenti[country]=paese),licenziamenti[total_laid_off]))</f>
        <v>0</v>
      </c>
      <c r="P1582" t="str">
        <v>Roblox</v>
      </c>
      <c r="Q1582">
        <v>0</v>
      </c>
    </row>
    <row r="1583" spans="13:17" x14ac:dyDescent="0.3">
      <c r="M1583" t="str">
        <v>Ro</v>
      </c>
      <c r="N1583" cm="1">
        <f t="array" ref="N1583">SUM(IF((licenziamenti[company]=M1583)*(licenziamenti[date_year]=anno)*(licenziamenti[industry]=settore)*(licenziamenti[country]=paese),licenziamenti[total_laid_off]))</f>
        <v>0</v>
      </c>
      <c r="P1583" t="str">
        <v>Rock Content</v>
      </c>
      <c r="Q1583">
        <v>0</v>
      </c>
    </row>
    <row r="1584" spans="13:17" x14ac:dyDescent="0.3">
      <c r="M1584" t="str">
        <v>Robin AI</v>
      </c>
      <c r="N1584" cm="1">
        <f t="array" ref="N1584">SUM(IF((licenziamenti[company]=M1584)*(licenziamenti[date_year]=anno)*(licenziamenti[industry]=settore)*(licenziamenti[country]=paese),licenziamenti[total_laid_off]))</f>
        <v>0</v>
      </c>
      <c r="P1584" t="str">
        <v>Rocket Companies</v>
      </c>
      <c r="Q1584">
        <v>0</v>
      </c>
    </row>
    <row r="1585" spans="13:17" x14ac:dyDescent="0.3">
      <c r="M1585" t="str">
        <v>Robinhood</v>
      </c>
      <c r="N1585" cm="1">
        <f t="array" ref="N1585">SUM(IF((licenziamenti[company]=M1585)*(licenziamenti[date_year]=anno)*(licenziamenti[industry]=settore)*(licenziamenti[country]=paese),licenziamenti[total_laid_off]))</f>
        <v>0</v>
      </c>
      <c r="P1585" t="str">
        <v>Roku</v>
      </c>
      <c r="Q1585">
        <v>0</v>
      </c>
    </row>
    <row r="1586" spans="13:17" x14ac:dyDescent="0.3">
      <c r="M1586" t="str">
        <v>Roblox</v>
      </c>
      <c r="N1586" cm="1">
        <f t="array" ref="N1586">SUM(IF((licenziamenti[company]=M1586)*(licenziamenti[date_year]=anno)*(licenziamenti[industry]=settore)*(licenziamenti[country]=paese),licenziamenti[total_laid_off]))</f>
        <v>0</v>
      </c>
      <c r="P1586" t="str">
        <v>Roofstock</v>
      </c>
      <c r="Q1586">
        <v>0</v>
      </c>
    </row>
    <row r="1587" spans="13:17" x14ac:dyDescent="0.3">
      <c r="M1587" t="str">
        <v>Rock Content</v>
      </c>
      <c r="N1587" cm="1">
        <f t="array" ref="N1587">SUM(IF((licenziamenti[company]=M1587)*(licenziamenti[date_year]=anno)*(licenziamenti[industry]=settore)*(licenziamenti[country]=paese),licenziamenti[total_laid_off]))</f>
        <v>0</v>
      </c>
      <c r="P1587" t="str">
        <v>Root Insurance</v>
      </c>
      <c r="Q1587">
        <v>0</v>
      </c>
    </row>
    <row r="1588" spans="13:17" x14ac:dyDescent="0.3">
      <c r="M1588" t="str">
        <v>Rocket Companies</v>
      </c>
      <c r="N1588" cm="1">
        <f t="array" ref="N1588">SUM(IF((licenziamenti[company]=M1588)*(licenziamenti[date_year]=anno)*(licenziamenti[industry]=settore)*(licenziamenti[country]=paese),licenziamenti[total_laid_off]))</f>
        <v>0</v>
      </c>
      <c r="P1588" t="str">
        <v>Rover</v>
      </c>
      <c r="Q1588">
        <v>0</v>
      </c>
    </row>
    <row r="1589" spans="13:17" x14ac:dyDescent="0.3">
      <c r="M1589" t="str">
        <v>Roku</v>
      </c>
      <c r="N1589" cm="1">
        <f t="array" ref="N1589">SUM(IF((licenziamenti[company]=M1589)*(licenziamenti[date_year]=anno)*(licenziamenti[industry]=settore)*(licenziamenti[country]=paese),licenziamenti[total_laid_off]))</f>
        <v>0</v>
      </c>
      <c r="P1589" t="str">
        <v>Rows</v>
      </c>
      <c r="Q1589">
        <v>0</v>
      </c>
    </row>
    <row r="1590" spans="13:17" x14ac:dyDescent="0.3">
      <c r="M1590" t="str">
        <v>Roofstock</v>
      </c>
      <c r="N1590" cm="1">
        <f t="array" ref="N1590">SUM(IF((licenziamenti[company]=M1590)*(licenziamenti[date_year]=anno)*(licenziamenti[industry]=settore)*(licenziamenti[country]=paese),licenziamenti[total_laid_off]))</f>
        <v>0</v>
      </c>
      <c r="P1590" t="str">
        <v>Rubica</v>
      </c>
      <c r="Q1590">
        <v>0</v>
      </c>
    </row>
    <row r="1591" spans="13:17" x14ac:dyDescent="0.3">
      <c r="M1591" t="str">
        <v>Root Insurance</v>
      </c>
      <c r="N1591" cm="1">
        <f t="array" ref="N1591">SUM(IF((licenziamenti[company]=M1591)*(licenziamenti[date_year]=anno)*(licenziamenti[industry]=settore)*(licenziamenti[country]=paese),licenziamenti[total_laid_off]))</f>
        <v>0</v>
      </c>
      <c r="P1591" t="str">
        <v>Rubicon Project</v>
      </c>
      <c r="Q1591">
        <v>0</v>
      </c>
    </row>
    <row r="1592" spans="13:17" x14ac:dyDescent="0.3">
      <c r="M1592" t="str">
        <v>Rover</v>
      </c>
      <c r="N1592" cm="1">
        <f t="array" ref="N1592">SUM(IF((licenziamenti[company]=M1592)*(licenziamenti[date_year]=anno)*(licenziamenti[industry]=settore)*(licenziamenti[country]=paese),licenziamenti[total_laid_off]))</f>
        <v>0</v>
      </c>
      <c r="P1592" t="str">
        <v>Rubicon Technologies</v>
      </c>
      <c r="Q1592">
        <v>0</v>
      </c>
    </row>
    <row r="1593" spans="13:17" x14ac:dyDescent="0.3">
      <c r="M1593" t="str">
        <v>Rows</v>
      </c>
      <c r="N1593" cm="1">
        <f t="array" ref="N1593">SUM(IF((licenziamenti[company]=M1593)*(licenziamenti[date_year]=anno)*(licenziamenti[industry]=settore)*(licenziamenti[country]=paese),licenziamenti[total_laid_off]))</f>
        <v>0</v>
      </c>
      <c r="P1593" t="str">
        <v>Rubius</v>
      </c>
      <c r="Q1593">
        <v>0</v>
      </c>
    </row>
    <row r="1594" spans="13:17" x14ac:dyDescent="0.3">
      <c r="M1594" t="str">
        <v>Rubica</v>
      </c>
      <c r="N1594" cm="1">
        <f t="array" ref="N1594">SUM(IF((licenziamenti[company]=M1594)*(licenziamenti[date_year]=anno)*(licenziamenti[industry]=settore)*(licenziamenti[country]=paese),licenziamenti[total_laid_off]))</f>
        <v>0</v>
      </c>
      <c r="P1594" t="str">
        <v>Rubrik</v>
      </c>
      <c r="Q1594">
        <v>0</v>
      </c>
    </row>
    <row r="1595" spans="13:17" x14ac:dyDescent="0.3">
      <c r="M1595" t="str">
        <v>Rubicon Project</v>
      </c>
      <c r="N1595" cm="1">
        <f t="array" ref="N1595">SUM(IF((licenziamenti[company]=M1595)*(licenziamenti[date_year]=anno)*(licenziamenti[industry]=settore)*(licenziamenti[country]=paese),licenziamenti[total_laid_off]))</f>
        <v>0</v>
      </c>
      <c r="P1595" t="str">
        <v>Running Tide</v>
      </c>
      <c r="Q1595">
        <v>0</v>
      </c>
    </row>
    <row r="1596" spans="13:17" x14ac:dyDescent="0.3">
      <c r="M1596" t="str">
        <v>Rubicon Technologies</v>
      </c>
      <c r="N1596" cm="1">
        <f t="array" ref="N1596">SUM(IF((licenziamenti[company]=M1596)*(licenziamenti[date_year]=anno)*(licenziamenti[industry]=settore)*(licenziamenti[country]=paese),licenziamenti[total_laid_off]))</f>
        <v>0</v>
      </c>
      <c r="P1596" t="str">
        <v>Rupeek</v>
      </c>
      <c r="Q1596">
        <v>0</v>
      </c>
    </row>
    <row r="1597" spans="13:17" x14ac:dyDescent="0.3">
      <c r="M1597" t="str">
        <v>Rubius</v>
      </c>
      <c r="N1597" cm="1">
        <f t="array" ref="N1597">SUM(IF((licenziamenti[company]=M1597)*(licenziamenti[date_year]=anno)*(licenziamenti[industry]=settore)*(licenziamenti[country]=paese),licenziamenti[total_laid_off]))</f>
        <v>0</v>
      </c>
      <c r="P1597" t="str">
        <v>Sabi</v>
      </c>
      <c r="Q1597">
        <v>0</v>
      </c>
    </row>
    <row r="1598" spans="13:17" x14ac:dyDescent="0.3">
      <c r="M1598" t="str">
        <v>Rubrik</v>
      </c>
      <c r="N1598" cm="1">
        <f t="array" ref="N1598">SUM(IF((licenziamenti[company]=M1598)*(licenziamenti[date_year]=anno)*(licenziamenti[industry]=settore)*(licenziamenti[country]=paese),licenziamenti[total_laid_off]))</f>
        <v>0</v>
      </c>
      <c r="P1598" t="str">
        <v>Sabre</v>
      </c>
      <c r="Q1598">
        <v>0</v>
      </c>
    </row>
    <row r="1599" spans="13:17" x14ac:dyDescent="0.3">
      <c r="M1599" t="str">
        <v>Running Tide</v>
      </c>
      <c r="N1599" cm="1">
        <f t="array" ref="N1599">SUM(IF((licenziamenti[company]=M1599)*(licenziamenti[date_year]=anno)*(licenziamenti[industry]=settore)*(licenziamenti[country]=paese),licenziamenti[total_laid_off]))</f>
        <v>0</v>
      </c>
      <c r="P1599" t="str">
        <v>SadaPay</v>
      </c>
      <c r="Q1599">
        <v>0</v>
      </c>
    </row>
    <row r="1600" spans="13:17" x14ac:dyDescent="0.3">
      <c r="M1600" t="str">
        <v>Rupeek</v>
      </c>
      <c r="N1600" cm="1">
        <f t="array" ref="N1600">SUM(IF((licenziamenti[company]=M1600)*(licenziamenti[date_year]=anno)*(licenziamenti[industry]=settore)*(licenziamenti[country]=paese),licenziamenti[total_laid_off]))</f>
        <v>0</v>
      </c>
      <c r="P1600" t="str">
        <v>SafeGraph</v>
      </c>
      <c r="Q1600">
        <v>0</v>
      </c>
    </row>
    <row r="1601" spans="13:17" x14ac:dyDescent="0.3">
      <c r="M1601" t="str">
        <v>Sabi</v>
      </c>
      <c r="N1601" cm="1">
        <f t="array" ref="N1601">SUM(IF((licenziamenti[company]=M1601)*(licenziamenti[date_year]=anno)*(licenziamenti[industry]=settore)*(licenziamenti[country]=paese),licenziamenti[total_laid_off]))</f>
        <v>0</v>
      </c>
      <c r="P1601" t="str">
        <v>Sage Therapeutics</v>
      </c>
      <c r="Q1601">
        <v>0</v>
      </c>
    </row>
    <row r="1602" spans="13:17" x14ac:dyDescent="0.3">
      <c r="M1602" t="str">
        <v>Sabre</v>
      </c>
      <c r="N1602" cm="1">
        <f t="array" ref="N1602">SUM(IF((licenziamenti[company]=M1602)*(licenziamenti[date_year]=anno)*(licenziamenti[industry]=settore)*(licenziamenti[country]=paese),licenziamenti[total_laid_off]))</f>
        <v>0</v>
      </c>
      <c r="P1602" t="str">
        <v>Sage Therapeutics copy</v>
      </c>
      <c r="Q1602">
        <v>0</v>
      </c>
    </row>
    <row r="1603" spans="13:17" x14ac:dyDescent="0.3">
      <c r="M1603" t="str">
        <v>SadaPay</v>
      </c>
      <c r="N1603" cm="1">
        <f t="array" ref="N1603">SUM(IF((licenziamenti[company]=M1603)*(licenziamenti[date_year]=anno)*(licenziamenti[industry]=settore)*(licenziamenti[country]=paese),licenziamenti[total_laid_off]))</f>
        <v>0</v>
      </c>
      <c r="P1603" t="str">
        <v>Saks.com</v>
      </c>
      <c r="Q1603">
        <v>0</v>
      </c>
    </row>
    <row r="1604" spans="13:17" x14ac:dyDescent="0.3">
      <c r="M1604" t="str">
        <v>SafeGraph</v>
      </c>
      <c r="N1604" cm="1">
        <f t="array" ref="N1604">SUM(IF((licenziamenti[company]=M1604)*(licenziamenti[date_year]=anno)*(licenziamenti[industry]=settore)*(licenziamenti[country]=paese),licenziamenti[total_laid_off]))</f>
        <v>0</v>
      </c>
      <c r="P1604" t="str">
        <v>Sales Boomerang</v>
      </c>
      <c r="Q1604">
        <v>0</v>
      </c>
    </row>
    <row r="1605" spans="13:17" x14ac:dyDescent="0.3">
      <c r="M1605" t="str">
        <v>Sage Therapeutics</v>
      </c>
      <c r="N1605" cm="1">
        <f t="array" ref="N1605">SUM(IF((licenziamenti[company]=M1605)*(licenziamenti[date_year]=anno)*(licenziamenti[industry]=settore)*(licenziamenti[country]=paese),licenziamenti[total_laid_off]))</f>
        <v>0</v>
      </c>
      <c r="P1605" t="str">
        <v>Salesforce</v>
      </c>
      <c r="Q1605">
        <v>0</v>
      </c>
    </row>
    <row r="1606" spans="13:17" x14ac:dyDescent="0.3">
      <c r="M1606" t="str">
        <v>Sage Therapeutics copy</v>
      </c>
      <c r="N1606" cm="1">
        <f t="array" ref="N1606">SUM(IF((licenziamenti[company]=M1606)*(licenziamenti[date_year]=anno)*(licenziamenti[industry]=settore)*(licenziamenti[country]=paese),licenziamenti[total_laid_off]))</f>
        <v>0</v>
      </c>
      <c r="P1606" t="str">
        <v>Salesloft</v>
      </c>
      <c r="Q1606">
        <v>0</v>
      </c>
    </row>
    <row r="1607" spans="13:17" x14ac:dyDescent="0.3">
      <c r="M1607" t="str">
        <v>Saks.com</v>
      </c>
      <c r="N1607" cm="1">
        <f t="array" ref="N1607">SUM(IF((licenziamenti[company]=M1607)*(licenziamenti[date_year]=anno)*(licenziamenti[industry]=settore)*(licenziamenti[country]=paese),licenziamenti[total_laid_off]))</f>
        <v>0</v>
      </c>
      <c r="P1607" t="str">
        <v>Salsify</v>
      </c>
      <c r="Q1607">
        <v>0</v>
      </c>
    </row>
    <row r="1608" spans="13:17" x14ac:dyDescent="0.3">
      <c r="M1608" t="str">
        <v>Sales Boomerang</v>
      </c>
      <c r="N1608" cm="1">
        <f t="array" ref="N1608">SUM(IF((licenziamenti[company]=M1608)*(licenziamenti[date_year]=anno)*(licenziamenti[industry]=settore)*(licenziamenti[country]=paese),licenziamenti[total_laid_off]))</f>
        <v>0</v>
      </c>
      <c r="P1608" t="str">
        <v>Salto</v>
      </c>
      <c r="Q1608">
        <v>0</v>
      </c>
    </row>
    <row r="1609" spans="13:17" x14ac:dyDescent="0.3">
      <c r="M1609" t="str">
        <v>Salesforce</v>
      </c>
      <c r="N1609" cm="1">
        <f t="array" ref="N1609">SUM(IF((licenziamenti[company]=M1609)*(licenziamenti[date_year]=anno)*(licenziamenti[industry]=settore)*(licenziamenti[country]=paese),licenziamenti[total_laid_off]))</f>
        <v>0</v>
      </c>
      <c r="P1609" t="str">
        <v>SambaNova</v>
      </c>
      <c r="Q1609">
        <v>0</v>
      </c>
    </row>
    <row r="1610" spans="13:17" x14ac:dyDescent="0.3">
      <c r="M1610" t="str">
        <v>Salesloft</v>
      </c>
      <c r="N1610" cm="1">
        <f t="array" ref="N1610">SUM(IF((licenziamenti[company]=M1610)*(licenziamenti[date_year]=anno)*(licenziamenti[industry]=settore)*(licenziamenti[country]=paese),licenziamenti[total_laid_off]))</f>
        <v>0</v>
      </c>
      <c r="P1610" t="str">
        <v>Sami</v>
      </c>
      <c r="Q1610">
        <v>0</v>
      </c>
    </row>
    <row r="1611" spans="13:17" x14ac:dyDescent="0.3">
      <c r="M1611" t="str">
        <v>Salsify</v>
      </c>
      <c r="N1611" cm="1">
        <f t="array" ref="N1611">SUM(IF((licenziamenti[company]=M1611)*(licenziamenti[date_year]=anno)*(licenziamenti[industry]=settore)*(licenziamenti[country]=paese),licenziamenti[total_laid_off]))</f>
        <v>0</v>
      </c>
      <c r="P1611" t="str">
        <v>Sampler</v>
      </c>
      <c r="Q1611">
        <v>0</v>
      </c>
    </row>
    <row r="1612" spans="13:17" x14ac:dyDescent="0.3">
      <c r="M1612" t="str">
        <v>Salto</v>
      </c>
      <c r="N1612" cm="1">
        <f t="array" ref="N1612">SUM(IF((licenziamenti[company]=M1612)*(licenziamenti[date_year]=anno)*(licenziamenti[industry]=settore)*(licenziamenti[country]=paese),licenziamenti[total_laid_off]))</f>
        <v>0</v>
      </c>
      <c r="P1612" t="str">
        <v>Samsara</v>
      </c>
      <c r="Q1612">
        <v>0</v>
      </c>
    </row>
    <row r="1613" spans="13:17" x14ac:dyDescent="0.3">
      <c r="M1613" t="str">
        <v>SambaNova</v>
      </c>
      <c r="N1613" cm="1">
        <f t="array" ref="N1613">SUM(IF((licenziamenti[company]=M1613)*(licenziamenti[date_year]=anno)*(licenziamenti[industry]=settore)*(licenziamenti[country]=paese),licenziamenti[total_laid_off]))</f>
        <v>0</v>
      </c>
      <c r="P1613" t="str">
        <v>Sana</v>
      </c>
      <c r="Q1613">
        <v>0</v>
      </c>
    </row>
    <row r="1614" spans="13:17" x14ac:dyDescent="0.3">
      <c r="M1614" t="str">
        <v>Sami</v>
      </c>
      <c r="N1614" cm="1">
        <f t="array" ref="N1614">SUM(IF((licenziamenti[company]=M1614)*(licenziamenti[date_year]=anno)*(licenziamenti[industry]=settore)*(licenziamenti[country]=paese),licenziamenti[total_laid_off]))</f>
        <v>0</v>
      </c>
      <c r="P1614" t="str">
        <v>Sana Benefits</v>
      </c>
      <c r="Q1614">
        <v>0</v>
      </c>
    </row>
    <row r="1615" spans="13:17" x14ac:dyDescent="0.3">
      <c r="M1615" t="str">
        <v>Sampler</v>
      </c>
      <c r="N1615" cm="1">
        <f t="array" ref="N1615">SUM(IF((licenziamenti[company]=M1615)*(licenziamenti[date_year]=anno)*(licenziamenti[industry]=settore)*(licenziamenti[country]=paese),licenziamenti[total_laid_off]))</f>
        <v>0</v>
      </c>
      <c r="P1615" t="str">
        <v>Sanar</v>
      </c>
      <c r="Q1615">
        <v>0</v>
      </c>
    </row>
    <row r="1616" spans="13:17" x14ac:dyDescent="0.3">
      <c r="M1616" t="str">
        <v>Samsara</v>
      </c>
      <c r="N1616" cm="1">
        <f t="array" ref="N1616">SUM(IF((licenziamenti[company]=M1616)*(licenziamenti[date_year]=anno)*(licenziamenti[industry]=settore)*(licenziamenti[country]=paese),licenziamenti[total_laid_off]))</f>
        <v>0</v>
      </c>
      <c r="P1616" t="str">
        <v>Sandbox VR</v>
      </c>
      <c r="Q1616">
        <v>0</v>
      </c>
    </row>
    <row r="1617" spans="13:17" x14ac:dyDescent="0.3">
      <c r="M1617" t="str">
        <v>Sana</v>
      </c>
      <c r="N1617" cm="1">
        <f t="array" ref="N1617">SUM(IF((licenziamenti[company]=M1617)*(licenziamenti[date_year]=anno)*(licenziamenti[industry]=settore)*(licenziamenti[country]=paese),licenziamenti[total_laid_off]))</f>
        <v>0</v>
      </c>
      <c r="P1617" t="str">
        <v>SAP</v>
      </c>
      <c r="Q1617">
        <v>0</v>
      </c>
    </row>
    <row r="1618" spans="13:17" x14ac:dyDescent="0.3">
      <c r="M1618" t="str">
        <v>Sana Benefits</v>
      </c>
      <c r="N1618" cm="1">
        <f t="array" ref="N1618">SUM(IF((licenziamenti[company]=M1618)*(licenziamenti[date_year]=anno)*(licenziamenti[industry]=settore)*(licenziamenti[country]=paese),licenziamenti[total_laid_off]))</f>
        <v>0</v>
      </c>
      <c r="P1618" t="str">
        <v>SAP Labs</v>
      </c>
      <c r="Q1618">
        <v>0</v>
      </c>
    </row>
    <row r="1619" spans="13:17" x14ac:dyDescent="0.3">
      <c r="M1619" t="str">
        <v>Sanar</v>
      </c>
      <c r="N1619" cm="1">
        <f t="array" ref="N1619">SUM(IF((licenziamenti[company]=M1619)*(licenziamenti[date_year]=anno)*(licenziamenti[industry]=settore)*(licenziamenti[country]=paese),licenziamenti[total_laid_off]))</f>
        <v>0</v>
      </c>
      <c r="P1619" t="str">
        <v>Sarcos</v>
      </c>
      <c r="Q1619">
        <v>0</v>
      </c>
    </row>
    <row r="1620" spans="13:17" x14ac:dyDescent="0.3">
      <c r="M1620" t="str">
        <v>Sandbox VR</v>
      </c>
      <c r="N1620" cm="1">
        <f t="array" ref="N1620">SUM(IF((licenziamenti[company]=M1620)*(licenziamenti[date_year]=anno)*(licenziamenti[industry]=settore)*(licenziamenti[country]=paese),licenziamenti[total_laid_off]))</f>
        <v>0</v>
      </c>
      <c r="P1620" t="str">
        <v>Satellogic</v>
      </c>
      <c r="Q1620">
        <v>0</v>
      </c>
    </row>
    <row r="1621" spans="13:17" x14ac:dyDescent="0.3">
      <c r="M1621" t="str">
        <v>SAP</v>
      </c>
      <c r="N1621" cm="1">
        <f t="array" ref="N1621">SUM(IF((licenziamenti[company]=M1621)*(licenziamenti[date_year]=anno)*(licenziamenti[industry]=settore)*(licenziamenti[country]=paese),licenziamenti[total_laid_off]))</f>
        <v>0</v>
      </c>
      <c r="P1621" t="str">
        <v>Sauce Labs</v>
      </c>
      <c r="Q1621">
        <v>0</v>
      </c>
    </row>
    <row r="1622" spans="13:17" x14ac:dyDescent="0.3">
      <c r="M1622" t="str">
        <v>SAP Labs</v>
      </c>
      <c r="N1622" cm="1">
        <f t="array" ref="N1622">SUM(IF((licenziamenti[company]=M1622)*(licenziamenti[date_year]=anno)*(licenziamenti[industry]=settore)*(licenziamenti[country]=paese),licenziamenti[total_laid_off]))</f>
        <v>0</v>
      </c>
      <c r="P1622" t="str">
        <v>Sayurbox</v>
      </c>
      <c r="Q1622">
        <v>0</v>
      </c>
    </row>
    <row r="1623" spans="13:17" x14ac:dyDescent="0.3">
      <c r="M1623" t="str">
        <v>Sarcos</v>
      </c>
      <c r="N1623" cm="1">
        <f t="array" ref="N1623">SUM(IF((licenziamenti[company]=M1623)*(licenziamenti[date_year]=anno)*(licenziamenti[industry]=settore)*(licenziamenti[country]=paese),licenziamenti[total_laid_off]))</f>
        <v>0</v>
      </c>
      <c r="P1623" t="str">
        <v>Scale AI</v>
      </c>
      <c r="Q1623">
        <v>0</v>
      </c>
    </row>
    <row r="1624" spans="13:17" x14ac:dyDescent="0.3">
      <c r="M1624" t="str">
        <v>Satellogic</v>
      </c>
      <c r="N1624" cm="1">
        <f t="array" ref="N1624">SUM(IF((licenziamenti[company]=M1624)*(licenziamenti[date_year]=anno)*(licenziamenti[industry]=settore)*(licenziamenti[country]=paese),licenziamenti[total_laid_off]))</f>
        <v>0</v>
      </c>
      <c r="P1624" t="str">
        <v>ScaleFactor</v>
      </c>
      <c r="Q1624">
        <v>0</v>
      </c>
    </row>
    <row r="1625" spans="13:17" x14ac:dyDescent="0.3">
      <c r="M1625" t="str">
        <v>Sauce Labs</v>
      </c>
      <c r="N1625" cm="1">
        <f t="array" ref="N1625">SUM(IF((licenziamenti[company]=M1625)*(licenziamenti[date_year]=anno)*(licenziamenti[industry]=settore)*(licenziamenti[country]=paese),licenziamenti[total_laid_off]))</f>
        <v>0</v>
      </c>
      <c r="P1625" t="str">
        <v>Scaler</v>
      </c>
      <c r="Q1625">
        <v>0</v>
      </c>
    </row>
    <row r="1626" spans="13:17" x14ac:dyDescent="0.3">
      <c r="M1626" t="str">
        <v>Sayurbox</v>
      </c>
      <c r="N1626" cm="1">
        <f t="array" ref="N1626">SUM(IF((licenziamenti[company]=M1626)*(licenziamenti[date_year]=anno)*(licenziamenti[industry]=settore)*(licenziamenti[country]=paese),licenziamenti[total_laid_off]))</f>
        <v>0</v>
      </c>
      <c r="P1626" t="str">
        <v>SchoolMint</v>
      </c>
      <c r="Q1626">
        <v>0</v>
      </c>
    </row>
    <row r="1627" spans="13:17" x14ac:dyDescent="0.3">
      <c r="M1627" t="str">
        <v>Scale AI</v>
      </c>
      <c r="N1627" cm="1">
        <f t="array" ref="N1627">SUM(IF((licenziamenti[company]=M1627)*(licenziamenti[date_year]=anno)*(licenziamenti[industry]=settore)*(licenziamenti[country]=paese),licenziamenti[total_laid_off]))</f>
        <v>0</v>
      </c>
      <c r="P1627" t="str">
        <v>Science 37</v>
      </c>
      <c r="Q1627">
        <v>0</v>
      </c>
    </row>
    <row r="1628" spans="13:17" x14ac:dyDescent="0.3">
      <c r="M1628" t="str">
        <v>ScaleFactor</v>
      </c>
      <c r="N1628" cm="1">
        <f t="array" ref="N1628">SUM(IF((licenziamenti[company]=M1628)*(licenziamenti[date_year]=anno)*(licenziamenti[industry]=settore)*(licenziamenti[country]=paese),licenziamenti[total_laid_off]))</f>
        <v>0</v>
      </c>
      <c r="P1628" t="str">
        <v>SCiFi Foods</v>
      </c>
      <c r="Q1628">
        <v>0</v>
      </c>
    </row>
    <row r="1629" spans="13:17" x14ac:dyDescent="0.3">
      <c r="M1629" t="str">
        <v>Scaler</v>
      </c>
      <c r="N1629" cm="1">
        <f t="array" ref="N1629">SUM(IF((licenziamenti[company]=M1629)*(licenziamenti[date_year]=anno)*(licenziamenti[industry]=settore)*(licenziamenti[country]=paese),licenziamenti[total_laid_off]))</f>
        <v>0</v>
      </c>
      <c r="P1629" t="str">
        <v>Scoop</v>
      </c>
      <c r="Q1629">
        <v>0</v>
      </c>
    </row>
    <row r="1630" spans="13:17" x14ac:dyDescent="0.3">
      <c r="M1630" t="str">
        <v>SchoolMint</v>
      </c>
      <c r="N1630" cm="1">
        <f t="array" ref="N1630">SUM(IF((licenziamenti[company]=M1630)*(licenziamenti[date_year]=anno)*(licenziamenti[industry]=settore)*(licenziamenti[country]=paese),licenziamenti[total_laid_off]))</f>
        <v>0</v>
      </c>
      <c r="P1630" t="str">
        <v>Scoro</v>
      </c>
      <c r="Q1630">
        <v>0</v>
      </c>
    </row>
    <row r="1631" spans="13:17" x14ac:dyDescent="0.3">
      <c r="M1631" t="str">
        <v>Science 37</v>
      </c>
      <c r="N1631" cm="1">
        <f t="array" ref="N1631">SUM(IF((licenziamenti[company]=M1631)*(licenziamenti[date_year]=anno)*(licenziamenti[industry]=settore)*(licenziamenti[country]=paese),licenziamenti[total_laid_off]))</f>
        <v>0</v>
      </c>
      <c r="P1631" t="str">
        <v>Sea</v>
      </c>
      <c r="Q1631">
        <v>0</v>
      </c>
    </row>
    <row r="1632" spans="13:17" x14ac:dyDescent="0.3">
      <c r="M1632" t="str">
        <v>SCiFi Foods</v>
      </c>
      <c r="N1632" cm="1">
        <f t="array" ref="N1632">SUM(IF((licenziamenti[company]=M1632)*(licenziamenti[date_year]=anno)*(licenziamenti[industry]=settore)*(licenziamenti[country]=paese),licenziamenti[total_laid_off]))</f>
        <v>0</v>
      </c>
      <c r="P1632" t="str">
        <v>SeatGeek</v>
      </c>
      <c r="Q1632">
        <v>0</v>
      </c>
    </row>
    <row r="1633" spans="13:17" x14ac:dyDescent="0.3">
      <c r="M1633" t="str">
        <v>Scoop</v>
      </c>
      <c r="N1633" cm="1">
        <f t="array" ref="N1633">SUM(IF((licenziamenti[company]=M1633)*(licenziamenti[date_year]=anno)*(licenziamenti[industry]=settore)*(licenziamenti[country]=paese),licenziamenti[total_laid_off]))</f>
        <v>0</v>
      </c>
      <c r="P1633" t="str">
        <v>Section4</v>
      </c>
      <c r="Q1633">
        <v>0</v>
      </c>
    </row>
    <row r="1634" spans="13:17" x14ac:dyDescent="0.3">
      <c r="M1634" t="str">
        <v>Scoro</v>
      </c>
      <c r="N1634" cm="1">
        <f t="array" ref="N1634">SUM(IF((licenziamenti[company]=M1634)*(licenziamenti[date_year]=anno)*(licenziamenti[industry]=settore)*(licenziamenti[country]=paese),licenziamenti[total_laid_off]))</f>
        <v>0</v>
      </c>
      <c r="P1634" t="str">
        <v>SecureWorks</v>
      </c>
      <c r="Q1634">
        <v>0</v>
      </c>
    </row>
    <row r="1635" spans="13:17" x14ac:dyDescent="0.3">
      <c r="M1635" t="str">
        <v>Sea</v>
      </c>
      <c r="N1635" cm="1">
        <f t="array" ref="N1635">SUM(IF((licenziamenti[company]=M1635)*(licenziamenti[date_year]=anno)*(licenziamenti[industry]=settore)*(licenziamenti[country]=paese),licenziamenti[total_laid_off]))</f>
        <v>0</v>
      </c>
      <c r="P1635" t="str">
        <v>Seedr</v>
      </c>
      <c r="Q1635">
        <v>0</v>
      </c>
    </row>
    <row r="1636" spans="13:17" x14ac:dyDescent="0.3">
      <c r="M1636" t="str">
        <v>SeatGeek</v>
      </c>
      <c r="N1636" cm="1">
        <f t="array" ref="N1636">SUM(IF((licenziamenti[company]=M1636)*(licenziamenti[date_year]=anno)*(licenziamenti[industry]=settore)*(licenziamenti[country]=paese),licenziamenti[total_laid_off]))</f>
        <v>0</v>
      </c>
      <c r="P1636" t="str">
        <v>Seegrid</v>
      </c>
      <c r="Q1636">
        <v>0</v>
      </c>
    </row>
    <row r="1637" spans="13:17" x14ac:dyDescent="0.3">
      <c r="M1637" t="str">
        <v>Section4</v>
      </c>
      <c r="N1637" cm="1">
        <f t="array" ref="N1637">SUM(IF((licenziamenti[company]=M1637)*(licenziamenti[date_year]=anno)*(licenziamenti[industry]=settore)*(licenziamenti[country]=paese),licenziamenti[total_laid_off]))</f>
        <v>0</v>
      </c>
      <c r="P1637" t="str">
        <v>Segment</v>
      </c>
      <c r="Q1637">
        <v>0</v>
      </c>
    </row>
    <row r="1638" spans="13:17" x14ac:dyDescent="0.3">
      <c r="M1638" t="str">
        <v>SecureWorks</v>
      </c>
      <c r="N1638" cm="1">
        <f t="array" ref="N1638">SUM(IF((licenziamenti[company]=M1638)*(licenziamenti[date_year]=anno)*(licenziamenti[industry]=settore)*(licenziamenti[country]=paese),licenziamenti[total_laid_off]))</f>
        <v>0</v>
      </c>
      <c r="P1638" t="str">
        <v>Selina</v>
      </c>
      <c r="Q1638">
        <v>0</v>
      </c>
    </row>
    <row r="1639" spans="13:17" x14ac:dyDescent="0.3">
      <c r="M1639" t="str">
        <v>Seedr</v>
      </c>
      <c r="N1639" cm="1">
        <f t="array" ref="N1639">SUM(IF((licenziamenti[company]=M1639)*(licenziamenti[date_year]=anno)*(licenziamenti[industry]=settore)*(licenziamenti[country]=paese),licenziamenti[total_laid_off]))</f>
        <v>0</v>
      </c>
      <c r="P1639" t="str">
        <v>SellerX</v>
      </c>
      <c r="Q1639">
        <v>0</v>
      </c>
    </row>
    <row r="1640" spans="13:17" x14ac:dyDescent="0.3">
      <c r="M1640" t="str">
        <v>Seegrid</v>
      </c>
      <c r="N1640" cm="1">
        <f t="array" ref="N1640">SUM(IF((licenziamenti[company]=M1640)*(licenziamenti[date_year]=anno)*(licenziamenti[industry]=settore)*(licenziamenti[country]=paese),licenziamenti[total_laid_off]))</f>
        <v>0</v>
      </c>
      <c r="P1640" t="str">
        <v>Sema4</v>
      </c>
      <c r="Q1640">
        <v>0</v>
      </c>
    </row>
    <row r="1641" spans="13:17" x14ac:dyDescent="0.3">
      <c r="M1641" t="str">
        <v>Segment</v>
      </c>
      <c r="N1641" cm="1">
        <f t="array" ref="N1641">SUM(IF((licenziamenti[company]=M1641)*(licenziamenti[date_year]=anno)*(licenziamenti[industry]=settore)*(licenziamenti[country]=paese),licenziamenti[total_laid_off]))</f>
        <v>0</v>
      </c>
      <c r="P1641" t="str">
        <v>SEND</v>
      </c>
      <c r="Q1641">
        <v>0</v>
      </c>
    </row>
    <row r="1642" spans="13:17" x14ac:dyDescent="0.3">
      <c r="M1642" t="str">
        <v>Selina</v>
      </c>
      <c r="N1642" cm="1">
        <f t="array" ref="N1642">SUM(IF((licenziamenti[company]=M1642)*(licenziamenti[date_year]=anno)*(licenziamenti[industry]=settore)*(licenziamenti[country]=paese),licenziamenti[total_laid_off]))</f>
        <v>0</v>
      </c>
      <c r="P1642" t="str">
        <v>SendCloud</v>
      </c>
      <c r="Q1642">
        <v>0</v>
      </c>
    </row>
    <row r="1643" spans="13:17" x14ac:dyDescent="0.3">
      <c r="M1643" t="str">
        <v>SellerX</v>
      </c>
      <c r="N1643" cm="1">
        <f t="array" ref="N1643">SUM(IF((licenziamenti[company]=M1643)*(licenziamenti[date_year]=anno)*(licenziamenti[industry]=settore)*(licenziamenti[country]=paese),licenziamenti[total_laid_off]))</f>
        <v>0</v>
      </c>
      <c r="P1643" t="str">
        <v>Sendle</v>
      </c>
      <c r="Q1643">
        <v>0</v>
      </c>
    </row>
    <row r="1644" spans="13:17" x14ac:dyDescent="0.3">
      <c r="M1644" t="str">
        <v>Sema4</v>
      </c>
      <c r="N1644" cm="1">
        <f t="array" ref="N1644">SUM(IF((licenziamenti[company]=M1644)*(licenziamenti[date_year]=anno)*(licenziamenti[industry]=settore)*(licenziamenti[country]=paese),licenziamenti[total_laid_off]))</f>
        <v>0</v>
      </c>
      <c r="P1644" t="str">
        <v>Sendoso</v>
      </c>
      <c r="Q1644">
        <v>0</v>
      </c>
    </row>
    <row r="1645" spans="13:17" x14ac:dyDescent="0.3">
      <c r="M1645" t="str">
        <v>SEND</v>
      </c>
      <c r="N1645" cm="1">
        <f t="array" ref="N1645">SUM(IF((licenziamenti[company]=M1645)*(licenziamenti[date_year]=anno)*(licenziamenti[industry]=settore)*(licenziamenti[country]=paese),licenziamenti[total_laid_off]))</f>
        <v>0</v>
      </c>
      <c r="P1645" t="str">
        <v>Sendy</v>
      </c>
      <c r="Q1645">
        <v>0</v>
      </c>
    </row>
    <row r="1646" spans="13:17" x14ac:dyDescent="0.3">
      <c r="M1646" t="str">
        <v>SendCloud</v>
      </c>
      <c r="N1646" cm="1">
        <f t="array" ref="N1646">SUM(IF((licenziamenti[company]=M1646)*(licenziamenti[date_year]=anno)*(licenziamenti[industry]=settore)*(licenziamenti[country]=paese),licenziamenti[total_laid_off]))</f>
        <v>0</v>
      </c>
      <c r="P1646" t="str">
        <v>Sensibill</v>
      </c>
      <c r="Q1646">
        <v>0</v>
      </c>
    </row>
    <row r="1647" spans="13:17" x14ac:dyDescent="0.3">
      <c r="M1647" t="str">
        <v>Sendle</v>
      </c>
      <c r="N1647" cm="1">
        <f t="array" ref="N1647">SUM(IF((licenziamenti[company]=M1647)*(licenziamenti[date_year]=anno)*(licenziamenti[industry]=settore)*(licenziamenti[country]=paese),licenziamenti[total_laid_off]))</f>
        <v>0</v>
      </c>
      <c r="P1647" t="str">
        <v>SentinelOne</v>
      </c>
      <c r="Q1647">
        <v>0</v>
      </c>
    </row>
    <row r="1648" spans="13:17" x14ac:dyDescent="0.3">
      <c r="M1648" t="str">
        <v>Sendoso</v>
      </c>
      <c r="N1648" cm="1">
        <f t="array" ref="N1648">SUM(IF((licenziamenti[company]=M1648)*(licenziamenti[date_year]=anno)*(licenziamenti[industry]=settore)*(licenziamenti[country]=paese),licenziamenti[total_laid_off]))</f>
        <v>0</v>
      </c>
      <c r="P1648" t="str">
        <v>Service</v>
      </c>
      <c r="Q1648">
        <v>0</v>
      </c>
    </row>
    <row r="1649" spans="13:17" x14ac:dyDescent="0.3">
      <c r="M1649" t="str">
        <v>Sendy</v>
      </c>
      <c r="N1649" cm="1">
        <f t="array" ref="N1649">SUM(IF((licenziamenti[company]=M1649)*(licenziamenti[date_year]=anno)*(licenziamenti[industry]=settore)*(licenziamenti[country]=paese),licenziamenti[total_laid_off]))</f>
        <v>0</v>
      </c>
      <c r="P1649" t="str">
        <v>ServiceTitan</v>
      </c>
      <c r="Q1649">
        <v>0</v>
      </c>
    </row>
    <row r="1650" spans="13:17" x14ac:dyDescent="0.3">
      <c r="M1650" t="str">
        <v>Sensibill</v>
      </c>
      <c r="N1650" cm="1">
        <f t="array" ref="N1650">SUM(IF((licenziamenti[company]=M1650)*(licenziamenti[date_year]=anno)*(licenziamenti[industry]=settore)*(licenziamenti[country]=paese),licenziamenti[total_laid_off]))</f>
        <v>0</v>
      </c>
      <c r="P1650" t="str">
        <v>Sezzle</v>
      </c>
      <c r="Q1650">
        <v>0</v>
      </c>
    </row>
    <row r="1651" spans="13:17" x14ac:dyDescent="0.3">
      <c r="M1651" t="str">
        <v>SentinelOne</v>
      </c>
      <c r="N1651" cm="1">
        <f t="array" ref="N1651">SUM(IF((licenziamenti[company]=M1651)*(licenziamenti[date_year]=anno)*(licenziamenti[industry]=settore)*(licenziamenti[country]=paese),licenziamenti[total_laid_off]))</f>
        <v>0</v>
      </c>
      <c r="P1651" t="str">
        <v>Shakepay</v>
      </c>
      <c r="Q1651">
        <v>0</v>
      </c>
    </row>
    <row r="1652" spans="13:17" x14ac:dyDescent="0.3">
      <c r="M1652" t="str">
        <v>Service</v>
      </c>
      <c r="N1652" cm="1">
        <f t="array" ref="N1652">SUM(IF((licenziamenti[company]=M1652)*(licenziamenti[date_year]=anno)*(licenziamenti[industry]=settore)*(licenziamenti[country]=paese),licenziamenti[total_laid_off]))</f>
        <v>0</v>
      </c>
      <c r="P1652" t="str">
        <v>ShareChat</v>
      </c>
      <c r="Q1652">
        <v>0</v>
      </c>
    </row>
    <row r="1653" spans="13:17" x14ac:dyDescent="0.3">
      <c r="M1653" t="str">
        <v>ServiceTitan</v>
      </c>
      <c r="N1653" cm="1">
        <f t="array" ref="N1653">SUM(IF((licenziamenti[company]=M1653)*(licenziamenti[date_year]=anno)*(licenziamenti[industry]=settore)*(licenziamenti[country]=paese),licenziamenti[total_laid_off]))</f>
        <v>0</v>
      </c>
      <c r="P1653" t="str">
        <v>Sharethrough</v>
      </c>
      <c r="Q1653">
        <v>0</v>
      </c>
    </row>
    <row r="1654" spans="13:17" x14ac:dyDescent="0.3">
      <c r="M1654" t="str">
        <v>Sezzle</v>
      </c>
      <c r="N1654" cm="1">
        <f t="array" ref="N1654">SUM(IF((licenziamenti[company]=M1654)*(licenziamenti[date_year]=anno)*(licenziamenti[industry]=settore)*(licenziamenti[country]=paese),licenziamenti[total_laid_off]))</f>
        <v>0</v>
      </c>
      <c r="P1654" t="str">
        <v>Shef</v>
      </c>
      <c r="Q1654">
        <v>0</v>
      </c>
    </row>
    <row r="1655" spans="13:17" x14ac:dyDescent="0.3">
      <c r="M1655" t="str">
        <v>Shakepay</v>
      </c>
      <c r="N1655" cm="1">
        <f t="array" ref="N1655">SUM(IF((licenziamenti[company]=M1655)*(licenziamenti[date_year]=anno)*(licenziamenti[industry]=settore)*(licenziamenti[country]=paese),licenziamenti[total_laid_off]))</f>
        <v>0</v>
      </c>
      <c r="P1655" t="str">
        <v>Shein</v>
      </c>
      <c r="Q1655">
        <v>0</v>
      </c>
    </row>
    <row r="1656" spans="13:17" x14ac:dyDescent="0.3">
      <c r="M1656" t="str">
        <v>ShareChat</v>
      </c>
      <c r="N1656" cm="1">
        <f t="array" ref="N1656">SUM(IF((licenziamenti[company]=M1656)*(licenziamenti[date_year]=anno)*(licenziamenti[industry]=settore)*(licenziamenti[country]=paese),licenziamenti[total_laid_off]))</f>
        <v>0</v>
      </c>
      <c r="P1656" t="str">
        <v>Shelf Engine</v>
      </c>
      <c r="Q1656">
        <v>0</v>
      </c>
    </row>
    <row r="1657" spans="13:17" x14ac:dyDescent="0.3">
      <c r="M1657" t="str">
        <v>Sharethrough</v>
      </c>
      <c r="N1657" cm="1">
        <f t="array" ref="N1657">SUM(IF((licenziamenti[company]=M1657)*(licenziamenti[date_year]=anno)*(licenziamenti[industry]=settore)*(licenziamenti[country]=paese),licenziamenti[total_laid_off]))</f>
        <v>0</v>
      </c>
      <c r="P1657" t="str">
        <v>Sherpa</v>
      </c>
      <c r="Q1657">
        <v>0</v>
      </c>
    </row>
    <row r="1658" spans="13:17" x14ac:dyDescent="0.3">
      <c r="M1658" t="str">
        <v>Shef</v>
      </c>
      <c r="N1658" cm="1">
        <f t="array" ref="N1658">SUM(IF((licenziamenti[company]=M1658)*(licenziamenti[date_year]=anno)*(licenziamenti[industry]=settore)*(licenziamenti[country]=paese),licenziamenti[total_laid_off]))</f>
        <v>0</v>
      </c>
      <c r="P1658" t="str">
        <v>Shift</v>
      </c>
      <c r="Q1658">
        <v>0</v>
      </c>
    </row>
    <row r="1659" spans="13:17" x14ac:dyDescent="0.3">
      <c r="M1659" t="str">
        <v>Shein</v>
      </c>
      <c r="N1659" cm="1">
        <f t="array" ref="N1659">SUM(IF((licenziamenti[company]=M1659)*(licenziamenti[date_year]=anno)*(licenziamenti[industry]=settore)*(licenziamenti[country]=paese),licenziamenti[total_laid_off]))</f>
        <v>0</v>
      </c>
      <c r="P1659" t="str">
        <v>SHINE Technologies</v>
      </c>
      <c r="Q1659">
        <v>0</v>
      </c>
    </row>
    <row r="1660" spans="13:17" x14ac:dyDescent="0.3">
      <c r="M1660" t="str">
        <v>Shelf Engine</v>
      </c>
      <c r="N1660" cm="1">
        <f t="array" ref="N1660">SUM(IF((licenziamenti[company]=M1660)*(licenziamenti[date_year]=anno)*(licenziamenti[industry]=settore)*(licenziamenti[country]=paese),licenziamenti[total_laid_off]))</f>
        <v>0</v>
      </c>
      <c r="P1660" t="str">
        <v>ShipBob</v>
      </c>
      <c r="Q1660">
        <v>0</v>
      </c>
    </row>
    <row r="1661" spans="13:17" x14ac:dyDescent="0.3">
      <c r="M1661" t="str">
        <v>Sherpa</v>
      </c>
      <c r="N1661" cm="1">
        <f t="array" ref="N1661">SUM(IF((licenziamenti[company]=M1661)*(licenziamenti[date_year]=anno)*(licenziamenti[industry]=settore)*(licenziamenti[country]=paese),licenziamenti[total_laid_off]))</f>
        <v>0</v>
      </c>
      <c r="P1661" t="str">
        <v>Shippo</v>
      </c>
      <c r="Q1661">
        <v>0</v>
      </c>
    </row>
    <row r="1662" spans="13:17" x14ac:dyDescent="0.3">
      <c r="M1662" t="str">
        <v>Shift</v>
      </c>
      <c r="N1662" cm="1">
        <f t="array" ref="N1662">SUM(IF((licenziamenti[company]=M1662)*(licenziamenti[date_year]=anno)*(licenziamenti[industry]=settore)*(licenziamenti[country]=paese),licenziamenti[total_laid_off]))</f>
        <v>0</v>
      </c>
      <c r="P1662" t="str">
        <v>Shipsi</v>
      </c>
      <c r="Q1662">
        <v>0</v>
      </c>
    </row>
    <row r="1663" spans="13:17" x14ac:dyDescent="0.3">
      <c r="M1663" t="str">
        <v>SHINE Technologies</v>
      </c>
      <c r="N1663" cm="1">
        <f t="array" ref="N1663">SUM(IF((licenziamenti[company]=M1663)*(licenziamenti[date_year]=anno)*(licenziamenti[industry]=settore)*(licenziamenti[country]=paese),licenziamenti[total_laid_off]))</f>
        <v>0</v>
      </c>
      <c r="P1663" t="str">
        <v>Shipt</v>
      </c>
      <c r="Q1663">
        <v>0</v>
      </c>
    </row>
    <row r="1664" spans="13:17" x14ac:dyDescent="0.3">
      <c r="M1664" t="str">
        <v>ShipBob</v>
      </c>
      <c r="N1664" cm="1">
        <f t="array" ref="N1664">SUM(IF((licenziamenti[company]=M1664)*(licenziamenti[date_year]=anno)*(licenziamenti[industry]=settore)*(licenziamenti[country]=paese),licenziamenti[total_laid_off]))</f>
        <v>0</v>
      </c>
      <c r="P1664" t="str">
        <v>Shogun</v>
      </c>
      <c r="Q1664">
        <v>0</v>
      </c>
    </row>
    <row r="1665" spans="13:17" x14ac:dyDescent="0.3">
      <c r="M1665" t="str">
        <v>Shippo</v>
      </c>
      <c r="N1665" cm="1">
        <f t="array" ref="N1665">SUM(IF((licenziamenti[company]=M1665)*(licenziamenti[date_year]=anno)*(licenziamenti[industry]=settore)*(licenziamenti[country]=paese),licenziamenti[total_laid_off]))</f>
        <v>0</v>
      </c>
      <c r="P1665" t="str">
        <v>Shop101</v>
      </c>
      <c r="Q1665">
        <v>0</v>
      </c>
    </row>
    <row r="1666" spans="13:17" x14ac:dyDescent="0.3">
      <c r="M1666" t="str">
        <v>Shipsi</v>
      </c>
      <c r="N1666" cm="1">
        <f t="array" ref="N1666">SUM(IF((licenziamenti[company]=M1666)*(licenziamenti[date_year]=anno)*(licenziamenti[industry]=settore)*(licenziamenti[country]=paese),licenziamenti[total_laid_off]))</f>
        <v>0</v>
      </c>
      <c r="P1666" t="str">
        <v>ShopBack</v>
      </c>
      <c r="Q1666">
        <v>0</v>
      </c>
    </row>
    <row r="1667" spans="13:17" x14ac:dyDescent="0.3">
      <c r="M1667" t="str">
        <v>Shipt</v>
      </c>
      <c r="N1667" cm="1">
        <f t="array" ref="N1667">SUM(IF((licenziamenti[company]=M1667)*(licenziamenti[date_year]=anno)*(licenziamenti[industry]=settore)*(licenziamenti[country]=paese),licenziamenti[total_laid_off]))</f>
        <v>0</v>
      </c>
      <c r="P1667" t="str">
        <v>Shopify</v>
      </c>
      <c r="Q1667">
        <v>0</v>
      </c>
    </row>
    <row r="1668" spans="13:17" x14ac:dyDescent="0.3">
      <c r="M1668" t="str">
        <v>Shogun</v>
      </c>
      <c r="N1668" cm="1">
        <f t="array" ref="N1668">SUM(IF((licenziamenti[company]=M1668)*(licenziamenti[date_year]=anno)*(licenziamenti[industry]=settore)*(licenziamenti[country]=paese),licenziamenti[total_laid_off]))</f>
        <v>0</v>
      </c>
      <c r="P1668" t="str">
        <v>ShopX</v>
      </c>
      <c r="Q1668">
        <v>0</v>
      </c>
    </row>
    <row r="1669" spans="13:17" x14ac:dyDescent="0.3">
      <c r="M1669" t="str">
        <v>Shop101</v>
      </c>
      <c r="N1669" cm="1">
        <f t="array" ref="N1669">SUM(IF((licenziamenti[company]=M1669)*(licenziamenti[date_year]=anno)*(licenziamenti[industry]=settore)*(licenziamenti[country]=paese),licenziamenti[total_laid_off]))</f>
        <v>0</v>
      </c>
      <c r="P1669" t="str">
        <v>Showpad</v>
      </c>
      <c r="Q1669">
        <v>0</v>
      </c>
    </row>
    <row r="1670" spans="13:17" x14ac:dyDescent="0.3">
      <c r="M1670" t="str">
        <v>ShopBack</v>
      </c>
      <c r="N1670" cm="1">
        <f t="array" ref="N1670">SUM(IF((licenziamenti[company]=M1670)*(licenziamenti[date_year]=anno)*(licenziamenti[industry]=settore)*(licenziamenti[country]=paese),licenziamenti[total_laid_off]))</f>
        <v>0</v>
      </c>
      <c r="P1670" t="str">
        <v>Shutterfly</v>
      </c>
      <c r="Q1670">
        <v>0</v>
      </c>
    </row>
    <row r="1671" spans="13:17" x14ac:dyDescent="0.3">
      <c r="M1671" t="str">
        <v>Shopify</v>
      </c>
      <c r="N1671" cm="1">
        <f t="array" ref="N1671">SUM(IF((licenziamenti[company]=M1671)*(licenziamenti[date_year]=anno)*(licenziamenti[industry]=settore)*(licenziamenti[country]=paese),licenziamenti[total_laid_off]))</f>
        <v>0</v>
      </c>
      <c r="P1671" t="str">
        <v>Shuttl</v>
      </c>
      <c r="Q1671">
        <v>0</v>
      </c>
    </row>
    <row r="1672" spans="13:17" x14ac:dyDescent="0.3">
      <c r="M1672" t="str">
        <v>ShopX</v>
      </c>
      <c r="N1672" cm="1">
        <f t="array" ref="N1672">SUM(IF((licenziamenti[company]=M1672)*(licenziamenti[date_year]=anno)*(licenziamenti[industry]=settore)*(licenziamenti[country]=paese),licenziamenti[total_laid_off]))</f>
        <v>0</v>
      </c>
      <c r="P1672" t="str">
        <v>Side</v>
      </c>
      <c r="Q1672">
        <v>0</v>
      </c>
    </row>
    <row r="1673" spans="13:17" x14ac:dyDescent="0.3">
      <c r="M1673" t="str">
        <v>Showpad</v>
      </c>
      <c r="N1673" cm="1">
        <f t="array" ref="N1673">SUM(IF((licenziamenti[company]=M1673)*(licenziamenti[date_year]=anno)*(licenziamenti[industry]=settore)*(licenziamenti[country]=paese),licenziamenti[total_laid_off]))</f>
        <v>0</v>
      </c>
      <c r="P1673" t="str">
        <v>Sidecar Health</v>
      </c>
      <c r="Q1673">
        <v>0</v>
      </c>
    </row>
    <row r="1674" spans="13:17" x14ac:dyDescent="0.3">
      <c r="M1674" t="str">
        <v>Shutterfly</v>
      </c>
      <c r="N1674" cm="1">
        <f t="array" ref="N1674">SUM(IF((licenziamenti[company]=M1674)*(licenziamenti[date_year]=anno)*(licenziamenti[industry]=settore)*(licenziamenti[country]=paese),licenziamenti[total_laid_off]))</f>
        <v>0</v>
      </c>
      <c r="P1674" t="str">
        <v>Sierra Space</v>
      </c>
      <c r="Q1674">
        <v>0</v>
      </c>
    </row>
    <row r="1675" spans="13:17" x14ac:dyDescent="0.3">
      <c r="M1675" t="str">
        <v>Shuttl</v>
      </c>
      <c r="N1675" cm="1">
        <f t="array" ref="N1675">SUM(IF((licenziamenti[company]=M1675)*(licenziamenti[date_year]=anno)*(licenziamenti[industry]=settore)*(licenziamenti[country]=paese),licenziamenti[total_laid_off]))</f>
        <v>0</v>
      </c>
      <c r="P1675" t="str">
        <v>SiFive</v>
      </c>
      <c r="Q1675">
        <v>0</v>
      </c>
    </row>
    <row r="1676" spans="13:17" x14ac:dyDescent="0.3">
      <c r="M1676" t="str">
        <v>Side</v>
      </c>
      <c r="N1676" cm="1">
        <f t="array" ref="N1676">SUM(IF((licenziamenti[company]=M1676)*(licenziamenti[date_year]=anno)*(licenziamenti[industry]=settore)*(licenziamenti[country]=paese),licenziamenti[total_laid_off]))</f>
        <v>0</v>
      </c>
      <c r="P1676" t="str">
        <v>Sigfox</v>
      </c>
      <c r="Q1676">
        <v>0</v>
      </c>
    </row>
    <row r="1677" spans="13:17" x14ac:dyDescent="0.3">
      <c r="M1677" t="str">
        <v>Sidecar Health</v>
      </c>
      <c r="N1677" cm="1">
        <f t="array" ref="N1677">SUM(IF((licenziamenti[company]=M1677)*(licenziamenti[date_year]=anno)*(licenziamenti[industry]=settore)*(licenziamenti[country]=paese),licenziamenti[total_laid_off]))</f>
        <v>0</v>
      </c>
      <c r="P1677" t="str">
        <v>Sight Diagnostics</v>
      </c>
      <c r="Q1677">
        <v>0</v>
      </c>
    </row>
    <row r="1678" spans="13:17" x14ac:dyDescent="0.3">
      <c r="M1678" t="str">
        <v>Sierra Space</v>
      </c>
      <c r="N1678" cm="1">
        <f t="array" ref="N1678">SUM(IF((licenziamenti[company]=M1678)*(licenziamenti[date_year]=anno)*(licenziamenti[industry]=settore)*(licenziamenti[country]=paese),licenziamenti[total_laid_off]))</f>
        <v>0</v>
      </c>
      <c r="P1678" t="str">
        <v>Sightful</v>
      </c>
      <c r="Q1678">
        <v>0</v>
      </c>
    </row>
    <row r="1679" spans="13:17" x14ac:dyDescent="0.3">
      <c r="M1679" t="str">
        <v>SiFive</v>
      </c>
      <c r="N1679" cm="1">
        <f t="array" ref="N1679">SUM(IF((licenziamenti[company]=M1679)*(licenziamenti[date_year]=anno)*(licenziamenti[industry]=settore)*(licenziamenti[country]=paese),licenziamenti[total_laid_off]))</f>
        <v>0</v>
      </c>
      <c r="P1679" t="str">
        <v>Silo</v>
      </c>
      <c r="Q1679">
        <v>0</v>
      </c>
    </row>
    <row r="1680" spans="13:17" x14ac:dyDescent="0.3">
      <c r="M1680" t="str">
        <v>Sigfox</v>
      </c>
      <c r="N1680" cm="1">
        <f t="array" ref="N1680">SUM(IF((licenziamenti[company]=M1680)*(licenziamenti[date_year]=anno)*(licenziamenti[industry]=settore)*(licenziamenti[country]=paese),licenziamenti[total_laid_off]))</f>
        <v>0</v>
      </c>
      <c r="P1680" t="str">
        <v>Silofit</v>
      </c>
      <c r="Q1680">
        <v>0</v>
      </c>
    </row>
    <row r="1681" spans="13:17" x14ac:dyDescent="0.3">
      <c r="M1681" t="str">
        <v>Sight Diagnostics</v>
      </c>
      <c r="N1681" cm="1">
        <f t="array" ref="N1681">SUM(IF((licenziamenti[company]=M1681)*(licenziamenti[date_year]=anno)*(licenziamenti[industry]=settore)*(licenziamenti[country]=paese),licenziamenti[total_laid_off]))</f>
        <v>0</v>
      </c>
      <c r="P1681" t="str">
        <v>Similarweb</v>
      </c>
      <c r="Q1681">
        <v>0</v>
      </c>
    </row>
    <row r="1682" spans="13:17" x14ac:dyDescent="0.3">
      <c r="M1682" t="str">
        <v>Sightful</v>
      </c>
      <c r="N1682" cm="1">
        <f t="array" ref="N1682">SUM(IF((licenziamenti[company]=M1682)*(licenziamenti[date_year]=anno)*(licenziamenti[industry]=settore)*(licenziamenti[country]=paese),licenziamenti[total_laid_off]))</f>
        <v>0</v>
      </c>
      <c r="P1682" t="str">
        <v>Simon Data</v>
      </c>
      <c r="Q1682">
        <v>0</v>
      </c>
    </row>
    <row r="1683" spans="13:17" x14ac:dyDescent="0.3">
      <c r="M1683" t="str">
        <v>Silo</v>
      </c>
      <c r="N1683" cm="1">
        <f t="array" ref="N1683">SUM(IF((licenziamenti[company]=M1683)*(licenziamenti[date_year]=anno)*(licenziamenti[industry]=settore)*(licenziamenti[country]=paese),licenziamenti[total_laid_off]))</f>
        <v>0</v>
      </c>
      <c r="P1683" t="str">
        <v>Simpl</v>
      </c>
      <c r="Q1683">
        <v>0</v>
      </c>
    </row>
    <row r="1684" spans="13:17" x14ac:dyDescent="0.3">
      <c r="M1684" t="str">
        <v>Silofit</v>
      </c>
      <c r="N1684" cm="1">
        <f t="array" ref="N1684">SUM(IF((licenziamenti[company]=M1684)*(licenziamenti[date_year]=anno)*(licenziamenti[industry]=settore)*(licenziamenti[country]=paese),licenziamenti[total_laid_off]))</f>
        <v>0</v>
      </c>
      <c r="P1684" t="str">
        <v>Simple</v>
      </c>
      <c r="Q1684">
        <v>0</v>
      </c>
    </row>
    <row r="1685" spans="13:17" x14ac:dyDescent="0.3">
      <c r="M1685" t="str">
        <v>Similarweb</v>
      </c>
      <c r="N1685" cm="1">
        <f t="array" ref="N1685">SUM(IF((licenziamenti[company]=M1685)*(licenziamenti[date_year]=anno)*(licenziamenti[industry]=settore)*(licenziamenti[country]=paese),licenziamenti[total_laid_off]))</f>
        <v>0</v>
      </c>
      <c r="P1685" t="str">
        <v>Simple Feast</v>
      </c>
      <c r="Q1685">
        <v>0</v>
      </c>
    </row>
    <row r="1686" spans="13:17" x14ac:dyDescent="0.3">
      <c r="M1686" t="str">
        <v>Simon Data</v>
      </c>
      <c r="N1686" cm="1">
        <f t="array" ref="N1686">SUM(IF((licenziamenti[company]=M1686)*(licenziamenti[date_year]=anno)*(licenziamenti[industry]=settore)*(licenziamenti[country]=paese),licenziamenti[total_laid_off]))</f>
        <v>0</v>
      </c>
      <c r="P1686" t="str">
        <v>Simplilearn</v>
      </c>
      <c r="Q1686">
        <v>0</v>
      </c>
    </row>
    <row r="1687" spans="13:17" x14ac:dyDescent="0.3">
      <c r="M1687" t="str">
        <v>Simpl</v>
      </c>
      <c r="N1687" cm="1">
        <f t="array" ref="N1687">SUM(IF((licenziamenti[company]=M1687)*(licenziamenti[date_year]=anno)*(licenziamenti[industry]=settore)*(licenziamenti[country]=paese),licenziamenti[total_laid_off]))</f>
        <v>0</v>
      </c>
      <c r="P1687" t="str">
        <v>Sinch</v>
      </c>
      <c r="Q1687">
        <v>0</v>
      </c>
    </row>
    <row r="1688" spans="13:17" x14ac:dyDescent="0.3">
      <c r="M1688" t="str">
        <v>Simple</v>
      </c>
      <c r="N1688" cm="1">
        <f t="array" ref="N1688">SUM(IF((licenziamenti[company]=M1688)*(licenziamenti[date_year]=anno)*(licenziamenti[industry]=settore)*(licenziamenti[country]=paese),licenziamenti[total_laid_off]))</f>
        <v>0</v>
      </c>
      <c r="P1688" t="str">
        <v>Singular Genomics</v>
      </c>
      <c r="Q1688">
        <v>0</v>
      </c>
    </row>
    <row r="1689" spans="13:17" x14ac:dyDescent="0.3">
      <c r="M1689" t="str">
        <v>Simple Feast</v>
      </c>
      <c r="N1689" cm="1">
        <f t="array" ref="N1689">SUM(IF((licenziamenti[company]=M1689)*(licenziamenti[date_year]=anno)*(licenziamenti[industry]=settore)*(licenziamenti[country]=paese),licenziamenti[total_laid_off]))</f>
        <v>0</v>
      </c>
      <c r="P1689" t="str">
        <v>Singularity 6</v>
      </c>
      <c r="Q1689">
        <v>0</v>
      </c>
    </row>
    <row r="1690" spans="13:17" x14ac:dyDescent="0.3">
      <c r="M1690" t="str">
        <v>Simplilearn</v>
      </c>
      <c r="N1690" cm="1">
        <f t="array" ref="N1690">SUM(IF((licenziamenti[company]=M1690)*(licenziamenti[date_year]=anno)*(licenziamenti[industry]=settore)*(licenziamenti[country]=paese),licenziamenti[total_laid_off]))</f>
        <v>0</v>
      </c>
      <c r="P1690" t="str">
        <v>SIRCLO</v>
      </c>
      <c r="Q1690">
        <v>0</v>
      </c>
    </row>
    <row r="1691" spans="13:17" x14ac:dyDescent="0.3">
      <c r="M1691" t="str">
        <v>Sinch</v>
      </c>
      <c r="N1691" cm="1">
        <f t="array" ref="N1691">SUM(IF((licenziamenti[company]=M1691)*(licenziamenti[date_year]=anno)*(licenziamenti[industry]=settore)*(licenziamenti[country]=paese),licenziamenti[total_laid_off]))</f>
        <v>0</v>
      </c>
      <c r="P1691" t="str">
        <v>SirionLabs</v>
      </c>
      <c r="Q1691">
        <v>0</v>
      </c>
    </row>
    <row r="1692" spans="13:17" x14ac:dyDescent="0.3">
      <c r="M1692" t="str">
        <v>Singular Genomics</v>
      </c>
      <c r="N1692" cm="1">
        <f t="array" ref="N1692">SUM(IF((licenziamenti[company]=M1692)*(licenziamenti[date_year]=anno)*(licenziamenti[industry]=settore)*(licenziamenti[country]=paese),licenziamenti[total_laid_off]))</f>
        <v>0</v>
      </c>
      <c r="P1692" t="str">
        <v>SiriusXM</v>
      </c>
      <c r="Q1692">
        <v>0</v>
      </c>
    </row>
    <row r="1693" spans="13:17" x14ac:dyDescent="0.3">
      <c r="M1693" t="str">
        <v>Singularity 6</v>
      </c>
      <c r="N1693" cm="1">
        <f t="array" ref="N1693">SUM(IF((licenziamenti[company]=M1693)*(licenziamenti[date_year]=anno)*(licenziamenti[industry]=settore)*(licenziamenti[country]=paese),licenziamenti[total_laid_off]))</f>
        <v>0</v>
      </c>
      <c r="P1693" t="str">
        <v>Sisense</v>
      </c>
      <c r="Q1693">
        <v>0</v>
      </c>
    </row>
    <row r="1694" spans="13:17" x14ac:dyDescent="0.3">
      <c r="M1694" t="str">
        <v>SIRCLO</v>
      </c>
      <c r="N1694" cm="1">
        <f t="array" ref="N1694">SUM(IF((licenziamenti[company]=M1694)*(licenziamenti[date_year]=anno)*(licenziamenti[industry]=settore)*(licenziamenti[country]=paese),licenziamenti[total_laid_off]))</f>
        <v>0</v>
      </c>
      <c r="P1694" t="str">
        <v>Siteimprove</v>
      </c>
      <c r="Q1694">
        <v>0</v>
      </c>
    </row>
    <row r="1695" spans="13:17" x14ac:dyDescent="0.3">
      <c r="M1695" t="str">
        <v>SirionLabs</v>
      </c>
      <c r="N1695" cm="1">
        <f t="array" ref="N1695">SUM(IF((licenziamenti[company]=M1695)*(licenziamenti[date_year]=anno)*(licenziamenti[industry]=settore)*(licenziamenti[country]=paese),licenziamenti[total_laid_off]))</f>
        <v>0</v>
      </c>
      <c r="P1695" t="str">
        <v>Skai</v>
      </c>
      <c r="Q1695">
        <v>0</v>
      </c>
    </row>
    <row r="1696" spans="13:17" x14ac:dyDescent="0.3">
      <c r="M1696" t="str">
        <v>SiriusXM</v>
      </c>
      <c r="N1696" cm="1">
        <f t="array" ref="N1696">SUM(IF((licenziamenti[company]=M1696)*(licenziamenti[date_year]=anno)*(licenziamenti[industry]=settore)*(licenziamenti[country]=paese),licenziamenti[total_laid_off]))</f>
        <v>0</v>
      </c>
      <c r="P1696" t="str">
        <v>Skedulo</v>
      </c>
      <c r="Q1696">
        <v>0</v>
      </c>
    </row>
    <row r="1697" spans="13:17" x14ac:dyDescent="0.3">
      <c r="M1697" t="str">
        <v>Sisense</v>
      </c>
      <c r="N1697" cm="1">
        <f t="array" ref="N1697">SUM(IF((licenziamenti[company]=M1697)*(licenziamenti[date_year]=anno)*(licenziamenti[industry]=settore)*(licenziamenti[country]=paese),licenziamenti[total_laid_off]))</f>
        <v>0</v>
      </c>
      <c r="P1697" t="str">
        <v>Sketch</v>
      </c>
      <c r="Q1697">
        <v>0</v>
      </c>
    </row>
    <row r="1698" spans="13:17" x14ac:dyDescent="0.3">
      <c r="M1698" t="str">
        <v>Siteimprove</v>
      </c>
      <c r="N1698" cm="1">
        <f t="array" ref="N1698">SUM(IF((licenziamenti[company]=M1698)*(licenziamenti[date_year]=anno)*(licenziamenti[industry]=settore)*(licenziamenti[country]=paese),licenziamenti[total_laid_off]))</f>
        <v>0</v>
      </c>
      <c r="P1698" t="str">
        <v>Skill Lync</v>
      </c>
      <c r="Q1698">
        <v>0</v>
      </c>
    </row>
    <row r="1699" spans="13:17" x14ac:dyDescent="0.3">
      <c r="M1699" t="str">
        <v>Skai</v>
      </c>
      <c r="N1699" cm="1">
        <f t="array" ref="N1699">SUM(IF((licenziamenti[company]=M1699)*(licenziamenti[date_year]=anno)*(licenziamenti[industry]=settore)*(licenziamenti[country]=paese),licenziamenti[total_laid_off]))</f>
        <v>0</v>
      </c>
      <c r="P1699" t="str">
        <v>Skillshare</v>
      </c>
      <c r="Q1699">
        <v>0</v>
      </c>
    </row>
    <row r="1700" spans="13:17" x14ac:dyDescent="0.3">
      <c r="M1700" t="str">
        <v>Skedulo</v>
      </c>
      <c r="N1700" cm="1">
        <f t="array" ref="N1700">SUM(IF((licenziamenti[company]=M1700)*(licenziamenti[date_year]=anno)*(licenziamenti[industry]=settore)*(licenziamenti[country]=paese),licenziamenti[total_laid_off]))</f>
        <v>0</v>
      </c>
      <c r="P1700" t="str">
        <v>Skillz</v>
      </c>
      <c r="Q1700">
        <v>0</v>
      </c>
    </row>
    <row r="1701" spans="13:17" x14ac:dyDescent="0.3">
      <c r="M1701" t="str">
        <v>Sketch</v>
      </c>
      <c r="N1701" cm="1">
        <f t="array" ref="N1701">SUM(IF((licenziamenti[company]=M1701)*(licenziamenti[date_year]=anno)*(licenziamenti[industry]=settore)*(licenziamenti[country]=paese),licenziamenti[total_laid_off]))</f>
        <v>0</v>
      </c>
      <c r="P1701" t="str">
        <v>Skip the Dishes</v>
      </c>
      <c r="Q1701">
        <v>0</v>
      </c>
    </row>
    <row r="1702" spans="13:17" x14ac:dyDescent="0.3">
      <c r="M1702" t="str">
        <v>Skill Lync</v>
      </c>
      <c r="N1702" cm="1">
        <f t="array" ref="N1702">SUM(IF((licenziamenti[company]=M1702)*(licenziamenti[date_year]=anno)*(licenziamenti[industry]=settore)*(licenziamenti[country]=paese),licenziamenti[total_laid_off]))</f>
        <v>0</v>
      </c>
      <c r="P1702" t="str">
        <v>SkipTheDishes</v>
      </c>
      <c r="Q1702">
        <v>0</v>
      </c>
    </row>
    <row r="1703" spans="13:17" x14ac:dyDescent="0.3">
      <c r="M1703" t="str">
        <v>Skillshare</v>
      </c>
      <c r="N1703" cm="1">
        <f t="array" ref="N1703">SUM(IF((licenziamenti[company]=M1703)*(licenziamenti[date_year]=anno)*(licenziamenti[industry]=settore)*(licenziamenti[country]=paese),licenziamenti[total_laid_off]))</f>
        <v>0</v>
      </c>
      <c r="P1703" t="str">
        <v>Skit.ai</v>
      </c>
      <c r="Q1703">
        <v>0</v>
      </c>
    </row>
    <row r="1704" spans="13:17" x14ac:dyDescent="0.3">
      <c r="M1704" t="str">
        <v>Skillz</v>
      </c>
      <c r="N1704" cm="1">
        <f t="array" ref="N1704">SUM(IF((licenziamenti[company]=M1704)*(licenziamenti[date_year]=anno)*(licenziamenti[industry]=settore)*(licenziamenti[country]=paese),licenziamenti[total_laid_off]))</f>
        <v>0</v>
      </c>
      <c r="P1704" t="str">
        <v>Skybox Security</v>
      </c>
      <c r="Q1704">
        <v>0</v>
      </c>
    </row>
    <row r="1705" spans="13:17" x14ac:dyDescent="0.3">
      <c r="M1705" t="str">
        <v>Skip the Dishes</v>
      </c>
      <c r="N1705" cm="1">
        <f t="array" ref="N1705">SUM(IF((licenziamenti[company]=M1705)*(licenziamenti[date_year]=anno)*(licenziamenti[industry]=settore)*(licenziamenti[country]=paese),licenziamenti[total_laid_off]))</f>
        <v>0</v>
      </c>
      <c r="P1705" t="str">
        <v>SkyKick</v>
      </c>
      <c r="Q1705">
        <v>0</v>
      </c>
    </row>
    <row r="1706" spans="13:17" x14ac:dyDescent="0.3">
      <c r="M1706" t="str">
        <v>SkipTheDishes</v>
      </c>
      <c r="N1706" cm="1">
        <f t="array" ref="N1706">SUM(IF((licenziamenti[company]=M1706)*(licenziamenti[date_year]=anno)*(licenziamenti[industry]=settore)*(licenziamenti[country]=paese),licenziamenti[total_laid_off]))</f>
        <v>0</v>
      </c>
      <c r="P1706" t="str">
        <v>Skyscanner</v>
      </c>
      <c r="Q1706">
        <v>0</v>
      </c>
    </row>
    <row r="1707" spans="13:17" x14ac:dyDescent="0.3">
      <c r="M1707" t="str">
        <v>Skit.ai</v>
      </c>
      <c r="N1707" cm="1">
        <f t="array" ref="N1707">SUM(IF((licenziamenti[company]=M1707)*(licenziamenti[date_year]=anno)*(licenziamenti[industry]=settore)*(licenziamenti[country]=paese),licenziamenti[total_laid_off]))</f>
        <v>0</v>
      </c>
      <c r="P1707" t="str">
        <v>Slite</v>
      </c>
      <c r="Q1707">
        <v>0</v>
      </c>
    </row>
    <row r="1708" spans="13:17" x14ac:dyDescent="0.3">
      <c r="M1708" t="str">
        <v>Skybox Security</v>
      </c>
      <c r="N1708" cm="1">
        <f t="array" ref="N1708">SUM(IF((licenziamenti[company]=M1708)*(licenziamenti[date_year]=anno)*(licenziamenti[industry]=settore)*(licenziamenti[country]=paese),licenziamenti[total_laid_off]))</f>
        <v>0</v>
      </c>
      <c r="P1708" t="str">
        <v>Slync</v>
      </c>
      <c r="Q1708">
        <v>0</v>
      </c>
    </row>
    <row r="1709" spans="13:17" x14ac:dyDescent="0.3">
      <c r="M1709" t="str">
        <v>SkyKick</v>
      </c>
      <c r="N1709" cm="1">
        <f t="array" ref="N1709">SUM(IF((licenziamenti[company]=M1709)*(licenziamenti[date_year]=anno)*(licenziamenti[industry]=settore)*(licenziamenti[country]=paese),licenziamenti[total_laid_off]))</f>
        <v>0</v>
      </c>
      <c r="P1709" t="str">
        <v>Small Robot Company</v>
      </c>
      <c r="Q1709">
        <v>0</v>
      </c>
    </row>
    <row r="1710" spans="13:17" x14ac:dyDescent="0.3">
      <c r="M1710" t="str">
        <v>Skyscanner</v>
      </c>
      <c r="N1710" cm="1">
        <f t="array" ref="N1710">SUM(IF((licenziamenti[company]=M1710)*(licenziamenti[date_year]=anno)*(licenziamenti[industry]=settore)*(licenziamenti[country]=paese),licenziamenti[total_laid_off]))</f>
        <v>0</v>
      </c>
      <c r="P1710" t="str">
        <v>Smallcase</v>
      </c>
      <c r="Q1710">
        <v>0</v>
      </c>
    </row>
    <row r="1711" spans="13:17" x14ac:dyDescent="0.3">
      <c r="M1711" t="str">
        <v>Slite</v>
      </c>
      <c r="N1711" cm="1">
        <f t="array" ref="N1711">SUM(IF((licenziamenti[company]=M1711)*(licenziamenti[date_year]=anno)*(licenziamenti[industry]=settore)*(licenziamenti[country]=paese),licenziamenti[total_laid_off]))</f>
        <v>0</v>
      </c>
      <c r="P1711" t="str">
        <v>SmartAsset</v>
      </c>
      <c r="Q1711">
        <v>0</v>
      </c>
    </row>
    <row r="1712" spans="13:17" x14ac:dyDescent="0.3">
      <c r="M1712" t="str">
        <v>Slync</v>
      </c>
      <c r="N1712" cm="1">
        <f t="array" ref="N1712">SUM(IF((licenziamenti[company]=M1712)*(licenziamenti[date_year]=anno)*(licenziamenti[industry]=settore)*(licenziamenti[country]=paese),licenziamenti[total_laid_off]))</f>
        <v>0</v>
      </c>
      <c r="P1712" t="str">
        <v>SmartNews</v>
      </c>
      <c r="Q1712">
        <v>0</v>
      </c>
    </row>
    <row r="1713" spans="13:17" x14ac:dyDescent="0.3">
      <c r="M1713" t="str">
        <v>Small Robot Company</v>
      </c>
      <c r="N1713" cm="1">
        <f t="array" ref="N1713">SUM(IF((licenziamenti[company]=M1713)*(licenziamenti[date_year]=anno)*(licenziamenti[industry]=settore)*(licenziamenti[country]=paese),licenziamenti[total_laid_off]))</f>
        <v>0</v>
      </c>
      <c r="P1713" t="str">
        <v>Smartsheet</v>
      </c>
      <c r="Q1713">
        <v>0</v>
      </c>
    </row>
    <row r="1714" spans="13:17" x14ac:dyDescent="0.3">
      <c r="M1714" t="str">
        <v>Smallcase</v>
      </c>
      <c r="N1714" cm="1">
        <f t="array" ref="N1714">SUM(IF((licenziamenti[company]=M1714)*(licenziamenti[date_year]=anno)*(licenziamenti[industry]=settore)*(licenziamenti[country]=paese),licenziamenti[total_laid_off]))</f>
        <v>0</v>
      </c>
      <c r="P1714" t="str">
        <v>Smashing</v>
      </c>
      <c r="Q1714">
        <v>0</v>
      </c>
    </row>
    <row r="1715" spans="13:17" x14ac:dyDescent="0.3">
      <c r="M1715" t="str">
        <v>SmartAsset</v>
      </c>
      <c r="N1715" cm="1">
        <f t="array" ref="N1715">SUM(IF((licenziamenti[company]=M1715)*(licenziamenti[date_year]=anno)*(licenziamenti[industry]=settore)*(licenziamenti[country]=paese),licenziamenti[total_laid_off]))</f>
        <v>0</v>
      </c>
      <c r="P1715" t="str">
        <v>Smava</v>
      </c>
      <c r="Q1715">
        <v>0</v>
      </c>
    </row>
    <row r="1716" spans="13:17" x14ac:dyDescent="0.3">
      <c r="M1716" t="str">
        <v>SmartNews</v>
      </c>
      <c r="N1716" cm="1">
        <f t="array" ref="N1716">SUM(IF((licenziamenti[company]=M1716)*(licenziamenti[date_year]=anno)*(licenziamenti[industry]=settore)*(licenziamenti[country]=paese),licenziamenti[total_laid_off]))</f>
        <v>0</v>
      </c>
      <c r="P1716" t="str">
        <v>SmileDirectClub</v>
      </c>
      <c r="Q1716">
        <v>0</v>
      </c>
    </row>
    <row r="1717" spans="13:17" x14ac:dyDescent="0.3">
      <c r="M1717" t="str">
        <v>Smartsheet</v>
      </c>
      <c r="N1717" cm="1">
        <f t="array" ref="N1717">SUM(IF((licenziamenti[company]=M1717)*(licenziamenti[date_year]=anno)*(licenziamenti[industry]=settore)*(licenziamenti[country]=paese),licenziamenti[total_laid_off]))</f>
        <v>0</v>
      </c>
      <c r="P1717" t="str">
        <v>Snap</v>
      </c>
      <c r="Q1717">
        <v>0</v>
      </c>
    </row>
    <row r="1718" spans="13:17" x14ac:dyDescent="0.3">
      <c r="M1718" t="str">
        <v>Smashing</v>
      </c>
      <c r="N1718" cm="1">
        <f t="array" ref="N1718">SUM(IF((licenziamenti[company]=M1718)*(licenziamenti[date_year]=anno)*(licenziamenti[industry]=settore)*(licenziamenti[country]=paese),licenziamenti[total_laid_off]))</f>
        <v>0</v>
      </c>
      <c r="P1718" t="str">
        <v>Snapdocs</v>
      </c>
      <c r="Q1718">
        <v>0</v>
      </c>
    </row>
    <row r="1719" spans="13:17" x14ac:dyDescent="0.3">
      <c r="M1719" t="str">
        <v>Smava</v>
      </c>
      <c r="N1719" cm="1">
        <f t="array" ref="N1719">SUM(IF((licenziamenti[company]=M1719)*(licenziamenti[date_year]=anno)*(licenziamenti[industry]=settore)*(licenziamenti[country]=paese),licenziamenti[total_laid_off]))</f>
        <v>0</v>
      </c>
      <c r="P1719" t="str">
        <v>Snappy</v>
      </c>
      <c r="Q1719">
        <v>0</v>
      </c>
    </row>
    <row r="1720" spans="13:17" x14ac:dyDescent="0.3">
      <c r="M1720" t="str">
        <v>SmileDirectClub</v>
      </c>
      <c r="N1720" cm="1">
        <f t="array" ref="N1720">SUM(IF((licenziamenti[company]=M1720)*(licenziamenti[date_year]=anno)*(licenziamenti[industry]=settore)*(licenziamenti[country]=paese),licenziamenti[total_laid_off]))</f>
        <v>0</v>
      </c>
      <c r="P1720" t="str">
        <v>Snowplow</v>
      </c>
      <c r="Q1720">
        <v>0</v>
      </c>
    </row>
    <row r="1721" spans="13:17" x14ac:dyDescent="0.3">
      <c r="M1721" t="str">
        <v>Snap</v>
      </c>
      <c r="N1721" cm="1">
        <f t="array" ref="N1721">SUM(IF((licenziamenti[company]=M1721)*(licenziamenti[date_year]=anno)*(licenziamenti[industry]=settore)*(licenziamenti[country]=paese),licenziamenti[total_laid_off]))</f>
        <v>0</v>
      </c>
      <c r="P1721" t="str">
        <v>Snyk</v>
      </c>
      <c r="Q1721">
        <v>0</v>
      </c>
    </row>
    <row r="1722" spans="13:17" x14ac:dyDescent="0.3">
      <c r="M1722" t="str">
        <v>Snapdocs</v>
      </c>
      <c r="N1722" cm="1">
        <f t="array" ref="N1722">SUM(IF((licenziamenti[company]=M1722)*(licenziamenti[date_year]=anno)*(licenziamenti[industry]=settore)*(licenziamenti[country]=paese),licenziamenti[total_laid_off]))</f>
        <v>0</v>
      </c>
      <c r="P1722" t="str">
        <v>Socure</v>
      </c>
      <c r="Q1722">
        <v>0</v>
      </c>
    </row>
    <row r="1723" spans="13:17" x14ac:dyDescent="0.3">
      <c r="M1723" t="str">
        <v>Snappy</v>
      </c>
      <c r="N1723" cm="1">
        <f t="array" ref="N1723">SUM(IF((licenziamenti[company]=M1723)*(licenziamenti[date_year]=anno)*(licenziamenti[industry]=settore)*(licenziamenti[country]=paese),licenziamenti[total_laid_off]))</f>
        <v>0</v>
      </c>
      <c r="P1723" t="str">
        <v>SoFi</v>
      </c>
      <c r="Q1723">
        <v>0</v>
      </c>
    </row>
    <row r="1724" spans="13:17" x14ac:dyDescent="0.3">
      <c r="M1724" t="str">
        <v>Snowplow</v>
      </c>
      <c r="N1724" cm="1">
        <f t="array" ref="N1724">SUM(IF((licenziamenti[company]=M1724)*(licenziamenti[date_year]=anno)*(licenziamenti[industry]=settore)*(licenziamenti[country]=paese),licenziamenti[total_laid_off]))</f>
        <v>0</v>
      </c>
      <c r="P1724" t="str">
        <v>Software AG</v>
      </c>
      <c r="Q1724">
        <v>0</v>
      </c>
    </row>
    <row r="1725" spans="13:17" x14ac:dyDescent="0.3">
      <c r="M1725" t="str">
        <v>Snyk</v>
      </c>
      <c r="N1725" cm="1">
        <f t="array" ref="N1725">SUM(IF((licenziamenti[company]=M1725)*(licenziamenti[date_year]=anno)*(licenziamenti[industry]=settore)*(licenziamenti[country]=paese),licenziamenti[total_laid_off]))</f>
        <v>0</v>
      </c>
      <c r="P1725" t="str">
        <v>Sojern</v>
      </c>
      <c r="Q1725">
        <v>0</v>
      </c>
    </row>
    <row r="1726" spans="13:17" x14ac:dyDescent="0.3">
      <c r="M1726" t="str">
        <v>Socure</v>
      </c>
      <c r="N1726" cm="1">
        <f t="array" ref="N1726">SUM(IF((licenziamenti[company]=M1726)*(licenziamenti[date_year]=anno)*(licenziamenti[industry]=settore)*(licenziamenti[country]=paese),licenziamenti[total_laid_off]))</f>
        <v>0</v>
      </c>
      <c r="P1726" t="str">
        <v>SolarEdge</v>
      </c>
      <c r="Q1726">
        <v>0</v>
      </c>
    </row>
    <row r="1727" spans="13:17" x14ac:dyDescent="0.3">
      <c r="M1727" t="str">
        <v>SoFi</v>
      </c>
      <c r="N1727" cm="1">
        <f t="array" ref="N1727">SUM(IF((licenziamenti[company]=M1727)*(licenziamenti[date_year]=anno)*(licenziamenti[industry]=settore)*(licenziamenti[country]=paese),licenziamenti[total_laid_off]))</f>
        <v>0</v>
      </c>
      <c r="P1727" t="str">
        <v>Solarisbank</v>
      </c>
      <c r="Q1727">
        <v>0</v>
      </c>
    </row>
    <row r="1728" spans="13:17" x14ac:dyDescent="0.3">
      <c r="M1728" t="str">
        <v>Software AG</v>
      </c>
      <c r="N1728" cm="1">
        <f t="array" ref="N1728">SUM(IF((licenziamenti[company]=M1728)*(licenziamenti[date_year]=anno)*(licenziamenti[industry]=settore)*(licenziamenti[country]=paese),licenziamenti[total_laid_off]))</f>
        <v>0</v>
      </c>
      <c r="P1728" t="str">
        <v>Soluto</v>
      </c>
      <c r="Q1728">
        <v>0</v>
      </c>
    </row>
    <row r="1729" spans="13:17" x14ac:dyDescent="0.3">
      <c r="M1729" t="str">
        <v>Sojern</v>
      </c>
      <c r="N1729" cm="1">
        <f t="array" ref="N1729">SUM(IF((licenziamenti[company]=M1729)*(licenziamenti[date_year]=anno)*(licenziamenti[industry]=settore)*(licenziamenti[country]=paese),licenziamenti[total_laid_off]))</f>
        <v>0</v>
      </c>
      <c r="P1729" t="str">
        <v>Sonatype</v>
      </c>
      <c r="Q1729">
        <v>0</v>
      </c>
    </row>
    <row r="1730" spans="13:17" x14ac:dyDescent="0.3">
      <c r="M1730" t="str">
        <v>SolarEdge</v>
      </c>
      <c r="N1730" cm="1">
        <f t="array" ref="N1730">SUM(IF((licenziamenti[company]=M1730)*(licenziamenti[date_year]=anno)*(licenziamenti[industry]=settore)*(licenziamenti[country]=paese),licenziamenti[total_laid_off]))</f>
        <v>0</v>
      </c>
      <c r="P1730" t="str">
        <v>Sonder</v>
      </c>
      <c r="Q1730">
        <v>0</v>
      </c>
    </row>
    <row r="1731" spans="13:17" x14ac:dyDescent="0.3">
      <c r="M1731" t="str">
        <v>Solarisbank</v>
      </c>
      <c r="N1731" cm="1">
        <f t="array" ref="N1731">SUM(IF((licenziamenti[company]=M1731)*(licenziamenti[date_year]=anno)*(licenziamenti[industry]=settore)*(licenziamenti[country]=paese),licenziamenti[total_laid_off]))</f>
        <v>0</v>
      </c>
      <c r="P1731" t="str">
        <v>SonderMind</v>
      </c>
      <c r="Q1731">
        <v>0</v>
      </c>
    </row>
    <row r="1732" spans="13:17" x14ac:dyDescent="0.3">
      <c r="M1732" t="str">
        <v>Soluto</v>
      </c>
      <c r="N1732" cm="1">
        <f t="array" ref="N1732">SUM(IF((licenziamenti[company]=M1732)*(licenziamenti[date_year]=anno)*(licenziamenti[industry]=settore)*(licenziamenti[country]=paese),licenziamenti[total_laid_off]))</f>
        <v>0</v>
      </c>
      <c r="P1732" t="str">
        <v>Sono Motors</v>
      </c>
      <c r="Q1732">
        <v>0</v>
      </c>
    </row>
    <row r="1733" spans="13:17" x14ac:dyDescent="0.3">
      <c r="M1733" t="str">
        <v>Sonatype</v>
      </c>
      <c r="N1733" cm="1">
        <f t="array" ref="N1733">SUM(IF((licenziamenti[company]=M1733)*(licenziamenti[date_year]=anno)*(licenziamenti[industry]=settore)*(licenziamenti[country]=paese),licenziamenti[total_laid_off]))</f>
        <v>0</v>
      </c>
      <c r="P1733" t="str">
        <v>Sonos</v>
      </c>
      <c r="Q1733">
        <v>0</v>
      </c>
    </row>
    <row r="1734" spans="13:17" x14ac:dyDescent="0.3">
      <c r="M1734" t="str">
        <v>Sonder</v>
      </c>
      <c r="N1734" cm="1">
        <f t="array" ref="N1734">SUM(IF((licenziamenti[company]=M1734)*(licenziamenti[date_year]=anno)*(licenziamenti[industry]=settore)*(licenziamenti[country]=paese),licenziamenti[total_laid_off]))</f>
        <v>0</v>
      </c>
      <c r="P1734" t="str">
        <v>Sophos</v>
      </c>
      <c r="Q1734">
        <v>0</v>
      </c>
    </row>
    <row r="1735" spans="13:17" x14ac:dyDescent="0.3">
      <c r="M1735" t="str">
        <v>SonderMind</v>
      </c>
      <c r="N1735" cm="1">
        <f t="array" ref="N1735">SUM(IF((licenziamenti[company]=M1735)*(licenziamenti[date_year]=anno)*(licenziamenti[industry]=settore)*(licenziamenti[country]=paese),licenziamenti[total_laid_off]))</f>
        <v>0</v>
      </c>
      <c r="P1735" t="str">
        <v>Sorabel</v>
      </c>
      <c r="Q1735">
        <v>0</v>
      </c>
    </row>
    <row r="1736" spans="13:17" x14ac:dyDescent="0.3">
      <c r="M1736" t="str">
        <v>Sono Motors</v>
      </c>
      <c r="N1736" cm="1">
        <f t="array" ref="N1736">SUM(IF((licenziamenti[company]=M1736)*(licenziamenti[date_year]=anno)*(licenziamenti[industry]=settore)*(licenziamenti[country]=paese),licenziamenti[total_laid_off]))</f>
        <v>0</v>
      </c>
      <c r="P1736" t="str">
        <v>Sorare</v>
      </c>
      <c r="Q1736">
        <v>0</v>
      </c>
    </row>
    <row r="1737" spans="13:17" x14ac:dyDescent="0.3">
      <c r="M1737" t="str">
        <v>Sonos</v>
      </c>
      <c r="N1737" cm="1">
        <f t="array" ref="N1737">SUM(IF((licenziamenti[company]=M1737)*(licenziamenti[date_year]=anno)*(licenziamenti[industry]=settore)*(licenziamenti[country]=paese),licenziamenti[total_laid_off]))</f>
        <v>0</v>
      </c>
      <c r="P1737" t="str">
        <v>SoundCloud</v>
      </c>
      <c r="Q1737">
        <v>0</v>
      </c>
    </row>
    <row r="1738" spans="13:17" x14ac:dyDescent="0.3">
      <c r="M1738" t="str">
        <v>Sophos</v>
      </c>
      <c r="N1738" cm="1">
        <f t="array" ref="N1738">SUM(IF((licenziamenti[company]=M1738)*(licenziamenti[date_year]=anno)*(licenziamenti[industry]=settore)*(licenziamenti[country]=paese),licenziamenti[total_laid_off]))</f>
        <v>0</v>
      </c>
      <c r="P1738" t="str">
        <v>SoundHound</v>
      </c>
      <c r="Q1738">
        <v>0</v>
      </c>
    </row>
    <row r="1739" spans="13:17" x14ac:dyDescent="0.3">
      <c r="M1739" t="str">
        <v>Sorabel</v>
      </c>
      <c r="N1739" cm="1">
        <f t="array" ref="N1739">SUM(IF((licenziamenti[company]=M1739)*(licenziamenti[date_year]=anno)*(licenziamenti[industry]=settore)*(licenziamenti[country]=paese),licenziamenti[total_laid_off]))</f>
        <v>0</v>
      </c>
      <c r="P1739" t="str">
        <v>Sourcegraph</v>
      </c>
      <c r="Q1739">
        <v>0</v>
      </c>
    </row>
    <row r="1740" spans="13:17" x14ac:dyDescent="0.3">
      <c r="M1740" t="str">
        <v>Sorare</v>
      </c>
      <c r="N1740" cm="1">
        <f t="array" ref="N1740">SUM(IF((licenziamenti[company]=M1740)*(licenziamenti[date_year]=anno)*(licenziamenti[industry]=settore)*(licenziamenti[country]=paese),licenziamenti[total_laid_off]))</f>
        <v>0</v>
      </c>
      <c r="P1740" t="str">
        <v>Spin</v>
      </c>
      <c r="Q1740">
        <v>0</v>
      </c>
    </row>
    <row r="1741" spans="13:17" x14ac:dyDescent="0.3">
      <c r="M1741" t="str">
        <v>SoundCloud</v>
      </c>
      <c r="N1741" cm="1">
        <f t="array" ref="N1741">SUM(IF((licenziamenti[company]=M1741)*(licenziamenti[date_year]=anno)*(licenziamenti[industry]=settore)*(licenziamenti[country]=paese),licenziamenti[total_laid_off]))</f>
        <v>0</v>
      </c>
      <c r="P1741" t="str">
        <v>Spinny</v>
      </c>
      <c r="Q1741">
        <v>0</v>
      </c>
    </row>
    <row r="1742" spans="13:17" x14ac:dyDescent="0.3">
      <c r="M1742" t="str">
        <v>SoundHound</v>
      </c>
      <c r="N1742" cm="1">
        <f t="array" ref="N1742">SUM(IF((licenziamenti[company]=M1742)*(licenziamenti[date_year]=anno)*(licenziamenti[industry]=settore)*(licenziamenti[country]=paese),licenziamenti[total_laid_off]))</f>
        <v>0</v>
      </c>
      <c r="P1742" t="str">
        <v>Splice</v>
      </c>
      <c r="Q1742">
        <v>0</v>
      </c>
    </row>
    <row r="1743" spans="13:17" x14ac:dyDescent="0.3">
      <c r="M1743" t="str">
        <v>Sourcegraph</v>
      </c>
      <c r="N1743" cm="1">
        <f t="array" ref="N1743">SUM(IF((licenziamenti[company]=M1743)*(licenziamenti[date_year]=anno)*(licenziamenti[industry]=settore)*(licenziamenti[country]=paese),licenziamenti[total_laid_off]))</f>
        <v>0</v>
      </c>
      <c r="P1743" t="str">
        <v>Splunk</v>
      </c>
      <c r="Q1743">
        <v>0</v>
      </c>
    </row>
    <row r="1744" spans="13:17" x14ac:dyDescent="0.3">
      <c r="M1744" t="str">
        <v>Spin</v>
      </c>
      <c r="N1744" cm="1">
        <f t="array" ref="N1744">SUM(IF((licenziamenti[company]=M1744)*(licenziamenti[date_year]=anno)*(licenziamenti[industry]=settore)*(licenziamenti[country]=paese),licenziamenti[total_laid_off]))</f>
        <v>0</v>
      </c>
      <c r="P1744" t="str">
        <v>Splyt</v>
      </c>
      <c r="Q1744">
        <v>0</v>
      </c>
    </row>
    <row r="1745" spans="13:17" x14ac:dyDescent="0.3">
      <c r="M1745" t="str">
        <v>Spinny</v>
      </c>
      <c r="N1745" cm="1">
        <f t="array" ref="N1745">SUM(IF((licenziamenti[company]=M1745)*(licenziamenti[date_year]=anno)*(licenziamenti[industry]=settore)*(licenziamenti[country]=paese),licenziamenti[total_laid_off]))</f>
        <v>0</v>
      </c>
      <c r="P1745" t="str">
        <v>Spora Health</v>
      </c>
      <c r="Q1745">
        <v>0</v>
      </c>
    </row>
    <row r="1746" spans="13:17" x14ac:dyDescent="0.3">
      <c r="M1746" t="str">
        <v>Splice</v>
      </c>
      <c r="N1746" cm="1">
        <f t="array" ref="N1746">SUM(IF((licenziamenti[company]=M1746)*(licenziamenti[date_year]=anno)*(licenziamenti[industry]=settore)*(licenziamenti[country]=paese),licenziamenti[total_laid_off]))</f>
        <v>0</v>
      </c>
      <c r="P1746" t="str">
        <v>Sportradar</v>
      </c>
      <c r="Q1746">
        <v>0</v>
      </c>
    </row>
    <row r="1747" spans="13:17" x14ac:dyDescent="0.3">
      <c r="M1747" t="str">
        <v>Splunk</v>
      </c>
      <c r="N1747" cm="1">
        <f t="array" ref="N1747">SUM(IF((licenziamenti[company]=M1747)*(licenziamenti[date_year]=anno)*(licenziamenti[industry]=settore)*(licenziamenti[country]=paese),licenziamenti[total_laid_off]))</f>
        <v>0</v>
      </c>
      <c r="P1747" t="str">
        <v>SpotHero</v>
      </c>
      <c r="Q1747">
        <v>0</v>
      </c>
    </row>
    <row r="1748" spans="13:17" x14ac:dyDescent="0.3">
      <c r="M1748" t="str">
        <v>Splyt</v>
      </c>
      <c r="N1748" cm="1">
        <f t="array" ref="N1748">SUM(IF((licenziamenti[company]=M1748)*(licenziamenti[date_year]=anno)*(licenziamenti[industry]=settore)*(licenziamenti[country]=paese),licenziamenti[total_laid_off]))</f>
        <v>0</v>
      </c>
      <c r="P1748" t="str">
        <v>Spotify</v>
      </c>
      <c r="Q1748">
        <v>0</v>
      </c>
    </row>
    <row r="1749" spans="13:17" x14ac:dyDescent="0.3">
      <c r="M1749" t="str">
        <v>Spora Health</v>
      </c>
      <c r="N1749" cm="1">
        <f t="array" ref="N1749">SUM(IF((licenziamenti[company]=M1749)*(licenziamenti[date_year]=anno)*(licenziamenti[industry]=settore)*(licenziamenti[country]=paese),licenziamenti[total_laid_off]))</f>
        <v>0</v>
      </c>
      <c r="P1749" t="str">
        <v>Springbig</v>
      </c>
      <c r="Q1749">
        <v>0</v>
      </c>
    </row>
    <row r="1750" spans="13:17" x14ac:dyDescent="0.3">
      <c r="M1750" t="str">
        <v>Sportradar</v>
      </c>
      <c r="N1750" cm="1">
        <f t="array" ref="N1750">SUM(IF((licenziamenti[company]=M1750)*(licenziamenti[date_year]=anno)*(licenziamenti[industry]=settore)*(licenziamenti[country]=paese),licenziamenti[total_laid_off]))</f>
        <v>0</v>
      </c>
      <c r="P1750" t="str">
        <v>Springlane</v>
      </c>
      <c r="Q1750">
        <v>0</v>
      </c>
    </row>
    <row r="1751" spans="13:17" x14ac:dyDescent="0.3">
      <c r="M1751" t="str">
        <v>SpotHero</v>
      </c>
      <c r="N1751" cm="1">
        <f t="array" ref="N1751">SUM(IF((licenziamenti[company]=M1751)*(licenziamenti[date_year]=anno)*(licenziamenti[industry]=settore)*(licenziamenti[country]=paese),licenziamenti[total_laid_off]))</f>
        <v>0</v>
      </c>
      <c r="P1751" t="str">
        <v>Sprinklr</v>
      </c>
      <c r="Q1751">
        <v>0</v>
      </c>
    </row>
    <row r="1752" spans="13:17" x14ac:dyDescent="0.3">
      <c r="M1752" t="str">
        <v>Spotify</v>
      </c>
      <c r="N1752" cm="1">
        <f t="array" ref="N1752">SUM(IF((licenziamenti[company]=M1752)*(licenziamenti[date_year]=anno)*(licenziamenti[industry]=settore)*(licenziamenti[country]=paese),licenziamenti[total_laid_off]))</f>
        <v>0</v>
      </c>
      <c r="P1752" t="str">
        <v>Sproutt</v>
      </c>
      <c r="Q1752">
        <v>0</v>
      </c>
    </row>
    <row r="1753" spans="13:17" x14ac:dyDescent="0.3">
      <c r="M1753" t="str">
        <v>Springbig</v>
      </c>
      <c r="N1753" cm="1">
        <f t="array" ref="N1753">SUM(IF((licenziamenti[company]=M1753)*(licenziamenti[date_year]=anno)*(licenziamenti[industry]=settore)*(licenziamenti[country]=paese),licenziamenti[total_laid_off]))</f>
        <v>0</v>
      </c>
      <c r="P1753" t="str">
        <v>Spyce</v>
      </c>
      <c r="Q1753">
        <v>0</v>
      </c>
    </row>
    <row r="1754" spans="13:17" x14ac:dyDescent="0.3">
      <c r="M1754" t="str">
        <v>Springlane</v>
      </c>
      <c r="N1754" cm="1">
        <f t="array" ref="N1754">SUM(IF((licenziamenti[company]=M1754)*(licenziamenti[date_year]=anno)*(licenziamenti[industry]=settore)*(licenziamenti[country]=paese),licenziamenti[total_laid_off]))</f>
        <v>0</v>
      </c>
      <c r="P1754" t="str">
        <v>SQream</v>
      </c>
      <c r="Q1754">
        <v>0</v>
      </c>
    </row>
    <row r="1755" spans="13:17" x14ac:dyDescent="0.3">
      <c r="M1755" t="str">
        <v>Sprinklr</v>
      </c>
      <c r="N1755" cm="1">
        <f t="array" ref="N1755">SUM(IF((licenziamenti[company]=M1755)*(licenziamenti[date_year]=anno)*(licenziamenti[industry]=settore)*(licenziamenti[country]=paese),licenziamenti[total_laid_off]))</f>
        <v>0</v>
      </c>
      <c r="P1755" t="str">
        <v>SQZ Biotech</v>
      </c>
      <c r="Q1755">
        <v>0</v>
      </c>
    </row>
    <row r="1756" spans="13:17" x14ac:dyDescent="0.3">
      <c r="M1756" t="str">
        <v>Sproutt</v>
      </c>
      <c r="N1756" cm="1">
        <f t="array" ref="N1756">SUM(IF((licenziamenti[company]=M1756)*(licenziamenti[date_year]=anno)*(licenziamenti[industry]=settore)*(licenziamenti[country]=paese),licenziamenti[total_laid_off]))</f>
        <v>0</v>
      </c>
      <c r="P1756" t="str">
        <v>SRTX</v>
      </c>
      <c r="Q1756">
        <v>0</v>
      </c>
    </row>
    <row r="1757" spans="13:17" x14ac:dyDescent="0.3">
      <c r="M1757" t="str">
        <v>Spyce</v>
      </c>
      <c r="N1757" cm="1">
        <f t="array" ref="N1757">SUM(IF((licenziamenti[company]=M1757)*(licenziamenti[date_year]=anno)*(licenziamenti[industry]=settore)*(licenziamenti[country]=paese),licenziamenti[total_laid_off]))</f>
        <v>0</v>
      </c>
      <c r="P1757" t="str">
        <v>Stability AI</v>
      </c>
      <c r="Q1757">
        <v>0</v>
      </c>
    </row>
    <row r="1758" spans="13:17" x14ac:dyDescent="0.3">
      <c r="M1758" t="str">
        <v>SQream</v>
      </c>
      <c r="N1758" cm="1">
        <f t="array" ref="N1758">SUM(IF((licenziamenti[company]=M1758)*(licenziamenti[date_year]=anno)*(licenziamenti[industry]=settore)*(licenziamenti[country]=paese),licenziamenti[total_laid_off]))</f>
        <v>0</v>
      </c>
      <c r="P1758" t="str">
        <v>Stack Overflow</v>
      </c>
      <c r="Q1758">
        <v>0</v>
      </c>
    </row>
    <row r="1759" spans="13:17" x14ac:dyDescent="0.3">
      <c r="M1759" t="str">
        <v>SQZ Biotech</v>
      </c>
      <c r="N1759" cm="1">
        <f t="array" ref="N1759">SUM(IF((licenziamenti[company]=M1759)*(licenziamenti[date_year]=anno)*(licenziamenti[industry]=settore)*(licenziamenti[country]=paese),licenziamenti[total_laid_off]))</f>
        <v>0</v>
      </c>
      <c r="P1759" t="str">
        <v>Stackpath</v>
      </c>
      <c r="Q1759">
        <v>0</v>
      </c>
    </row>
    <row r="1760" spans="13:17" x14ac:dyDescent="0.3">
      <c r="M1760" t="str">
        <v>SRTX</v>
      </c>
      <c r="N1760" cm="1">
        <f t="array" ref="N1760">SUM(IF((licenziamenti[company]=M1760)*(licenziamenti[date_year]=anno)*(licenziamenti[industry]=settore)*(licenziamenti[country]=paese),licenziamenti[total_laid_off]))</f>
        <v>0</v>
      </c>
      <c r="P1760" t="str">
        <v>Staffbase</v>
      </c>
      <c r="Q1760">
        <v>0</v>
      </c>
    </row>
    <row r="1761" spans="13:17" x14ac:dyDescent="0.3">
      <c r="M1761" t="str">
        <v>Stability AI</v>
      </c>
      <c r="N1761" cm="1">
        <f t="array" ref="N1761">SUM(IF((licenziamenti[company]=M1761)*(licenziamenti[date_year]=anno)*(licenziamenti[industry]=settore)*(licenziamenti[country]=paese),licenziamenti[total_laid_off]))</f>
        <v>0</v>
      </c>
      <c r="P1761" t="str">
        <v>Starburst</v>
      </c>
      <c r="Q1761">
        <v>0</v>
      </c>
    </row>
    <row r="1762" spans="13:17" x14ac:dyDescent="0.3">
      <c r="M1762" t="str">
        <v>Stack Overflow</v>
      </c>
      <c r="N1762" cm="1">
        <f t="array" ref="N1762">SUM(IF((licenziamenti[company]=M1762)*(licenziamenti[date_year]=anno)*(licenziamenti[industry]=settore)*(licenziamenti[country]=paese),licenziamenti[total_laid_off]))</f>
        <v>0</v>
      </c>
      <c r="P1762" t="str">
        <v>Starry</v>
      </c>
      <c r="Q1762">
        <v>0</v>
      </c>
    </row>
    <row r="1763" spans="13:17" x14ac:dyDescent="0.3">
      <c r="M1763" t="str">
        <v>Stackpath</v>
      </c>
      <c r="N1763" cm="1">
        <f t="array" ref="N1763">SUM(IF((licenziamenti[company]=M1763)*(licenziamenti[date_year]=anno)*(licenziamenti[industry]=settore)*(licenziamenti[country]=paese),licenziamenti[total_laid_off]))</f>
        <v>0</v>
      </c>
      <c r="P1763" t="str">
        <v>Starship</v>
      </c>
      <c r="Q1763">
        <v>0</v>
      </c>
    </row>
    <row r="1764" spans="13:17" x14ac:dyDescent="0.3">
      <c r="M1764" t="str">
        <v>Staffbase</v>
      </c>
      <c r="N1764" cm="1">
        <f t="array" ref="N1764">SUM(IF((licenziamenti[company]=M1764)*(licenziamenti[date_year]=anno)*(licenziamenti[industry]=settore)*(licenziamenti[country]=paese),licenziamenti[total_laid_off]))</f>
        <v>0</v>
      </c>
      <c r="P1764" t="str">
        <v>Starship Technologies</v>
      </c>
      <c r="Q1764">
        <v>0</v>
      </c>
    </row>
    <row r="1765" spans="13:17" x14ac:dyDescent="0.3">
      <c r="M1765" t="str">
        <v>Starburst</v>
      </c>
      <c r="N1765" cm="1">
        <f t="array" ref="N1765">SUM(IF((licenziamenti[company]=M1765)*(licenziamenti[date_year]=anno)*(licenziamenti[industry]=settore)*(licenziamenti[country]=paese),licenziamenti[total_laid_off]))</f>
        <v>0</v>
      </c>
      <c r="P1765" t="str">
        <v>Stash</v>
      </c>
      <c r="Q1765">
        <v>0</v>
      </c>
    </row>
    <row r="1766" spans="13:17" x14ac:dyDescent="0.3">
      <c r="M1766" t="str">
        <v>Starry</v>
      </c>
      <c r="N1766" cm="1">
        <f t="array" ref="N1766">SUM(IF((licenziamenti[company]=M1766)*(licenziamenti[date_year]=anno)*(licenziamenti[industry]=settore)*(licenziamenti[country]=paese),licenziamenti[total_laid_off]))</f>
        <v>0</v>
      </c>
      <c r="P1766" t="str">
        <v>Stash Financial</v>
      </c>
      <c r="Q1766">
        <v>0</v>
      </c>
    </row>
    <row r="1767" spans="13:17" x14ac:dyDescent="0.3">
      <c r="M1767" t="str">
        <v>Starship</v>
      </c>
      <c r="N1767" cm="1">
        <f t="array" ref="N1767">SUM(IF((licenziamenti[company]=M1767)*(licenziamenti[date_year]=anno)*(licenziamenti[industry]=settore)*(licenziamenti[country]=paese),licenziamenti[total_laid_off]))</f>
        <v>0</v>
      </c>
      <c r="P1767" t="str">
        <v>Stashaway</v>
      </c>
      <c r="Q1767">
        <v>0</v>
      </c>
    </row>
    <row r="1768" spans="13:17" x14ac:dyDescent="0.3">
      <c r="M1768" t="str">
        <v>Starship Technologies</v>
      </c>
      <c r="N1768" cm="1">
        <f t="array" ref="N1768">SUM(IF((licenziamenti[company]=M1768)*(licenziamenti[date_year]=anno)*(licenziamenti[industry]=settore)*(licenziamenti[country]=paese),licenziamenti[total_laid_off]))</f>
        <v>0</v>
      </c>
      <c r="P1768" t="str">
        <v>Stax</v>
      </c>
      <c r="Q1768">
        <v>0</v>
      </c>
    </row>
    <row r="1769" spans="13:17" x14ac:dyDescent="0.3">
      <c r="M1769" t="str">
        <v>Stash</v>
      </c>
      <c r="N1769" cm="1">
        <f t="array" ref="N1769">SUM(IF((licenziamenti[company]=M1769)*(licenziamenti[date_year]=anno)*(licenziamenti[industry]=settore)*(licenziamenti[country]=paese),licenziamenti[total_laid_off]))</f>
        <v>0</v>
      </c>
      <c r="P1769" t="str">
        <v>Stay Alfred</v>
      </c>
      <c r="Q1769">
        <v>0</v>
      </c>
    </row>
    <row r="1770" spans="13:17" x14ac:dyDescent="0.3">
      <c r="M1770" t="str">
        <v>Stash Financial</v>
      </c>
      <c r="N1770" cm="1">
        <f t="array" ref="N1770">SUM(IF((licenziamenti[company]=M1770)*(licenziamenti[date_year]=anno)*(licenziamenti[industry]=settore)*(licenziamenti[country]=paese),licenziamenti[total_laid_off]))</f>
        <v>0</v>
      </c>
      <c r="P1770" t="str">
        <v>Stedi</v>
      </c>
      <c r="Q1770">
        <v>0</v>
      </c>
    </row>
    <row r="1771" spans="13:17" x14ac:dyDescent="0.3">
      <c r="M1771" t="str">
        <v>Stashaway</v>
      </c>
      <c r="N1771" cm="1">
        <f t="array" ref="N1771">SUM(IF((licenziamenti[company]=M1771)*(licenziamenti[date_year]=anno)*(licenziamenti[industry]=settore)*(licenziamenti[country]=paese),licenziamenti[total_laid_off]))</f>
        <v>0</v>
      </c>
      <c r="P1771" t="str">
        <v>Stellar Pizza</v>
      </c>
      <c r="Q1771">
        <v>0</v>
      </c>
    </row>
    <row r="1772" spans="13:17" x14ac:dyDescent="0.3">
      <c r="M1772" t="str">
        <v>Stax</v>
      </c>
      <c r="N1772" cm="1">
        <f t="array" ref="N1772">SUM(IF((licenziamenti[company]=M1772)*(licenziamenti[date_year]=anno)*(licenziamenti[industry]=settore)*(licenziamenti[country]=paese),licenziamenti[total_laid_off]))</f>
        <v>0</v>
      </c>
      <c r="P1772" t="str">
        <v>StellarAlgo</v>
      </c>
      <c r="Q1772">
        <v>0</v>
      </c>
    </row>
    <row r="1773" spans="13:17" x14ac:dyDescent="0.3">
      <c r="M1773" t="str">
        <v>Stay Alfred</v>
      </c>
      <c r="N1773" cm="1">
        <f t="array" ref="N1773">SUM(IF((licenziamenti[company]=M1773)*(licenziamenti[date_year]=anno)*(licenziamenti[industry]=settore)*(licenziamenti[country]=paese),licenziamenti[total_laid_off]))</f>
        <v>0</v>
      </c>
      <c r="P1773" t="str">
        <v>Stem</v>
      </c>
      <c r="Q1773">
        <v>0</v>
      </c>
    </row>
    <row r="1774" spans="13:17" x14ac:dyDescent="0.3">
      <c r="M1774" t="str">
        <v>Stedi</v>
      </c>
      <c r="N1774" cm="1">
        <f t="array" ref="N1774">SUM(IF((licenziamenti[company]=M1774)*(licenziamenti[date_year]=anno)*(licenziamenti[industry]=settore)*(licenziamenti[country]=paese),licenziamenti[total_laid_off]))</f>
        <v>0</v>
      </c>
      <c r="P1774" t="str">
        <v>Stitch Fix</v>
      </c>
      <c r="Q1774">
        <v>0</v>
      </c>
    </row>
    <row r="1775" spans="13:17" x14ac:dyDescent="0.3">
      <c r="M1775" t="str">
        <v>Stellar Pizza</v>
      </c>
      <c r="N1775" cm="1">
        <f t="array" ref="N1775">SUM(IF((licenziamenti[company]=M1775)*(licenziamenti[date_year]=anno)*(licenziamenti[industry]=settore)*(licenziamenti[country]=paese),licenziamenti[total_laid_off]))</f>
        <v>0</v>
      </c>
      <c r="P1775" t="str">
        <v>Stockwell AI</v>
      </c>
      <c r="Q1775">
        <v>0</v>
      </c>
    </row>
    <row r="1776" spans="13:17" x14ac:dyDescent="0.3">
      <c r="M1776" t="str">
        <v>StellarAlgo</v>
      </c>
      <c r="N1776" cm="1">
        <f t="array" ref="N1776">SUM(IF((licenziamenti[company]=M1776)*(licenziamenti[date_year]=anno)*(licenziamenti[industry]=settore)*(licenziamenti[country]=paese),licenziamenti[total_laid_off]))</f>
        <v>0</v>
      </c>
      <c r="P1776" t="str">
        <v>StockX</v>
      </c>
      <c r="Q1776">
        <v>0</v>
      </c>
    </row>
    <row r="1777" spans="13:17" x14ac:dyDescent="0.3">
      <c r="M1777" t="str">
        <v>Stem</v>
      </c>
      <c r="N1777" cm="1">
        <f t="array" ref="N1777">SUM(IF((licenziamenti[company]=M1777)*(licenziamenti[date_year]=anno)*(licenziamenti[industry]=settore)*(licenziamenti[country]=paese),licenziamenti[total_laid_off]))</f>
        <v>0</v>
      </c>
      <c r="P1777" t="str">
        <v>Stord</v>
      </c>
      <c r="Q1777">
        <v>0</v>
      </c>
    </row>
    <row r="1778" spans="13:17" x14ac:dyDescent="0.3">
      <c r="M1778" t="str">
        <v>Stitch Fix</v>
      </c>
      <c r="N1778" cm="1">
        <f t="array" ref="N1778">SUM(IF((licenziamenti[company]=M1778)*(licenziamenti[date_year]=anno)*(licenziamenti[industry]=settore)*(licenziamenti[country]=paese),licenziamenti[total_laid_off]))</f>
        <v>0</v>
      </c>
      <c r="P1778" t="str">
        <v>StoryBlocks</v>
      </c>
      <c r="Q1778">
        <v>0</v>
      </c>
    </row>
    <row r="1779" spans="13:17" x14ac:dyDescent="0.3">
      <c r="M1779" t="str">
        <v>Stockwell AI</v>
      </c>
      <c r="N1779" cm="1">
        <f t="array" ref="N1779">SUM(IF((licenziamenti[company]=M1779)*(licenziamenti[date_year]=anno)*(licenziamenti[industry]=settore)*(licenziamenti[country]=paese),licenziamenti[total_laid_off]))</f>
        <v>0</v>
      </c>
      <c r="P1779" t="str">
        <v>Storytel</v>
      </c>
      <c r="Q1779">
        <v>0</v>
      </c>
    </row>
    <row r="1780" spans="13:17" x14ac:dyDescent="0.3">
      <c r="M1780" t="str">
        <v>StockX</v>
      </c>
      <c r="N1780" cm="1">
        <f t="array" ref="N1780">SUM(IF((licenziamenti[company]=M1780)*(licenziamenti[date_year]=anno)*(licenziamenti[industry]=settore)*(licenziamenti[country]=paese),licenziamenti[total_laid_off]))</f>
        <v>0</v>
      </c>
      <c r="P1780" t="str">
        <v>Strava</v>
      </c>
      <c r="Q1780">
        <v>0</v>
      </c>
    </row>
    <row r="1781" spans="13:17" x14ac:dyDescent="0.3">
      <c r="M1781" t="str">
        <v>Stord</v>
      </c>
      <c r="N1781" cm="1">
        <f t="array" ref="N1781">SUM(IF((licenziamenti[company]=M1781)*(licenziamenti[date_year]=anno)*(licenziamenti[industry]=settore)*(licenziamenti[country]=paese),licenziamenti[total_laid_off]))</f>
        <v>0</v>
      </c>
      <c r="P1781" t="str">
        <v>Stream</v>
      </c>
      <c r="Q1781">
        <v>0</v>
      </c>
    </row>
    <row r="1782" spans="13:17" x14ac:dyDescent="0.3">
      <c r="M1782" t="str">
        <v>StoryBlocks</v>
      </c>
      <c r="N1782" cm="1">
        <f t="array" ref="N1782">SUM(IF((licenziamenti[company]=M1782)*(licenziamenti[date_year]=anno)*(licenziamenti[industry]=settore)*(licenziamenti[country]=paese),licenziamenti[total_laid_off]))</f>
        <v>0</v>
      </c>
      <c r="P1782" t="str">
        <v>StreamElements</v>
      </c>
      <c r="Q1782">
        <v>0</v>
      </c>
    </row>
    <row r="1783" spans="13:17" x14ac:dyDescent="0.3">
      <c r="M1783" t="str">
        <v>Storytel</v>
      </c>
      <c r="N1783" cm="1">
        <f t="array" ref="N1783">SUM(IF((licenziamenti[company]=M1783)*(licenziamenti[date_year]=anno)*(licenziamenti[industry]=settore)*(licenziamenti[country]=paese),licenziamenti[total_laid_off]))</f>
        <v>0</v>
      </c>
      <c r="P1783" t="str">
        <v>Stripe</v>
      </c>
      <c r="Q1783">
        <v>0</v>
      </c>
    </row>
    <row r="1784" spans="13:17" x14ac:dyDescent="0.3">
      <c r="M1784" t="str">
        <v>Strava</v>
      </c>
      <c r="N1784" cm="1">
        <f t="array" ref="N1784">SUM(IF((licenziamenti[company]=M1784)*(licenziamenti[date_year]=anno)*(licenziamenti[industry]=settore)*(licenziamenti[country]=paese),licenziamenti[total_laid_off]))</f>
        <v>0</v>
      </c>
      <c r="P1784" t="str">
        <v>StrongDM</v>
      </c>
      <c r="Q1784">
        <v>0</v>
      </c>
    </row>
    <row r="1785" spans="13:17" x14ac:dyDescent="0.3">
      <c r="M1785" t="str">
        <v>Stream</v>
      </c>
      <c r="N1785" cm="1">
        <f t="array" ref="N1785">SUM(IF((licenziamenti[company]=M1785)*(licenziamenti[date_year]=anno)*(licenziamenti[industry]=settore)*(licenziamenti[country]=paese),licenziamenti[total_laid_off]))</f>
        <v>0</v>
      </c>
      <c r="P1785" t="str">
        <v>StubHub</v>
      </c>
      <c r="Q1785">
        <v>0</v>
      </c>
    </row>
    <row r="1786" spans="13:17" x14ac:dyDescent="0.3">
      <c r="M1786" t="str">
        <v>StreamElements</v>
      </c>
      <c r="N1786" cm="1">
        <f t="array" ref="N1786">SUM(IF((licenziamenti[company]=M1786)*(licenziamenti[date_year]=anno)*(licenziamenti[industry]=settore)*(licenziamenti[country]=paese),licenziamenti[total_laid_off]))</f>
        <v>0</v>
      </c>
      <c r="P1786" t="str">
        <v>Studio</v>
      </c>
      <c r="Q1786">
        <v>0</v>
      </c>
    </row>
    <row r="1787" spans="13:17" x14ac:dyDescent="0.3">
      <c r="M1787" t="str">
        <v>Stripe</v>
      </c>
      <c r="N1787" cm="1">
        <f t="array" ref="N1787">SUM(IF((licenziamenti[company]=M1787)*(licenziamenti[date_year]=anno)*(licenziamenti[industry]=settore)*(licenziamenti[country]=paese),licenziamenti[total_laid_off]))</f>
        <v>0</v>
      </c>
      <c r="P1787" t="str">
        <v>StudySmarter</v>
      </c>
      <c r="Q1787">
        <v>0</v>
      </c>
    </row>
    <row r="1788" spans="13:17" x14ac:dyDescent="0.3">
      <c r="M1788" t="str">
        <v>StrongDM</v>
      </c>
      <c r="N1788" cm="1">
        <f t="array" ref="N1788">SUM(IF((licenziamenti[company]=M1788)*(licenziamenti[date_year]=anno)*(licenziamenti[industry]=settore)*(licenziamenti[country]=paese),licenziamenti[total_laid_off]))</f>
        <v>0</v>
      </c>
      <c r="P1788" t="str">
        <v>StyleSeat</v>
      </c>
      <c r="Q1788">
        <v>0</v>
      </c>
    </row>
    <row r="1789" spans="13:17" x14ac:dyDescent="0.3">
      <c r="M1789" t="str">
        <v>StubHub</v>
      </c>
      <c r="N1789" cm="1">
        <f t="array" ref="N1789">SUM(IF((licenziamenti[company]=M1789)*(licenziamenti[date_year]=anno)*(licenziamenti[industry]=settore)*(licenziamenti[country]=paese),licenziamenti[total_laid_off]))</f>
        <v>0</v>
      </c>
      <c r="P1789" t="str">
        <v>Stytch</v>
      </c>
      <c r="Q1789">
        <v>0</v>
      </c>
    </row>
    <row r="1790" spans="13:17" x14ac:dyDescent="0.3">
      <c r="M1790" t="str">
        <v>Studio</v>
      </c>
      <c r="N1790" cm="1">
        <f t="array" ref="N1790">SUM(IF((licenziamenti[company]=M1790)*(licenziamenti[date_year]=anno)*(licenziamenti[industry]=settore)*(licenziamenti[country]=paese),licenziamenti[total_laid_off]))</f>
        <v>0</v>
      </c>
      <c r="P1790" t="str">
        <v>Submittable</v>
      </c>
      <c r="Q1790">
        <v>0</v>
      </c>
    </row>
    <row r="1791" spans="13:17" x14ac:dyDescent="0.3">
      <c r="M1791" t="str">
        <v>StudySmarter</v>
      </c>
      <c r="N1791" cm="1">
        <f t="array" ref="N1791">SUM(IF((licenziamenti[company]=M1791)*(licenziamenti[date_year]=anno)*(licenziamenti[industry]=settore)*(licenziamenti[country]=paese),licenziamenti[total_laid_off]))</f>
        <v>0</v>
      </c>
      <c r="P1791" t="str">
        <v>Substack</v>
      </c>
      <c r="Q1791">
        <v>0</v>
      </c>
    </row>
    <row r="1792" spans="13:17" x14ac:dyDescent="0.3">
      <c r="M1792" t="str">
        <v>StyleSeat</v>
      </c>
      <c r="N1792" cm="1">
        <f t="array" ref="N1792">SUM(IF((licenziamenti[company]=M1792)*(licenziamenti[date_year]=anno)*(licenziamenti[industry]=settore)*(licenziamenti[country]=paese),licenziamenti[total_laid_off]))</f>
        <v>0</v>
      </c>
      <c r="P1792" t="str">
        <v>SummerBio</v>
      </c>
      <c r="Q1792">
        <v>0</v>
      </c>
    </row>
    <row r="1793" spans="13:17" x14ac:dyDescent="0.3">
      <c r="M1793" t="str">
        <v>Stytch</v>
      </c>
      <c r="N1793" cm="1">
        <f t="array" ref="N1793">SUM(IF((licenziamenti[company]=M1793)*(licenziamenti[date_year]=anno)*(licenziamenti[industry]=settore)*(licenziamenti[country]=paese),licenziamenti[total_laid_off]))</f>
        <v>0</v>
      </c>
      <c r="P1793" t="str">
        <v>Sumo Logic</v>
      </c>
      <c r="Q1793">
        <v>0</v>
      </c>
    </row>
    <row r="1794" spans="13:17" x14ac:dyDescent="0.3">
      <c r="M1794" t="str">
        <v>Submittable</v>
      </c>
      <c r="N1794" cm="1">
        <f t="array" ref="N1794">SUM(IF((licenziamenti[company]=M1794)*(licenziamenti[date_year]=anno)*(licenziamenti[industry]=settore)*(licenziamenti[country]=paese),licenziamenti[total_laid_off]))</f>
        <v>0</v>
      </c>
      <c r="P1794" t="str">
        <v>SumUp</v>
      </c>
      <c r="Q1794">
        <v>0</v>
      </c>
    </row>
    <row r="1795" spans="13:17" x14ac:dyDescent="0.3">
      <c r="M1795" t="str">
        <v>Substack</v>
      </c>
      <c r="N1795" cm="1">
        <f t="array" ref="N1795">SUM(IF((licenziamenti[company]=M1795)*(licenziamenti[date_year]=anno)*(licenziamenti[industry]=settore)*(licenziamenti[country]=paese),licenziamenti[total_laid_off]))</f>
        <v>0</v>
      </c>
      <c r="P1795" t="str">
        <v>Sundae</v>
      </c>
      <c r="Q1795">
        <v>0</v>
      </c>
    </row>
    <row r="1796" spans="13:17" x14ac:dyDescent="0.3">
      <c r="M1796" t="str">
        <v>SummerBio</v>
      </c>
      <c r="N1796" cm="1">
        <f t="array" ref="N1796">SUM(IF((licenziamenti[company]=M1796)*(licenziamenti[date_year]=anno)*(licenziamenti[industry]=settore)*(licenziamenti[country]=paese),licenziamenti[total_laid_off]))</f>
        <v>0</v>
      </c>
      <c r="P1796" t="str">
        <v>Sunday</v>
      </c>
      <c r="Q1796">
        <v>0</v>
      </c>
    </row>
    <row r="1797" spans="13:17" x14ac:dyDescent="0.3">
      <c r="M1797" t="str">
        <v>Sumo Logic</v>
      </c>
      <c r="N1797" cm="1">
        <f t="array" ref="N1797">SUM(IF((licenziamenti[company]=M1797)*(licenziamenti[date_year]=anno)*(licenziamenti[industry]=settore)*(licenziamenti[country]=paese),licenziamenti[total_laid_off]))</f>
        <v>0</v>
      </c>
      <c r="P1797" t="str">
        <v>SundaySky</v>
      </c>
      <c r="Q1797">
        <v>0</v>
      </c>
    </row>
    <row r="1798" spans="13:17" x14ac:dyDescent="0.3">
      <c r="M1798" t="str">
        <v>SumUp</v>
      </c>
      <c r="N1798" cm="1">
        <f t="array" ref="N1798">SUM(IF((licenziamenti[company]=M1798)*(licenziamenti[date_year]=anno)*(licenziamenti[industry]=settore)*(licenziamenti[country]=paese),licenziamenti[total_laid_off]))</f>
        <v>0</v>
      </c>
      <c r="P1798" t="str">
        <v>Sunfolding</v>
      </c>
      <c r="Q1798">
        <v>0</v>
      </c>
    </row>
    <row r="1799" spans="13:17" x14ac:dyDescent="0.3">
      <c r="M1799" t="str">
        <v>Sundae</v>
      </c>
      <c r="N1799" cm="1">
        <f t="array" ref="N1799">SUM(IF((licenziamenti[company]=M1799)*(licenziamenti[date_year]=anno)*(licenziamenti[industry]=settore)*(licenziamenti[country]=paese),licenziamenti[total_laid_off]))</f>
        <v>0</v>
      </c>
      <c r="P1799" t="str">
        <v>Superhuman</v>
      </c>
      <c r="Q1799">
        <v>0</v>
      </c>
    </row>
    <row r="1800" spans="13:17" x14ac:dyDescent="0.3">
      <c r="M1800" t="str">
        <v>Sunday</v>
      </c>
      <c r="N1800" cm="1">
        <f t="array" ref="N1800">SUM(IF((licenziamenti[company]=M1800)*(licenziamenti[date_year]=anno)*(licenziamenti[industry]=settore)*(licenziamenti[country]=paese),licenziamenti[total_laid_off]))</f>
        <v>0</v>
      </c>
      <c r="P1800" t="str">
        <v>Superloop</v>
      </c>
      <c r="Q1800">
        <v>0</v>
      </c>
    </row>
    <row r="1801" spans="13:17" x14ac:dyDescent="0.3">
      <c r="M1801" t="str">
        <v>SundaySky</v>
      </c>
      <c r="N1801" cm="1">
        <f t="array" ref="N1801">SUM(IF((licenziamenti[company]=M1801)*(licenziamenti[date_year]=anno)*(licenziamenti[industry]=settore)*(licenziamenti[country]=paese),licenziamenti[total_laid_off]))</f>
        <v>0</v>
      </c>
      <c r="P1801" t="str">
        <v>Superpedestrian</v>
      </c>
      <c r="Q1801">
        <v>0</v>
      </c>
    </row>
    <row r="1802" spans="13:17" x14ac:dyDescent="0.3">
      <c r="M1802" t="str">
        <v>Sunfolding</v>
      </c>
      <c r="N1802" cm="1">
        <f t="array" ref="N1802">SUM(IF((licenziamenti[company]=M1802)*(licenziamenti[date_year]=anno)*(licenziamenti[industry]=settore)*(licenziamenti[country]=paese),licenziamenti[total_laid_off]))</f>
        <v>0</v>
      </c>
      <c r="P1802" t="str">
        <v>SuperRare</v>
      </c>
      <c r="Q1802">
        <v>0</v>
      </c>
    </row>
    <row r="1803" spans="13:17" x14ac:dyDescent="0.3">
      <c r="M1803" t="str">
        <v>Superhuman</v>
      </c>
      <c r="N1803" cm="1">
        <f t="array" ref="N1803">SUM(IF((licenziamenti[company]=M1803)*(licenziamenti[date_year]=anno)*(licenziamenti[industry]=settore)*(licenziamenti[country]=paese),licenziamenti[total_laid_off]))</f>
        <v>0</v>
      </c>
      <c r="P1803" t="str">
        <v>Sure</v>
      </c>
      <c r="Q1803">
        <v>0</v>
      </c>
    </row>
    <row r="1804" spans="13:17" x14ac:dyDescent="0.3">
      <c r="M1804" t="str">
        <v>Superloop</v>
      </c>
      <c r="N1804" cm="1">
        <f t="array" ref="N1804">SUM(IF((licenziamenti[company]=M1804)*(licenziamenti[date_year]=anno)*(licenziamenti[industry]=settore)*(licenziamenti[country]=paese),licenziamenti[total_laid_off]))</f>
        <v>0</v>
      </c>
      <c r="P1804" t="str">
        <v>SurveyMonkey</v>
      </c>
      <c r="Q1804">
        <v>0</v>
      </c>
    </row>
    <row r="1805" spans="13:17" x14ac:dyDescent="0.3">
      <c r="M1805" t="str">
        <v>Superpedestrian</v>
      </c>
      <c r="N1805" cm="1">
        <f t="array" ref="N1805">SUM(IF((licenziamenti[company]=M1805)*(licenziamenti[date_year]=anno)*(licenziamenti[industry]=settore)*(licenziamenti[country]=paese),licenziamenti[total_laid_off]))</f>
        <v>0</v>
      </c>
      <c r="P1805" t="str">
        <v>Swappie</v>
      </c>
      <c r="Q1805">
        <v>0</v>
      </c>
    </row>
    <row r="1806" spans="13:17" x14ac:dyDescent="0.3">
      <c r="M1806" t="str">
        <v>SuperRare</v>
      </c>
      <c r="N1806" cm="1">
        <f t="array" ref="N1806">SUM(IF((licenziamenti[company]=M1806)*(licenziamenti[date_year]=anno)*(licenziamenti[industry]=settore)*(licenziamenti[country]=paese),licenziamenti[total_laid_off]))</f>
        <v>0</v>
      </c>
      <c r="P1806" t="str">
        <v>SweetEscape</v>
      </c>
      <c r="Q1806">
        <v>0</v>
      </c>
    </row>
    <row r="1807" spans="13:17" x14ac:dyDescent="0.3">
      <c r="M1807" t="str">
        <v>Sure</v>
      </c>
      <c r="N1807" cm="1">
        <f t="array" ref="N1807">SUM(IF((licenziamenti[company]=M1807)*(licenziamenti[date_year]=anno)*(licenziamenti[industry]=settore)*(licenziamenti[country]=paese),licenziamenti[total_laid_off]))</f>
        <v>0</v>
      </c>
      <c r="P1807" t="str">
        <v>Sweetgreen</v>
      </c>
      <c r="Q1807">
        <v>0</v>
      </c>
    </row>
    <row r="1808" spans="13:17" x14ac:dyDescent="0.3">
      <c r="M1808" t="str">
        <v>SurveyMonkey</v>
      </c>
      <c r="N1808" cm="1">
        <f t="array" ref="N1808">SUM(IF((licenziamenti[company]=M1808)*(licenziamenti[date_year]=anno)*(licenziamenti[industry]=settore)*(licenziamenti[country]=paese),licenziamenti[total_laid_off]))</f>
        <v>0</v>
      </c>
      <c r="P1808" t="str">
        <v>Swiggy</v>
      </c>
      <c r="Q1808">
        <v>0</v>
      </c>
    </row>
    <row r="1809" spans="13:17" x14ac:dyDescent="0.3">
      <c r="M1809" t="str">
        <v>Swappie</v>
      </c>
      <c r="N1809" cm="1">
        <f t="array" ref="N1809">SUM(IF((licenziamenti[company]=M1809)*(licenziamenti[date_year]=anno)*(licenziamenti[industry]=settore)*(licenziamenti[country]=paese),licenziamenti[total_laid_off]))</f>
        <v>0</v>
      </c>
      <c r="P1809" t="str">
        <v>Sword Health</v>
      </c>
      <c r="Q1809">
        <v>0</v>
      </c>
    </row>
    <row r="1810" spans="13:17" x14ac:dyDescent="0.3">
      <c r="M1810" t="str">
        <v>SweetEscape</v>
      </c>
      <c r="N1810" cm="1">
        <f t="array" ref="N1810">SUM(IF((licenziamenti[company]=M1810)*(licenziamenti[date_year]=anno)*(licenziamenti[industry]=settore)*(licenziamenti[country]=paese),licenziamenti[total_laid_off]))</f>
        <v>0</v>
      </c>
      <c r="P1810" t="str">
        <v>SWVL</v>
      </c>
      <c r="Q1810">
        <v>0</v>
      </c>
    </row>
    <row r="1811" spans="13:17" x14ac:dyDescent="0.3">
      <c r="M1811" t="str">
        <v>Sweetgreen</v>
      </c>
      <c r="N1811" cm="1">
        <f t="array" ref="N1811">SUM(IF((licenziamenti[company]=M1811)*(licenziamenti[date_year]=anno)*(licenziamenti[industry]=settore)*(licenziamenti[country]=paese),licenziamenti[total_laid_off]))</f>
        <v>0</v>
      </c>
      <c r="P1811" t="str">
        <v>Swyft</v>
      </c>
      <c r="Q1811">
        <v>0</v>
      </c>
    </row>
    <row r="1812" spans="13:17" x14ac:dyDescent="0.3">
      <c r="M1812" t="str">
        <v>Swiggy</v>
      </c>
      <c r="N1812" cm="1">
        <f t="array" ref="N1812">SUM(IF((licenziamenti[company]=M1812)*(licenziamenti[date_year]=anno)*(licenziamenti[industry]=settore)*(licenziamenti[country]=paese),licenziamenti[total_laid_off]))</f>
        <v>0</v>
      </c>
      <c r="P1812" t="str">
        <v>Symend</v>
      </c>
      <c r="Q1812">
        <v>0</v>
      </c>
    </row>
    <row r="1813" spans="13:17" x14ac:dyDescent="0.3">
      <c r="M1813" t="str">
        <v>Sword Health</v>
      </c>
      <c r="N1813" cm="1">
        <f t="array" ref="N1813">SUM(IF((licenziamenti[company]=M1813)*(licenziamenti[date_year]=anno)*(licenziamenti[industry]=settore)*(licenziamenti[country]=paese),licenziamenti[total_laid_off]))</f>
        <v>0</v>
      </c>
      <c r="P1813" t="str">
        <v>Synapse</v>
      </c>
      <c r="Q1813">
        <v>0</v>
      </c>
    </row>
    <row r="1814" spans="13:17" x14ac:dyDescent="0.3">
      <c r="M1814" t="str">
        <v>SWVL</v>
      </c>
      <c r="N1814" cm="1">
        <f t="array" ref="N1814">SUM(IF((licenziamenti[company]=M1814)*(licenziamenti[date_year]=anno)*(licenziamenti[industry]=settore)*(licenziamenti[country]=paese),licenziamenti[total_laid_off]))</f>
        <v>0</v>
      </c>
      <c r="P1814" t="str">
        <v>SynapseFI</v>
      </c>
      <c r="Q1814">
        <v>0</v>
      </c>
    </row>
    <row r="1815" spans="13:17" x14ac:dyDescent="0.3">
      <c r="M1815" t="str">
        <v>Swyft</v>
      </c>
      <c r="N1815" cm="1">
        <f t="array" ref="N1815">SUM(IF((licenziamenti[company]=M1815)*(licenziamenti[date_year]=anno)*(licenziamenti[industry]=settore)*(licenziamenti[country]=paese),licenziamenti[total_laid_off]))</f>
        <v>0</v>
      </c>
      <c r="P1815" t="str">
        <v>Synapsica</v>
      </c>
      <c r="Q1815">
        <v>0</v>
      </c>
    </row>
    <row r="1816" spans="13:17" x14ac:dyDescent="0.3">
      <c r="M1816" t="str">
        <v>Symend</v>
      </c>
      <c r="N1816" cm="1">
        <f t="array" ref="N1816">SUM(IF((licenziamenti[company]=M1816)*(licenziamenti[date_year]=anno)*(licenziamenti[industry]=settore)*(licenziamenti[country]=paese),licenziamenti[total_laid_off]))</f>
        <v>0</v>
      </c>
      <c r="P1816" t="str">
        <v>Synctera</v>
      </c>
      <c r="Q1816">
        <v>0</v>
      </c>
    </row>
    <row r="1817" spans="13:17" x14ac:dyDescent="0.3">
      <c r="M1817" t="str">
        <v>Synapse</v>
      </c>
      <c r="N1817" cm="1">
        <f t="array" ref="N1817">SUM(IF((licenziamenti[company]=M1817)*(licenziamenti[date_year]=anno)*(licenziamenti[industry]=settore)*(licenziamenti[country]=paese),licenziamenti[total_laid_off]))</f>
        <v>0</v>
      </c>
      <c r="P1817" t="str">
        <v>Synergysuite</v>
      </c>
      <c r="Q1817">
        <v>0</v>
      </c>
    </row>
    <row r="1818" spans="13:17" x14ac:dyDescent="0.3">
      <c r="M1818" t="str">
        <v>SynapseFI</v>
      </c>
      <c r="N1818" cm="1">
        <f t="array" ref="N1818">SUM(IF((licenziamenti[company]=M1818)*(licenziamenti[date_year]=anno)*(licenziamenti[industry]=settore)*(licenziamenti[country]=paese),licenziamenti[total_laid_off]))</f>
        <v>0</v>
      </c>
      <c r="P1818" t="str">
        <v>Synlogic</v>
      </c>
      <c r="Q1818">
        <v>0</v>
      </c>
    </row>
    <row r="1819" spans="13:17" x14ac:dyDescent="0.3">
      <c r="M1819" t="str">
        <v>Synapsica</v>
      </c>
      <c r="N1819" cm="1">
        <f t="array" ref="N1819">SUM(IF((licenziamenti[company]=M1819)*(licenziamenti[date_year]=anno)*(licenziamenti[industry]=settore)*(licenziamenti[country]=paese),licenziamenti[total_laid_off]))</f>
        <v>0</v>
      </c>
      <c r="P1819" t="str">
        <v>Synthego</v>
      </c>
      <c r="Q1819">
        <v>0</v>
      </c>
    </row>
    <row r="1820" spans="13:17" x14ac:dyDescent="0.3">
      <c r="M1820" t="str">
        <v>Synctera</v>
      </c>
      <c r="N1820" cm="1">
        <f t="array" ref="N1820">SUM(IF((licenziamenti[company]=M1820)*(licenziamenti[date_year]=anno)*(licenziamenti[industry]=settore)*(licenziamenti[country]=paese),licenziamenti[total_laid_off]))</f>
        <v>0</v>
      </c>
      <c r="P1820" t="str">
        <v>Syte</v>
      </c>
      <c r="Q1820">
        <v>0</v>
      </c>
    </row>
    <row r="1821" spans="13:17" x14ac:dyDescent="0.3">
      <c r="M1821" t="str">
        <v>Synergysuite</v>
      </c>
      <c r="N1821" cm="1">
        <f t="array" ref="N1821">SUM(IF((licenziamenti[company]=M1821)*(licenziamenti[date_year]=anno)*(licenziamenti[industry]=settore)*(licenziamenti[country]=paese),licenziamenti[total_laid_off]))</f>
        <v>0</v>
      </c>
      <c r="P1821" t="str">
        <v>Tabnine</v>
      </c>
      <c r="Q1821">
        <v>0</v>
      </c>
    </row>
    <row r="1822" spans="13:17" x14ac:dyDescent="0.3">
      <c r="M1822" t="str">
        <v>Synlogic</v>
      </c>
      <c r="N1822" cm="1">
        <f t="array" ref="N1822">SUM(IF((licenziamenti[company]=M1822)*(licenziamenti[date_year]=anno)*(licenziamenti[industry]=settore)*(licenziamenti[country]=paese),licenziamenti[total_laid_off]))</f>
        <v>0</v>
      </c>
      <c r="P1822" t="str">
        <v>Taboola</v>
      </c>
      <c r="Q1822">
        <v>0</v>
      </c>
    </row>
    <row r="1823" spans="13:17" x14ac:dyDescent="0.3">
      <c r="M1823" t="str">
        <v>Synthego</v>
      </c>
      <c r="N1823" cm="1">
        <f t="array" ref="N1823">SUM(IF((licenziamenti[company]=M1823)*(licenziamenti[date_year]=anno)*(licenziamenti[industry]=settore)*(licenziamenti[country]=paese),licenziamenti[total_laid_off]))</f>
        <v>0</v>
      </c>
      <c r="P1823" t="str">
        <v>Tackle</v>
      </c>
      <c r="Q1823">
        <v>0</v>
      </c>
    </row>
    <row r="1824" spans="13:17" x14ac:dyDescent="0.3">
      <c r="M1824" t="str">
        <v>Syte</v>
      </c>
      <c r="N1824" cm="1">
        <f t="array" ref="N1824">SUM(IF((licenziamenti[company]=M1824)*(licenziamenti[date_year]=anno)*(licenziamenti[industry]=settore)*(licenziamenti[country]=paese),licenziamenti[total_laid_off]))</f>
        <v>0</v>
      </c>
      <c r="P1824" t="str">
        <v>Tackle.io</v>
      </c>
      <c r="Q1824">
        <v>0</v>
      </c>
    </row>
    <row r="1825" spans="13:17" x14ac:dyDescent="0.3">
      <c r="M1825" t="str">
        <v>Tabnine</v>
      </c>
      <c r="N1825" cm="1">
        <f t="array" ref="N1825">SUM(IF((licenziamenti[company]=M1825)*(licenziamenti[date_year]=anno)*(licenziamenti[industry]=settore)*(licenziamenti[country]=paese),licenziamenti[total_laid_off]))</f>
        <v>0</v>
      </c>
      <c r="P1825" t="str">
        <v>Tails.com</v>
      </c>
      <c r="Q1825">
        <v>0</v>
      </c>
    </row>
    <row r="1826" spans="13:17" x14ac:dyDescent="0.3">
      <c r="M1826" t="str">
        <v>Taboola</v>
      </c>
      <c r="N1826" cm="1">
        <f t="array" ref="N1826">SUM(IF((licenziamenti[company]=M1826)*(licenziamenti[date_year]=anno)*(licenziamenti[industry]=settore)*(licenziamenti[country]=paese),licenziamenti[total_laid_off]))</f>
        <v>0</v>
      </c>
      <c r="P1826" t="str">
        <v>TakeOff</v>
      </c>
      <c r="Q1826">
        <v>0</v>
      </c>
    </row>
    <row r="1827" spans="13:17" x14ac:dyDescent="0.3">
      <c r="M1827" t="str">
        <v>Tackle</v>
      </c>
      <c r="N1827" cm="1">
        <f t="array" ref="N1827">SUM(IF((licenziamenti[company]=M1827)*(licenziamenti[date_year]=anno)*(licenziamenti[industry]=settore)*(licenziamenti[country]=paese),licenziamenti[total_laid_off]))</f>
        <v>0</v>
      </c>
      <c r="P1827" t="str">
        <v>Take-Two</v>
      </c>
      <c r="Q1827">
        <v>0</v>
      </c>
    </row>
    <row r="1828" spans="13:17" x14ac:dyDescent="0.3">
      <c r="M1828" t="str">
        <v>Tackle.io</v>
      </c>
      <c r="N1828" cm="1">
        <f t="array" ref="N1828">SUM(IF((licenziamenti[company]=M1828)*(licenziamenti[date_year]=anno)*(licenziamenti[industry]=settore)*(licenziamenti[country]=paese),licenziamenti[total_laid_off]))</f>
        <v>0</v>
      </c>
      <c r="P1828" t="str">
        <v>Talent.com</v>
      </c>
      <c r="Q1828">
        <v>0</v>
      </c>
    </row>
    <row r="1829" spans="13:17" x14ac:dyDescent="0.3">
      <c r="M1829" t="str">
        <v>Tails.com</v>
      </c>
      <c r="N1829" cm="1">
        <f t="array" ref="N1829">SUM(IF((licenziamenti[company]=M1829)*(licenziamenti[date_year]=anno)*(licenziamenti[industry]=settore)*(licenziamenti[country]=paese),licenziamenti[total_laid_off]))</f>
        <v>0</v>
      </c>
      <c r="P1829" t="str">
        <v>Talis Biomedical</v>
      </c>
      <c r="Q1829">
        <v>0</v>
      </c>
    </row>
    <row r="1830" spans="13:17" x14ac:dyDescent="0.3">
      <c r="M1830" t="str">
        <v>TakeOff</v>
      </c>
      <c r="N1830" cm="1">
        <f t="array" ref="N1830">SUM(IF((licenziamenti[company]=M1830)*(licenziamenti[date_year]=anno)*(licenziamenti[industry]=settore)*(licenziamenti[country]=paese),licenziamenti[total_laid_off]))</f>
        <v>0</v>
      </c>
      <c r="P1830" t="str">
        <v>Talkwalker</v>
      </c>
      <c r="Q1830">
        <v>0</v>
      </c>
    </row>
    <row r="1831" spans="13:17" x14ac:dyDescent="0.3">
      <c r="M1831" t="str">
        <v>Take-Two</v>
      </c>
      <c r="N1831" cm="1">
        <f t="array" ref="N1831">SUM(IF((licenziamenti[company]=M1831)*(licenziamenti[date_year]=anno)*(licenziamenti[industry]=settore)*(licenziamenti[country]=paese),licenziamenti[total_laid_off]))</f>
        <v>0</v>
      </c>
      <c r="P1831" t="str">
        <v>Tally</v>
      </c>
      <c r="Q1831">
        <v>0</v>
      </c>
    </row>
    <row r="1832" spans="13:17" x14ac:dyDescent="0.3">
      <c r="M1832" t="str">
        <v>Talent.com</v>
      </c>
      <c r="N1832" cm="1">
        <f t="array" ref="N1832">SUM(IF((licenziamenti[company]=M1832)*(licenziamenti[date_year]=anno)*(licenziamenti[industry]=settore)*(licenziamenti[country]=paese),licenziamenti[total_laid_off]))</f>
        <v>0</v>
      </c>
      <c r="P1832" t="str">
        <v>Tamara Mellon</v>
      </c>
      <c r="Q1832">
        <v>0</v>
      </c>
    </row>
    <row r="1833" spans="13:17" x14ac:dyDescent="0.3">
      <c r="M1833" t="str">
        <v>Talis Biomedical</v>
      </c>
      <c r="N1833" cm="1">
        <f t="array" ref="N1833">SUM(IF((licenziamenti[company]=M1833)*(licenziamenti[date_year]=anno)*(licenziamenti[industry]=settore)*(licenziamenti[country]=paese),licenziamenti[total_laid_off]))</f>
        <v>0</v>
      </c>
      <c r="P1833" t="str">
        <v>Tanium</v>
      </c>
      <c r="Q1833">
        <v>0</v>
      </c>
    </row>
    <row r="1834" spans="13:17" x14ac:dyDescent="0.3">
      <c r="M1834" t="str">
        <v>Talkwalker</v>
      </c>
      <c r="N1834" cm="1">
        <f t="array" ref="N1834">SUM(IF((licenziamenti[company]=M1834)*(licenziamenti[date_year]=anno)*(licenziamenti[industry]=settore)*(licenziamenti[country]=paese),licenziamenti[total_laid_off]))</f>
        <v>0</v>
      </c>
      <c r="P1834" t="str">
        <v>TaskUs</v>
      </c>
      <c r="Q1834">
        <v>0</v>
      </c>
    </row>
    <row r="1835" spans="13:17" x14ac:dyDescent="0.3">
      <c r="M1835" t="str">
        <v>Tally</v>
      </c>
      <c r="N1835" cm="1">
        <f t="array" ref="N1835">SUM(IF((licenziamenti[company]=M1835)*(licenziamenti[date_year]=anno)*(licenziamenti[industry]=settore)*(licenziamenti[country]=paese),licenziamenti[total_laid_off]))</f>
        <v>0</v>
      </c>
      <c r="P1835" t="str">
        <v>TaxBit</v>
      </c>
      <c r="Q1835">
        <v>0</v>
      </c>
    </row>
    <row r="1836" spans="13:17" x14ac:dyDescent="0.3">
      <c r="M1836" t="str">
        <v>Tamara Mellon</v>
      </c>
      <c r="N1836" cm="1">
        <f t="array" ref="N1836">SUM(IF((licenziamenti[company]=M1836)*(licenziamenti[date_year]=anno)*(licenziamenti[industry]=settore)*(licenziamenti[country]=paese),licenziamenti[total_laid_off]))</f>
        <v>0</v>
      </c>
      <c r="P1836" t="str">
        <v>Taxfix</v>
      </c>
      <c r="Q1836">
        <v>0</v>
      </c>
    </row>
    <row r="1837" spans="13:17" x14ac:dyDescent="0.3">
      <c r="M1837" t="str">
        <v>Tanium</v>
      </c>
      <c r="N1837" cm="1">
        <f t="array" ref="N1837">SUM(IF((licenziamenti[company]=M1837)*(licenziamenti[date_year]=anno)*(licenziamenti[industry]=settore)*(licenziamenti[country]=paese),licenziamenti[total_laid_off]))</f>
        <v>0</v>
      </c>
      <c r="P1837" t="str">
        <v>TCR2</v>
      </c>
      <c r="Q1837">
        <v>0</v>
      </c>
    </row>
    <row r="1838" spans="13:17" x14ac:dyDescent="0.3">
      <c r="M1838" t="str">
        <v>TaskUs</v>
      </c>
      <c r="N1838" cm="1">
        <f t="array" ref="N1838">SUM(IF((licenziamenti[company]=M1838)*(licenziamenti[date_year]=anno)*(licenziamenti[industry]=settore)*(licenziamenti[country]=paese),licenziamenti[total_laid_off]))</f>
        <v>0</v>
      </c>
      <c r="P1838" t="str">
        <v>Teachmint</v>
      </c>
      <c r="Q1838">
        <v>0</v>
      </c>
    </row>
    <row r="1839" spans="13:17" x14ac:dyDescent="0.3">
      <c r="M1839" t="str">
        <v>TaxBit</v>
      </c>
      <c r="N1839" cm="1">
        <f t="array" ref="N1839">SUM(IF((licenziamenti[company]=M1839)*(licenziamenti[date_year]=anno)*(licenziamenti[industry]=settore)*(licenziamenti[country]=paese),licenziamenti[total_laid_off]))</f>
        <v>0</v>
      </c>
      <c r="P1839" t="str">
        <v>TealBook</v>
      </c>
      <c r="Q1839">
        <v>0</v>
      </c>
    </row>
    <row r="1840" spans="13:17" x14ac:dyDescent="0.3">
      <c r="M1840" t="str">
        <v>Taxfix</v>
      </c>
      <c r="N1840" cm="1">
        <f t="array" ref="N1840">SUM(IF((licenziamenti[company]=M1840)*(licenziamenti[date_year]=anno)*(licenziamenti[industry]=settore)*(licenziamenti[country]=paese),licenziamenti[total_laid_off]))</f>
        <v>0</v>
      </c>
      <c r="P1840" t="str">
        <v>Teampay</v>
      </c>
      <c r="Q1840">
        <v>0</v>
      </c>
    </row>
    <row r="1841" spans="13:17" x14ac:dyDescent="0.3">
      <c r="M1841" t="str">
        <v>TCR2</v>
      </c>
      <c r="N1841" cm="1">
        <f t="array" ref="N1841">SUM(IF((licenziamenti[company]=M1841)*(licenziamenti[date_year]=anno)*(licenziamenti[industry]=settore)*(licenziamenti[country]=paese),licenziamenti[total_laid_off]))</f>
        <v>0</v>
      </c>
      <c r="P1841" t="str">
        <v>TechTarget</v>
      </c>
      <c r="Q1841">
        <v>0</v>
      </c>
    </row>
    <row r="1842" spans="13:17" x14ac:dyDescent="0.3">
      <c r="M1842" t="str">
        <v>Teachmint</v>
      </c>
      <c r="N1842" cm="1">
        <f t="array" ref="N1842">SUM(IF((licenziamenti[company]=M1842)*(licenziamenti[date_year]=anno)*(licenziamenti[industry]=settore)*(licenziamenti[country]=paese),licenziamenti[total_laid_off]))</f>
        <v>0</v>
      </c>
      <c r="P1842" t="str">
        <v>Tekion</v>
      </c>
      <c r="Q1842">
        <v>0</v>
      </c>
    </row>
    <row r="1843" spans="13:17" x14ac:dyDescent="0.3">
      <c r="M1843" t="str">
        <v>TealBook</v>
      </c>
      <c r="N1843" cm="1">
        <f t="array" ref="N1843">SUM(IF((licenziamenti[company]=M1843)*(licenziamenti[date_year]=anno)*(licenziamenti[industry]=settore)*(licenziamenti[country]=paese),licenziamenti[total_laid_off]))</f>
        <v>0</v>
      </c>
      <c r="P1843" t="str">
        <v>Teladoc Health</v>
      </c>
      <c r="Q1843">
        <v>0</v>
      </c>
    </row>
    <row r="1844" spans="13:17" x14ac:dyDescent="0.3">
      <c r="M1844" t="str">
        <v>Teampay</v>
      </c>
      <c r="N1844" cm="1">
        <f t="array" ref="N1844">SUM(IF((licenziamenti[company]=M1844)*(licenziamenti[date_year]=anno)*(licenziamenti[industry]=settore)*(licenziamenti[country]=paese),licenziamenti[total_laid_off]))</f>
        <v>0</v>
      </c>
      <c r="P1844" t="str">
        <v>Telenav</v>
      </c>
      <c r="Q1844">
        <v>0</v>
      </c>
    </row>
    <row r="1845" spans="13:17" x14ac:dyDescent="0.3">
      <c r="M1845" t="str">
        <v>TechTarget</v>
      </c>
      <c r="N1845" cm="1">
        <f t="array" ref="N1845">SUM(IF((licenziamenti[company]=M1845)*(licenziamenti[date_year]=anno)*(licenziamenti[industry]=settore)*(licenziamenti[country]=paese),licenziamenti[total_laid_off]))</f>
        <v>0</v>
      </c>
      <c r="P1845" t="str">
        <v>Teleport</v>
      </c>
      <c r="Q1845">
        <v>0</v>
      </c>
    </row>
    <row r="1846" spans="13:17" x14ac:dyDescent="0.3">
      <c r="M1846" t="str">
        <v>Tekion</v>
      </c>
      <c r="N1846" cm="1">
        <f t="array" ref="N1846">SUM(IF((licenziamenti[company]=M1846)*(licenziamenti[date_year]=anno)*(licenziamenti[industry]=settore)*(licenziamenti[country]=paese),licenziamenti[total_laid_off]))</f>
        <v>0</v>
      </c>
      <c r="P1846" t="str">
        <v>Tempo Automation</v>
      </c>
      <c r="Q1846">
        <v>0</v>
      </c>
    </row>
    <row r="1847" spans="13:17" x14ac:dyDescent="0.3">
      <c r="M1847" t="str">
        <v>Teladoc Health</v>
      </c>
      <c r="N1847" cm="1">
        <f t="array" ref="N1847">SUM(IF((licenziamenti[company]=M1847)*(licenziamenti[date_year]=anno)*(licenziamenti[industry]=settore)*(licenziamenti[country]=paese),licenziamenti[total_laid_off]))</f>
        <v>0</v>
      </c>
      <c r="P1847" t="str">
        <v>Tenable</v>
      </c>
      <c r="Q1847">
        <v>0</v>
      </c>
    </row>
    <row r="1848" spans="13:17" x14ac:dyDescent="0.3">
      <c r="M1848" t="str">
        <v>Telenav</v>
      </c>
      <c r="N1848" cm="1">
        <f t="array" ref="N1848">SUM(IF((licenziamenti[company]=M1848)*(licenziamenti[date_year]=anno)*(licenziamenti[industry]=settore)*(licenziamenti[country]=paese),licenziamenti[total_laid_off]))</f>
        <v>0</v>
      </c>
      <c r="P1848" t="str">
        <v>Tencent</v>
      </c>
      <c r="Q1848">
        <v>0</v>
      </c>
    </row>
    <row r="1849" spans="13:17" x14ac:dyDescent="0.3">
      <c r="M1849" t="str">
        <v>Teleport</v>
      </c>
      <c r="N1849" cm="1">
        <f t="array" ref="N1849">SUM(IF((licenziamenti[company]=M1849)*(licenziamenti[date_year]=anno)*(licenziamenti[industry]=settore)*(licenziamenti[country]=paese),licenziamenti[total_laid_off]))</f>
        <v>0</v>
      </c>
      <c r="P1849" t="str">
        <v>Tenstorrent</v>
      </c>
      <c r="Q1849">
        <v>0</v>
      </c>
    </row>
    <row r="1850" spans="13:17" x14ac:dyDescent="0.3">
      <c r="M1850" t="str">
        <v>Tempo Automation</v>
      </c>
      <c r="N1850" cm="1">
        <f t="array" ref="N1850">SUM(IF((licenziamenti[company]=M1850)*(licenziamenti[date_year]=anno)*(licenziamenti[industry]=settore)*(licenziamenti[country]=paese),licenziamenti[total_laid_off]))</f>
        <v>0</v>
      </c>
      <c r="P1850" t="str">
        <v>Tesla</v>
      </c>
      <c r="Q1850">
        <v>0</v>
      </c>
    </row>
    <row r="1851" spans="13:17" x14ac:dyDescent="0.3">
      <c r="M1851" t="str">
        <v>Tenable</v>
      </c>
      <c r="N1851" cm="1">
        <f t="array" ref="N1851">SUM(IF((licenziamenti[company]=M1851)*(licenziamenti[date_year]=anno)*(licenziamenti[industry]=settore)*(licenziamenti[country]=paese),licenziamenti[total_laid_off]))</f>
        <v>0</v>
      </c>
      <c r="P1851" t="str">
        <v>Tessera</v>
      </c>
      <c r="Q1851">
        <v>0</v>
      </c>
    </row>
    <row r="1852" spans="13:17" x14ac:dyDescent="0.3">
      <c r="M1852" t="str">
        <v>Tencent</v>
      </c>
      <c r="N1852" cm="1">
        <f t="array" ref="N1852">SUM(IF((licenziamenti[company]=M1852)*(licenziamenti[date_year]=anno)*(licenziamenti[industry]=settore)*(licenziamenti[country]=paese),licenziamenti[total_laid_off]))</f>
        <v>0</v>
      </c>
      <c r="P1852" t="str">
        <v>Textio</v>
      </c>
      <c r="Q1852">
        <v>0</v>
      </c>
    </row>
    <row r="1853" spans="13:17" x14ac:dyDescent="0.3">
      <c r="M1853" t="str">
        <v>Tenstorrent</v>
      </c>
      <c r="N1853" cm="1">
        <f t="array" ref="N1853">SUM(IF((licenziamenti[company]=M1853)*(licenziamenti[date_year]=anno)*(licenziamenti[industry]=settore)*(licenziamenti[country]=paese),licenziamenti[total_laid_off]))</f>
        <v>0</v>
      </c>
      <c r="P1853" t="str">
        <v>TextNow</v>
      </c>
      <c r="Q1853">
        <v>0</v>
      </c>
    </row>
    <row r="1854" spans="13:17" x14ac:dyDescent="0.3">
      <c r="M1854" t="str">
        <v>Tesla</v>
      </c>
      <c r="N1854" cm="1">
        <f t="array" ref="N1854">SUM(IF((licenziamenti[company]=M1854)*(licenziamenti[date_year]=anno)*(licenziamenti[industry]=settore)*(licenziamenti[country]=paese),licenziamenti[total_laid_off]))</f>
        <v>0</v>
      </c>
      <c r="P1854" t="str">
        <v>The Athletic</v>
      </c>
      <c r="Q1854">
        <v>0</v>
      </c>
    </row>
    <row r="1855" spans="13:17" x14ac:dyDescent="0.3">
      <c r="M1855" t="str">
        <v>Tessera</v>
      </c>
      <c r="N1855" cm="1">
        <f t="array" ref="N1855">SUM(IF((licenziamenti[company]=M1855)*(licenziamenti[date_year]=anno)*(licenziamenti[industry]=settore)*(licenziamenti[country]=paese),licenziamenti[total_laid_off]))</f>
        <v>0</v>
      </c>
      <c r="P1855" t="str">
        <v>The Gist</v>
      </c>
      <c r="Q1855">
        <v>0</v>
      </c>
    </row>
    <row r="1856" spans="13:17" x14ac:dyDescent="0.3">
      <c r="M1856" t="str">
        <v>Textio</v>
      </c>
      <c r="N1856" cm="1">
        <f t="array" ref="N1856">SUM(IF((licenziamenti[company]=M1856)*(licenziamenti[date_year]=anno)*(licenziamenti[industry]=settore)*(licenziamenti[country]=paese),licenziamenti[total_laid_off]))</f>
        <v>0</v>
      </c>
      <c r="P1856" t="str">
        <v>The Good Glamm Group</v>
      </c>
      <c r="Q1856">
        <v>0</v>
      </c>
    </row>
    <row r="1857" spans="13:17" x14ac:dyDescent="0.3">
      <c r="M1857" t="str">
        <v>TextNow</v>
      </c>
      <c r="N1857" cm="1">
        <f t="array" ref="N1857">SUM(IF((licenziamenti[company]=M1857)*(licenziamenti[date_year]=anno)*(licenziamenti[industry]=settore)*(licenziamenti[country]=paese),licenziamenti[total_laid_off]))</f>
        <v>0</v>
      </c>
      <c r="P1857" t="str">
        <v>The Grommet</v>
      </c>
      <c r="Q1857">
        <v>0</v>
      </c>
    </row>
    <row r="1858" spans="13:17" x14ac:dyDescent="0.3">
      <c r="M1858" t="str">
        <v>The Athletic</v>
      </c>
      <c r="N1858" cm="1">
        <f t="array" ref="N1858">SUM(IF((licenziamenti[company]=M1858)*(licenziamenti[date_year]=anno)*(licenziamenti[industry]=settore)*(licenziamenti[country]=paese),licenziamenti[total_laid_off]))</f>
        <v>0</v>
      </c>
      <c r="P1858" t="str">
        <v>The Guild</v>
      </c>
      <c r="Q1858">
        <v>0</v>
      </c>
    </row>
    <row r="1859" spans="13:17" x14ac:dyDescent="0.3">
      <c r="M1859" t="str">
        <v>The Gist</v>
      </c>
      <c r="N1859" cm="1">
        <f t="array" ref="N1859">SUM(IF((licenziamenti[company]=M1859)*(licenziamenti[date_year]=anno)*(licenziamenti[industry]=settore)*(licenziamenti[country]=paese),licenziamenti[total_laid_off]))</f>
        <v>0</v>
      </c>
      <c r="P1859" t="str">
        <v>The Mom Project</v>
      </c>
      <c r="Q1859">
        <v>0</v>
      </c>
    </row>
    <row r="1860" spans="13:17" x14ac:dyDescent="0.3">
      <c r="M1860" t="str">
        <v>The Good Glamm Group</v>
      </c>
      <c r="N1860" cm="1">
        <f t="array" ref="N1860">SUM(IF((licenziamenti[company]=M1860)*(licenziamenti[date_year]=anno)*(licenziamenti[industry]=settore)*(licenziamenti[country]=paese),licenziamenti[total_laid_off]))</f>
        <v>0</v>
      </c>
      <c r="P1860" t="str">
        <v>The Org</v>
      </c>
      <c r="Q1860">
        <v>0</v>
      </c>
    </row>
    <row r="1861" spans="13:17" x14ac:dyDescent="0.3">
      <c r="M1861" t="str">
        <v>The Grommet</v>
      </c>
      <c r="N1861" cm="1">
        <f t="array" ref="N1861">SUM(IF((licenziamenti[company]=M1861)*(licenziamenti[date_year]=anno)*(licenziamenti[industry]=settore)*(licenziamenti[country]=paese),licenziamenti[total_laid_off]))</f>
        <v>0</v>
      </c>
      <c r="P1861" t="str">
        <v>The Predictive Index</v>
      </c>
      <c r="Q1861">
        <v>0</v>
      </c>
    </row>
    <row r="1862" spans="13:17" x14ac:dyDescent="0.3">
      <c r="M1862" t="str">
        <v>The Guild</v>
      </c>
      <c r="N1862" cm="1">
        <f t="array" ref="N1862">SUM(IF((licenziamenti[company]=M1862)*(licenziamenti[date_year]=anno)*(licenziamenti[industry]=settore)*(licenziamenti[country]=paese),licenziamenti[total_laid_off]))</f>
        <v>0</v>
      </c>
      <c r="P1862" t="str">
        <v>The RealReal</v>
      </c>
      <c r="Q1862">
        <v>0</v>
      </c>
    </row>
    <row r="1863" spans="13:17" x14ac:dyDescent="0.3">
      <c r="M1863" t="str">
        <v>The Mom Project</v>
      </c>
      <c r="N1863" cm="1">
        <f t="array" ref="N1863">SUM(IF((licenziamenti[company]=M1863)*(licenziamenti[date_year]=anno)*(licenziamenti[industry]=settore)*(licenziamenti[country]=paese),licenziamenti[total_laid_off]))</f>
        <v>0</v>
      </c>
      <c r="P1863" t="str">
        <v>The Sill</v>
      </c>
      <c r="Q1863">
        <v>0</v>
      </c>
    </row>
    <row r="1864" spans="13:17" x14ac:dyDescent="0.3">
      <c r="M1864" t="str">
        <v>The Org</v>
      </c>
      <c r="N1864" cm="1">
        <f t="array" ref="N1864">SUM(IF((licenziamenti[company]=M1864)*(licenziamenti[date_year]=anno)*(licenziamenti[industry]=settore)*(licenziamenti[country]=paese),licenziamenti[total_laid_off]))</f>
        <v>0</v>
      </c>
      <c r="P1864" t="str">
        <v>The Wing</v>
      </c>
      <c r="Q1864">
        <v>0</v>
      </c>
    </row>
    <row r="1865" spans="13:17" x14ac:dyDescent="0.3">
      <c r="M1865" t="str">
        <v>The Predictive Index</v>
      </c>
      <c r="N1865" cm="1">
        <f t="array" ref="N1865">SUM(IF((licenziamenti[company]=M1865)*(licenziamenti[date_year]=anno)*(licenziamenti[industry]=settore)*(licenziamenti[country]=paese),licenziamenti[total_laid_off]))</f>
        <v>0</v>
      </c>
      <c r="P1865" t="str">
        <v>The Zebra</v>
      </c>
      <c r="Q1865">
        <v>0</v>
      </c>
    </row>
    <row r="1866" spans="13:17" x14ac:dyDescent="0.3">
      <c r="M1866" t="str">
        <v>The RealReal</v>
      </c>
      <c r="N1866" cm="1">
        <f t="array" ref="N1866">SUM(IF((licenziamenti[company]=M1866)*(licenziamenti[date_year]=anno)*(licenziamenti[industry]=settore)*(licenziamenti[country]=paese),licenziamenti[total_laid_off]))</f>
        <v>0</v>
      </c>
      <c r="P1866" t="str">
        <v>theGist</v>
      </c>
      <c r="Q1866">
        <v>0</v>
      </c>
    </row>
    <row r="1867" spans="13:17" x14ac:dyDescent="0.3">
      <c r="M1867" t="str">
        <v>The Sill</v>
      </c>
      <c r="N1867" cm="1">
        <f t="array" ref="N1867">SUM(IF((licenziamenti[company]=M1867)*(licenziamenti[date_year]=anno)*(licenziamenti[industry]=settore)*(licenziamenti[country]=paese),licenziamenti[total_laid_off]))</f>
        <v>0</v>
      </c>
      <c r="P1867" t="str">
        <v>Thepeer</v>
      </c>
      <c r="Q1867">
        <v>0</v>
      </c>
    </row>
    <row r="1868" spans="13:17" x14ac:dyDescent="0.3">
      <c r="M1868" t="str">
        <v>The Wing</v>
      </c>
      <c r="N1868" cm="1">
        <f t="array" ref="N1868">SUM(IF((licenziamenti[company]=M1868)*(licenziamenti[date_year]=anno)*(licenziamenti[industry]=settore)*(licenziamenti[country]=paese),licenziamenti[total_laid_off]))</f>
        <v>0</v>
      </c>
      <c r="P1868" t="str">
        <v>TheSkimm</v>
      </c>
      <c r="Q1868">
        <v>0</v>
      </c>
    </row>
    <row r="1869" spans="13:17" x14ac:dyDescent="0.3">
      <c r="M1869" t="str">
        <v>The Zebra</v>
      </c>
      <c r="N1869" cm="1">
        <f t="array" ref="N1869">SUM(IF((licenziamenti[company]=M1869)*(licenziamenti[date_year]=anno)*(licenziamenti[industry]=settore)*(licenziamenti[country]=paese),licenziamenti[total_laid_off]))</f>
        <v>0</v>
      </c>
      <c r="P1869" t="str">
        <v>Thimble</v>
      </c>
      <c r="Q1869">
        <v>0</v>
      </c>
    </row>
    <row r="1870" spans="13:17" x14ac:dyDescent="0.3">
      <c r="M1870" t="str">
        <v>theGist</v>
      </c>
      <c r="N1870" cm="1">
        <f t="array" ref="N1870">SUM(IF((licenziamenti[company]=M1870)*(licenziamenti[date_year]=anno)*(licenziamenti[industry]=settore)*(licenziamenti[country]=paese),licenziamenti[total_laid_off]))</f>
        <v>0</v>
      </c>
      <c r="P1870" t="str">
        <v>Thinkific</v>
      </c>
      <c r="Q1870">
        <v>0</v>
      </c>
    </row>
    <row r="1871" spans="13:17" x14ac:dyDescent="0.3">
      <c r="M1871" t="str">
        <v>Thepeer</v>
      </c>
      <c r="N1871" cm="1">
        <f t="array" ref="N1871">SUM(IF((licenziamenti[company]=M1871)*(licenziamenti[date_year]=anno)*(licenziamenti[industry]=settore)*(licenziamenti[country]=paese),licenziamenti[total_laid_off]))</f>
        <v>0</v>
      </c>
      <c r="P1871" t="str">
        <v>Thinx</v>
      </c>
      <c r="Q1871">
        <v>0</v>
      </c>
    </row>
    <row r="1872" spans="13:17" x14ac:dyDescent="0.3">
      <c r="M1872" t="str">
        <v>TheSkimm</v>
      </c>
      <c r="N1872" cm="1">
        <f t="array" ref="N1872">SUM(IF((licenziamenti[company]=M1872)*(licenziamenti[date_year]=anno)*(licenziamenti[industry]=settore)*(licenziamenti[country]=paese),licenziamenti[total_laid_off]))</f>
        <v>0</v>
      </c>
      <c r="P1872" t="str">
        <v>ThirdLove</v>
      </c>
      <c r="Q1872">
        <v>0</v>
      </c>
    </row>
    <row r="1873" spans="13:17" x14ac:dyDescent="0.3">
      <c r="M1873" t="str">
        <v>Thimble</v>
      </c>
      <c r="N1873" cm="1">
        <f t="array" ref="N1873">SUM(IF((licenziamenti[company]=M1873)*(licenziamenti[date_year]=anno)*(licenziamenti[industry]=settore)*(licenziamenti[country]=paese),licenziamenti[total_laid_off]))</f>
        <v>0</v>
      </c>
      <c r="P1873" t="str">
        <v>Thirty Madison</v>
      </c>
      <c r="Q1873">
        <v>0</v>
      </c>
    </row>
    <row r="1874" spans="13:17" x14ac:dyDescent="0.3">
      <c r="M1874" t="str">
        <v>Thinkific</v>
      </c>
      <c r="N1874" cm="1">
        <f t="array" ref="N1874">SUM(IF((licenziamenti[company]=M1874)*(licenziamenti[date_year]=anno)*(licenziamenti[industry]=settore)*(licenziamenti[country]=paese),licenziamenti[total_laid_off]))</f>
        <v>0</v>
      </c>
      <c r="P1874" t="str">
        <v>Thoughtworks</v>
      </c>
      <c r="Q1874">
        <v>0</v>
      </c>
    </row>
    <row r="1875" spans="13:17" x14ac:dyDescent="0.3">
      <c r="M1875" t="str">
        <v>Thinx</v>
      </c>
      <c r="N1875" cm="1">
        <f t="array" ref="N1875">SUM(IF((licenziamenti[company]=M1875)*(licenziamenti[date_year]=anno)*(licenziamenti[industry]=settore)*(licenziamenti[country]=paese),licenziamenti[total_laid_off]))</f>
        <v>0</v>
      </c>
      <c r="P1875" t="str">
        <v>Thread</v>
      </c>
      <c r="Q1875">
        <v>0</v>
      </c>
    </row>
    <row r="1876" spans="13:17" x14ac:dyDescent="0.3">
      <c r="M1876" t="str">
        <v>ThirdLove</v>
      </c>
      <c r="N1876" cm="1">
        <f t="array" ref="N1876">SUM(IF((licenziamenti[company]=M1876)*(licenziamenti[date_year]=anno)*(licenziamenti[industry]=settore)*(licenziamenti[country]=paese),licenziamenti[total_laid_off]))</f>
        <v>0</v>
      </c>
      <c r="P1876" t="str">
        <v>ThredUp</v>
      </c>
      <c r="Q1876">
        <v>0</v>
      </c>
    </row>
    <row r="1877" spans="13:17" x14ac:dyDescent="0.3">
      <c r="M1877" t="str">
        <v>Thirty Madison</v>
      </c>
      <c r="N1877" cm="1">
        <f t="array" ref="N1877">SUM(IF((licenziamenti[company]=M1877)*(licenziamenti[date_year]=anno)*(licenziamenti[industry]=settore)*(licenziamenti[country]=paese),licenziamenti[total_laid_off]))</f>
        <v>0</v>
      </c>
      <c r="P1877" t="str">
        <v>Thriver</v>
      </c>
      <c r="Q1877">
        <v>0</v>
      </c>
    </row>
    <row r="1878" spans="13:17" x14ac:dyDescent="0.3">
      <c r="M1878" t="str">
        <v>Thoughtworks</v>
      </c>
      <c r="N1878" cm="1">
        <f t="array" ref="N1878">SUM(IF((licenziamenti[company]=M1878)*(licenziamenti[date_year]=anno)*(licenziamenti[industry]=settore)*(licenziamenti[country]=paese),licenziamenti[total_laid_off]))</f>
        <v>0</v>
      </c>
      <c r="P1878" t="str">
        <v>Thumbtack</v>
      </c>
      <c r="Q1878">
        <v>0</v>
      </c>
    </row>
    <row r="1879" spans="13:17" x14ac:dyDescent="0.3">
      <c r="M1879" t="str">
        <v>Thread</v>
      </c>
      <c r="N1879" cm="1">
        <f t="array" ref="N1879">SUM(IF((licenziamenti[company]=M1879)*(licenziamenti[date_year]=anno)*(licenziamenti[industry]=settore)*(licenziamenti[country]=paese),licenziamenti[total_laid_off]))</f>
        <v>0</v>
      </c>
      <c r="P1879" t="str">
        <v>Thursday</v>
      </c>
      <c r="Q1879">
        <v>0</v>
      </c>
    </row>
    <row r="1880" spans="13:17" x14ac:dyDescent="0.3">
      <c r="M1880" t="str">
        <v>ThredUp</v>
      </c>
      <c r="N1880" cm="1">
        <f t="array" ref="N1880">SUM(IF((licenziamenti[company]=M1880)*(licenziamenti[date_year]=anno)*(licenziamenti[industry]=settore)*(licenziamenti[country]=paese),licenziamenti[total_laid_off]))</f>
        <v>0</v>
      </c>
      <c r="P1880" t="str">
        <v>Tia</v>
      </c>
      <c r="Q1880">
        <v>0</v>
      </c>
    </row>
    <row r="1881" spans="13:17" x14ac:dyDescent="0.3">
      <c r="M1881" t="str">
        <v>Thriver</v>
      </c>
      <c r="N1881" cm="1">
        <f t="array" ref="N1881">SUM(IF((licenziamenti[company]=M1881)*(licenziamenti[date_year]=anno)*(licenziamenti[industry]=settore)*(licenziamenti[country]=paese),licenziamenti[total_laid_off]))</f>
        <v>0</v>
      </c>
      <c r="P1881" t="str">
        <v>Tibber</v>
      </c>
      <c r="Q1881">
        <v>0</v>
      </c>
    </row>
    <row r="1882" spans="13:17" x14ac:dyDescent="0.3">
      <c r="M1882" t="str">
        <v>Thumbtack</v>
      </c>
      <c r="N1882" cm="1">
        <f t="array" ref="N1882">SUM(IF((licenziamenti[company]=M1882)*(licenziamenti[date_year]=anno)*(licenziamenti[industry]=settore)*(licenziamenti[country]=paese),licenziamenti[total_laid_off]))</f>
        <v>0</v>
      </c>
      <c r="P1882" t="str">
        <v>Tickertape</v>
      </c>
      <c r="Q1882">
        <v>0</v>
      </c>
    </row>
    <row r="1883" spans="13:17" x14ac:dyDescent="0.3">
      <c r="M1883" t="str">
        <v>Thursday</v>
      </c>
      <c r="N1883" cm="1">
        <f t="array" ref="N1883">SUM(IF((licenziamenti[company]=M1883)*(licenziamenti[date_year]=anno)*(licenziamenti[industry]=settore)*(licenziamenti[country]=paese),licenziamenti[total_laid_off]))</f>
        <v>0</v>
      </c>
      <c r="P1883" t="str">
        <v>TicketSwap</v>
      </c>
      <c r="Q1883">
        <v>0</v>
      </c>
    </row>
    <row r="1884" spans="13:17" x14ac:dyDescent="0.3">
      <c r="M1884" t="str">
        <v>Tia</v>
      </c>
      <c r="N1884" cm="1">
        <f t="array" ref="N1884">SUM(IF((licenziamenti[company]=M1884)*(licenziamenti[date_year]=anno)*(licenziamenti[industry]=settore)*(licenziamenti[country]=paese),licenziamenti[total_laid_off]))</f>
        <v>0</v>
      </c>
      <c r="P1884" t="str">
        <v>Tier Mobility</v>
      </c>
      <c r="Q1884">
        <v>0</v>
      </c>
    </row>
    <row r="1885" spans="13:17" x14ac:dyDescent="0.3">
      <c r="M1885" t="str">
        <v>Tibber</v>
      </c>
      <c r="N1885" cm="1">
        <f t="array" ref="N1885">SUM(IF((licenziamenti[company]=M1885)*(licenziamenti[date_year]=anno)*(licenziamenti[industry]=settore)*(licenziamenti[country]=paese),licenziamenti[total_laid_off]))</f>
        <v>0</v>
      </c>
      <c r="P1885" t="str">
        <v>TIFIN</v>
      </c>
      <c r="Q1885">
        <v>0</v>
      </c>
    </row>
    <row r="1886" spans="13:17" x14ac:dyDescent="0.3">
      <c r="M1886" t="str">
        <v>Tickertape</v>
      </c>
      <c r="N1886" cm="1">
        <f t="array" ref="N1886">SUM(IF((licenziamenti[company]=M1886)*(licenziamenti[date_year]=anno)*(licenziamenti[industry]=settore)*(licenziamenti[country]=paese),licenziamenti[total_laid_off]))</f>
        <v>0</v>
      </c>
      <c r="P1886" t="str">
        <v>TikTok India</v>
      </c>
      <c r="Q1886">
        <v>0</v>
      </c>
    </row>
    <row r="1887" spans="13:17" x14ac:dyDescent="0.3">
      <c r="M1887" t="str">
        <v>TicketSwap</v>
      </c>
      <c r="N1887" cm="1">
        <f t="array" ref="N1887">SUM(IF((licenziamenti[company]=M1887)*(licenziamenti[date_year]=anno)*(licenziamenti[industry]=settore)*(licenziamenti[country]=paese),licenziamenti[total_laid_off]))</f>
        <v>0</v>
      </c>
      <c r="P1887" t="str">
        <v>Tilia</v>
      </c>
      <c r="Q1887">
        <v>0</v>
      </c>
    </row>
    <row r="1888" spans="13:17" x14ac:dyDescent="0.3">
      <c r="M1888" t="str">
        <v>Tier Mobility</v>
      </c>
      <c r="N1888" cm="1">
        <f t="array" ref="N1888">SUM(IF((licenziamenti[company]=M1888)*(licenziamenti[date_year]=anno)*(licenziamenti[industry]=settore)*(licenziamenti[country]=paese),licenziamenti[total_laid_off]))</f>
        <v>0</v>
      </c>
      <c r="P1888" t="str">
        <v>Till Payments</v>
      </c>
      <c r="Q1888">
        <v>0</v>
      </c>
    </row>
    <row r="1889" spans="13:17" x14ac:dyDescent="0.3">
      <c r="M1889" t="str">
        <v>TIFIN</v>
      </c>
      <c r="N1889" cm="1">
        <f t="array" ref="N1889">SUM(IF((licenziamenti[company]=M1889)*(licenziamenti[date_year]=anno)*(licenziamenti[industry]=settore)*(licenziamenti[country]=paese),licenziamenti[total_laid_off]))</f>
        <v>0</v>
      </c>
      <c r="P1889" t="str">
        <v>Tilting Point</v>
      </c>
      <c r="Q1889">
        <v>0</v>
      </c>
    </row>
    <row r="1890" spans="13:17" x14ac:dyDescent="0.3">
      <c r="M1890" t="str">
        <v>TikTok India</v>
      </c>
      <c r="N1890" cm="1">
        <f t="array" ref="N1890">SUM(IF((licenziamenti[company]=M1890)*(licenziamenti[date_year]=anno)*(licenziamenti[industry]=settore)*(licenziamenti[country]=paese),licenziamenti[total_laid_off]))</f>
        <v>0</v>
      </c>
      <c r="P1890" t="str">
        <v>Tipalti</v>
      </c>
      <c r="Q1890">
        <v>0</v>
      </c>
    </row>
    <row r="1891" spans="13:17" x14ac:dyDescent="0.3">
      <c r="M1891" t="str">
        <v>Tilia</v>
      </c>
      <c r="N1891" cm="1">
        <f t="array" ref="N1891">SUM(IF((licenziamenti[company]=M1891)*(licenziamenti[date_year]=anno)*(licenziamenti[industry]=settore)*(licenziamenti[country]=paese),licenziamenti[total_laid_off]))</f>
        <v>0</v>
      </c>
      <c r="P1891" t="str">
        <v>Titan Medical</v>
      </c>
      <c r="Q1891">
        <v>0</v>
      </c>
    </row>
    <row r="1892" spans="13:17" x14ac:dyDescent="0.3">
      <c r="M1892" t="str">
        <v>Till Payments</v>
      </c>
      <c r="N1892" cm="1">
        <f t="array" ref="N1892">SUM(IF((licenziamenti[company]=M1892)*(licenziamenti[date_year]=anno)*(licenziamenti[industry]=settore)*(licenziamenti[country]=paese),licenziamenti[total_laid_off]))</f>
        <v>0</v>
      </c>
      <c r="P1892" t="str">
        <v>Toast</v>
      </c>
      <c r="Q1892">
        <v>0</v>
      </c>
    </row>
    <row r="1893" spans="13:17" x14ac:dyDescent="0.3">
      <c r="M1893" t="str">
        <v>Tilting Point</v>
      </c>
      <c r="N1893" cm="1">
        <f t="array" ref="N1893">SUM(IF((licenziamenti[company]=M1893)*(licenziamenti[date_year]=anno)*(licenziamenti[industry]=settore)*(licenziamenti[country]=paese),licenziamenti[total_laid_off]))</f>
        <v>0</v>
      </c>
      <c r="P1893" t="str">
        <v>Tome</v>
      </c>
      <c r="Q1893">
        <v>0</v>
      </c>
    </row>
    <row r="1894" spans="13:17" x14ac:dyDescent="0.3">
      <c r="M1894" t="str">
        <v>Tipalti</v>
      </c>
      <c r="N1894" cm="1">
        <f t="array" ref="N1894">SUM(IF((licenziamenti[company]=M1894)*(licenziamenti[date_year]=anno)*(licenziamenti[industry]=settore)*(licenziamenti[country]=paese),licenziamenti[total_laid_off]))</f>
        <v>0</v>
      </c>
      <c r="P1894" t="str">
        <v>Tome Biosciences</v>
      </c>
      <c r="Q1894">
        <v>0</v>
      </c>
    </row>
    <row r="1895" spans="13:17" x14ac:dyDescent="0.3">
      <c r="M1895" t="str">
        <v>Titan Medical</v>
      </c>
      <c r="N1895" cm="1">
        <f t="array" ref="N1895">SUM(IF((licenziamenti[company]=M1895)*(licenziamenti[date_year]=anno)*(licenziamenti[industry]=settore)*(licenziamenti[country]=paese),licenziamenti[total_laid_off]))</f>
        <v>0</v>
      </c>
      <c r="P1895" t="str">
        <v>Tomo</v>
      </c>
      <c r="Q1895">
        <v>0</v>
      </c>
    </row>
    <row r="1896" spans="13:17" x14ac:dyDescent="0.3">
      <c r="M1896" t="str">
        <v>Toast</v>
      </c>
      <c r="N1896" cm="1">
        <f t="array" ref="N1896">SUM(IF((licenziamenti[company]=M1896)*(licenziamenti[date_year]=anno)*(licenziamenti[industry]=settore)*(licenziamenti[country]=paese),licenziamenti[total_laid_off]))</f>
        <v>0</v>
      </c>
      <c r="P1896" t="str">
        <v>Tomorrow</v>
      </c>
      <c r="Q1896">
        <v>0</v>
      </c>
    </row>
    <row r="1897" spans="13:17" x14ac:dyDescent="0.3">
      <c r="M1897" t="str">
        <v>Tome</v>
      </c>
      <c r="N1897" cm="1">
        <f t="array" ref="N1897">SUM(IF((licenziamenti[company]=M1897)*(licenziamenti[date_year]=anno)*(licenziamenti[industry]=settore)*(licenziamenti[country]=paese),licenziamenti[total_laid_off]))</f>
        <v>0</v>
      </c>
      <c r="P1897" t="str">
        <v>TomTom</v>
      </c>
      <c r="Q1897">
        <v>0</v>
      </c>
    </row>
    <row r="1898" spans="13:17" x14ac:dyDescent="0.3">
      <c r="M1898" t="str">
        <v>Tome Biosciences</v>
      </c>
      <c r="N1898" cm="1">
        <f t="array" ref="N1898">SUM(IF((licenziamenti[company]=M1898)*(licenziamenti[date_year]=anno)*(licenziamenti[industry]=settore)*(licenziamenti[country]=paese),licenziamenti[total_laid_off]))</f>
        <v>0</v>
      </c>
      <c r="P1898" t="str">
        <v>Tonal</v>
      </c>
      <c r="Q1898">
        <v>0</v>
      </c>
    </row>
    <row r="1899" spans="13:17" x14ac:dyDescent="0.3">
      <c r="M1899" t="str">
        <v>Tomo</v>
      </c>
      <c r="N1899" cm="1">
        <f t="array" ref="N1899">SUM(IF((licenziamenti[company]=M1899)*(licenziamenti[date_year]=anno)*(licenziamenti[industry]=settore)*(licenziamenti[country]=paese),licenziamenti[total_laid_off]))</f>
        <v>0</v>
      </c>
      <c r="P1899" t="str">
        <v>Tonkean</v>
      </c>
      <c r="Q1899">
        <v>0</v>
      </c>
    </row>
    <row r="1900" spans="13:17" x14ac:dyDescent="0.3">
      <c r="M1900" t="str">
        <v>Tomorrow</v>
      </c>
      <c r="N1900" cm="1">
        <f t="array" ref="N1900">SUM(IF((licenziamenti[company]=M1900)*(licenziamenti[date_year]=anno)*(licenziamenti[industry]=settore)*(licenziamenti[country]=paese),licenziamenti[total_laid_off]))</f>
        <v>0</v>
      </c>
      <c r="P1900" t="str">
        <v>Toothsi</v>
      </c>
      <c r="Q1900">
        <v>0</v>
      </c>
    </row>
    <row r="1901" spans="13:17" x14ac:dyDescent="0.3">
      <c r="M1901" t="str">
        <v>TomTom</v>
      </c>
      <c r="N1901" cm="1">
        <f t="array" ref="N1901">SUM(IF((licenziamenti[company]=M1901)*(licenziamenti[date_year]=anno)*(licenziamenti[industry]=settore)*(licenziamenti[country]=paese),licenziamenti[total_laid_off]))</f>
        <v>0</v>
      </c>
      <c r="P1901" t="str">
        <v>Top Hat</v>
      </c>
      <c r="Q1901">
        <v>0</v>
      </c>
    </row>
    <row r="1902" spans="13:17" x14ac:dyDescent="0.3">
      <c r="M1902" t="str">
        <v>Tonal</v>
      </c>
      <c r="N1902" cm="1">
        <f t="array" ref="N1902">SUM(IF((licenziamenti[company]=M1902)*(licenziamenti[date_year]=anno)*(licenziamenti[industry]=settore)*(licenziamenti[country]=paese),licenziamenti[total_laid_off]))</f>
        <v>0</v>
      </c>
      <c r="P1902" t="str">
        <v>Toplyne</v>
      </c>
      <c r="Q1902">
        <v>0</v>
      </c>
    </row>
    <row r="1903" spans="13:17" x14ac:dyDescent="0.3">
      <c r="M1903" t="str">
        <v>Tonkean</v>
      </c>
      <c r="N1903" cm="1">
        <f t="array" ref="N1903">SUM(IF((licenziamenti[company]=M1903)*(licenziamenti[date_year]=anno)*(licenziamenti[industry]=settore)*(licenziamenti[country]=paese),licenziamenti[total_laid_off]))</f>
        <v>0</v>
      </c>
      <c r="P1903" t="str">
        <v>Toppr</v>
      </c>
      <c r="Q1903">
        <v>0</v>
      </c>
    </row>
    <row r="1904" spans="13:17" x14ac:dyDescent="0.3">
      <c r="M1904" t="str">
        <v>Toothsi</v>
      </c>
      <c r="N1904" cm="1">
        <f t="array" ref="N1904">SUM(IF((licenziamenti[company]=M1904)*(licenziamenti[date_year]=anno)*(licenziamenti[industry]=settore)*(licenziamenti[country]=paese),licenziamenti[total_laid_off]))</f>
        <v>0</v>
      </c>
      <c r="P1904" t="str">
        <v>Tor</v>
      </c>
      <c r="Q1904">
        <v>0</v>
      </c>
    </row>
    <row r="1905" spans="13:17" x14ac:dyDescent="0.3">
      <c r="M1905" t="str">
        <v>Top Hat</v>
      </c>
      <c r="N1905" cm="1">
        <f t="array" ref="N1905">SUM(IF((licenziamenti[company]=M1905)*(licenziamenti[date_year]=anno)*(licenziamenti[industry]=settore)*(licenziamenti[country]=paese),licenziamenti[total_laid_off]))</f>
        <v>0</v>
      </c>
      <c r="P1905" t="str">
        <v>Torii</v>
      </c>
      <c r="Q1905">
        <v>0</v>
      </c>
    </row>
    <row r="1906" spans="13:17" x14ac:dyDescent="0.3">
      <c r="M1906" t="str">
        <v>Toplyne</v>
      </c>
      <c r="N1906" cm="1">
        <f t="array" ref="N1906">SUM(IF((licenziamenti[company]=M1906)*(licenziamenti[date_year]=anno)*(licenziamenti[industry]=settore)*(licenziamenti[country]=paese),licenziamenti[total_laid_off]))</f>
        <v>0</v>
      </c>
      <c r="P1906" t="str">
        <v>TouchBistro</v>
      </c>
      <c r="Q1906">
        <v>0</v>
      </c>
    </row>
    <row r="1907" spans="13:17" x14ac:dyDescent="0.3">
      <c r="M1907" t="str">
        <v>Toppr</v>
      </c>
      <c r="N1907" cm="1">
        <f t="array" ref="N1907">SUM(IF((licenziamenti[company]=M1907)*(licenziamenti[date_year]=anno)*(licenziamenti[industry]=settore)*(licenziamenti[country]=paese),licenziamenti[total_laid_off]))</f>
        <v>0</v>
      </c>
      <c r="P1907" t="str">
        <v>TradeWindow</v>
      </c>
      <c r="Q1907">
        <v>0</v>
      </c>
    </row>
    <row r="1908" spans="13:17" x14ac:dyDescent="0.3">
      <c r="M1908" t="str">
        <v>Tor</v>
      </c>
      <c r="N1908" cm="1">
        <f t="array" ref="N1908">SUM(IF((licenziamenti[company]=M1908)*(licenziamenti[date_year]=anno)*(licenziamenti[industry]=settore)*(licenziamenti[country]=paese),licenziamenti[total_laid_off]))</f>
        <v>0</v>
      </c>
      <c r="P1908" t="str">
        <v>Transfix</v>
      </c>
      <c r="Q1908">
        <v>0</v>
      </c>
    </row>
    <row r="1909" spans="13:17" x14ac:dyDescent="0.3">
      <c r="M1909" t="str">
        <v>Torii</v>
      </c>
      <c r="N1909" cm="1">
        <f t="array" ref="N1909">SUM(IF((licenziamenti[company]=M1909)*(licenziamenti[date_year]=anno)*(licenziamenti[industry]=settore)*(licenziamenti[country]=paese),licenziamenti[total_laid_off]))</f>
        <v>0</v>
      </c>
      <c r="P1909" t="str">
        <v>Transmit Security</v>
      </c>
      <c r="Q1909">
        <v>0</v>
      </c>
    </row>
    <row r="1910" spans="13:17" x14ac:dyDescent="0.3">
      <c r="M1910" t="str">
        <v>TouchBistro</v>
      </c>
      <c r="N1910" cm="1">
        <f t="array" ref="N1910">SUM(IF((licenziamenti[company]=M1910)*(licenziamenti[date_year]=anno)*(licenziamenti[industry]=settore)*(licenziamenti[country]=paese),licenziamenti[total_laid_off]))</f>
        <v>0</v>
      </c>
      <c r="P1910" t="str">
        <v>TravelBank</v>
      </c>
      <c r="Q1910">
        <v>0</v>
      </c>
    </row>
    <row r="1911" spans="13:17" x14ac:dyDescent="0.3">
      <c r="M1911" t="str">
        <v>TradeWindow</v>
      </c>
      <c r="N1911" cm="1">
        <f t="array" ref="N1911">SUM(IF((licenziamenti[company]=M1911)*(licenziamenti[date_year]=anno)*(licenziamenti[industry]=settore)*(licenziamenti[country]=paese),licenziamenti[total_laid_off]))</f>
        <v>0</v>
      </c>
      <c r="P1911" t="str">
        <v>TravelTriangle</v>
      </c>
      <c r="Q1911">
        <v>0</v>
      </c>
    </row>
    <row r="1912" spans="13:17" x14ac:dyDescent="0.3">
      <c r="M1912" t="str">
        <v>Transfix</v>
      </c>
      <c r="N1912" cm="1">
        <f t="array" ref="N1912">SUM(IF((licenziamenti[company]=M1912)*(licenziamenti[date_year]=anno)*(licenziamenti[industry]=settore)*(licenziamenti[country]=paese),licenziamenti[total_laid_off]))</f>
        <v>0</v>
      </c>
      <c r="P1912" t="str">
        <v>Trax</v>
      </c>
      <c r="Q1912">
        <v>0</v>
      </c>
    </row>
    <row r="1913" spans="13:17" x14ac:dyDescent="0.3">
      <c r="M1913" t="str">
        <v>Transmit Security</v>
      </c>
      <c r="N1913" cm="1">
        <f t="array" ref="N1913">SUM(IF((licenziamenti[company]=M1913)*(licenziamenti[date_year]=anno)*(licenziamenti[industry]=settore)*(licenziamenti[country]=paese),licenziamenti[total_laid_off]))</f>
        <v>0</v>
      </c>
      <c r="P1913" t="str">
        <v>Tray.io</v>
      </c>
      <c r="Q1913">
        <v>0</v>
      </c>
    </row>
    <row r="1914" spans="13:17" x14ac:dyDescent="0.3">
      <c r="M1914" t="str">
        <v>TravelBank</v>
      </c>
      <c r="N1914" cm="1">
        <f t="array" ref="N1914">SUM(IF((licenziamenti[company]=M1914)*(licenziamenti[date_year]=anno)*(licenziamenti[industry]=settore)*(licenziamenti[country]=paese),licenziamenti[total_laid_off]))</f>
        <v>0</v>
      </c>
      <c r="P1914" t="str">
        <v>Treasure Financial</v>
      </c>
      <c r="Q1914">
        <v>0</v>
      </c>
    </row>
    <row r="1915" spans="13:17" x14ac:dyDescent="0.3">
      <c r="M1915" t="str">
        <v>TravelTriangle</v>
      </c>
      <c r="N1915" cm="1">
        <f t="array" ref="N1915">SUM(IF((licenziamenti[company]=M1915)*(licenziamenti[date_year]=anno)*(licenziamenti[industry]=settore)*(licenziamenti[country]=paese),licenziamenti[total_laid_off]))</f>
        <v>0</v>
      </c>
      <c r="P1915" t="str">
        <v>Treasury Prime</v>
      </c>
      <c r="Q1915">
        <v>0</v>
      </c>
    </row>
    <row r="1916" spans="13:17" x14ac:dyDescent="0.3">
      <c r="M1916" t="str">
        <v>Trax</v>
      </c>
      <c r="N1916" cm="1">
        <f t="array" ref="N1916">SUM(IF((licenziamenti[company]=M1916)*(licenziamenti[date_year]=anno)*(licenziamenti[industry]=settore)*(licenziamenti[country]=paese),licenziamenti[total_laid_off]))</f>
        <v>0</v>
      </c>
      <c r="P1916" t="str">
        <v>Treehouse</v>
      </c>
      <c r="Q1916">
        <v>0</v>
      </c>
    </row>
    <row r="1917" spans="13:17" x14ac:dyDescent="0.3">
      <c r="M1917" t="str">
        <v>Tray.io</v>
      </c>
      <c r="N1917" cm="1">
        <f t="array" ref="N1917">SUM(IF((licenziamenti[company]=M1917)*(licenziamenti[date_year]=anno)*(licenziamenti[industry]=settore)*(licenziamenti[country]=paese),licenziamenti[total_laid_off]))</f>
        <v>0</v>
      </c>
      <c r="P1917" t="str">
        <v>Trell</v>
      </c>
      <c r="Q1917">
        <v>0</v>
      </c>
    </row>
    <row r="1918" spans="13:17" x14ac:dyDescent="0.3">
      <c r="M1918" t="str">
        <v>Treasure Financial</v>
      </c>
      <c r="N1918" cm="1">
        <f t="array" ref="N1918">SUM(IF((licenziamenti[company]=M1918)*(licenziamenti[date_year]=anno)*(licenziamenti[industry]=settore)*(licenziamenti[country]=paese),licenziamenti[total_laid_off]))</f>
        <v>0</v>
      </c>
      <c r="P1918" t="str">
        <v>Tricida</v>
      </c>
      <c r="Q1918">
        <v>0</v>
      </c>
    </row>
    <row r="1919" spans="13:17" x14ac:dyDescent="0.3">
      <c r="M1919" t="str">
        <v>Treasury Prime</v>
      </c>
      <c r="N1919" cm="1">
        <f t="array" ref="N1919">SUM(IF((licenziamenti[company]=M1919)*(licenziamenti[date_year]=anno)*(licenziamenti[industry]=settore)*(licenziamenti[country]=paese),licenziamenti[total_laid_off]))</f>
        <v>0</v>
      </c>
      <c r="P1919" t="str">
        <v>Trigo</v>
      </c>
      <c r="Q1919">
        <v>0</v>
      </c>
    </row>
    <row r="1920" spans="13:17" x14ac:dyDescent="0.3">
      <c r="M1920" t="str">
        <v>Treehouse</v>
      </c>
      <c r="N1920" cm="1">
        <f t="array" ref="N1920">SUM(IF((licenziamenti[company]=M1920)*(licenziamenti[date_year]=anno)*(licenziamenti[industry]=settore)*(licenziamenti[country]=paese),licenziamenti[total_laid_off]))</f>
        <v>0</v>
      </c>
      <c r="P1920" t="str">
        <v>TripActions</v>
      </c>
      <c r="Q1920">
        <v>0</v>
      </c>
    </row>
    <row r="1921" spans="13:17" x14ac:dyDescent="0.3">
      <c r="M1921" t="str">
        <v>Trell</v>
      </c>
      <c r="N1921" cm="1">
        <f t="array" ref="N1921">SUM(IF((licenziamenti[company]=M1921)*(licenziamenti[date_year]=anno)*(licenziamenti[industry]=settore)*(licenziamenti[country]=paese),licenziamenti[total_laid_off]))</f>
        <v>0</v>
      </c>
      <c r="P1921" t="str">
        <v>TripAdvisor</v>
      </c>
      <c r="Q1921">
        <v>0</v>
      </c>
    </row>
    <row r="1922" spans="13:17" x14ac:dyDescent="0.3">
      <c r="M1922" t="str">
        <v>Tricida</v>
      </c>
      <c r="N1922" cm="1">
        <f t="array" ref="N1922">SUM(IF((licenziamenti[company]=M1922)*(licenziamenti[date_year]=anno)*(licenziamenti[industry]=settore)*(licenziamenti[country]=paese),licenziamenti[total_laid_off]))</f>
        <v>0</v>
      </c>
      <c r="P1922" t="str">
        <v>Triplebyte</v>
      </c>
      <c r="Q1922">
        <v>0</v>
      </c>
    </row>
    <row r="1923" spans="13:17" x14ac:dyDescent="0.3">
      <c r="M1923" t="str">
        <v>Trigo</v>
      </c>
      <c r="N1923" cm="1">
        <f t="array" ref="N1923">SUM(IF((licenziamenti[company]=M1923)*(licenziamenti[date_year]=anno)*(licenziamenti[industry]=settore)*(licenziamenti[country]=paese),licenziamenti[total_laid_off]))</f>
        <v>0</v>
      </c>
      <c r="P1923" t="str">
        <v>TripleLift</v>
      </c>
      <c r="Q1923">
        <v>0</v>
      </c>
    </row>
    <row r="1924" spans="13:17" x14ac:dyDescent="0.3">
      <c r="M1924" t="str">
        <v>TripActions</v>
      </c>
      <c r="N1924" cm="1">
        <f t="array" ref="N1924">SUM(IF((licenziamenti[company]=M1924)*(licenziamenti[date_year]=anno)*(licenziamenti[industry]=settore)*(licenziamenti[country]=paese),licenziamenti[total_laid_off]))</f>
        <v>0</v>
      </c>
      <c r="P1924" t="str">
        <v>TRM Labs</v>
      </c>
      <c r="Q1924">
        <v>0</v>
      </c>
    </row>
    <row r="1925" spans="13:17" x14ac:dyDescent="0.3">
      <c r="M1925" t="str">
        <v>TripAdvisor</v>
      </c>
      <c r="N1925" cm="1">
        <f t="array" ref="N1925">SUM(IF((licenziamenti[company]=M1925)*(licenziamenti[date_year]=anno)*(licenziamenti[industry]=settore)*(licenziamenti[country]=paese),licenziamenti[total_laid_off]))</f>
        <v>0</v>
      </c>
      <c r="P1925" t="str">
        <v>Tropic</v>
      </c>
      <c r="Q1925">
        <v>0</v>
      </c>
    </row>
    <row r="1926" spans="13:17" x14ac:dyDescent="0.3">
      <c r="M1926" t="str">
        <v>Triplebyte</v>
      </c>
      <c r="N1926" cm="1">
        <f t="array" ref="N1926">SUM(IF((licenziamenti[company]=M1926)*(licenziamenti[date_year]=anno)*(licenziamenti[industry]=settore)*(licenziamenti[country]=paese),licenziamenti[total_laid_off]))</f>
        <v>0</v>
      </c>
      <c r="P1926" t="str">
        <v>Trove Recommerce</v>
      </c>
      <c r="Q1926">
        <v>0</v>
      </c>
    </row>
    <row r="1927" spans="13:17" x14ac:dyDescent="0.3">
      <c r="M1927" t="str">
        <v>TripleLift</v>
      </c>
      <c r="N1927" cm="1">
        <f t="array" ref="N1927">SUM(IF((licenziamenti[company]=M1927)*(licenziamenti[date_year]=anno)*(licenziamenti[industry]=settore)*(licenziamenti[country]=paese),licenziamenti[total_laid_off]))</f>
        <v>0</v>
      </c>
      <c r="P1927" t="str">
        <v>Truck It In</v>
      </c>
      <c r="Q1927">
        <v>0</v>
      </c>
    </row>
    <row r="1928" spans="13:17" x14ac:dyDescent="0.3">
      <c r="M1928" t="str">
        <v>TRM Labs</v>
      </c>
      <c r="N1928" cm="1">
        <f t="array" ref="N1928">SUM(IF((licenziamenti[company]=M1928)*(licenziamenti[date_year]=anno)*(licenziamenti[industry]=settore)*(licenziamenti[country]=paese),licenziamenti[total_laid_off]))</f>
        <v>0</v>
      </c>
      <c r="P1928" t="str">
        <v>True Anomaly</v>
      </c>
      <c r="Q1928">
        <v>0</v>
      </c>
    </row>
    <row r="1929" spans="13:17" x14ac:dyDescent="0.3">
      <c r="M1929" t="str">
        <v>Tropic</v>
      </c>
      <c r="N1929" cm="1">
        <f t="array" ref="N1929">SUM(IF((licenziamenti[company]=M1929)*(licenziamenti[date_year]=anno)*(licenziamenti[industry]=settore)*(licenziamenti[country]=paese),licenziamenti[total_laid_off]))</f>
        <v>0</v>
      </c>
      <c r="P1929" t="str">
        <v>TrueCar</v>
      </c>
      <c r="Q1929">
        <v>0</v>
      </c>
    </row>
    <row r="1930" spans="13:17" x14ac:dyDescent="0.3">
      <c r="M1930" t="str">
        <v>Trove Recommerce</v>
      </c>
      <c r="N1930" cm="1">
        <f t="array" ref="N1930">SUM(IF((licenziamenti[company]=M1930)*(licenziamenti[date_year]=anno)*(licenziamenti[industry]=settore)*(licenziamenti[country]=paese),licenziamenti[total_laid_off]))</f>
        <v>0</v>
      </c>
      <c r="P1930" t="str">
        <v>TrueLayer</v>
      </c>
      <c r="Q1930">
        <v>0</v>
      </c>
    </row>
    <row r="1931" spans="13:17" x14ac:dyDescent="0.3">
      <c r="M1931" t="str">
        <v>Truck It In</v>
      </c>
      <c r="N1931" cm="1">
        <f t="array" ref="N1931">SUM(IF((licenziamenti[company]=M1931)*(licenziamenti[date_year]=anno)*(licenziamenti[industry]=settore)*(licenziamenti[country]=paese),licenziamenti[total_laid_off]))</f>
        <v>0</v>
      </c>
      <c r="P1931" t="str">
        <v>Truepill</v>
      </c>
      <c r="Q1931">
        <v>0</v>
      </c>
    </row>
    <row r="1932" spans="13:17" x14ac:dyDescent="0.3">
      <c r="M1932" t="str">
        <v>True Anomaly</v>
      </c>
      <c r="N1932" cm="1">
        <f t="array" ref="N1932">SUM(IF((licenziamenti[company]=M1932)*(licenziamenti[date_year]=anno)*(licenziamenti[industry]=settore)*(licenziamenti[country]=paese),licenziamenti[total_laid_off]))</f>
        <v>0</v>
      </c>
      <c r="P1932" t="str">
        <v>Truiloo</v>
      </c>
      <c r="Q1932">
        <v>0</v>
      </c>
    </row>
    <row r="1933" spans="13:17" x14ac:dyDescent="0.3">
      <c r="M1933" t="str">
        <v>TrueCar</v>
      </c>
      <c r="N1933" cm="1">
        <f t="array" ref="N1933">SUM(IF((licenziamenti[company]=M1933)*(licenziamenti[date_year]=anno)*(licenziamenti[industry]=settore)*(licenziamenti[country]=paese),licenziamenti[total_laid_off]))</f>
        <v>0</v>
      </c>
      <c r="P1933" t="str">
        <v>Trustly</v>
      </c>
      <c r="Q1933">
        <v>0</v>
      </c>
    </row>
    <row r="1934" spans="13:17" x14ac:dyDescent="0.3">
      <c r="M1934" t="str">
        <v>TrueLayer</v>
      </c>
      <c r="N1934" cm="1">
        <f t="array" ref="N1934">SUM(IF((licenziamenti[company]=M1934)*(licenziamenti[date_year]=anno)*(licenziamenti[industry]=settore)*(licenziamenti[country]=paese),licenziamenti[total_laid_off]))</f>
        <v>0</v>
      </c>
      <c r="P1934" t="str">
        <v>Trybe</v>
      </c>
      <c r="Q1934">
        <v>0</v>
      </c>
    </row>
    <row r="1935" spans="13:17" x14ac:dyDescent="0.3">
      <c r="M1935" t="str">
        <v>Truepill</v>
      </c>
      <c r="N1935" cm="1">
        <f t="array" ref="N1935">SUM(IF((licenziamenti[company]=M1935)*(licenziamenti[date_year]=anno)*(licenziamenti[industry]=settore)*(licenziamenti[country]=paese),licenziamenti[total_laid_off]))</f>
        <v>0</v>
      </c>
      <c r="P1935" t="str">
        <v>Tufin</v>
      </c>
      <c r="Q1935">
        <v>0</v>
      </c>
    </row>
    <row r="1936" spans="13:17" x14ac:dyDescent="0.3">
      <c r="M1936" t="str">
        <v>Truiloo</v>
      </c>
      <c r="N1936" cm="1">
        <f t="array" ref="N1936">SUM(IF((licenziamenti[company]=M1936)*(licenziamenti[date_year]=anno)*(licenziamenti[industry]=settore)*(licenziamenti[country]=paese),licenziamenti[total_laid_off]))</f>
        <v>0</v>
      </c>
      <c r="P1936" t="str">
        <v>Tul</v>
      </c>
      <c r="Q1936">
        <v>0</v>
      </c>
    </row>
    <row r="1937" spans="13:17" x14ac:dyDescent="0.3">
      <c r="M1937" t="str">
        <v>Trustly</v>
      </c>
      <c r="N1937" cm="1">
        <f t="array" ref="N1937">SUM(IF((licenziamenti[company]=M1937)*(licenziamenti[date_year]=anno)*(licenziamenti[industry]=settore)*(licenziamenti[country]=paese),licenziamenti[total_laid_off]))</f>
        <v>0</v>
      </c>
      <c r="P1937" t="str">
        <v>Tulip Retail</v>
      </c>
      <c r="Q1937">
        <v>0</v>
      </c>
    </row>
    <row r="1938" spans="13:17" x14ac:dyDescent="0.3">
      <c r="M1938" t="str">
        <v>Trybe</v>
      </c>
      <c r="N1938" cm="1">
        <f t="array" ref="N1938">SUM(IF((licenziamenti[company]=M1938)*(licenziamenti[date_year]=anno)*(licenziamenti[industry]=settore)*(licenziamenti[country]=paese),licenziamenti[total_laid_off]))</f>
        <v>0</v>
      </c>
      <c r="P1938" t="str">
        <v>Turntide</v>
      </c>
      <c r="Q1938">
        <v>0</v>
      </c>
    </row>
    <row r="1939" spans="13:17" x14ac:dyDescent="0.3">
      <c r="M1939" t="str">
        <v>Tufin</v>
      </c>
      <c r="N1939" cm="1">
        <f t="array" ref="N1939">SUM(IF((licenziamenti[company]=M1939)*(licenziamenti[date_year]=anno)*(licenziamenti[industry]=settore)*(licenziamenti[country]=paese),licenziamenti[total_laid_off]))</f>
        <v>0</v>
      </c>
      <c r="P1939" t="str">
        <v>Turo</v>
      </c>
      <c r="Q1939">
        <v>0</v>
      </c>
    </row>
    <row r="1940" spans="13:17" x14ac:dyDescent="0.3">
      <c r="M1940" t="str">
        <v>Tul</v>
      </c>
      <c r="N1940" cm="1">
        <f t="array" ref="N1940">SUM(IF((licenziamenti[company]=M1940)*(licenziamenti[date_year]=anno)*(licenziamenti[industry]=settore)*(licenziamenti[country]=paese),licenziamenti[total_laid_off]))</f>
        <v>0</v>
      </c>
      <c r="P1940" t="str">
        <v>TuSimple</v>
      </c>
      <c r="Q1940">
        <v>0</v>
      </c>
    </row>
    <row r="1941" spans="13:17" x14ac:dyDescent="0.3">
      <c r="M1941" t="str">
        <v>Tulip Retail</v>
      </c>
      <c r="N1941" cm="1">
        <f t="array" ref="N1941">SUM(IF((licenziamenti[company]=M1941)*(licenziamenti[date_year]=anno)*(licenziamenti[industry]=settore)*(licenziamenti[country]=paese),licenziamenti[total_laid_off]))</f>
        <v>0</v>
      </c>
      <c r="P1941" t="str">
        <v>TutorMundi</v>
      </c>
      <c r="Q1941">
        <v>0</v>
      </c>
    </row>
    <row r="1942" spans="13:17" x14ac:dyDescent="0.3">
      <c r="M1942" t="str">
        <v>Turntide</v>
      </c>
      <c r="N1942" cm="1">
        <f t="array" ref="N1942">SUM(IF((licenziamenti[company]=M1942)*(licenziamenti[date_year]=anno)*(licenziamenti[industry]=settore)*(licenziamenti[country]=paese),licenziamenti[total_laid_off]))</f>
        <v>0</v>
      </c>
      <c r="P1942" t="str">
        <v>Twig</v>
      </c>
      <c r="Q1942">
        <v>0</v>
      </c>
    </row>
    <row r="1943" spans="13:17" x14ac:dyDescent="0.3">
      <c r="M1943" t="str">
        <v>Turo</v>
      </c>
      <c r="N1943" cm="1">
        <f t="array" ref="N1943">SUM(IF((licenziamenti[company]=M1943)*(licenziamenti[date_year]=anno)*(licenziamenti[industry]=settore)*(licenziamenti[country]=paese),licenziamenti[total_laid_off]))</f>
        <v>0</v>
      </c>
      <c r="P1943" t="str">
        <v>Twiga</v>
      </c>
      <c r="Q1943">
        <v>0</v>
      </c>
    </row>
    <row r="1944" spans="13:17" x14ac:dyDescent="0.3">
      <c r="M1944" t="str">
        <v>TuSimple</v>
      </c>
      <c r="N1944" cm="1">
        <f t="array" ref="N1944">SUM(IF((licenziamenti[company]=M1944)*(licenziamenti[date_year]=anno)*(licenziamenti[industry]=settore)*(licenziamenti[country]=paese),licenziamenti[total_laid_off]))</f>
        <v>0</v>
      </c>
      <c r="P1944" t="str">
        <v>Twilio</v>
      </c>
      <c r="Q1944">
        <v>0</v>
      </c>
    </row>
    <row r="1945" spans="13:17" x14ac:dyDescent="0.3">
      <c r="M1945" t="str">
        <v>TutorMundi</v>
      </c>
      <c r="N1945" cm="1">
        <f t="array" ref="N1945">SUM(IF((licenziamenti[company]=M1945)*(licenziamenti[date_year]=anno)*(licenziamenti[industry]=settore)*(licenziamenti[country]=paese),licenziamenti[total_laid_off]))</f>
        <v>0</v>
      </c>
      <c r="P1945" t="str">
        <v>Twine Solutions</v>
      </c>
      <c r="Q1945">
        <v>0</v>
      </c>
    </row>
    <row r="1946" spans="13:17" x14ac:dyDescent="0.3">
      <c r="M1946" t="str">
        <v>Twig</v>
      </c>
      <c r="N1946" cm="1">
        <f t="array" ref="N1946">SUM(IF((licenziamenti[company]=M1946)*(licenziamenti[date_year]=anno)*(licenziamenti[industry]=settore)*(licenziamenti[country]=paese),licenziamenti[total_laid_off]))</f>
        <v>0</v>
      </c>
      <c r="P1946" t="str">
        <v>TwinStrand</v>
      </c>
      <c r="Q1946">
        <v>0</v>
      </c>
    </row>
    <row r="1947" spans="13:17" x14ac:dyDescent="0.3">
      <c r="M1947" t="str">
        <v>Twiga</v>
      </c>
      <c r="N1947" cm="1">
        <f t="array" ref="N1947">SUM(IF((licenziamenti[company]=M1947)*(licenziamenti[date_year]=anno)*(licenziamenti[industry]=settore)*(licenziamenti[country]=paese),licenziamenti[total_laid_off]))</f>
        <v>0</v>
      </c>
      <c r="P1947" t="str">
        <v>Twist Bioscience</v>
      </c>
      <c r="Q1947">
        <v>0</v>
      </c>
    </row>
    <row r="1948" spans="13:17" x14ac:dyDescent="0.3">
      <c r="M1948" t="str">
        <v>Twilio</v>
      </c>
      <c r="N1948" cm="1">
        <f t="array" ref="N1948">SUM(IF((licenziamenti[company]=M1948)*(licenziamenti[date_year]=anno)*(licenziamenti[industry]=settore)*(licenziamenti[country]=paese),licenziamenti[total_laid_off]))</f>
        <v>0</v>
      </c>
      <c r="P1948" t="str">
        <v>Twitch</v>
      </c>
      <c r="Q1948">
        <v>0</v>
      </c>
    </row>
    <row r="1949" spans="13:17" x14ac:dyDescent="0.3">
      <c r="M1949" t="str">
        <v>Twine Solutions</v>
      </c>
      <c r="N1949" cm="1">
        <f t="array" ref="N1949">SUM(IF((licenziamenti[company]=M1949)*(licenziamenti[date_year]=anno)*(licenziamenti[industry]=settore)*(licenziamenti[country]=paese),licenziamenti[total_laid_off]))</f>
        <v>0</v>
      </c>
      <c r="P1949" t="str">
        <v>Twitter</v>
      </c>
      <c r="Q1949">
        <v>0</v>
      </c>
    </row>
    <row r="1950" spans="13:17" x14ac:dyDescent="0.3">
      <c r="M1950" t="str">
        <v>TwinStrand</v>
      </c>
      <c r="N1950" cm="1">
        <f t="array" ref="N1950">SUM(IF((licenziamenti[company]=M1950)*(licenziamenti[date_year]=anno)*(licenziamenti[industry]=settore)*(licenziamenti[country]=paese),licenziamenti[total_laid_off]))</f>
        <v>0</v>
      </c>
      <c r="P1950" t="str">
        <v>TytoCare</v>
      </c>
      <c r="Q1950">
        <v>0</v>
      </c>
    </row>
    <row r="1951" spans="13:17" x14ac:dyDescent="0.3">
      <c r="M1951" t="str">
        <v>Twist Bioscience</v>
      </c>
      <c r="N1951" cm="1">
        <f t="array" ref="N1951">SUM(IF((licenziamenti[company]=M1951)*(licenziamenti[date_year]=anno)*(licenziamenti[industry]=settore)*(licenziamenti[country]=paese),licenziamenti[total_laid_off]))</f>
        <v>0</v>
      </c>
      <c r="P1951" t="str">
        <v>UalÃ¡</v>
      </c>
      <c r="Q1951">
        <v>0</v>
      </c>
    </row>
    <row r="1952" spans="13:17" x14ac:dyDescent="0.3">
      <c r="M1952" t="str">
        <v>Twitch</v>
      </c>
      <c r="N1952" cm="1">
        <f t="array" ref="N1952">SUM(IF((licenziamenti[company]=M1952)*(licenziamenti[date_year]=anno)*(licenziamenti[industry]=settore)*(licenziamenti[country]=paese),licenziamenti[total_laid_off]))</f>
        <v>0</v>
      </c>
      <c r="P1952" t="str">
        <v>Uber</v>
      </c>
      <c r="Q1952">
        <v>0</v>
      </c>
    </row>
    <row r="1953" spans="13:17" x14ac:dyDescent="0.3">
      <c r="M1953" t="str">
        <v>Twitter</v>
      </c>
      <c r="N1953" cm="1">
        <f t="array" ref="N1953">SUM(IF((licenziamenti[company]=M1953)*(licenziamenti[date_year]=anno)*(licenziamenti[industry]=settore)*(licenziamenti[country]=paese),licenziamenti[total_laid_off]))</f>
        <v>0</v>
      </c>
      <c r="P1953" t="str">
        <v>Uber Freight</v>
      </c>
      <c r="Q1953">
        <v>0</v>
      </c>
    </row>
    <row r="1954" spans="13:17" x14ac:dyDescent="0.3">
      <c r="M1954" t="str">
        <v>TytoCare</v>
      </c>
      <c r="N1954" cm="1">
        <f t="array" ref="N1954">SUM(IF((licenziamenti[company]=M1954)*(licenziamenti[date_year]=anno)*(licenziamenti[industry]=settore)*(licenziamenti[country]=paese),licenziamenti[total_laid_off]))</f>
        <v>0</v>
      </c>
      <c r="P1954" t="str">
        <v>Uberflip</v>
      </c>
      <c r="Q1954">
        <v>0</v>
      </c>
    </row>
    <row r="1955" spans="13:17" x14ac:dyDescent="0.3">
      <c r="M1955" t="str">
        <v>UalÃ¡</v>
      </c>
      <c r="N1955" cm="1">
        <f t="array" ref="N1955">SUM(IF((licenziamenti[company]=M1955)*(licenziamenti[date_year]=anno)*(licenziamenti[industry]=settore)*(licenziamenti[country]=paese),licenziamenti[total_laid_off]))</f>
        <v>0</v>
      </c>
      <c r="P1955" t="str">
        <v>Udaan</v>
      </c>
      <c r="Q1955">
        <v>0</v>
      </c>
    </row>
    <row r="1956" spans="13:17" x14ac:dyDescent="0.3">
      <c r="M1956" t="str">
        <v>Uber</v>
      </c>
      <c r="N1956" cm="1">
        <f t="array" ref="N1956">SUM(IF((licenziamenti[company]=M1956)*(licenziamenti[date_year]=anno)*(licenziamenti[industry]=settore)*(licenziamenti[country]=paese),licenziamenti[total_laid_off]))</f>
        <v>0</v>
      </c>
      <c r="P1956" t="str">
        <v>Udacity</v>
      </c>
      <c r="Q1956">
        <v>0</v>
      </c>
    </row>
    <row r="1957" spans="13:17" x14ac:dyDescent="0.3">
      <c r="M1957" t="str">
        <v>Uber Freight</v>
      </c>
      <c r="N1957" cm="1">
        <f t="array" ref="N1957">SUM(IF((licenziamenti[company]=M1957)*(licenziamenti[date_year]=anno)*(licenziamenti[industry]=settore)*(licenziamenti[country]=paese),licenziamenti[total_laid_off]))</f>
        <v>0</v>
      </c>
      <c r="P1957" t="str">
        <v>Udayy</v>
      </c>
      <c r="Q1957">
        <v>0</v>
      </c>
    </row>
    <row r="1958" spans="13:17" x14ac:dyDescent="0.3">
      <c r="M1958" t="str">
        <v>Uberflip</v>
      </c>
      <c r="N1958" cm="1">
        <f t="array" ref="N1958">SUM(IF((licenziamenti[company]=M1958)*(licenziamenti[date_year]=anno)*(licenziamenti[industry]=settore)*(licenziamenti[country]=paese),licenziamenti[total_laid_off]))</f>
        <v>0</v>
      </c>
      <c r="P1958" t="str">
        <v>Udemy</v>
      </c>
      <c r="Q1958">
        <v>0</v>
      </c>
    </row>
    <row r="1959" spans="13:17" x14ac:dyDescent="0.3">
      <c r="M1959" t="str">
        <v>Udaan</v>
      </c>
      <c r="N1959" cm="1">
        <f t="array" ref="N1959">SUM(IF((licenziamenti[company]=M1959)*(licenziamenti[date_year]=anno)*(licenziamenti[industry]=settore)*(licenziamenti[country]=paese),licenziamenti[total_laid_off]))</f>
        <v>0</v>
      </c>
      <c r="P1959" t="str">
        <v>UiPath</v>
      </c>
      <c r="Q1959">
        <v>0</v>
      </c>
    </row>
    <row r="1960" spans="13:17" x14ac:dyDescent="0.3">
      <c r="M1960" t="str">
        <v>Udacity</v>
      </c>
      <c r="N1960" cm="1">
        <f t="array" ref="N1960">SUM(IF((licenziamenti[company]=M1960)*(licenziamenti[date_year]=anno)*(licenziamenti[industry]=settore)*(licenziamenti[country]=paese),licenziamenti[total_laid_off]))</f>
        <v>0</v>
      </c>
      <c r="P1960" t="str">
        <v>Ula</v>
      </c>
      <c r="Q1960">
        <v>0</v>
      </c>
    </row>
    <row r="1961" spans="13:17" x14ac:dyDescent="0.3">
      <c r="M1961" t="str">
        <v>Udayy</v>
      </c>
      <c r="N1961" cm="1">
        <f t="array" ref="N1961">SUM(IF((licenziamenti[company]=M1961)*(licenziamenti[date_year]=anno)*(licenziamenti[industry]=settore)*(licenziamenti[country]=paese),licenziamenti[total_laid_off]))</f>
        <v>0</v>
      </c>
      <c r="P1961" t="str">
        <v>Una Brands</v>
      </c>
      <c r="Q1961">
        <v>0</v>
      </c>
    </row>
    <row r="1962" spans="13:17" x14ac:dyDescent="0.3">
      <c r="M1962" t="str">
        <v>Udemy</v>
      </c>
      <c r="N1962" cm="1">
        <f t="array" ref="N1962">SUM(IF((licenziamenti[company]=M1962)*(licenziamenti[date_year]=anno)*(licenziamenti[industry]=settore)*(licenziamenti[country]=paese),licenziamenti[total_laid_off]))</f>
        <v>0</v>
      </c>
      <c r="P1962" t="str">
        <v>Unacademy</v>
      </c>
      <c r="Q1962">
        <v>0</v>
      </c>
    </row>
    <row r="1963" spans="13:17" x14ac:dyDescent="0.3">
      <c r="M1963" t="str">
        <v>UiPath</v>
      </c>
      <c r="N1963" cm="1">
        <f t="array" ref="N1963">SUM(IF((licenziamenti[company]=M1963)*(licenziamenti[date_year]=anno)*(licenziamenti[industry]=settore)*(licenziamenti[country]=paese),licenziamenti[total_laid_off]))</f>
        <v>0</v>
      </c>
      <c r="P1963" t="str">
        <v>Unbabel</v>
      </c>
      <c r="Q1963">
        <v>0</v>
      </c>
    </row>
    <row r="1964" spans="13:17" x14ac:dyDescent="0.3">
      <c r="M1964" t="str">
        <v>Ula</v>
      </c>
      <c r="N1964" cm="1">
        <f t="array" ref="N1964">SUM(IF((licenziamenti[company]=M1964)*(licenziamenti[date_year]=anno)*(licenziamenti[industry]=settore)*(licenziamenti[country]=paese),licenziamenti[total_laid_off]))</f>
        <v>0</v>
      </c>
      <c r="P1964" t="str">
        <v>Unbounce</v>
      </c>
      <c r="Q1964">
        <v>0</v>
      </c>
    </row>
    <row r="1965" spans="13:17" x14ac:dyDescent="0.3">
      <c r="M1965" t="str">
        <v>Una Brands</v>
      </c>
      <c r="N1965" cm="1">
        <f t="array" ref="N1965">SUM(IF((licenziamenti[company]=M1965)*(licenziamenti[date_year]=anno)*(licenziamenti[industry]=settore)*(licenziamenti[country]=paese),licenziamenti[total_laid_off]))</f>
        <v>0</v>
      </c>
      <c r="P1965" t="str">
        <v>Uncapped</v>
      </c>
      <c r="Q1965">
        <v>0</v>
      </c>
    </row>
    <row r="1966" spans="13:17" x14ac:dyDescent="0.3">
      <c r="M1966" t="str">
        <v>Unacademy</v>
      </c>
      <c r="N1966" cm="1">
        <f t="array" ref="N1966">SUM(IF((licenziamenti[company]=M1966)*(licenziamenti[date_year]=anno)*(licenziamenti[industry]=settore)*(licenziamenti[country]=paese),licenziamenti[total_laid_off]))</f>
        <v>0</v>
      </c>
      <c r="P1966" t="str">
        <v>Unchained Capital</v>
      </c>
      <c r="Q1966">
        <v>0</v>
      </c>
    </row>
    <row r="1967" spans="13:17" x14ac:dyDescent="0.3">
      <c r="M1967" t="str">
        <v>Unbabel</v>
      </c>
      <c r="N1967" cm="1">
        <f t="array" ref="N1967">SUM(IF((licenziamenti[company]=M1967)*(licenziamenti[date_year]=anno)*(licenziamenti[industry]=settore)*(licenziamenti[country]=paese),licenziamenti[total_laid_off]))</f>
        <v>0</v>
      </c>
      <c r="P1967" t="str">
        <v>Unico</v>
      </c>
      <c r="Q1967">
        <v>0</v>
      </c>
    </row>
    <row r="1968" spans="13:17" x14ac:dyDescent="0.3">
      <c r="M1968" t="str">
        <v>Unbounce</v>
      </c>
      <c r="N1968" cm="1">
        <f t="array" ref="N1968">SUM(IF((licenziamenti[company]=M1968)*(licenziamenti[date_year]=anno)*(licenziamenti[industry]=settore)*(licenziamenti[country]=paese),licenziamenti[total_laid_off]))</f>
        <v>0</v>
      </c>
      <c r="P1968" t="str">
        <v>Uniphore</v>
      </c>
      <c r="Q1968">
        <v>0</v>
      </c>
    </row>
    <row r="1969" spans="13:17" x14ac:dyDescent="0.3">
      <c r="M1969" t="str">
        <v>Uncapped</v>
      </c>
      <c r="N1969" cm="1">
        <f t="array" ref="N1969">SUM(IF((licenziamenti[company]=M1969)*(licenziamenti[date_year]=anno)*(licenziamenti[industry]=settore)*(licenziamenti[country]=paese),licenziamenti[total_laid_off]))</f>
        <v>0</v>
      </c>
      <c r="P1969" t="str">
        <v>Unison</v>
      </c>
      <c r="Q1969">
        <v>0</v>
      </c>
    </row>
    <row r="1970" spans="13:17" x14ac:dyDescent="0.3">
      <c r="M1970" t="str">
        <v>Unchained Capital</v>
      </c>
      <c r="N1970" cm="1">
        <f t="array" ref="N1970">SUM(IF((licenziamenti[company]=M1970)*(licenziamenti[date_year]=anno)*(licenziamenti[industry]=settore)*(licenziamenti[country]=paese),licenziamenti[total_laid_off]))</f>
        <v>0</v>
      </c>
      <c r="P1970" t="str">
        <v>Unit</v>
      </c>
      <c r="Q1970">
        <v>0</v>
      </c>
    </row>
    <row r="1971" spans="13:17" x14ac:dyDescent="0.3">
      <c r="M1971" t="str">
        <v>Unico</v>
      </c>
      <c r="N1971" cm="1">
        <f t="array" ref="N1971">SUM(IF((licenziamenti[company]=M1971)*(licenziamenti[date_year]=anno)*(licenziamenti[industry]=settore)*(licenziamenti[country]=paese),licenziamenti[total_laid_off]))</f>
        <v>0</v>
      </c>
      <c r="P1971" t="str">
        <v>Unity</v>
      </c>
      <c r="Q1971">
        <v>0</v>
      </c>
    </row>
    <row r="1972" spans="13:17" x14ac:dyDescent="0.3">
      <c r="M1972" t="str">
        <v>Uniphore</v>
      </c>
      <c r="N1972" cm="1">
        <f t="array" ref="N1972">SUM(IF((licenziamenti[company]=M1972)*(licenziamenti[date_year]=anno)*(licenziamenti[industry]=settore)*(licenziamenti[country]=paese),licenziamenti[total_laid_off]))</f>
        <v>0</v>
      </c>
      <c r="P1972" t="str">
        <v>Unstoppable Domains</v>
      </c>
      <c r="Q1972">
        <v>0</v>
      </c>
    </row>
    <row r="1973" spans="13:17" x14ac:dyDescent="0.3">
      <c r="M1973" t="str">
        <v>Unison</v>
      </c>
      <c r="N1973" cm="1">
        <f t="array" ref="N1973">SUM(IF((licenziamenti[company]=M1973)*(licenziamenti[date_year]=anno)*(licenziamenti[industry]=settore)*(licenziamenti[country]=paese),licenziamenti[total_laid_off]))</f>
        <v>0</v>
      </c>
      <c r="P1973" t="str">
        <v>UpGrad</v>
      </c>
      <c r="Q1973">
        <v>0</v>
      </c>
    </row>
    <row r="1974" spans="13:17" x14ac:dyDescent="0.3">
      <c r="M1974" t="str">
        <v>Unit</v>
      </c>
      <c r="N1974" cm="1">
        <f t="array" ref="N1974">SUM(IF((licenziamenti[company]=M1974)*(licenziamenti[date_year]=anno)*(licenziamenti[industry]=settore)*(licenziamenti[country]=paese),licenziamenti[total_laid_off]))</f>
        <v>0</v>
      </c>
      <c r="P1974" t="str">
        <v>UpScalio</v>
      </c>
      <c r="Q1974">
        <v>0</v>
      </c>
    </row>
    <row r="1975" spans="13:17" x14ac:dyDescent="0.3">
      <c r="M1975" t="str">
        <v>Unity</v>
      </c>
      <c r="N1975" cm="1">
        <f t="array" ref="N1975">SUM(IF((licenziamenti[company]=M1975)*(licenziamenti[date_year]=anno)*(licenziamenti[industry]=settore)*(licenziamenti[country]=paese),licenziamenti[total_laid_off]))</f>
        <v>0</v>
      </c>
      <c r="P1975" t="str">
        <v>UPshow</v>
      </c>
      <c r="Q1975">
        <v>0</v>
      </c>
    </row>
    <row r="1976" spans="13:17" x14ac:dyDescent="0.3">
      <c r="M1976" t="str">
        <v>Unstoppable Domains</v>
      </c>
      <c r="N1976" cm="1">
        <f t="array" ref="N1976">SUM(IF((licenziamenti[company]=M1976)*(licenziamenti[date_year]=anno)*(licenziamenti[industry]=settore)*(licenziamenti[country]=paese),licenziamenti[total_laid_off]))</f>
        <v>0</v>
      </c>
      <c r="P1976" t="str">
        <v>Upside Foods</v>
      </c>
      <c r="Q1976">
        <v>0</v>
      </c>
    </row>
    <row r="1977" spans="13:17" x14ac:dyDescent="0.3">
      <c r="M1977" t="str">
        <v>UpGrad</v>
      </c>
      <c r="N1977" cm="1">
        <f t="array" ref="N1977">SUM(IF((licenziamenti[company]=M1977)*(licenziamenti[date_year]=anno)*(licenziamenti[industry]=settore)*(licenziamenti[country]=paese),licenziamenti[total_laid_off]))</f>
        <v>0</v>
      </c>
      <c r="P1977" t="str">
        <v>Upstart</v>
      </c>
      <c r="Q1977">
        <v>0</v>
      </c>
    </row>
    <row r="1978" spans="13:17" x14ac:dyDescent="0.3">
      <c r="M1978" t="str">
        <v>UpScalio</v>
      </c>
      <c r="N1978" cm="1">
        <f t="array" ref="N1978">SUM(IF((licenziamenti[company]=M1978)*(licenziamenti[date_year]=anno)*(licenziamenti[industry]=settore)*(licenziamenti[country]=paese),licenziamenti[total_laid_off]))</f>
        <v>0</v>
      </c>
      <c r="P1978" t="str">
        <v>Upwork</v>
      </c>
      <c r="Q1978">
        <v>0</v>
      </c>
    </row>
    <row r="1979" spans="13:17" x14ac:dyDescent="0.3">
      <c r="M1979" t="str">
        <v>UPshow</v>
      </c>
      <c r="N1979" cm="1">
        <f t="array" ref="N1979">SUM(IF((licenziamenti[company]=M1979)*(licenziamenti[date_year]=anno)*(licenziamenti[industry]=settore)*(licenziamenti[country]=paese),licenziamenti[total_laid_off]))</f>
        <v>0</v>
      </c>
      <c r="P1979" t="str">
        <v>Urban Sports Club</v>
      </c>
      <c r="Q1979">
        <v>0</v>
      </c>
    </row>
    <row r="1980" spans="13:17" x14ac:dyDescent="0.3">
      <c r="M1980" t="str">
        <v>Upside Foods</v>
      </c>
      <c r="N1980" cm="1">
        <f t="array" ref="N1980">SUM(IF((licenziamenti[company]=M1980)*(licenziamenti[date_year]=anno)*(licenziamenti[industry]=settore)*(licenziamenti[country]=paese),licenziamenti[total_laid_off]))</f>
        <v>0</v>
      </c>
      <c r="P1980" t="str">
        <v>Usermind</v>
      </c>
      <c r="Q1980">
        <v>0</v>
      </c>
    </row>
    <row r="1981" spans="13:17" x14ac:dyDescent="0.3">
      <c r="M1981" t="str">
        <v>Upstart</v>
      </c>
      <c r="N1981" cm="1">
        <f t="array" ref="N1981">SUM(IF((licenziamenti[company]=M1981)*(licenziamenti[date_year]=anno)*(licenziamenti[industry]=settore)*(licenziamenti[country]=paese),licenziamenti[total_laid_off]))</f>
        <v>0</v>
      </c>
      <c r="P1981" t="str">
        <v>UserTesting</v>
      </c>
      <c r="Q1981">
        <v>0</v>
      </c>
    </row>
    <row r="1982" spans="13:17" x14ac:dyDescent="0.3">
      <c r="M1982" t="str">
        <v>Upwork</v>
      </c>
      <c r="N1982" cm="1">
        <f t="array" ref="N1982">SUM(IF((licenziamenti[company]=M1982)*(licenziamenti[date_year]=anno)*(licenziamenti[industry]=settore)*(licenziamenti[country]=paese),licenziamenti[total_laid_off]))</f>
        <v>0</v>
      </c>
      <c r="P1982" t="str">
        <v>uShip</v>
      </c>
      <c r="Q1982">
        <v>0</v>
      </c>
    </row>
    <row r="1983" spans="13:17" x14ac:dyDescent="0.3">
      <c r="M1983" t="str">
        <v>Urban Sports Club</v>
      </c>
      <c r="N1983" cm="1">
        <f t="array" ref="N1983">SUM(IF((licenziamenti[company]=M1983)*(licenziamenti[date_year]=anno)*(licenziamenti[industry]=settore)*(licenziamenti[country]=paese),licenziamenti[total_laid_off]))</f>
        <v>0</v>
      </c>
      <c r="P1983" t="str">
        <v>Vacasa</v>
      </c>
      <c r="Q1983">
        <v>0</v>
      </c>
    </row>
    <row r="1984" spans="13:17" x14ac:dyDescent="0.3">
      <c r="M1984" t="str">
        <v>Usermind</v>
      </c>
      <c r="N1984" cm="1">
        <f t="array" ref="N1984">SUM(IF((licenziamenti[company]=M1984)*(licenziamenti[date_year]=anno)*(licenziamenti[industry]=settore)*(licenziamenti[country]=paese),licenziamenti[total_laid_off]))</f>
        <v>0</v>
      </c>
      <c r="P1984" t="str">
        <v>Vah Vah!</v>
      </c>
      <c r="Q1984">
        <v>0</v>
      </c>
    </row>
    <row r="1985" spans="13:17" x14ac:dyDescent="0.3">
      <c r="M1985" t="str">
        <v>UserTesting</v>
      </c>
      <c r="N1985" cm="1">
        <f t="array" ref="N1985">SUM(IF((licenziamenti[company]=M1985)*(licenziamenti[date_year]=anno)*(licenziamenti[industry]=settore)*(licenziamenti[country]=paese),licenziamenti[total_laid_off]))</f>
        <v>0</v>
      </c>
      <c r="P1985" t="str">
        <v>Vanta</v>
      </c>
      <c r="Q1985">
        <v>0</v>
      </c>
    </row>
    <row r="1986" spans="13:17" x14ac:dyDescent="0.3">
      <c r="M1986" t="str">
        <v>uShip</v>
      </c>
      <c r="N1986" cm="1">
        <f t="array" ref="N1986">SUM(IF((licenziamenti[company]=M1986)*(licenziamenti[date_year]=anno)*(licenziamenti[industry]=settore)*(licenziamenti[country]=paese),licenziamenti[total_laid_off]))</f>
        <v>0</v>
      </c>
      <c r="P1986" t="str">
        <v>Varo</v>
      </c>
      <c r="Q1986">
        <v>0</v>
      </c>
    </row>
    <row r="1987" spans="13:17" x14ac:dyDescent="0.3">
      <c r="M1987" t="str">
        <v>Vacasa</v>
      </c>
      <c r="N1987" cm="1">
        <f t="array" ref="N1987">SUM(IF((licenziamenti[company]=M1987)*(licenziamenti[date_year]=anno)*(licenziamenti[industry]=settore)*(licenziamenti[country]=paese),licenziamenti[total_laid_off]))</f>
        <v>0</v>
      </c>
      <c r="P1987" t="str">
        <v>Varonis</v>
      </c>
      <c r="Q1987">
        <v>0</v>
      </c>
    </row>
    <row r="1988" spans="13:17" x14ac:dyDescent="0.3">
      <c r="M1988" t="str">
        <v>Vah Vah!</v>
      </c>
      <c r="N1988" cm="1">
        <f t="array" ref="N1988">SUM(IF((licenziamenti[company]=M1988)*(licenziamenti[date_year]=anno)*(licenziamenti[industry]=settore)*(licenziamenti[country]=paese),licenziamenti[total_laid_off]))</f>
        <v>0</v>
      </c>
      <c r="P1988" t="str">
        <v>Vedanta Biosciences</v>
      </c>
      <c r="Q1988">
        <v>0</v>
      </c>
    </row>
    <row r="1989" spans="13:17" x14ac:dyDescent="0.3">
      <c r="M1989" t="str">
        <v>Vanta</v>
      </c>
      <c r="N1989" cm="1">
        <f t="array" ref="N1989">SUM(IF((licenziamenti[company]=M1989)*(licenziamenti[date_year]=anno)*(licenziamenti[industry]=settore)*(licenziamenti[country]=paese),licenziamenti[total_laid_off]))</f>
        <v>0</v>
      </c>
      <c r="P1989" t="str">
        <v>Vedantu</v>
      </c>
      <c r="Q1989">
        <v>0</v>
      </c>
    </row>
    <row r="1990" spans="13:17" x14ac:dyDescent="0.3">
      <c r="M1990" t="str">
        <v>Varo</v>
      </c>
      <c r="N1990" cm="1">
        <f t="array" ref="N1990">SUM(IF((licenziamenti[company]=M1990)*(licenziamenti[date_year]=anno)*(licenziamenti[industry]=settore)*(licenziamenti[country]=paese),licenziamenti[total_laid_off]))</f>
        <v>0</v>
      </c>
      <c r="P1990" t="str">
        <v>Vee</v>
      </c>
      <c r="Q1990">
        <v>0</v>
      </c>
    </row>
    <row r="1991" spans="13:17" x14ac:dyDescent="0.3">
      <c r="M1991" t="str">
        <v>Varonis</v>
      </c>
      <c r="N1991" cm="1">
        <f t="array" ref="N1991">SUM(IF((licenziamenti[company]=M1991)*(licenziamenti[date_year]=anno)*(licenziamenti[industry]=settore)*(licenziamenti[country]=paese),licenziamenti[total_laid_off]))</f>
        <v>0</v>
      </c>
      <c r="P1991" t="str">
        <v>Veeam</v>
      </c>
      <c r="Q1991">
        <v>0</v>
      </c>
    </row>
    <row r="1992" spans="13:17" x14ac:dyDescent="0.3">
      <c r="M1992" t="str">
        <v>Vedanta Biosciences</v>
      </c>
      <c r="N1992" cm="1">
        <f t="array" ref="N1992">SUM(IF((licenziamenti[company]=M1992)*(licenziamenti[date_year]=anno)*(licenziamenti[industry]=settore)*(licenziamenti[country]=paese),licenziamenti[total_laid_off]))</f>
        <v>0</v>
      </c>
      <c r="P1992" t="str">
        <v>Veem</v>
      </c>
      <c r="Q1992">
        <v>0</v>
      </c>
    </row>
    <row r="1993" spans="13:17" x14ac:dyDescent="0.3">
      <c r="M1993" t="str">
        <v>Vedantu</v>
      </c>
      <c r="N1993" cm="1">
        <f t="array" ref="N1993">SUM(IF((licenziamenti[company]=M1993)*(licenziamenti[date_year]=anno)*(licenziamenti[industry]=settore)*(licenziamenti[country]=paese),licenziamenti[total_laid_off]))</f>
        <v>0</v>
      </c>
      <c r="P1993" t="str">
        <v>Veev</v>
      </c>
      <c r="Q1993">
        <v>0</v>
      </c>
    </row>
    <row r="1994" spans="13:17" x14ac:dyDescent="0.3">
      <c r="M1994" t="str">
        <v>Vee</v>
      </c>
      <c r="N1994" cm="1">
        <f t="array" ref="N1994">SUM(IF((licenziamenti[company]=M1994)*(licenziamenti[date_year]=anno)*(licenziamenti[industry]=settore)*(licenziamenti[country]=paese),licenziamenti[total_laid_off]))</f>
        <v>0</v>
      </c>
      <c r="P1994" t="str">
        <v>Veho</v>
      </c>
      <c r="Q1994">
        <v>0</v>
      </c>
    </row>
    <row r="1995" spans="13:17" x14ac:dyDescent="0.3">
      <c r="M1995" t="str">
        <v>Veeam</v>
      </c>
      <c r="N1995" cm="1">
        <f t="array" ref="N1995">SUM(IF((licenziamenti[company]=M1995)*(licenziamenti[date_year]=anno)*(licenziamenti[industry]=settore)*(licenziamenti[country]=paese),licenziamenti[total_laid_off]))</f>
        <v>0</v>
      </c>
      <c r="P1995" t="str">
        <v>Velo3D</v>
      </c>
      <c r="Q1995">
        <v>0</v>
      </c>
    </row>
    <row r="1996" spans="13:17" x14ac:dyDescent="0.3">
      <c r="M1996" t="str">
        <v>Veem</v>
      </c>
      <c r="N1996" cm="1">
        <f t="array" ref="N1996">SUM(IF((licenziamenti[company]=M1996)*(licenziamenti[date_year]=anno)*(licenziamenti[industry]=settore)*(licenziamenti[country]=paese),licenziamenti[total_laid_off]))</f>
        <v>0</v>
      </c>
      <c r="P1996" t="str">
        <v>Velocity</v>
      </c>
      <c r="Q1996">
        <v>0</v>
      </c>
    </row>
    <row r="1997" spans="13:17" x14ac:dyDescent="0.3">
      <c r="M1997" t="str">
        <v>Veev</v>
      </c>
      <c r="N1997" cm="1">
        <f t="array" ref="N1997">SUM(IF((licenziamenti[company]=M1997)*(licenziamenti[date_year]=anno)*(licenziamenti[industry]=settore)*(licenziamenti[country]=paese),licenziamenti[total_laid_off]))</f>
        <v>0</v>
      </c>
      <c r="P1997" t="str">
        <v>Velodyne Lidar</v>
      </c>
      <c r="Q1997">
        <v>0</v>
      </c>
    </row>
    <row r="1998" spans="13:17" x14ac:dyDescent="0.3">
      <c r="M1998" t="str">
        <v>Veho</v>
      </c>
      <c r="N1998" cm="1">
        <f t="array" ref="N1998">SUM(IF((licenziamenti[company]=M1998)*(licenziamenti[date_year]=anno)*(licenziamenti[industry]=settore)*(licenziamenti[country]=paese),licenziamenti[total_laid_off]))</f>
        <v>0</v>
      </c>
      <c r="P1998" t="str">
        <v>Vendasta</v>
      </c>
      <c r="Q1998">
        <v>0</v>
      </c>
    </row>
    <row r="1999" spans="13:17" x14ac:dyDescent="0.3">
      <c r="M1999" t="str">
        <v>Velo3D</v>
      </c>
      <c r="N1999" cm="1">
        <f t="array" ref="N1999">SUM(IF((licenziamenti[company]=M1999)*(licenziamenti[date_year]=anno)*(licenziamenti[industry]=settore)*(licenziamenti[country]=paese),licenziamenti[total_laid_off]))</f>
        <v>0</v>
      </c>
      <c r="P1999" t="str">
        <v>Vendease</v>
      </c>
      <c r="Q1999">
        <v>0</v>
      </c>
    </row>
    <row r="2000" spans="13:17" x14ac:dyDescent="0.3">
      <c r="M2000" t="str">
        <v>Velocity</v>
      </c>
      <c r="N2000" cm="1">
        <f t="array" ref="N2000">SUM(IF((licenziamenti[company]=M2000)*(licenziamenti[date_year]=anno)*(licenziamenti[industry]=settore)*(licenziamenti[country]=paese),licenziamenti[total_laid_off]))</f>
        <v>0</v>
      </c>
      <c r="P2000" t="str">
        <v>Vendr</v>
      </c>
      <c r="Q2000">
        <v>0</v>
      </c>
    </row>
    <row r="2001" spans="13:17" x14ac:dyDescent="0.3">
      <c r="M2001" t="str">
        <v>Velodyne Lidar</v>
      </c>
      <c r="N2001" cm="1">
        <f t="array" ref="N2001">SUM(IF((licenziamenti[company]=M2001)*(licenziamenti[date_year]=anno)*(licenziamenti[industry]=settore)*(licenziamenti[country]=paese),licenziamenti[total_laid_off]))</f>
        <v>0</v>
      </c>
      <c r="P2001" t="str">
        <v>Venminder</v>
      </c>
      <c r="Q2001">
        <v>0</v>
      </c>
    </row>
    <row r="2002" spans="13:17" x14ac:dyDescent="0.3">
      <c r="M2002" t="str">
        <v>Vendasta</v>
      </c>
      <c r="N2002" cm="1">
        <f t="array" ref="N2002">SUM(IF((licenziamenti[company]=M2002)*(licenziamenti[date_year]=anno)*(licenziamenti[industry]=settore)*(licenziamenti[country]=paese),licenziamenti[total_laid_off]))</f>
        <v>0</v>
      </c>
      <c r="P2002" t="str">
        <v>Verbit</v>
      </c>
      <c r="Q2002">
        <v>0</v>
      </c>
    </row>
    <row r="2003" spans="13:17" x14ac:dyDescent="0.3">
      <c r="M2003" t="str">
        <v>Vendease</v>
      </c>
      <c r="N2003" cm="1">
        <f t="array" ref="N2003">SUM(IF((licenziamenti[company]=M2003)*(licenziamenti[date_year]=anno)*(licenziamenti[industry]=settore)*(licenziamenti[country]=paese),licenziamenti[total_laid_off]))</f>
        <v>0</v>
      </c>
      <c r="P2003" t="str">
        <v>Veriff</v>
      </c>
      <c r="Q2003">
        <v>0</v>
      </c>
    </row>
    <row r="2004" spans="13:17" x14ac:dyDescent="0.3">
      <c r="M2004" t="str">
        <v>Vendr</v>
      </c>
      <c r="N2004" cm="1">
        <f t="array" ref="N2004">SUM(IF((licenziamenti[company]=M2004)*(licenziamenti[date_year]=anno)*(licenziamenti[industry]=settore)*(licenziamenti[country]=paese),licenziamenti[total_laid_off]))</f>
        <v>0</v>
      </c>
      <c r="P2004" t="str">
        <v>Verily</v>
      </c>
      <c r="Q2004">
        <v>0</v>
      </c>
    </row>
    <row r="2005" spans="13:17" x14ac:dyDescent="0.3">
      <c r="M2005" t="str">
        <v>Venminder</v>
      </c>
      <c r="N2005" cm="1">
        <f t="array" ref="N2005">SUM(IF((licenziamenti[company]=M2005)*(licenziamenti[date_year]=anno)*(licenziamenti[industry]=settore)*(licenziamenti[country]=paese),licenziamenti[total_laid_off]))</f>
        <v>0</v>
      </c>
      <c r="P2005" t="str">
        <v>Verse</v>
      </c>
      <c r="Q2005">
        <v>0</v>
      </c>
    </row>
    <row r="2006" spans="13:17" x14ac:dyDescent="0.3">
      <c r="M2006" t="str">
        <v>Verbit</v>
      </c>
      <c r="N2006" cm="1">
        <f t="array" ref="N2006">SUM(IF((licenziamenti[company]=M2006)*(licenziamenti[date_year]=anno)*(licenziamenti[industry]=settore)*(licenziamenti[country]=paese),licenziamenti[total_laid_off]))</f>
        <v>0</v>
      </c>
      <c r="P2006" t="str">
        <v>VerSe Innovation</v>
      </c>
      <c r="Q2006">
        <v>0</v>
      </c>
    </row>
    <row r="2007" spans="13:17" x14ac:dyDescent="0.3">
      <c r="M2007" t="str">
        <v>Veriff</v>
      </c>
      <c r="N2007" cm="1">
        <f t="array" ref="N2007">SUM(IF((licenziamenti[company]=M2007)*(licenziamenti[date_year]=anno)*(licenziamenti[industry]=settore)*(licenziamenti[country]=paese),licenziamenti[total_laid_off]))</f>
        <v>0</v>
      </c>
      <c r="P2007" t="str">
        <v>VerSe Innovation copy</v>
      </c>
      <c r="Q2007">
        <v>0</v>
      </c>
    </row>
    <row r="2008" spans="13:17" x14ac:dyDescent="0.3">
      <c r="M2008" t="str">
        <v>Verily</v>
      </c>
      <c r="N2008" cm="1">
        <f t="array" ref="N2008">SUM(IF((licenziamenti[company]=M2008)*(licenziamenti[date_year]=anno)*(licenziamenti[industry]=settore)*(licenziamenti[country]=paese),licenziamenti[total_laid_off]))</f>
        <v>0</v>
      </c>
      <c r="P2008" t="str">
        <v>Vesalius Therapeutics</v>
      </c>
      <c r="Q2008">
        <v>0</v>
      </c>
    </row>
    <row r="2009" spans="13:17" x14ac:dyDescent="0.3">
      <c r="M2009" t="str">
        <v>Verse</v>
      </c>
      <c r="N2009" cm="1">
        <f t="array" ref="N2009">SUM(IF((licenziamenti[company]=M2009)*(licenziamenti[date_year]=anno)*(licenziamenti[industry]=settore)*(licenziamenti[country]=paese),licenziamenti[total_laid_off]))</f>
        <v>0</v>
      </c>
      <c r="P2009" t="str">
        <v>Vesta</v>
      </c>
      <c r="Q2009">
        <v>0</v>
      </c>
    </row>
    <row r="2010" spans="13:17" x14ac:dyDescent="0.3">
      <c r="M2010" t="str">
        <v>VerSe Innovation</v>
      </c>
      <c r="N2010" cm="1">
        <f t="array" ref="N2010">SUM(IF((licenziamenti[company]=M2010)*(licenziamenti[date_year]=anno)*(licenziamenti[industry]=settore)*(licenziamenti[country]=paese),licenziamenti[total_laid_off]))</f>
        <v>0</v>
      </c>
      <c r="P2010" t="str">
        <v>Vesttoo</v>
      </c>
      <c r="Q2010">
        <v>0</v>
      </c>
    </row>
    <row r="2011" spans="13:17" x14ac:dyDescent="0.3">
      <c r="M2011" t="str">
        <v>VerSe Innovation copy</v>
      </c>
      <c r="N2011" cm="1">
        <f t="array" ref="N2011">SUM(IF((licenziamenti[company]=M2011)*(licenziamenti[date_year]=anno)*(licenziamenti[industry]=settore)*(licenziamenti[country]=paese),licenziamenti[total_laid_off]))</f>
        <v>0</v>
      </c>
      <c r="P2011" t="str">
        <v>Vezeeta</v>
      </c>
      <c r="Q2011">
        <v>0</v>
      </c>
    </row>
    <row r="2012" spans="13:17" x14ac:dyDescent="0.3">
      <c r="M2012" t="str">
        <v>Vesalius Therapeutics</v>
      </c>
      <c r="N2012" cm="1">
        <f t="array" ref="N2012">SUM(IF((licenziamenti[company]=M2012)*(licenziamenti[date_year]=anno)*(licenziamenti[industry]=settore)*(licenziamenti[country]=paese),licenziamenti[total_laid_off]))</f>
        <v>0</v>
      </c>
      <c r="P2012" t="str">
        <v>Vial</v>
      </c>
      <c r="Q2012">
        <v>0</v>
      </c>
    </row>
    <row r="2013" spans="13:17" x14ac:dyDescent="0.3">
      <c r="M2013" t="str">
        <v>Vesta</v>
      </c>
      <c r="N2013" cm="1">
        <f t="array" ref="N2013">SUM(IF((licenziamenti[company]=M2013)*(licenziamenti[date_year]=anno)*(licenziamenti[industry]=settore)*(licenziamenti[country]=paese),licenziamenti[total_laid_off]))</f>
        <v>0</v>
      </c>
      <c r="P2013" t="str">
        <v>Viasat</v>
      </c>
      <c r="Q2013">
        <v>0</v>
      </c>
    </row>
    <row r="2014" spans="13:17" x14ac:dyDescent="0.3">
      <c r="M2014" t="str">
        <v>Vesttoo</v>
      </c>
      <c r="N2014" cm="1">
        <f t="array" ref="N2014">SUM(IF((licenziamenti[company]=M2014)*(licenziamenti[date_year]=anno)*(licenziamenti[industry]=settore)*(licenziamenti[country]=paese),licenziamenti[total_laid_off]))</f>
        <v>0</v>
      </c>
      <c r="P2014" t="str">
        <v>Vicarious Surgical</v>
      </c>
      <c r="Q2014">
        <v>0</v>
      </c>
    </row>
    <row r="2015" spans="13:17" x14ac:dyDescent="0.3">
      <c r="M2015" t="str">
        <v>Vezeeta</v>
      </c>
      <c r="N2015" cm="1">
        <f t="array" ref="N2015">SUM(IF((licenziamenti[company]=M2015)*(licenziamenti[date_year]=anno)*(licenziamenti[industry]=settore)*(licenziamenti[country]=paese),licenziamenti[total_laid_off]))</f>
        <v>0</v>
      </c>
      <c r="P2015" t="str">
        <v>VideoAmp</v>
      </c>
      <c r="Q2015">
        <v>0</v>
      </c>
    </row>
    <row r="2016" spans="13:17" x14ac:dyDescent="0.3">
      <c r="M2016" t="str">
        <v>Vial</v>
      </c>
      <c r="N2016" cm="1">
        <f t="array" ref="N2016">SUM(IF((licenziamenti[company]=M2016)*(licenziamenti[date_year]=anno)*(licenziamenti[industry]=settore)*(licenziamenti[country]=paese),licenziamenti[total_laid_off]))</f>
        <v>0</v>
      </c>
      <c r="P2016" t="str">
        <v>View</v>
      </c>
      <c r="Q2016">
        <v>0</v>
      </c>
    </row>
    <row r="2017" spans="13:17" x14ac:dyDescent="0.3">
      <c r="M2017" t="str">
        <v>Viasat</v>
      </c>
      <c r="N2017" cm="1">
        <f t="array" ref="N2017">SUM(IF((licenziamenti[company]=M2017)*(licenziamenti[date_year]=anno)*(licenziamenti[industry]=settore)*(licenziamenti[country]=paese),licenziamenti[total_laid_off]))</f>
        <v>0</v>
      </c>
      <c r="P2017" t="str">
        <v>Vimeo</v>
      </c>
      <c r="Q2017">
        <v>0</v>
      </c>
    </row>
    <row r="2018" spans="13:17" x14ac:dyDescent="0.3">
      <c r="M2018" t="str">
        <v>Vicarious Surgical</v>
      </c>
      <c r="N2018" cm="1">
        <f t="array" ref="N2018">SUM(IF((licenziamenti[company]=M2018)*(licenziamenti[date_year]=anno)*(licenziamenti[industry]=settore)*(licenziamenti[country]=paese),licenziamenti[total_laid_off]))</f>
        <v>0</v>
      </c>
      <c r="P2018" t="str">
        <v>Virgin Hyperloop</v>
      </c>
      <c r="Q2018">
        <v>0</v>
      </c>
    </row>
    <row r="2019" spans="13:17" x14ac:dyDescent="0.3">
      <c r="M2019" t="str">
        <v>VideoAmp</v>
      </c>
      <c r="N2019" cm="1">
        <f t="array" ref="N2019">SUM(IF((licenziamenti[company]=M2019)*(licenziamenti[date_year]=anno)*(licenziamenti[industry]=settore)*(licenziamenti[country]=paese),licenziamenti[total_laid_off]))</f>
        <v>0</v>
      </c>
      <c r="P2019" t="str">
        <v>Virta Health</v>
      </c>
      <c r="Q2019">
        <v>0</v>
      </c>
    </row>
    <row r="2020" spans="13:17" x14ac:dyDescent="0.3">
      <c r="M2020" t="str">
        <v>View</v>
      </c>
      <c r="N2020" cm="1">
        <f t="array" ref="N2020">SUM(IF((licenziamenti[company]=M2020)*(licenziamenti[date_year]=anno)*(licenziamenti[industry]=settore)*(licenziamenti[country]=paese),licenziamenti[total_laid_off]))</f>
        <v>0</v>
      </c>
      <c r="P2020" t="str">
        <v>Virtudent</v>
      </c>
      <c r="Q2020">
        <v>0</v>
      </c>
    </row>
    <row r="2021" spans="13:17" x14ac:dyDescent="0.3">
      <c r="M2021" t="str">
        <v>Vimeo</v>
      </c>
      <c r="N2021" cm="1">
        <f t="array" ref="N2021">SUM(IF((licenziamenti[company]=M2021)*(licenziamenti[date_year]=anno)*(licenziamenti[industry]=settore)*(licenziamenti[country]=paese),licenziamenti[total_laid_off]))</f>
        <v>0</v>
      </c>
      <c r="P2021" t="str">
        <v>Vise</v>
      </c>
      <c r="Q2021">
        <v>0</v>
      </c>
    </row>
    <row r="2022" spans="13:17" x14ac:dyDescent="0.3">
      <c r="M2022" t="str">
        <v>Virgin Hyperloop</v>
      </c>
      <c r="N2022" cm="1">
        <f t="array" ref="N2022">SUM(IF((licenziamenti[company]=M2022)*(licenziamenti[date_year]=anno)*(licenziamenti[industry]=settore)*(licenziamenti[country]=paese),licenziamenti[total_laid_off]))</f>
        <v>0</v>
      </c>
      <c r="P2022" t="str">
        <v>Vivian Health</v>
      </c>
      <c r="Q2022">
        <v>0</v>
      </c>
    </row>
    <row r="2023" spans="13:17" x14ac:dyDescent="0.3">
      <c r="M2023" t="str">
        <v>Virta Health</v>
      </c>
      <c r="N2023" cm="1">
        <f t="array" ref="N2023">SUM(IF((licenziamenti[company]=M2023)*(licenziamenti[date_year]=anno)*(licenziamenti[industry]=settore)*(licenziamenti[country]=paese),licenziamenti[total_laid_off]))</f>
        <v>0</v>
      </c>
      <c r="P2023" t="str">
        <v>VMware</v>
      </c>
      <c r="Q2023">
        <v>0</v>
      </c>
    </row>
    <row r="2024" spans="13:17" x14ac:dyDescent="0.3">
      <c r="M2024" t="str">
        <v>Virtudent</v>
      </c>
      <c r="N2024" cm="1">
        <f t="array" ref="N2024">SUM(IF((licenziamenti[company]=M2024)*(licenziamenti[date_year]=anno)*(licenziamenti[industry]=settore)*(licenziamenti[country]=paese),licenziamenti[total_laid_off]))</f>
        <v>0</v>
      </c>
      <c r="P2024" t="str">
        <v>Voi</v>
      </c>
      <c r="Q2024">
        <v>0</v>
      </c>
    </row>
    <row r="2025" spans="13:17" x14ac:dyDescent="0.3">
      <c r="M2025" t="str">
        <v>Vise</v>
      </c>
      <c r="N2025" cm="1">
        <f t="array" ref="N2025">SUM(IF((licenziamenti[company]=M2025)*(licenziamenti[date_year]=anno)*(licenziamenti[industry]=settore)*(licenziamenti[country]=paese),licenziamenti[total_laid_off]))</f>
        <v>0</v>
      </c>
      <c r="P2025" t="str">
        <v>Volt Bank</v>
      </c>
      <c r="Q2025">
        <v>0</v>
      </c>
    </row>
    <row r="2026" spans="13:17" x14ac:dyDescent="0.3">
      <c r="M2026" t="str">
        <v>Vivian Health</v>
      </c>
      <c r="N2026" cm="1">
        <f t="array" ref="N2026">SUM(IF((licenziamenti[company]=M2026)*(licenziamenti[date_year]=anno)*(licenziamenti[industry]=settore)*(licenziamenti[country]=paese),licenziamenti[total_laid_off]))</f>
        <v>0</v>
      </c>
      <c r="P2026" t="str">
        <v>Volta</v>
      </c>
      <c r="Q2026">
        <v>0</v>
      </c>
    </row>
    <row r="2027" spans="13:17" x14ac:dyDescent="0.3">
      <c r="M2027" t="str">
        <v>VMware</v>
      </c>
      <c r="N2027" cm="1">
        <f t="array" ref="N2027">SUM(IF((licenziamenti[company]=M2027)*(licenziamenti[date_year]=anno)*(licenziamenti[industry]=settore)*(licenziamenti[country]=paese),licenziamenti[total_laid_off]))</f>
        <v>0</v>
      </c>
      <c r="P2027" t="str">
        <v>Volta Trucks</v>
      </c>
      <c r="Q2027">
        <v>0</v>
      </c>
    </row>
    <row r="2028" spans="13:17" x14ac:dyDescent="0.3">
      <c r="M2028" t="str">
        <v>Voi</v>
      </c>
      <c r="N2028" cm="1">
        <f t="array" ref="N2028">SUM(IF((licenziamenti[company]=M2028)*(licenziamenti[date_year]=anno)*(licenziamenti[industry]=settore)*(licenziamenti[country]=paese),licenziamenti[total_laid_off]))</f>
        <v>0</v>
      </c>
      <c r="P2028" t="str">
        <v>Voly</v>
      </c>
      <c r="Q2028">
        <v>0</v>
      </c>
    </row>
    <row r="2029" spans="13:17" x14ac:dyDescent="0.3">
      <c r="M2029" t="str">
        <v>Volt Bank</v>
      </c>
      <c r="N2029" cm="1">
        <f t="array" ref="N2029">SUM(IF((licenziamenti[company]=M2029)*(licenziamenti[date_year]=anno)*(licenziamenti[industry]=settore)*(licenziamenti[country]=paese),licenziamenti[total_laid_off]))</f>
        <v>0</v>
      </c>
      <c r="P2029" t="str">
        <v>Vouch</v>
      </c>
      <c r="Q2029">
        <v>0</v>
      </c>
    </row>
    <row r="2030" spans="13:17" x14ac:dyDescent="0.3">
      <c r="M2030" t="str">
        <v>Volta</v>
      </c>
      <c r="N2030" cm="1">
        <f t="array" ref="N2030">SUM(IF((licenziamenti[company]=M2030)*(licenziamenti[date_year]=anno)*(licenziamenti[industry]=settore)*(licenziamenti[country]=paese),licenziamenti[total_laid_off]))</f>
        <v>0</v>
      </c>
      <c r="P2030" t="str">
        <v>Vowel</v>
      </c>
      <c r="Q2030">
        <v>0</v>
      </c>
    </row>
    <row r="2031" spans="13:17" x14ac:dyDescent="0.3">
      <c r="M2031" t="str">
        <v>Volta Trucks</v>
      </c>
      <c r="N2031" cm="1">
        <f t="array" ref="N2031">SUM(IF((licenziamenti[company]=M2031)*(licenziamenti[date_year]=anno)*(licenziamenti[industry]=settore)*(licenziamenti[country]=paese),licenziamenti[total_laid_off]))</f>
        <v>0</v>
      </c>
      <c r="P2031" t="str">
        <v>Vox Media</v>
      </c>
      <c r="Q2031">
        <v>0</v>
      </c>
    </row>
    <row r="2032" spans="13:17" x14ac:dyDescent="0.3">
      <c r="M2032" t="str">
        <v>Voly</v>
      </c>
      <c r="N2032" cm="1">
        <f t="array" ref="N2032">SUM(IF((licenziamenti[company]=M2032)*(licenziamenti[date_year]=anno)*(licenziamenti[industry]=settore)*(licenziamenti[country]=paese),licenziamenti[total_laid_off]))</f>
        <v>0</v>
      </c>
      <c r="P2032" t="str">
        <v>Voyage SMS</v>
      </c>
      <c r="Q2032">
        <v>0</v>
      </c>
    </row>
    <row r="2033" spans="13:17" x14ac:dyDescent="0.3">
      <c r="M2033" t="str">
        <v>Vouch</v>
      </c>
      <c r="N2033" cm="1">
        <f t="array" ref="N2033">SUM(IF((licenziamenti[company]=M2033)*(licenziamenti[date_year]=anno)*(licenziamenti[industry]=settore)*(licenziamenti[country]=paese),licenziamenti[total_laid_off]))</f>
        <v>0</v>
      </c>
      <c r="P2033" t="str">
        <v>VRChat</v>
      </c>
      <c r="Q2033">
        <v>0</v>
      </c>
    </row>
    <row r="2034" spans="13:17" x14ac:dyDescent="0.3">
      <c r="M2034" t="str">
        <v>Vowel</v>
      </c>
      <c r="N2034" cm="1">
        <f t="array" ref="N2034">SUM(IF((licenziamenti[company]=M2034)*(licenziamenti[date_year]=anno)*(licenziamenti[industry]=settore)*(licenziamenti[country]=paese),licenziamenti[total_laid_off]))</f>
        <v>0</v>
      </c>
      <c r="P2034" t="str">
        <v>Vroom</v>
      </c>
      <c r="Q2034">
        <v>0</v>
      </c>
    </row>
    <row r="2035" spans="13:17" x14ac:dyDescent="0.3">
      <c r="M2035" t="str">
        <v>Vox Media</v>
      </c>
      <c r="N2035" cm="1">
        <f t="array" ref="N2035">SUM(IF((licenziamenti[company]=M2035)*(licenziamenti[date_year]=anno)*(licenziamenti[industry]=settore)*(licenziamenti[country]=paese),licenziamenti[total_laid_off]))</f>
        <v>0</v>
      </c>
      <c r="P2035" t="str">
        <v>VSCO</v>
      </c>
      <c r="Q2035">
        <v>0</v>
      </c>
    </row>
    <row r="2036" spans="13:17" x14ac:dyDescent="0.3">
      <c r="M2036" t="str">
        <v>Voyage SMS</v>
      </c>
      <c r="N2036" cm="1">
        <f t="array" ref="N2036">SUM(IF((licenziamenti[company]=M2036)*(licenziamenti[date_year]=anno)*(licenziamenti[industry]=settore)*(licenziamenti[country]=paese),licenziamenti[total_laid_off]))</f>
        <v>0</v>
      </c>
      <c r="P2036" t="str">
        <v>VTEX</v>
      </c>
      <c r="Q2036">
        <v>0</v>
      </c>
    </row>
    <row r="2037" spans="13:17" x14ac:dyDescent="0.3">
      <c r="M2037" t="str">
        <v>VRChat</v>
      </c>
      <c r="N2037" cm="1">
        <f t="array" ref="N2037">SUM(IF((licenziamenti[company]=M2037)*(licenziamenti[date_year]=anno)*(licenziamenti[industry]=settore)*(licenziamenti[country]=paese),licenziamenti[total_laid_off]))</f>
        <v>0</v>
      </c>
      <c r="P2037" t="str">
        <v>WalkMe</v>
      </c>
      <c r="Q2037">
        <v>0</v>
      </c>
    </row>
    <row r="2038" spans="13:17" x14ac:dyDescent="0.3">
      <c r="M2038" t="str">
        <v>Vroom</v>
      </c>
      <c r="N2038" cm="1">
        <f t="array" ref="N2038">SUM(IF((licenziamenti[company]=M2038)*(licenziamenti[date_year]=anno)*(licenziamenti[industry]=settore)*(licenziamenti[country]=paese),licenziamenti[total_laid_off]))</f>
        <v>0</v>
      </c>
      <c r="P2038" t="str">
        <v>Wallbox</v>
      </c>
      <c r="Q2038">
        <v>0</v>
      </c>
    </row>
    <row r="2039" spans="13:17" x14ac:dyDescent="0.3">
      <c r="M2039" t="str">
        <v>VSCO</v>
      </c>
      <c r="N2039" cm="1">
        <f t="array" ref="N2039">SUM(IF((licenziamenti[company]=M2039)*(licenziamenti[date_year]=anno)*(licenziamenti[industry]=settore)*(licenziamenti[country]=paese),licenziamenti[total_laid_off]))</f>
        <v>0</v>
      </c>
      <c r="P2039" t="str">
        <v>Walnut</v>
      </c>
      <c r="Q2039">
        <v>0</v>
      </c>
    </row>
    <row r="2040" spans="13:17" x14ac:dyDescent="0.3">
      <c r="M2040" t="str">
        <v>VTEX</v>
      </c>
      <c r="N2040" cm="1">
        <f t="array" ref="N2040">SUM(IF((licenziamenti[company]=M2040)*(licenziamenti[date_year]=anno)*(licenziamenti[industry]=settore)*(licenziamenti[country]=paese),licenziamenti[total_laid_off]))</f>
        <v>0</v>
      </c>
      <c r="P2040" t="str">
        <v>WanderJaunt</v>
      </c>
      <c r="Q2040">
        <v>0</v>
      </c>
    </row>
    <row r="2041" spans="13:17" x14ac:dyDescent="0.3">
      <c r="M2041" t="str">
        <v>WalkMe</v>
      </c>
      <c r="N2041" cm="1">
        <f t="array" ref="N2041">SUM(IF((licenziamenti[company]=M2041)*(licenziamenti[date_year]=anno)*(licenziamenti[industry]=settore)*(licenziamenti[country]=paese),licenziamenti[total_laid_off]))</f>
        <v>0</v>
      </c>
      <c r="P2041" t="str">
        <v>Warby Parker</v>
      </c>
      <c r="Q2041">
        <v>0</v>
      </c>
    </row>
    <row r="2042" spans="13:17" x14ac:dyDescent="0.3">
      <c r="M2042" t="str">
        <v>Wallbox</v>
      </c>
      <c r="N2042" cm="1">
        <f t="array" ref="N2042">SUM(IF((licenziamenti[company]=M2042)*(licenziamenti[date_year]=anno)*(licenziamenti[industry]=settore)*(licenziamenti[country]=paese),licenziamenti[total_laid_off]))</f>
        <v>0</v>
      </c>
      <c r="P2042" t="str">
        <v>Warren</v>
      </c>
      <c r="Q2042">
        <v>0</v>
      </c>
    </row>
    <row r="2043" spans="13:17" x14ac:dyDescent="0.3">
      <c r="M2043" t="str">
        <v>Walnut</v>
      </c>
      <c r="N2043" cm="1">
        <f t="array" ref="N2043">SUM(IF((licenziamenti[company]=M2043)*(licenziamenti[date_year]=anno)*(licenziamenti[industry]=settore)*(licenziamenti[country]=paese),licenziamenti[total_laid_off]))</f>
        <v>0</v>
      </c>
      <c r="P2043" t="str">
        <v>Wattpad</v>
      </c>
      <c r="Q2043">
        <v>0</v>
      </c>
    </row>
    <row r="2044" spans="13:17" x14ac:dyDescent="0.3">
      <c r="M2044" t="str">
        <v>WanderJaunt</v>
      </c>
      <c r="N2044" cm="1">
        <f t="array" ref="N2044">SUM(IF((licenziamenti[company]=M2044)*(licenziamenti[date_year]=anno)*(licenziamenti[industry]=settore)*(licenziamenti[country]=paese),licenziamenti[total_laid_off]))</f>
        <v>0</v>
      </c>
      <c r="P2044" t="str">
        <v>Wave</v>
      </c>
      <c r="Q2044">
        <v>0</v>
      </c>
    </row>
    <row r="2045" spans="13:17" x14ac:dyDescent="0.3">
      <c r="M2045" t="str">
        <v>Warby Parker</v>
      </c>
      <c r="N2045" cm="1">
        <f t="array" ref="N2045">SUM(IF((licenziamenti[company]=M2045)*(licenziamenti[date_year]=anno)*(licenziamenti[industry]=settore)*(licenziamenti[country]=paese),licenziamenti[total_laid_off]))</f>
        <v>0</v>
      </c>
      <c r="P2045" t="str">
        <v>Wave Financial</v>
      </c>
      <c r="Q2045">
        <v>0</v>
      </c>
    </row>
    <row r="2046" spans="13:17" x14ac:dyDescent="0.3">
      <c r="M2046" t="str">
        <v>Warren</v>
      </c>
      <c r="N2046" cm="1">
        <f t="array" ref="N2046">SUM(IF((licenziamenti[company]=M2046)*(licenziamenti[date_year]=anno)*(licenziamenti[industry]=settore)*(licenziamenti[country]=paese),licenziamenti[total_laid_off]))</f>
        <v>0</v>
      </c>
      <c r="P2046" t="str">
        <v>Wave Sports and Entertainment</v>
      </c>
      <c r="Q2046">
        <v>0</v>
      </c>
    </row>
    <row r="2047" spans="13:17" x14ac:dyDescent="0.3">
      <c r="M2047" t="str">
        <v>Wattpad</v>
      </c>
      <c r="N2047" cm="1">
        <f t="array" ref="N2047">SUM(IF((licenziamenti[company]=M2047)*(licenziamenti[date_year]=anno)*(licenziamenti[industry]=settore)*(licenziamenti[country]=paese),licenziamenti[total_laid_off]))</f>
        <v>0</v>
      </c>
      <c r="P2047" t="str">
        <v>WayCool</v>
      </c>
      <c r="Q2047">
        <v>0</v>
      </c>
    </row>
    <row r="2048" spans="13:17" x14ac:dyDescent="0.3">
      <c r="M2048" t="str">
        <v>Wave</v>
      </c>
      <c r="N2048" cm="1">
        <f t="array" ref="N2048">SUM(IF((licenziamenti[company]=M2048)*(licenziamenti[date_year]=anno)*(licenziamenti[industry]=settore)*(licenziamenti[country]=paese),licenziamenti[total_laid_off]))</f>
        <v>0</v>
      </c>
      <c r="P2048" t="str">
        <v>Wayfair</v>
      </c>
      <c r="Q2048">
        <v>0</v>
      </c>
    </row>
    <row r="2049" spans="13:17" x14ac:dyDescent="0.3">
      <c r="M2049" t="str">
        <v>Wave Financial</v>
      </c>
      <c r="N2049" cm="1">
        <f t="array" ref="N2049">SUM(IF((licenziamenti[company]=M2049)*(licenziamenti[date_year]=anno)*(licenziamenti[industry]=settore)*(licenziamenti[country]=paese),licenziamenti[total_laid_off]))</f>
        <v>0</v>
      </c>
      <c r="P2049" t="str">
        <v>Wayflyer</v>
      </c>
      <c r="Q2049">
        <v>0</v>
      </c>
    </row>
    <row r="2050" spans="13:17" x14ac:dyDescent="0.3">
      <c r="M2050" t="str">
        <v>Wave Sports and Entertainment</v>
      </c>
      <c r="N2050" cm="1">
        <f t="array" ref="N2050">SUM(IF((licenziamenti[company]=M2050)*(licenziamenti[date_year]=anno)*(licenziamenti[industry]=settore)*(licenziamenti[country]=paese),licenziamenti[total_laid_off]))</f>
        <v>0</v>
      </c>
      <c r="P2050" t="str">
        <v>Waymo</v>
      </c>
      <c r="Q2050">
        <v>0</v>
      </c>
    </row>
    <row r="2051" spans="13:17" x14ac:dyDescent="0.3">
      <c r="M2051" t="str">
        <v>WayCool</v>
      </c>
      <c r="N2051" cm="1">
        <f t="array" ref="N2051">SUM(IF((licenziamenti[company]=M2051)*(licenziamenti[date_year]=anno)*(licenziamenti[industry]=settore)*(licenziamenti[country]=paese),licenziamenti[total_laid_off]))</f>
        <v>0</v>
      </c>
      <c r="P2051" t="str">
        <v>Waze</v>
      </c>
      <c r="Q2051">
        <v>0</v>
      </c>
    </row>
    <row r="2052" spans="13:17" x14ac:dyDescent="0.3">
      <c r="M2052" t="str">
        <v>Wayfair</v>
      </c>
      <c r="N2052" cm="1">
        <f t="array" ref="N2052">SUM(IF((licenziamenti[company]=M2052)*(licenziamenti[date_year]=anno)*(licenziamenti[industry]=settore)*(licenziamenti[country]=paese),licenziamenti[total_laid_off]))</f>
        <v>0</v>
      </c>
      <c r="P2052" t="str">
        <v>Wealthsimple</v>
      </c>
      <c r="Q2052">
        <v>0</v>
      </c>
    </row>
    <row r="2053" spans="13:17" x14ac:dyDescent="0.3">
      <c r="M2053" t="str">
        <v>Wayflyer</v>
      </c>
      <c r="N2053" cm="1">
        <f t="array" ref="N2053">SUM(IF((licenziamenti[company]=M2053)*(licenziamenti[date_year]=anno)*(licenziamenti[industry]=settore)*(licenziamenti[country]=paese),licenziamenti[total_laid_off]))</f>
        <v>0</v>
      </c>
      <c r="P2053" t="str">
        <v>Webflow</v>
      </c>
      <c r="Q2053">
        <v>0</v>
      </c>
    </row>
    <row r="2054" spans="13:17" x14ac:dyDescent="0.3">
      <c r="M2054" t="str">
        <v>Waymo</v>
      </c>
      <c r="N2054" cm="1">
        <f t="array" ref="N2054">SUM(IF((licenziamenti[company]=M2054)*(licenziamenti[date_year]=anno)*(licenziamenti[industry]=settore)*(licenziamenti[country]=paese),licenziamenti[total_laid_off]))</f>
        <v>0</v>
      </c>
      <c r="P2054" t="str">
        <v>WeDoctor</v>
      </c>
      <c r="Q2054">
        <v>0</v>
      </c>
    </row>
    <row r="2055" spans="13:17" x14ac:dyDescent="0.3">
      <c r="M2055" t="str">
        <v>Waze</v>
      </c>
      <c r="N2055" cm="1">
        <f t="array" ref="N2055">SUM(IF((licenziamenti[company]=M2055)*(licenziamenti[date_year]=anno)*(licenziamenti[industry]=settore)*(licenziamenti[country]=paese),licenziamenti[total_laid_off]))</f>
        <v>0</v>
      </c>
      <c r="P2055" t="str">
        <v>Weee!</v>
      </c>
      <c r="Q2055">
        <v>0</v>
      </c>
    </row>
    <row r="2056" spans="13:17" x14ac:dyDescent="0.3">
      <c r="M2056" t="str">
        <v>Wealthsimple</v>
      </c>
      <c r="N2056" cm="1">
        <f t="array" ref="N2056">SUM(IF((licenziamenti[company]=M2056)*(licenziamenti[date_year]=anno)*(licenziamenti[industry]=settore)*(licenziamenti[country]=paese),licenziamenti[total_laid_off]))</f>
        <v>0</v>
      </c>
      <c r="P2056" t="str">
        <v>WeFit</v>
      </c>
      <c r="Q2056">
        <v>0</v>
      </c>
    </row>
    <row r="2057" spans="13:17" x14ac:dyDescent="0.3">
      <c r="M2057" t="str">
        <v>Webflow</v>
      </c>
      <c r="N2057" cm="1">
        <f t="array" ref="N2057">SUM(IF((licenziamenti[company]=M2057)*(licenziamenti[date_year]=anno)*(licenziamenti[industry]=settore)*(licenziamenti[country]=paese),licenziamenti[total_laid_off]))</f>
        <v>0</v>
      </c>
      <c r="P2057" t="str">
        <v>Wefox</v>
      </c>
      <c r="Q2057">
        <v>0</v>
      </c>
    </row>
    <row r="2058" spans="13:17" x14ac:dyDescent="0.3">
      <c r="M2058" t="str">
        <v>WeDoctor</v>
      </c>
      <c r="N2058" cm="1">
        <f t="array" ref="N2058">SUM(IF((licenziamenti[company]=M2058)*(licenziamenti[date_year]=anno)*(licenziamenti[industry]=settore)*(licenziamenti[country]=paese),licenziamenti[total_laid_off]))</f>
        <v>0</v>
      </c>
      <c r="P2058" t="str">
        <v>Wejo</v>
      </c>
      <c r="Q2058">
        <v>0</v>
      </c>
    </row>
    <row r="2059" spans="13:17" x14ac:dyDescent="0.3">
      <c r="M2059" t="str">
        <v>Weee!</v>
      </c>
      <c r="N2059" cm="1">
        <f t="array" ref="N2059">SUM(IF((licenziamenti[company]=M2059)*(licenziamenti[date_year]=anno)*(licenziamenti[industry]=settore)*(licenziamenti[country]=paese),licenziamenti[total_laid_off]))</f>
        <v>0</v>
      </c>
      <c r="P2059" t="str">
        <v>Welkin Health</v>
      </c>
      <c r="Q2059">
        <v>0</v>
      </c>
    </row>
    <row r="2060" spans="13:17" x14ac:dyDescent="0.3">
      <c r="M2060" t="str">
        <v>WeFit</v>
      </c>
      <c r="N2060" cm="1">
        <f t="array" ref="N2060">SUM(IF((licenziamenti[company]=M2060)*(licenziamenti[date_year]=anno)*(licenziamenti[industry]=settore)*(licenziamenti[country]=paese),licenziamenti[total_laid_off]))</f>
        <v>0</v>
      </c>
      <c r="P2060" t="str">
        <v>Western Digital</v>
      </c>
      <c r="Q2060">
        <v>0</v>
      </c>
    </row>
    <row r="2061" spans="13:17" x14ac:dyDescent="0.3">
      <c r="M2061" t="str">
        <v>Wefox</v>
      </c>
      <c r="N2061" cm="1">
        <f t="array" ref="N2061">SUM(IF((licenziamenti[company]=M2061)*(licenziamenti[date_year]=anno)*(licenziamenti[industry]=settore)*(licenziamenti[country]=paese),licenziamenti[total_laid_off]))</f>
        <v>0</v>
      </c>
      <c r="P2061" t="str">
        <v>Westwing</v>
      </c>
      <c r="Q2061">
        <v>0</v>
      </c>
    </row>
    <row r="2062" spans="13:17" x14ac:dyDescent="0.3">
      <c r="M2062" t="str">
        <v>Wejo</v>
      </c>
      <c r="N2062" cm="1">
        <f t="array" ref="N2062">SUM(IF((licenziamenti[company]=M2062)*(licenziamenti[date_year]=anno)*(licenziamenti[industry]=settore)*(licenziamenti[country]=paese),licenziamenti[total_laid_off]))</f>
        <v>0</v>
      </c>
      <c r="P2062" t="str">
        <v>WeTransfer</v>
      </c>
      <c r="Q2062">
        <v>0</v>
      </c>
    </row>
    <row r="2063" spans="13:17" x14ac:dyDescent="0.3">
      <c r="M2063" t="str">
        <v>Welkin Health</v>
      </c>
      <c r="N2063" cm="1">
        <f t="array" ref="N2063">SUM(IF((licenziamenti[company]=M2063)*(licenziamenti[date_year]=anno)*(licenziamenti[industry]=settore)*(licenziamenti[country]=paese),licenziamenti[total_laid_off]))</f>
        <v>0</v>
      </c>
      <c r="P2063" t="str">
        <v>WeWork</v>
      </c>
      <c r="Q2063">
        <v>0</v>
      </c>
    </row>
    <row r="2064" spans="13:17" x14ac:dyDescent="0.3">
      <c r="M2064" t="str">
        <v>Western Digital</v>
      </c>
      <c r="N2064" cm="1">
        <f t="array" ref="N2064">SUM(IF((licenziamenti[company]=M2064)*(licenziamenti[date_year]=anno)*(licenziamenti[industry]=settore)*(licenziamenti[country]=paese),licenziamenti[total_laid_off]))</f>
        <v>0</v>
      </c>
      <c r="P2064" t="str">
        <v>Wex</v>
      </c>
      <c r="Q2064">
        <v>0</v>
      </c>
    </row>
    <row r="2065" spans="13:17" x14ac:dyDescent="0.3">
      <c r="M2065" t="str">
        <v>Westwing</v>
      </c>
      <c r="N2065" cm="1">
        <f t="array" ref="N2065">SUM(IF((licenziamenti[company]=M2065)*(licenziamenti[date_year]=anno)*(licenziamenti[industry]=settore)*(licenziamenti[country]=paese),licenziamenti[total_laid_off]))</f>
        <v>0</v>
      </c>
      <c r="P2065" t="str">
        <v>Wheel</v>
      </c>
      <c r="Q2065">
        <v>0</v>
      </c>
    </row>
    <row r="2066" spans="13:17" x14ac:dyDescent="0.3">
      <c r="M2066" t="str">
        <v>WeTransfer</v>
      </c>
      <c r="N2066" cm="1">
        <f t="array" ref="N2066">SUM(IF((licenziamenti[company]=M2066)*(licenziamenti[date_year]=anno)*(licenziamenti[industry]=settore)*(licenziamenti[country]=paese),licenziamenti[total_laid_off]))</f>
        <v>0</v>
      </c>
      <c r="P2066" t="str">
        <v>When I Work</v>
      </c>
      <c r="Q2066">
        <v>0</v>
      </c>
    </row>
    <row r="2067" spans="13:17" x14ac:dyDescent="0.3">
      <c r="M2067" t="str">
        <v>WeWork</v>
      </c>
      <c r="N2067" cm="1">
        <f t="array" ref="N2067">SUM(IF((licenziamenti[company]=M2067)*(licenziamenti[date_year]=anno)*(licenziamenti[industry]=settore)*(licenziamenti[country]=paese),licenziamenti[total_laid_off]))</f>
        <v>0</v>
      </c>
      <c r="P2067" t="str">
        <v>Whispir</v>
      </c>
      <c r="Q2067">
        <v>0</v>
      </c>
    </row>
    <row r="2068" spans="13:17" x14ac:dyDescent="0.3">
      <c r="M2068" t="str">
        <v>Wex</v>
      </c>
      <c r="N2068" cm="1">
        <f t="array" ref="N2068">SUM(IF((licenziamenti[company]=M2068)*(licenziamenti[date_year]=anno)*(licenziamenti[industry]=settore)*(licenziamenti[country]=paese),licenziamenti[total_laid_off]))</f>
        <v>0</v>
      </c>
      <c r="P2068" t="str">
        <v>WhiteHat Jr</v>
      </c>
      <c r="Q2068">
        <v>0</v>
      </c>
    </row>
    <row r="2069" spans="13:17" x14ac:dyDescent="0.3">
      <c r="M2069" t="str">
        <v>Wheel</v>
      </c>
      <c r="N2069" cm="1">
        <f t="array" ref="N2069">SUM(IF((licenziamenti[company]=M2069)*(licenziamenti[date_year]=anno)*(licenziamenti[industry]=settore)*(licenziamenti[country]=paese),licenziamenti[total_laid_off]))</f>
        <v>0</v>
      </c>
      <c r="P2069" t="str">
        <v>WHOOP</v>
      </c>
      <c r="Q2069">
        <v>0</v>
      </c>
    </row>
    <row r="2070" spans="13:17" x14ac:dyDescent="0.3">
      <c r="M2070" t="str">
        <v>When I Work</v>
      </c>
      <c r="N2070" cm="1">
        <f t="array" ref="N2070">SUM(IF((licenziamenti[company]=M2070)*(licenziamenti[date_year]=anno)*(licenziamenti[industry]=settore)*(licenziamenti[country]=paese),licenziamenti[total_laid_off]))</f>
        <v>0</v>
      </c>
      <c r="P2070" t="str">
        <v>WhyHotel</v>
      </c>
      <c r="Q2070">
        <v>0</v>
      </c>
    </row>
    <row r="2071" spans="13:17" x14ac:dyDescent="0.3">
      <c r="M2071" t="str">
        <v>Whispir</v>
      </c>
      <c r="N2071" cm="1">
        <f t="array" ref="N2071">SUM(IF((licenziamenti[company]=M2071)*(licenziamenti[date_year]=anno)*(licenziamenti[industry]=settore)*(licenziamenti[country]=paese),licenziamenti[total_laid_off]))</f>
        <v>0</v>
      </c>
      <c r="P2071" t="str">
        <v>Wildlife Studios</v>
      </c>
      <c r="Q2071">
        <v>0</v>
      </c>
    </row>
    <row r="2072" spans="13:17" x14ac:dyDescent="0.3">
      <c r="M2072" t="str">
        <v>WhiteHat Jr</v>
      </c>
      <c r="N2072" cm="1">
        <f t="array" ref="N2072">SUM(IF((licenziamenti[company]=M2072)*(licenziamenti[date_year]=anno)*(licenziamenti[industry]=settore)*(licenziamenti[country]=paese),licenziamenti[total_laid_off]))</f>
        <v>0</v>
      </c>
      <c r="P2072" t="str">
        <v>Windsurf</v>
      </c>
      <c r="Q2072">
        <v>0</v>
      </c>
    </row>
    <row r="2073" spans="13:17" x14ac:dyDescent="0.3">
      <c r="M2073" t="str">
        <v>WHOOP</v>
      </c>
      <c r="N2073" cm="1">
        <f t="array" ref="N2073">SUM(IF((licenziamenti[company]=M2073)*(licenziamenti[date_year]=anno)*(licenziamenti[industry]=settore)*(licenziamenti[country]=paese),licenziamenti[total_laid_off]))</f>
        <v>0</v>
      </c>
      <c r="P2073" t="str">
        <v>Wint Wealth</v>
      </c>
      <c r="Q2073">
        <v>0</v>
      </c>
    </row>
    <row r="2074" spans="13:17" x14ac:dyDescent="0.3">
      <c r="M2074" t="str">
        <v>WhyHotel</v>
      </c>
      <c r="N2074" cm="1">
        <f t="array" ref="N2074">SUM(IF((licenziamenti[company]=M2074)*(licenziamenti[date_year]=anno)*(licenziamenti[industry]=settore)*(licenziamenti[country]=paese),licenziamenti[total_laid_off]))</f>
        <v>0</v>
      </c>
      <c r="P2074" t="str">
        <v>Wise</v>
      </c>
      <c r="Q2074">
        <v>0</v>
      </c>
    </row>
    <row r="2075" spans="13:17" x14ac:dyDescent="0.3">
      <c r="M2075" t="str">
        <v>Wildlife Studios</v>
      </c>
      <c r="N2075" cm="1">
        <f t="array" ref="N2075">SUM(IF((licenziamenti[company]=M2075)*(licenziamenti[date_year]=anno)*(licenziamenti[industry]=settore)*(licenziamenti[country]=paese),licenziamenti[total_laid_off]))</f>
        <v>0</v>
      </c>
      <c r="P2075" t="str">
        <v>Wisense</v>
      </c>
      <c r="Q2075">
        <v>0</v>
      </c>
    </row>
    <row r="2076" spans="13:17" x14ac:dyDescent="0.3">
      <c r="M2076" t="str">
        <v>Windsurf</v>
      </c>
      <c r="N2076" cm="1">
        <f t="array" ref="N2076">SUM(IF((licenziamenti[company]=M2076)*(licenziamenti[date_year]=anno)*(licenziamenti[industry]=settore)*(licenziamenti[country]=paese),licenziamenti[total_laid_off]))</f>
        <v>0</v>
      </c>
      <c r="P2076" t="str">
        <v>Wish</v>
      </c>
      <c r="Q2076">
        <v>0</v>
      </c>
    </row>
    <row r="2077" spans="13:17" x14ac:dyDescent="0.3">
      <c r="M2077" t="str">
        <v>Wint Wealth</v>
      </c>
      <c r="N2077" cm="1">
        <f t="array" ref="N2077">SUM(IF((licenziamenti[company]=M2077)*(licenziamenti[date_year]=anno)*(licenziamenti[industry]=settore)*(licenziamenti[country]=paese),licenziamenti[total_laid_off]))</f>
        <v>0</v>
      </c>
      <c r="P2077" t="str">
        <v>Wistia</v>
      </c>
      <c r="Q2077">
        <v>0</v>
      </c>
    </row>
    <row r="2078" spans="13:17" x14ac:dyDescent="0.3">
      <c r="M2078" t="str">
        <v>Wise</v>
      </c>
      <c r="N2078" cm="1">
        <f t="array" ref="N2078">SUM(IF((licenziamenti[company]=M2078)*(licenziamenti[date_year]=anno)*(licenziamenti[industry]=settore)*(licenziamenti[country]=paese),licenziamenti[total_laid_off]))</f>
        <v>0</v>
      </c>
      <c r="P2078" t="str">
        <v>Wix</v>
      </c>
      <c r="Q2078">
        <v>0</v>
      </c>
    </row>
    <row r="2079" spans="13:17" x14ac:dyDescent="0.3">
      <c r="M2079" t="str">
        <v>Wisense</v>
      </c>
      <c r="N2079" cm="1">
        <f t="array" ref="N2079">SUM(IF((licenziamenti[company]=M2079)*(licenziamenti[date_year]=anno)*(licenziamenti[industry]=settore)*(licenziamenti[country]=paese),licenziamenti[total_laid_off]))</f>
        <v>0</v>
      </c>
      <c r="P2079" t="str">
        <v>Wonder</v>
      </c>
      <c r="Q2079">
        <v>0</v>
      </c>
    </row>
    <row r="2080" spans="13:17" x14ac:dyDescent="0.3">
      <c r="M2080" t="str">
        <v>Wish</v>
      </c>
      <c r="N2080" cm="1">
        <f t="array" ref="N2080">SUM(IF((licenziamenti[company]=M2080)*(licenziamenti[date_year]=anno)*(licenziamenti[industry]=settore)*(licenziamenti[country]=paese),licenziamenti[total_laid_off]))</f>
        <v>0</v>
      </c>
      <c r="P2080" t="str">
        <v>Wonderschool</v>
      </c>
      <c r="Q2080">
        <v>0</v>
      </c>
    </row>
    <row r="2081" spans="13:17" x14ac:dyDescent="0.3">
      <c r="M2081" t="str">
        <v>Wistia</v>
      </c>
      <c r="N2081" cm="1">
        <f t="array" ref="N2081">SUM(IF((licenziamenti[company]=M2081)*(licenziamenti[date_year]=anno)*(licenziamenti[industry]=settore)*(licenziamenti[country]=paese),licenziamenti[total_laid_off]))</f>
        <v>0</v>
      </c>
      <c r="P2081" t="str">
        <v>Wondery</v>
      </c>
      <c r="Q2081">
        <v>0</v>
      </c>
    </row>
    <row r="2082" spans="13:17" x14ac:dyDescent="0.3">
      <c r="M2082" t="str">
        <v>Wix</v>
      </c>
      <c r="N2082" cm="1">
        <f t="array" ref="N2082">SUM(IF((licenziamenti[company]=M2082)*(licenziamenti[date_year]=anno)*(licenziamenti[industry]=settore)*(licenziamenti[country]=paese),licenziamenti[total_laid_off]))</f>
        <v>0</v>
      </c>
      <c r="P2082" t="str">
        <v>Wonolo</v>
      </c>
      <c r="Q2082">
        <v>0</v>
      </c>
    </row>
    <row r="2083" spans="13:17" x14ac:dyDescent="0.3">
      <c r="M2083" t="str">
        <v>Wonder</v>
      </c>
      <c r="N2083" cm="1">
        <f t="array" ref="N2083">SUM(IF((licenziamenti[company]=M2083)*(licenziamenti[date_year]=anno)*(licenziamenti[industry]=settore)*(licenziamenti[country]=paese),licenziamenti[total_laid_off]))</f>
        <v>0</v>
      </c>
      <c r="P2083" t="str">
        <v>Wordstream</v>
      </c>
      <c r="Q2083">
        <v>0</v>
      </c>
    </row>
    <row r="2084" spans="13:17" x14ac:dyDescent="0.3">
      <c r="M2084" t="str">
        <v>Wonderschool</v>
      </c>
      <c r="N2084" cm="1">
        <f t="array" ref="N2084">SUM(IF((licenziamenti[company]=M2084)*(licenziamenti[date_year]=anno)*(licenziamenti[industry]=settore)*(licenziamenti[country]=paese),licenziamenti[total_laid_off]))</f>
        <v>0</v>
      </c>
      <c r="P2084" t="str">
        <v>Workable</v>
      </c>
      <c r="Q2084">
        <v>0</v>
      </c>
    </row>
    <row r="2085" spans="13:17" x14ac:dyDescent="0.3">
      <c r="M2085" t="str">
        <v>Wondery</v>
      </c>
      <c r="N2085" cm="1">
        <f t="array" ref="N2085">SUM(IF((licenziamenti[company]=M2085)*(licenziamenti[date_year]=anno)*(licenziamenti[industry]=settore)*(licenziamenti[country]=paese),licenziamenti[total_laid_off]))</f>
        <v>0</v>
      </c>
      <c r="P2085" t="str">
        <v>Workato</v>
      </c>
      <c r="Q2085">
        <v>0</v>
      </c>
    </row>
    <row r="2086" spans="13:17" x14ac:dyDescent="0.3">
      <c r="M2086" t="str">
        <v>Wonolo</v>
      </c>
      <c r="N2086" cm="1">
        <f t="array" ref="N2086">SUM(IF((licenziamenti[company]=M2086)*(licenziamenti[date_year]=anno)*(licenziamenti[industry]=settore)*(licenziamenti[country]=paese),licenziamenti[total_laid_off]))</f>
        <v>0</v>
      </c>
      <c r="P2086" t="str">
        <v>Workday</v>
      </c>
      <c r="Q2086">
        <v>0</v>
      </c>
    </row>
    <row r="2087" spans="13:17" x14ac:dyDescent="0.3">
      <c r="M2087" t="str">
        <v>Wordstream</v>
      </c>
      <c r="N2087" cm="1">
        <f t="array" ref="N2087">SUM(IF((licenziamenti[company]=M2087)*(licenziamenti[date_year]=anno)*(licenziamenti[industry]=settore)*(licenziamenti[country]=paese),licenziamenti[total_laid_off]))</f>
        <v>0</v>
      </c>
      <c r="P2087" t="str">
        <v>Workfellow</v>
      </c>
      <c r="Q2087">
        <v>0</v>
      </c>
    </row>
    <row r="2088" spans="13:17" x14ac:dyDescent="0.3">
      <c r="M2088" t="str">
        <v>Workable</v>
      </c>
      <c r="N2088" cm="1">
        <f t="array" ref="N2088">SUM(IF((licenziamenti[company]=M2088)*(licenziamenti[date_year]=anno)*(licenziamenti[industry]=settore)*(licenziamenti[country]=paese),licenziamenti[total_laid_off]))</f>
        <v>0</v>
      </c>
      <c r="P2088" t="str">
        <v>Workhuman</v>
      </c>
      <c r="Q2088">
        <v>0</v>
      </c>
    </row>
    <row r="2089" spans="13:17" x14ac:dyDescent="0.3">
      <c r="M2089" t="str">
        <v>Workato</v>
      </c>
      <c r="N2089" cm="1">
        <f t="array" ref="N2089">SUM(IF((licenziamenti[company]=M2089)*(licenziamenti[date_year]=anno)*(licenziamenti[industry]=settore)*(licenziamenti[country]=paese),licenziamenti[total_laid_off]))</f>
        <v>0</v>
      </c>
      <c r="P2089" t="str">
        <v>Workit Health</v>
      </c>
      <c r="Q2089">
        <v>0</v>
      </c>
    </row>
    <row r="2090" spans="13:17" x14ac:dyDescent="0.3">
      <c r="M2090" t="str">
        <v>Workday</v>
      </c>
      <c r="N2090" cm="1">
        <f t="array" ref="N2090">SUM(IF((licenziamenti[company]=M2090)*(licenziamenti[date_year]=anno)*(licenziamenti[industry]=settore)*(licenziamenti[country]=paese),licenziamenti[total_laid_off]))</f>
        <v>0</v>
      </c>
      <c r="P2090" t="str">
        <v>Workmotion</v>
      </c>
      <c r="Q2090">
        <v>0</v>
      </c>
    </row>
    <row r="2091" spans="13:17" x14ac:dyDescent="0.3">
      <c r="M2091" t="str">
        <v>Workfellow</v>
      </c>
      <c r="N2091" cm="1">
        <f t="array" ref="N2091">SUM(IF((licenziamenti[company]=M2091)*(licenziamenti[date_year]=anno)*(licenziamenti[industry]=settore)*(licenziamenti[country]=paese),licenziamenti[total_laid_off]))</f>
        <v>0</v>
      </c>
      <c r="P2091" t="str">
        <v>WorkRamp</v>
      </c>
      <c r="Q2091">
        <v>0</v>
      </c>
    </row>
    <row r="2092" spans="13:17" x14ac:dyDescent="0.3">
      <c r="M2092" t="str">
        <v>Workhuman</v>
      </c>
      <c r="N2092" cm="1">
        <f t="array" ref="N2092">SUM(IF((licenziamenti[company]=M2092)*(licenziamenti[date_year]=anno)*(licenziamenti[industry]=settore)*(licenziamenti[country]=paese),licenziamenti[total_laid_off]))</f>
        <v>0</v>
      </c>
      <c r="P2092" t="str">
        <v>Workrise</v>
      </c>
      <c r="Q2092">
        <v>0</v>
      </c>
    </row>
    <row r="2093" spans="13:17" x14ac:dyDescent="0.3">
      <c r="M2093" t="str">
        <v>Workit Health</v>
      </c>
      <c r="N2093" cm="1">
        <f t="array" ref="N2093">SUM(IF((licenziamenti[company]=M2093)*(licenziamenti[date_year]=anno)*(licenziamenti[industry]=settore)*(licenziamenti[country]=paese),licenziamenti[total_laid_off]))</f>
        <v>0</v>
      </c>
      <c r="P2093" t="str">
        <v>Worksmith</v>
      </c>
      <c r="Q2093">
        <v>0</v>
      </c>
    </row>
    <row r="2094" spans="13:17" x14ac:dyDescent="0.3">
      <c r="M2094" t="str">
        <v>Workmotion</v>
      </c>
      <c r="N2094" cm="1">
        <f t="array" ref="N2094">SUM(IF((licenziamenti[company]=M2094)*(licenziamenti[date_year]=anno)*(licenziamenti[industry]=settore)*(licenziamenti[country]=paese),licenziamenti[total_laid_off]))</f>
        <v>0</v>
      </c>
      <c r="P2094" t="str">
        <v>Workstream</v>
      </c>
      <c r="Q2094">
        <v>0</v>
      </c>
    </row>
    <row r="2095" spans="13:17" x14ac:dyDescent="0.3">
      <c r="M2095" t="str">
        <v>WorkRamp</v>
      </c>
      <c r="N2095" cm="1">
        <f t="array" ref="N2095">SUM(IF((licenziamenti[company]=M2095)*(licenziamenti[date_year]=anno)*(licenziamenti[industry]=settore)*(licenziamenti[country]=paese),licenziamenti[total_laid_off]))</f>
        <v>0</v>
      </c>
      <c r="P2095" t="str">
        <v>Woven</v>
      </c>
      <c r="Q2095">
        <v>0</v>
      </c>
    </row>
    <row r="2096" spans="13:17" x14ac:dyDescent="0.3">
      <c r="M2096" t="str">
        <v>Workrise</v>
      </c>
      <c r="N2096" cm="1">
        <f t="array" ref="N2096">SUM(IF((licenziamenti[company]=M2096)*(licenziamenti[date_year]=anno)*(licenziamenti[industry]=settore)*(licenziamenti[country]=paese),licenziamenti[total_laid_off]))</f>
        <v>0</v>
      </c>
      <c r="P2096" t="str">
        <v>Wyre</v>
      </c>
      <c r="Q2096">
        <v>0</v>
      </c>
    </row>
    <row r="2097" spans="13:17" x14ac:dyDescent="0.3">
      <c r="M2097" t="str">
        <v>Worksmith</v>
      </c>
      <c r="N2097" cm="1">
        <f t="array" ref="N2097">SUM(IF((licenziamenti[company]=M2097)*(licenziamenti[date_year]=anno)*(licenziamenti[industry]=settore)*(licenziamenti[country]=paese),licenziamenti[total_laid_off]))</f>
        <v>0</v>
      </c>
      <c r="P2097" t="str">
        <v>xAI</v>
      </c>
      <c r="Q2097">
        <v>0</v>
      </c>
    </row>
    <row r="2098" spans="13:17" x14ac:dyDescent="0.3">
      <c r="M2098" t="str">
        <v>Workstream</v>
      </c>
      <c r="N2098" cm="1">
        <f t="array" ref="N2098">SUM(IF((licenziamenti[company]=M2098)*(licenziamenti[date_year]=anno)*(licenziamenti[industry]=settore)*(licenziamenti[country]=paese),licenziamenti[total_laid_off]))</f>
        <v>0</v>
      </c>
      <c r="P2098" t="str">
        <v>Xendit</v>
      </c>
      <c r="Q2098">
        <v>0</v>
      </c>
    </row>
    <row r="2099" spans="13:17" x14ac:dyDescent="0.3">
      <c r="M2099" t="str">
        <v>Woven</v>
      </c>
      <c r="N2099" cm="1">
        <f t="array" ref="N2099">SUM(IF((licenziamenti[company]=M2099)*(licenziamenti[date_year]=anno)*(licenziamenti[industry]=settore)*(licenziamenti[country]=paese),licenziamenti[total_laid_off]))</f>
        <v>0</v>
      </c>
      <c r="P2099" t="str">
        <v>Xentral</v>
      </c>
      <c r="Q2099">
        <v>0</v>
      </c>
    </row>
    <row r="2100" spans="13:17" x14ac:dyDescent="0.3">
      <c r="M2100" t="str">
        <v>Wyre</v>
      </c>
      <c r="N2100" cm="1">
        <f t="array" ref="N2100">SUM(IF((licenziamenti[company]=M2100)*(licenziamenti[date_year]=anno)*(licenziamenti[industry]=settore)*(licenziamenti[country]=paese),licenziamenti[total_laid_off]))</f>
        <v>0</v>
      </c>
      <c r="P2100" t="str">
        <v>Xero</v>
      </c>
      <c r="Q2100">
        <v>0</v>
      </c>
    </row>
    <row r="2101" spans="13:17" x14ac:dyDescent="0.3">
      <c r="M2101" t="str">
        <v>xAI</v>
      </c>
      <c r="N2101" cm="1">
        <f t="array" ref="N2101">SUM(IF((licenziamenti[company]=M2101)*(licenziamenti[date_year]=anno)*(licenziamenti[industry]=settore)*(licenziamenti[country]=paese),licenziamenti[total_laid_off]))</f>
        <v>0</v>
      </c>
      <c r="P2101" t="str">
        <v>Xerox</v>
      </c>
      <c r="Q2101">
        <v>0</v>
      </c>
    </row>
    <row r="2102" spans="13:17" x14ac:dyDescent="0.3">
      <c r="M2102" t="str">
        <v>Xendit</v>
      </c>
      <c r="N2102" cm="1">
        <f t="array" ref="N2102">SUM(IF((licenziamenti[company]=M2102)*(licenziamenti[date_year]=anno)*(licenziamenti[industry]=settore)*(licenziamenti[country]=paese),licenziamenti[total_laid_off]))</f>
        <v>0</v>
      </c>
      <c r="P2102" t="str">
        <v>Xerpa</v>
      </c>
      <c r="Q2102">
        <v>0</v>
      </c>
    </row>
    <row r="2103" spans="13:17" x14ac:dyDescent="0.3">
      <c r="M2103" t="str">
        <v>Xentral</v>
      </c>
      <c r="N2103" cm="1">
        <f t="array" ref="N2103">SUM(IF((licenziamenti[company]=M2103)*(licenziamenti[date_year]=anno)*(licenziamenti[industry]=settore)*(licenziamenti[country]=paese),licenziamenti[total_laid_off]))</f>
        <v>0</v>
      </c>
      <c r="P2103" t="str">
        <v>Xiaohongshu</v>
      </c>
      <c r="Q2103">
        <v>0</v>
      </c>
    </row>
    <row r="2104" spans="13:17" x14ac:dyDescent="0.3">
      <c r="M2104" t="str">
        <v>Xero</v>
      </c>
      <c r="N2104" cm="1">
        <f t="array" ref="N2104">SUM(IF((licenziamenti[company]=M2104)*(licenziamenti[date_year]=anno)*(licenziamenti[industry]=settore)*(licenziamenti[country]=paese),licenziamenti[total_laid_off]))</f>
        <v>0</v>
      </c>
      <c r="P2104" t="str">
        <v>Xolo</v>
      </c>
      <c r="Q2104">
        <v>0</v>
      </c>
    </row>
    <row r="2105" spans="13:17" x14ac:dyDescent="0.3">
      <c r="M2105" t="str">
        <v>Xerox</v>
      </c>
      <c r="N2105" cm="1">
        <f t="array" ref="N2105">SUM(IF((licenziamenti[company]=M2105)*(licenziamenti[date_year]=anno)*(licenziamenti[industry]=settore)*(licenziamenti[country]=paese),licenziamenti[total_laid_off]))</f>
        <v>0</v>
      </c>
      <c r="P2105" t="str">
        <v>Yabonza</v>
      </c>
      <c r="Q2105">
        <v>0</v>
      </c>
    </row>
    <row r="2106" spans="13:17" x14ac:dyDescent="0.3">
      <c r="M2106" t="str">
        <v>Xerpa</v>
      </c>
      <c r="N2106" cm="1">
        <f t="array" ref="N2106">SUM(IF((licenziamenti[company]=M2106)*(licenziamenti[date_year]=anno)*(licenziamenti[industry]=settore)*(licenziamenti[country]=paese),licenziamenti[total_laid_off]))</f>
        <v>0</v>
      </c>
      <c r="P2106" t="str">
        <v>Yahoo</v>
      </c>
      <c r="Q2106">
        <v>0</v>
      </c>
    </row>
    <row r="2107" spans="13:17" x14ac:dyDescent="0.3">
      <c r="M2107" t="str">
        <v>Xiaohongshu</v>
      </c>
      <c r="N2107" cm="1">
        <f t="array" ref="N2107">SUM(IF((licenziamenti[company]=M2107)*(licenziamenti[date_year]=anno)*(licenziamenti[industry]=settore)*(licenziamenti[country]=paese),licenziamenti[total_laid_off]))</f>
        <v>0</v>
      </c>
      <c r="P2107" t="str">
        <v>Yellow.ai</v>
      </c>
      <c r="Q2107">
        <v>0</v>
      </c>
    </row>
    <row r="2108" spans="13:17" x14ac:dyDescent="0.3">
      <c r="M2108" t="str">
        <v>Xolo</v>
      </c>
      <c r="N2108" cm="1">
        <f t="array" ref="N2108">SUM(IF((licenziamenti[company]=M2108)*(licenziamenti[date_year]=anno)*(licenziamenti[industry]=settore)*(licenziamenti[country]=paese),licenziamenti[total_laid_off]))</f>
        <v>0</v>
      </c>
      <c r="P2108" t="str">
        <v>Yelp</v>
      </c>
      <c r="Q2108">
        <v>0</v>
      </c>
    </row>
    <row r="2109" spans="13:17" x14ac:dyDescent="0.3">
      <c r="M2109" t="str">
        <v>Yabonza</v>
      </c>
      <c r="N2109" cm="1">
        <f t="array" ref="N2109">SUM(IF((licenziamenti[company]=M2109)*(licenziamenti[date_year]=anno)*(licenziamenti[industry]=settore)*(licenziamenti[country]=paese),licenziamenti[total_laid_off]))</f>
        <v>0</v>
      </c>
      <c r="P2109" t="str">
        <v>Yext</v>
      </c>
      <c r="Q2109">
        <v>0</v>
      </c>
    </row>
    <row r="2110" spans="13:17" x14ac:dyDescent="0.3">
      <c r="M2110" t="str">
        <v>Yahoo</v>
      </c>
      <c r="N2110" cm="1">
        <f t="array" ref="N2110">SUM(IF((licenziamenti[company]=M2110)*(licenziamenti[date_year]=anno)*(licenziamenti[industry]=settore)*(licenziamenti[country]=paese),licenziamenti[total_laid_off]))</f>
        <v>0</v>
      </c>
      <c r="P2110" t="str">
        <v>Ynsect</v>
      </c>
      <c r="Q2110">
        <v>0</v>
      </c>
    </row>
    <row r="2111" spans="13:17" x14ac:dyDescent="0.3">
      <c r="M2111" t="str">
        <v>Yellow.ai</v>
      </c>
      <c r="N2111" cm="1">
        <f t="array" ref="N2111">SUM(IF((licenziamenti[company]=M2111)*(licenziamenti[date_year]=anno)*(licenziamenti[industry]=settore)*(licenziamenti[country]=paese),licenziamenti[total_laid_off]))</f>
        <v>0</v>
      </c>
      <c r="P2111" t="str">
        <v>Yojak</v>
      </c>
      <c r="Q2111">
        <v>0</v>
      </c>
    </row>
    <row r="2112" spans="13:17" x14ac:dyDescent="0.3">
      <c r="M2112" t="str">
        <v>Yelp</v>
      </c>
      <c r="N2112" cm="1">
        <f t="array" ref="N2112">SUM(IF((licenziamenti[company]=M2112)*(licenziamenti[date_year]=anno)*(licenziamenti[industry]=settore)*(licenziamenti[country]=paese),licenziamenti[total_laid_off]))</f>
        <v>0</v>
      </c>
      <c r="P2112" t="str">
        <v>Yonder</v>
      </c>
      <c r="Q2112">
        <v>0</v>
      </c>
    </row>
    <row r="2113" spans="13:17" x14ac:dyDescent="0.3">
      <c r="M2113" t="str">
        <v>Yext</v>
      </c>
      <c r="N2113" cm="1">
        <f t="array" ref="N2113">SUM(IF((licenziamenti[company]=M2113)*(licenziamenti[date_year]=anno)*(licenziamenti[industry]=settore)*(licenziamenti[country]=paese),licenziamenti[total_laid_off]))</f>
        <v>0</v>
      </c>
      <c r="P2113" t="str">
        <v>Yotpo</v>
      </c>
      <c r="Q2113">
        <v>0</v>
      </c>
    </row>
    <row r="2114" spans="13:17" x14ac:dyDescent="0.3">
      <c r="M2114" t="str">
        <v>Ynsect</v>
      </c>
      <c r="N2114" cm="1">
        <f t="array" ref="N2114">SUM(IF((licenziamenti[company]=M2114)*(licenziamenti[date_year]=anno)*(licenziamenti[industry]=settore)*(licenziamenti[country]=paese),licenziamenti[total_laid_off]))</f>
        <v>0</v>
      </c>
      <c r="P2114" t="str">
        <v>YourGrocer</v>
      </c>
      <c r="Q2114">
        <v>0</v>
      </c>
    </row>
    <row r="2115" spans="13:17" x14ac:dyDescent="0.3">
      <c r="M2115" t="str">
        <v>Yojak</v>
      </c>
      <c r="N2115" cm="1">
        <f t="array" ref="N2115">SUM(IF((licenziamenti[company]=M2115)*(licenziamenti[date_year]=anno)*(licenziamenti[industry]=settore)*(licenziamenti[country]=paese),licenziamenti[total_laid_off]))</f>
        <v>0</v>
      </c>
      <c r="P2115" t="str">
        <v>YouTube</v>
      </c>
      <c r="Q2115">
        <v>0</v>
      </c>
    </row>
    <row r="2116" spans="13:17" x14ac:dyDescent="0.3">
      <c r="M2116" t="str">
        <v>Yonder</v>
      </c>
      <c r="N2116" cm="1">
        <f t="array" ref="N2116">SUM(IF((licenziamenti[company]=M2116)*(licenziamenti[date_year]=anno)*(licenziamenti[industry]=settore)*(licenziamenti[country]=paese),licenziamenti[total_laid_off]))</f>
        <v>0</v>
      </c>
      <c r="P2116" t="str">
        <v>Yummly</v>
      </c>
      <c r="Q2116">
        <v>0</v>
      </c>
    </row>
    <row r="2117" spans="13:17" x14ac:dyDescent="0.3">
      <c r="M2117" t="str">
        <v>Yotpo</v>
      </c>
      <c r="N2117" cm="1">
        <f t="array" ref="N2117">SUM(IF((licenziamenti[company]=M2117)*(licenziamenti[date_year]=anno)*(licenziamenti[industry]=settore)*(licenziamenti[country]=paese),licenziamenti[total_laid_off]))</f>
        <v>0</v>
      </c>
      <c r="P2117" t="str">
        <v>Zak</v>
      </c>
      <c r="Q2117">
        <v>0</v>
      </c>
    </row>
    <row r="2118" spans="13:17" x14ac:dyDescent="0.3">
      <c r="M2118" t="str">
        <v>YourGrocer</v>
      </c>
      <c r="N2118" cm="1">
        <f t="array" ref="N2118">SUM(IF((licenziamenti[company]=M2118)*(licenziamenti[date_year]=anno)*(licenziamenti[industry]=settore)*(licenziamenti[country]=paese),licenziamenti[total_laid_off]))</f>
        <v>0</v>
      </c>
      <c r="P2118" t="str">
        <v>Zapata Computing</v>
      </c>
      <c r="Q2118">
        <v>0</v>
      </c>
    </row>
    <row r="2119" spans="13:17" x14ac:dyDescent="0.3">
      <c r="M2119" t="str">
        <v>YouTube</v>
      </c>
      <c r="N2119" cm="1">
        <f t="array" ref="N2119">SUM(IF((licenziamenti[company]=M2119)*(licenziamenti[date_year]=anno)*(licenziamenti[industry]=settore)*(licenziamenti[country]=paese),licenziamenti[total_laid_off]))</f>
        <v>0</v>
      </c>
      <c r="P2119" t="str">
        <v>Zapier</v>
      </c>
      <c r="Q2119">
        <v>0</v>
      </c>
    </row>
    <row r="2120" spans="13:17" x14ac:dyDescent="0.3">
      <c r="M2120" t="str">
        <v>Yummly</v>
      </c>
      <c r="N2120" cm="1">
        <f t="array" ref="N2120">SUM(IF((licenziamenti[company]=M2120)*(licenziamenti[date_year]=anno)*(licenziamenti[industry]=settore)*(licenziamenti[country]=paese),licenziamenti[total_laid_off]))</f>
        <v>0</v>
      </c>
      <c r="P2120" t="str">
        <v>Zapp</v>
      </c>
      <c r="Q2120">
        <v>0</v>
      </c>
    </row>
    <row r="2121" spans="13:17" x14ac:dyDescent="0.3">
      <c r="M2121" t="str">
        <v>Zak</v>
      </c>
      <c r="N2121" cm="1">
        <f t="array" ref="N2121">SUM(IF((licenziamenti[company]=M2121)*(licenziamenti[date_year]=anno)*(licenziamenti[industry]=settore)*(licenziamenti[country]=paese),licenziamenti[total_laid_off]))</f>
        <v>0</v>
      </c>
      <c r="P2121" t="str">
        <v>Zappos</v>
      </c>
      <c r="Q2121">
        <v>0</v>
      </c>
    </row>
    <row r="2122" spans="13:17" x14ac:dyDescent="0.3">
      <c r="M2122" t="str">
        <v>Zapata Computing</v>
      </c>
      <c r="N2122" cm="1">
        <f t="array" ref="N2122">SUM(IF((licenziamenti[company]=M2122)*(licenziamenti[date_year]=anno)*(licenziamenti[industry]=settore)*(licenziamenti[country]=paese),licenziamenti[total_laid_off]))</f>
        <v>0</v>
      </c>
      <c r="P2122" t="str">
        <v>Zebra Technologies</v>
      </c>
      <c r="Q2122">
        <v>0</v>
      </c>
    </row>
    <row r="2123" spans="13:17" x14ac:dyDescent="0.3">
      <c r="M2123" t="str">
        <v>Zapier</v>
      </c>
      <c r="N2123" cm="1">
        <f t="array" ref="N2123">SUM(IF((licenziamenti[company]=M2123)*(licenziamenti[date_year]=anno)*(licenziamenti[industry]=settore)*(licenziamenti[country]=paese),licenziamenti[total_laid_off]))</f>
        <v>0</v>
      </c>
      <c r="P2123" t="str">
        <v>Zeen</v>
      </c>
      <c r="Q2123">
        <v>0</v>
      </c>
    </row>
    <row r="2124" spans="13:17" x14ac:dyDescent="0.3">
      <c r="M2124" t="str">
        <v>Zapp</v>
      </c>
      <c r="N2124" cm="1">
        <f t="array" ref="N2124">SUM(IF((licenziamenti[company]=M2124)*(licenziamenti[date_year]=anno)*(licenziamenti[industry]=settore)*(licenziamenti[country]=paese),licenziamenti[total_laid_off]))</f>
        <v>0</v>
      </c>
      <c r="P2124" t="str">
        <v>Zego</v>
      </c>
      <c r="Q2124">
        <v>0</v>
      </c>
    </row>
    <row r="2125" spans="13:17" x14ac:dyDescent="0.3">
      <c r="M2125" t="str">
        <v>Zappos</v>
      </c>
      <c r="N2125" cm="1">
        <f t="array" ref="N2125">SUM(IF((licenziamenti[company]=M2125)*(licenziamenti[date_year]=anno)*(licenziamenti[industry]=settore)*(licenziamenti[country]=paese),licenziamenti[total_laid_off]))</f>
        <v>0</v>
      </c>
      <c r="P2125" t="str">
        <v>Zeitgold</v>
      </c>
      <c r="Q2125">
        <v>0</v>
      </c>
    </row>
    <row r="2126" spans="13:17" x14ac:dyDescent="0.3">
      <c r="M2126" t="str">
        <v>Zebra Technologies</v>
      </c>
      <c r="N2126" cm="1">
        <f t="array" ref="N2126">SUM(IF((licenziamenti[company]=M2126)*(licenziamenti[date_year]=anno)*(licenziamenti[industry]=settore)*(licenziamenti[country]=paese),licenziamenti[total_laid_off]))</f>
        <v>0</v>
      </c>
      <c r="P2126" t="str">
        <v>Zencity</v>
      </c>
      <c r="Q2126">
        <v>0</v>
      </c>
    </row>
    <row r="2127" spans="13:17" x14ac:dyDescent="0.3">
      <c r="M2127" t="str">
        <v>Zeen</v>
      </c>
      <c r="N2127" cm="1">
        <f t="array" ref="N2127">SUM(IF((licenziamenti[company]=M2127)*(licenziamenti[date_year]=anno)*(licenziamenti[industry]=settore)*(licenziamenti[country]=paese),licenziamenti[total_laid_off]))</f>
        <v>0</v>
      </c>
      <c r="P2127" t="str">
        <v>Zendesk</v>
      </c>
      <c r="Q2127">
        <v>0</v>
      </c>
    </row>
    <row r="2128" spans="13:17" x14ac:dyDescent="0.3">
      <c r="M2128" t="str">
        <v>Zego</v>
      </c>
      <c r="N2128" cm="1">
        <f t="array" ref="N2128">SUM(IF((licenziamenti[company]=M2128)*(licenziamenti[date_year]=anno)*(licenziamenti[industry]=settore)*(licenziamenti[country]=paese),licenziamenti[total_laid_off]))</f>
        <v>0</v>
      </c>
      <c r="P2128" t="str">
        <v>Zenefits</v>
      </c>
      <c r="Q2128">
        <v>0</v>
      </c>
    </row>
    <row r="2129" spans="13:17" x14ac:dyDescent="0.3">
      <c r="M2129" t="str">
        <v>Zeitgold</v>
      </c>
      <c r="N2129" cm="1">
        <f t="array" ref="N2129">SUM(IF((licenziamenti[company]=M2129)*(licenziamenti[date_year]=anno)*(licenziamenti[industry]=settore)*(licenziamenti[country]=paese),licenziamenti[total_laid_off]))</f>
        <v>0</v>
      </c>
      <c r="P2129" t="str">
        <v>Zenius</v>
      </c>
      <c r="Q2129">
        <v>0</v>
      </c>
    </row>
    <row r="2130" spans="13:17" x14ac:dyDescent="0.3">
      <c r="M2130" t="str">
        <v>Zencity</v>
      </c>
      <c r="N2130" cm="1">
        <f t="array" ref="N2130">SUM(IF((licenziamenti[company]=M2130)*(licenziamenti[date_year]=anno)*(licenziamenti[industry]=settore)*(licenziamenti[country]=paese),licenziamenti[total_laid_off]))</f>
        <v>0</v>
      </c>
      <c r="P2130" t="str">
        <v>ZenLedger</v>
      </c>
      <c r="Q2130">
        <v>0</v>
      </c>
    </row>
    <row r="2131" spans="13:17" x14ac:dyDescent="0.3">
      <c r="M2131" t="str">
        <v>Zendesk</v>
      </c>
      <c r="N2131" cm="1">
        <f t="array" ref="N2131">SUM(IF((licenziamenti[company]=M2131)*(licenziamenti[date_year]=anno)*(licenziamenti[industry]=settore)*(licenziamenti[country]=paese),licenziamenti[total_laid_off]))</f>
        <v>0</v>
      </c>
      <c r="P2131" t="str">
        <v>Zenoti</v>
      </c>
      <c r="Q2131">
        <v>0</v>
      </c>
    </row>
    <row r="2132" spans="13:17" x14ac:dyDescent="0.3">
      <c r="M2132" t="str">
        <v>Zenefits</v>
      </c>
      <c r="N2132" cm="1">
        <f t="array" ref="N2132">SUM(IF((licenziamenti[company]=M2132)*(licenziamenti[date_year]=anno)*(licenziamenti[industry]=settore)*(licenziamenti[country]=paese),licenziamenti[total_laid_off]))</f>
        <v>0</v>
      </c>
      <c r="P2132" t="str">
        <v>Zeplin</v>
      </c>
      <c r="Q2132">
        <v>0</v>
      </c>
    </row>
    <row r="2133" spans="13:17" x14ac:dyDescent="0.3">
      <c r="M2133" t="str">
        <v>Zenius</v>
      </c>
      <c r="N2133" cm="1">
        <f t="array" ref="N2133">SUM(IF((licenziamenti[company]=M2133)*(licenziamenti[date_year]=anno)*(licenziamenti[industry]=settore)*(licenziamenti[country]=paese),licenziamenti[total_laid_off]))</f>
        <v>0</v>
      </c>
      <c r="P2133" t="str">
        <v>Zepto</v>
      </c>
      <c r="Q2133">
        <v>0</v>
      </c>
    </row>
    <row r="2134" spans="13:17" x14ac:dyDescent="0.3">
      <c r="M2134" t="str">
        <v>ZenLedger</v>
      </c>
      <c r="N2134" cm="1">
        <f t="array" ref="N2134">SUM(IF((licenziamenti[company]=M2134)*(licenziamenti[date_year]=anno)*(licenziamenti[industry]=settore)*(licenziamenti[country]=paese),licenziamenti[total_laid_off]))</f>
        <v>0</v>
      </c>
      <c r="P2134" t="str">
        <v>Zepz</v>
      </c>
      <c r="Q2134">
        <v>0</v>
      </c>
    </row>
    <row r="2135" spans="13:17" x14ac:dyDescent="0.3">
      <c r="M2135" t="str">
        <v>Zenoti</v>
      </c>
      <c r="N2135" cm="1">
        <f t="array" ref="N2135">SUM(IF((licenziamenti[company]=M2135)*(licenziamenti[date_year]=anno)*(licenziamenti[industry]=settore)*(licenziamenti[country]=paese),licenziamenti[total_laid_off]))</f>
        <v>0</v>
      </c>
      <c r="P2135" t="str">
        <v>ZestMoney</v>
      </c>
      <c r="Q2135">
        <v>0</v>
      </c>
    </row>
    <row r="2136" spans="13:17" x14ac:dyDescent="0.3">
      <c r="M2136" t="str">
        <v>Zeplin</v>
      </c>
      <c r="N2136" cm="1">
        <f t="array" ref="N2136">SUM(IF((licenziamenti[company]=M2136)*(licenziamenti[date_year]=anno)*(licenziamenti[industry]=settore)*(licenziamenti[country]=paese),licenziamenti[total_laid_off]))</f>
        <v>0</v>
      </c>
      <c r="P2136" t="str">
        <v>Zeus Living</v>
      </c>
      <c r="Q2136">
        <v>0</v>
      </c>
    </row>
    <row r="2137" spans="13:17" x14ac:dyDescent="0.3">
      <c r="M2137" t="str">
        <v>Zepto</v>
      </c>
      <c r="N2137" cm="1">
        <f t="array" ref="N2137">SUM(IF((licenziamenti[company]=M2137)*(licenziamenti[date_year]=anno)*(licenziamenti[industry]=settore)*(licenziamenti[country]=paese),licenziamenti[total_laid_off]))</f>
        <v>0</v>
      </c>
      <c r="P2137" t="str">
        <v>Zhihu</v>
      </c>
      <c r="Q2137">
        <v>0</v>
      </c>
    </row>
    <row r="2138" spans="13:17" x14ac:dyDescent="0.3">
      <c r="M2138" t="str">
        <v>Zepz</v>
      </c>
      <c r="N2138" cm="1">
        <f t="array" ref="N2138">SUM(IF((licenziamenti[company]=M2138)*(licenziamenti[date_year]=anno)*(licenziamenti[industry]=settore)*(licenziamenti[country]=paese),licenziamenti[total_laid_off]))</f>
        <v>0</v>
      </c>
      <c r="P2138" t="str">
        <v>Zilingo</v>
      </c>
      <c r="Q2138">
        <v>0</v>
      </c>
    </row>
    <row r="2139" spans="13:17" x14ac:dyDescent="0.3">
      <c r="M2139" t="str">
        <v>ZestMoney</v>
      </c>
      <c r="N2139" cm="1">
        <f t="array" ref="N2139">SUM(IF((licenziamenti[company]=M2139)*(licenziamenti[date_year]=anno)*(licenziamenti[industry]=settore)*(licenziamenti[country]=paese),licenziamenti[total_laid_off]))</f>
        <v>0</v>
      </c>
      <c r="P2139" t="str">
        <v>Zillow</v>
      </c>
      <c r="Q2139">
        <v>0</v>
      </c>
    </row>
    <row r="2140" spans="13:17" x14ac:dyDescent="0.3">
      <c r="M2140" t="str">
        <v>Zeus Living</v>
      </c>
      <c r="N2140" cm="1">
        <f t="array" ref="N2140">SUM(IF((licenziamenti[company]=M2140)*(licenziamenti[date_year]=anno)*(licenziamenti[industry]=settore)*(licenziamenti[country]=paese),licenziamenti[total_laid_off]))</f>
        <v>0</v>
      </c>
      <c r="P2140" t="str">
        <v>Zip</v>
      </c>
      <c r="Q2140">
        <v>0</v>
      </c>
    </row>
    <row r="2141" spans="13:17" x14ac:dyDescent="0.3">
      <c r="M2141" t="str">
        <v>Zhihu</v>
      </c>
      <c r="N2141" cm="1">
        <f t="array" ref="N2141">SUM(IF((licenziamenti[company]=M2141)*(licenziamenti[date_year]=anno)*(licenziamenti[industry]=settore)*(licenziamenti[country]=paese),licenziamenti[total_laid_off]))</f>
        <v>0</v>
      </c>
      <c r="P2141" t="str">
        <v>Zipcar</v>
      </c>
      <c r="Q2141">
        <v>0</v>
      </c>
    </row>
    <row r="2142" spans="13:17" x14ac:dyDescent="0.3">
      <c r="M2142" t="str">
        <v>Zilingo</v>
      </c>
      <c r="N2142" cm="1">
        <f t="array" ref="N2142">SUM(IF((licenziamenti[company]=M2142)*(licenziamenti[date_year]=anno)*(licenziamenti[industry]=settore)*(licenziamenti[country]=paese),licenziamenti[total_laid_off]))</f>
        <v>0</v>
      </c>
      <c r="P2142" t="str">
        <v>ZipRecruiter</v>
      </c>
      <c r="Q2142">
        <v>0</v>
      </c>
    </row>
    <row r="2143" spans="13:17" x14ac:dyDescent="0.3">
      <c r="M2143" t="str">
        <v>Zillow</v>
      </c>
      <c r="N2143" cm="1">
        <f t="array" ref="N2143">SUM(IF((licenziamenti[company]=M2143)*(licenziamenti[date_year]=anno)*(licenziamenti[industry]=settore)*(licenziamenti[country]=paese),licenziamenti[total_laid_off]))</f>
        <v>0</v>
      </c>
      <c r="P2143" t="str">
        <v>Ziroom</v>
      </c>
      <c r="Q2143">
        <v>0</v>
      </c>
    </row>
    <row r="2144" spans="13:17" x14ac:dyDescent="0.3">
      <c r="M2144" t="str">
        <v>Zip</v>
      </c>
      <c r="N2144" cm="1">
        <f t="array" ref="N2144">SUM(IF((licenziamenti[company]=M2144)*(licenziamenti[date_year]=anno)*(licenziamenti[industry]=settore)*(licenziamenti[country]=paese),licenziamenti[total_laid_off]))</f>
        <v>0</v>
      </c>
      <c r="P2144" t="str">
        <v>Zoe</v>
      </c>
      <c r="Q2144">
        <v>0</v>
      </c>
    </row>
    <row r="2145" spans="13:17" x14ac:dyDescent="0.3">
      <c r="M2145" t="str">
        <v>Zipcar</v>
      </c>
      <c r="N2145" cm="1">
        <f t="array" ref="N2145">SUM(IF((licenziamenti[company]=M2145)*(licenziamenti[date_year]=anno)*(licenziamenti[industry]=settore)*(licenziamenti[country]=paese),licenziamenti[total_laid_off]))</f>
        <v>0</v>
      </c>
      <c r="P2145" t="str">
        <v>Zola</v>
      </c>
      <c r="Q2145">
        <v>0</v>
      </c>
    </row>
    <row r="2146" spans="13:17" x14ac:dyDescent="0.3">
      <c r="M2146" t="str">
        <v>ZipRecruiter</v>
      </c>
      <c r="N2146" cm="1">
        <f t="array" ref="N2146">SUM(IF((licenziamenti[company]=M2146)*(licenziamenti[date_year]=anno)*(licenziamenti[industry]=settore)*(licenziamenti[country]=paese),licenziamenti[total_laid_off]))</f>
        <v>0</v>
      </c>
      <c r="P2146" t="str">
        <v>Zomato</v>
      </c>
      <c r="Q2146">
        <v>0</v>
      </c>
    </row>
    <row r="2147" spans="13:17" x14ac:dyDescent="0.3">
      <c r="M2147" t="str">
        <v>Ziroom</v>
      </c>
      <c r="N2147" cm="1">
        <f t="array" ref="N2147">SUM(IF((licenziamenti[company]=M2147)*(licenziamenti[date_year]=anno)*(licenziamenti[industry]=settore)*(licenziamenti[country]=paese),licenziamenti[total_laid_off]))</f>
        <v>0</v>
      </c>
      <c r="P2147" t="str">
        <v>Zoom</v>
      </c>
      <c r="Q2147">
        <v>0</v>
      </c>
    </row>
    <row r="2148" spans="13:17" x14ac:dyDescent="0.3">
      <c r="M2148" t="str">
        <v>Zoe</v>
      </c>
      <c r="N2148" cm="1">
        <f t="array" ref="N2148">SUM(IF((licenziamenti[company]=M2148)*(licenziamenti[date_year]=anno)*(licenziamenti[industry]=settore)*(licenziamenti[country]=paese),licenziamenti[total_laid_off]))</f>
        <v>0</v>
      </c>
      <c r="P2148" t="str">
        <v>ZoomInfo</v>
      </c>
      <c r="Q2148">
        <v>0</v>
      </c>
    </row>
    <row r="2149" spans="13:17" x14ac:dyDescent="0.3">
      <c r="M2149" t="str">
        <v>Zola</v>
      </c>
      <c r="N2149" cm="1">
        <f t="array" ref="N2149">SUM(IF((licenziamenti[company]=M2149)*(licenziamenti[date_year]=anno)*(licenziamenti[industry]=settore)*(licenziamenti[country]=paese),licenziamenti[total_laid_off]))</f>
        <v>0</v>
      </c>
      <c r="P2149" t="str">
        <v>Zoomo</v>
      </c>
      <c r="Q2149">
        <v>0</v>
      </c>
    </row>
    <row r="2150" spans="13:17" x14ac:dyDescent="0.3">
      <c r="M2150" t="str">
        <v>Zomato</v>
      </c>
      <c r="N2150" cm="1">
        <f t="array" ref="N2150">SUM(IF((licenziamenti[company]=M2150)*(licenziamenti[date_year]=anno)*(licenziamenti[industry]=settore)*(licenziamenti[country]=paese),licenziamenti[total_laid_off]))</f>
        <v>0</v>
      </c>
      <c r="P2150" t="str">
        <v>Zoopla</v>
      </c>
      <c r="Q2150">
        <v>0</v>
      </c>
    </row>
    <row r="2151" spans="13:17" x14ac:dyDescent="0.3">
      <c r="M2151" t="str">
        <v>Zoom</v>
      </c>
      <c r="N2151" cm="1">
        <f t="array" ref="N2151">SUM(IF((licenziamenti[company]=M2151)*(licenziamenti[date_year]=anno)*(licenziamenti[industry]=settore)*(licenziamenti[country]=paese),licenziamenti[total_laid_off]))</f>
        <v>0</v>
      </c>
      <c r="P2151" t="str">
        <v>Zoox</v>
      </c>
      <c r="Q2151">
        <v>0</v>
      </c>
    </row>
    <row r="2152" spans="13:17" x14ac:dyDescent="0.3">
      <c r="M2152" t="str">
        <v>ZoomInfo</v>
      </c>
      <c r="N2152" cm="1">
        <f t="array" ref="N2152">SUM(IF((licenziamenti[company]=M2152)*(licenziamenti[date_year]=anno)*(licenziamenti[industry]=settore)*(licenziamenti[country]=paese),licenziamenti[total_laid_off]))</f>
        <v>0</v>
      </c>
      <c r="P2152" t="str">
        <v>Zopper</v>
      </c>
      <c r="Q2152">
        <v>0</v>
      </c>
    </row>
    <row r="2153" spans="13:17" x14ac:dyDescent="0.3">
      <c r="M2153" t="str">
        <v>Zoomo</v>
      </c>
      <c r="N2153" cm="1">
        <f t="array" ref="N2153">SUM(IF((licenziamenti[company]=M2153)*(licenziamenti[date_year]=anno)*(licenziamenti[industry]=settore)*(licenziamenti[country]=paese),licenziamenti[total_laid_off]))</f>
        <v>0</v>
      </c>
      <c r="P2153" t="str">
        <v>Zscaler</v>
      </c>
      <c r="Q2153">
        <v>0</v>
      </c>
    </row>
    <row r="2154" spans="13:17" x14ac:dyDescent="0.3">
      <c r="M2154" t="str">
        <v>Zoopla</v>
      </c>
      <c r="N2154" cm="1">
        <f t="array" ref="N2154">SUM(IF((licenziamenti[company]=M2154)*(licenziamenti[date_year]=anno)*(licenziamenti[industry]=settore)*(licenziamenti[country]=paese),licenziamenti[total_laid_off]))</f>
        <v>0</v>
      </c>
      <c r="P2154" t="str">
        <v>Zulily</v>
      </c>
      <c r="Q2154">
        <v>0</v>
      </c>
    </row>
    <row r="2155" spans="13:17" x14ac:dyDescent="0.3">
      <c r="M2155" t="str">
        <v>Zoox</v>
      </c>
      <c r="N2155" cm="1">
        <f t="array" ref="N2155">SUM(IF((licenziamenti[company]=M2155)*(licenziamenti[date_year]=anno)*(licenziamenti[industry]=settore)*(licenziamenti[country]=paese),licenziamenti[total_laid_off]))</f>
        <v>0</v>
      </c>
      <c r="P2155" t="str">
        <v>Zum</v>
      </c>
      <c r="Q2155">
        <v>0</v>
      </c>
    </row>
    <row r="2156" spans="13:17" x14ac:dyDescent="0.3">
      <c r="M2156" t="str">
        <v>Zopper</v>
      </c>
      <c r="N2156" cm="1">
        <f t="array" ref="N2156">SUM(IF((licenziamenti[company]=M2156)*(licenziamenti[date_year]=anno)*(licenziamenti[industry]=settore)*(licenziamenti[country]=paese),licenziamenti[total_laid_off]))</f>
        <v>0</v>
      </c>
      <c r="P2156" t="str">
        <v>Zume</v>
      </c>
      <c r="Q2156">
        <v>0</v>
      </c>
    </row>
    <row r="2157" spans="13:17" x14ac:dyDescent="0.3">
      <c r="M2157" t="str">
        <v>Zscaler</v>
      </c>
      <c r="N2157" cm="1">
        <f t="array" ref="N2157">SUM(IF((licenziamenti[company]=M2157)*(licenziamenti[date_year]=anno)*(licenziamenti[industry]=settore)*(licenziamenti[country]=paese),licenziamenti[total_laid_off]))</f>
        <v>0</v>
      </c>
      <c r="P2157" t="str">
        <v>Zumper</v>
      </c>
      <c r="Q2157">
        <v>0</v>
      </c>
    </row>
    <row r="2158" spans="13:17" x14ac:dyDescent="0.3">
      <c r="M2158" t="str">
        <v>Zulily</v>
      </c>
      <c r="N2158" cm="1">
        <f t="array" ref="N2158">SUM(IF((licenziamenti[company]=M2158)*(licenziamenti[date_year]=anno)*(licenziamenti[industry]=settore)*(licenziamenti[country]=paese),licenziamenti[total_laid_off]))</f>
        <v>0</v>
      </c>
      <c r="P2158" t="str">
        <v>Zuora</v>
      </c>
      <c r="Q2158">
        <v>0</v>
      </c>
    </row>
    <row r="2159" spans="13:17" x14ac:dyDescent="0.3">
      <c r="M2159" t="str">
        <v>Zum</v>
      </c>
      <c r="N2159" cm="1">
        <f t="array" ref="N2159">SUM(IF((licenziamenti[company]=M2159)*(licenziamenti[date_year]=anno)*(licenziamenti[industry]=settore)*(licenziamenti[country]=paese),licenziamenti[total_laid_off]))</f>
        <v>0</v>
      </c>
      <c r="P2159" t="str">
        <v>Zupee</v>
      </c>
      <c r="Q2159">
        <v>0</v>
      </c>
    </row>
    <row r="2160" spans="13:17" x14ac:dyDescent="0.3">
      <c r="M2160" t="str">
        <v>Zume</v>
      </c>
      <c r="N2160" cm="1">
        <f t="array" ref="N2160">SUM(IF((licenziamenti[company]=M2160)*(licenziamenti[date_year]=anno)*(licenziamenti[industry]=settore)*(licenziamenti[country]=paese),licenziamenti[total_laid_off]))</f>
        <v>0</v>
      </c>
      <c r="P2160" t="str">
        <v>Zwift</v>
      </c>
      <c r="Q2160">
        <v>0</v>
      </c>
    </row>
    <row r="2161" spans="13:17" x14ac:dyDescent="0.3">
      <c r="M2161" t="str">
        <v>Zumper</v>
      </c>
      <c r="N2161" cm="1">
        <f t="array" ref="N2161">SUM(IF((licenziamenti[company]=M2161)*(licenziamenti[date_year]=anno)*(licenziamenti[industry]=settore)*(licenziamenti[country]=paese),licenziamenti[total_laid_off]))</f>
        <v>0</v>
      </c>
      <c r="P2161" t="str">
        <v>Zylo</v>
      </c>
      <c r="Q2161">
        <v>0</v>
      </c>
    </row>
    <row r="2162" spans="13:17" x14ac:dyDescent="0.3">
      <c r="M2162" t="str">
        <v>Zuora</v>
      </c>
      <c r="N2162" cm="1">
        <f t="array" ref="N2162">SUM(IF((licenziamenti[company]=M2162)*(licenziamenti[date_year]=anno)*(licenziamenti[industry]=settore)*(licenziamenti[country]=paese),licenziamenti[total_laid_off]))</f>
        <v>0</v>
      </c>
      <c r="P2162" t="str">
        <v>Zymergen</v>
      </c>
      <c r="Q2162">
        <v>0</v>
      </c>
    </row>
    <row r="2163" spans="13:17" x14ac:dyDescent="0.3">
      <c r="M2163" t="str">
        <v>Zupee</v>
      </c>
      <c r="N2163" cm="1">
        <f t="array" ref="N2163">SUM(IF((licenziamenti[company]=M2163)*(licenziamenti[date_year]=anno)*(licenziamenti[industry]=settore)*(licenziamenti[country]=paese),licenziamenti[total_laid_off]))</f>
        <v>0</v>
      </c>
      <c r="P2163" t="str">
        <v>Lenovo</v>
      </c>
      <c r="Q2163">
        <v>1000</v>
      </c>
    </row>
    <row r="2164" spans="13:17" x14ac:dyDescent="0.3">
      <c r="M2164" t="str">
        <v>Zwift</v>
      </c>
      <c r="N2164" cm="1">
        <f t="array" ref="N2164">SUM(IF((licenziamenti[company]=M2164)*(licenziamenti[date_year]=anno)*(licenziamenti[industry]=settore)*(licenziamenti[country]=paese),licenziamenti[total_laid_off]))</f>
        <v>0</v>
      </c>
      <c r="P2164" t="str">
        <v>Micron</v>
      </c>
      <c r="Q2164">
        <v>3000</v>
      </c>
    </row>
    <row r="2165" spans="13:17" x14ac:dyDescent="0.3">
      <c r="M2165" t="str">
        <v>Zylo</v>
      </c>
      <c r="N2165" cm="1">
        <f t="array" ref="N2165">SUM(IF((licenziamenti[company]=M2165)*(licenziamenti[date_year]=anno)*(licenziamenti[industry]=settore)*(licenziamenti[country]=paese),licenziamenti[total_laid_off]))</f>
        <v>0</v>
      </c>
      <c r="P2165" t="str">
        <v>Hewlett Packard Enterprise</v>
      </c>
      <c r="Q2165">
        <v>25520</v>
      </c>
    </row>
    <row r="2166" spans="13:17" x14ac:dyDescent="0.3">
      <c r="M2166" t="str">
        <v>Zymergen</v>
      </c>
      <c r="N2166" cm="1">
        <f t="array" ref="N2166">SUM(IF((licenziamenti[company]=M2166)*(licenziamenti[date_year]=anno)*(licenziamenti[industry]=settore)*(licenziamenti[country]=paese),licenziamenti[total_laid_off]))</f>
        <v>0</v>
      </c>
      <c r="P2166" t="str">
        <v>Intel</v>
      </c>
      <c r="Q2166">
        <v>270580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AF6B-4176-427E-8D2C-7568E26E3018}">
  <dimension ref="A1:B7"/>
  <sheetViews>
    <sheetView workbookViewId="0">
      <selection activeCell="B2" sqref="B2"/>
    </sheetView>
  </sheetViews>
  <sheetFormatPr defaultRowHeight="14.4" x14ac:dyDescent="0.3"/>
  <cols>
    <col min="1" max="1" width="11" bestFit="1" customWidth="1"/>
  </cols>
  <sheetData>
    <row r="1" spans="1:2" x14ac:dyDescent="0.3">
      <c r="A1" s="2" t="s">
        <v>6403</v>
      </c>
    </row>
    <row r="2" spans="1:2" x14ac:dyDescent="0.3">
      <c r="A2" cm="1">
        <f t="array" ref="A2:A7">_xlfn.UNIQUE(_xlfn._xlws.SORT(YEAR(licenziamenti[date])))</f>
        <v>2020</v>
      </c>
      <c r="B2" s="4" cm="1">
        <f t="array" ref="B2">SUM(IF((licenziamenti[date_year]=A2)*(licenziamenti[industry]=settore)*(licenziamenti[country]=paese),licenziamenti[total_laid_off]))</f>
        <v>0</v>
      </c>
    </row>
    <row r="3" spans="1:2" x14ac:dyDescent="0.3">
      <c r="A3">
        <v>2021</v>
      </c>
      <c r="B3" s="4" cm="1">
        <f t="array" ref="B3">SUM(IF((licenziamenti[date_year]=A3)*(licenziamenti[industry]=settore)*(licenziamenti[country]=paese),licenziamenti[total_laid_off]))</f>
        <v>0</v>
      </c>
    </row>
    <row r="4" spans="1:2" x14ac:dyDescent="0.3">
      <c r="A4">
        <v>2022</v>
      </c>
      <c r="B4" s="4" cm="1">
        <f t="array" ref="B4">SUM(IF((licenziamenti[date_year]=A4)*(licenziamenti[industry]=settore)*(licenziamenti[country]=paese),licenziamenti[total_laid_off]))</f>
        <v>4520</v>
      </c>
    </row>
    <row r="5" spans="1:2" x14ac:dyDescent="0.3">
      <c r="A5">
        <v>2023</v>
      </c>
      <c r="B5" s="4" cm="1">
        <f t="array" ref="B5">SUM(IF((licenziamenti[date_year]=A5)*(licenziamenti[industry]=settore)*(licenziamenti[country]=paese),licenziamenti[total_laid_off]))</f>
        <v>87750</v>
      </c>
    </row>
    <row r="6" spans="1:2" x14ac:dyDescent="0.3">
      <c r="A6">
        <v>2024</v>
      </c>
      <c r="B6" s="4" cm="1">
        <f t="array" ref="B6">SUM(IF((licenziamenti[date_year]=A6)*(licenziamenti[industry]=settore)*(licenziamenti[country]=paese),licenziamenti[total_laid_off]))</f>
        <v>187860</v>
      </c>
    </row>
    <row r="7" spans="1:2" x14ac:dyDescent="0.3">
      <c r="A7">
        <v>2025</v>
      </c>
      <c r="B7" s="4" cm="1">
        <f t="array" ref="B7">SUM(IF((licenziamenti[date_year]=A7)*(licenziamenti[industry]=settore)*(licenziamenti[country]=paese),licenziamenti[total_laid_off]))</f>
        <v>300100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4487-E178-4394-B16F-5498F2A772F2}">
  <dimension ref="A1:B58"/>
  <sheetViews>
    <sheetView topLeftCell="A32" workbookViewId="0">
      <selection activeCell="E50" sqref="E50"/>
    </sheetView>
  </sheetViews>
  <sheetFormatPr defaultRowHeight="14.4" x14ac:dyDescent="0.3"/>
  <cols>
    <col min="1" max="1" width="18" bestFit="1" customWidth="1"/>
  </cols>
  <sheetData>
    <row r="1" spans="1:2" x14ac:dyDescent="0.3">
      <c r="A1" s="2" t="s">
        <v>6404</v>
      </c>
    </row>
    <row r="2" spans="1:2" x14ac:dyDescent="0.3">
      <c r="A2" t="str" cm="1">
        <f t="array" ref="A2:A58">_xlfn.UNIQUE(_xlfn._xlws.SORT(_xlfn._xlws.FILTER(licenziamenti[country],licenziamenti[country]&lt;&gt;"")))</f>
        <v>Argentina</v>
      </c>
      <c r="B2" cm="1">
        <f t="array" ref="B2">SUM(IF((licenziamenti[country]=A2)*(licenziamenti[date_year]=anno)*(licenziamenti[industry]=settore),licenziamenti[total_laid_off]))</f>
        <v>0</v>
      </c>
    </row>
    <row r="3" spans="1:2" x14ac:dyDescent="0.3">
      <c r="A3" t="str">
        <v>Australia</v>
      </c>
      <c r="B3" cm="1">
        <f t="array" ref="B3">SUM(IF((licenziamenti[country]=A3)*(licenziamenti[date_year]=anno)*(licenziamenti[industry]=settore),licenziamenti[total_laid_off]))</f>
        <v>0</v>
      </c>
    </row>
    <row r="4" spans="1:2" x14ac:dyDescent="0.3">
      <c r="A4" t="str">
        <v>Austria</v>
      </c>
      <c r="B4" cm="1">
        <f t="array" ref="B4">SUM(IF((licenziamenti[country]=A4)*(licenziamenti[date_year]=anno)*(licenziamenti[industry]=settore),licenziamenti[total_laid_off]))</f>
        <v>0</v>
      </c>
    </row>
    <row r="5" spans="1:2" x14ac:dyDescent="0.3">
      <c r="A5" t="str">
        <v>Belgium</v>
      </c>
      <c r="B5" cm="1">
        <f t="array" ref="B5">SUM(IF((licenziamenti[country]=A5)*(licenziamenti[date_year]=anno)*(licenziamenti[industry]=settore),licenziamenti[total_laid_off]))</f>
        <v>0</v>
      </c>
    </row>
    <row r="6" spans="1:2" x14ac:dyDescent="0.3">
      <c r="A6" t="str">
        <v>Brazil</v>
      </c>
      <c r="B6" cm="1">
        <f t="array" ref="B6">SUM(IF((licenziamenti[country]=A6)*(licenziamenti[date_year]=anno)*(licenziamenti[industry]=settore),licenziamenti[total_laid_off]))</f>
        <v>0</v>
      </c>
    </row>
    <row r="7" spans="1:2" x14ac:dyDescent="0.3">
      <c r="A7" t="str">
        <v>Canada</v>
      </c>
      <c r="B7" cm="1">
        <f t="array" ref="B7">SUM(IF((licenziamenti[country]=A7)*(licenziamenti[date_year]=anno)*(licenziamenti[industry]=settore),licenziamenti[total_laid_off]))</f>
        <v>800</v>
      </c>
    </row>
    <row r="8" spans="1:2" x14ac:dyDescent="0.3">
      <c r="A8" t="str">
        <v>Cayman Islands</v>
      </c>
      <c r="B8" cm="1">
        <f t="array" ref="B8">SUM(IF((licenziamenti[country]=A8)*(licenziamenti[date_year]=anno)*(licenziamenti[industry]=settore),licenziamenti[total_laid_off]))</f>
        <v>0</v>
      </c>
    </row>
    <row r="9" spans="1:2" x14ac:dyDescent="0.3">
      <c r="A9" t="str">
        <v>Chile</v>
      </c>
      <c r="B9" cm="1">
        <f t="array" ref="B9">SUM(IF((licenziamenti[country]=A9)*(licenziamenti[date_year]=anno)*(licenziamenti[industry]=settore),licenziamenti[total_laid_off]))</f>
        <v>0</v>
      </c>
    </row>
    <row r="10" spans="1:2" x14ac:dyDescent="0.3">
      <c r="A10" t="str">
        <v>China</v>
      </c>
      <c r="B10" cm="1">
        <f t="array" ref="B10">SUM(IF((licenziamenti[country]=A10)*(licenziamenti[date_year]=anno)*(licenziamenti[industry]=settore),licenziamenti[total_laid_off]))</f>
        <v>0</v>
      </c>
    </row>
    <row r="11" spans="1:2" x14ac:dyDescent="0.3">
      <c r="A11" t="str">
        <v>Colombia</v>
      </c>
      <c r="B11" cm="1">
        <f t="array" ref="B11">SUM(IF((licenziamenti[country]=A11)*(licenziamenti[date_year]=anno)*(licenziamenti[industry]=settore),licenziamenti[total_laid_off]))</f>
        <v>0</v>
      </c>
    </row>
    <row r="12" spans="1:2" x14ac:dyDescent="0.3">
      <c r="A12" t="str">
        <v>Cyprus</v>
      </c>
      <c r="B12" cm="1">
        <f t="array" ref="B12">SUM(IF((licenziamenti[country]=A12)*(licenziamenti[date_year]=anno)*(licenziamenti[industry]=settore),licenziamenti[total_laid_off]))</f>
        <v>0</v>
      </c>
    </row>
    <row r="13" spans="1:2" x14ac:dyDescent="0.3">
      <c r="A13" t="str">
        <v>Czech Republic</v>
      </c>
      <c r="B13" cm="1">
        <f t="array" ref="B13">SUM(IF((licenziamenti[country]=A13)*(licenziamenti[date_year]=anno)*(licenziamenti[industry]=settore),licenziamenti[total_laid_off]))</f>
        <v>0</v>
      </c>
    </row>
    <row r="14" spans="1:2" x14ac:dyDescent="0.3">
      <c r="A14" t="str">
        <v>Denmark</v>
      </c>
      <c r="B14" cm="1">
        <f t="array" ref="B14">SUM(IF((licenziamenti[country]=A14)*(licenziamenti[date_year]=anno)*(licenziamenti[industry]=settore),licenziamenti[total_laid_off]))</f>
        <v>0</v>
      </c>
    </row>
    <row r="15" spans="1:2" x14ac:dyDescent="0.3">
      <c r="A15" t="str">
        <v>Egypt</v>
      </c>
      <c r="B15" cm="1">
        <f t="array" ref="B15">SUM(IF((licenziamenti[country]=A15)*(licenziamenti[date_year]=anno)*(licenziamenti[industry]=settore),licenziamenti[total_laid_off]))</f>
        <v>0</v>
      </c>
    </row>
    <row r="16" spans="1:2" x14ac:dyDescent="0.3">
      <c r="A16" t="str">
        <v>Estonia</v>
      </c>
      <c r="B16" cm="1">
        <f t="array" ref="B16">SUM(IF((licenziamenti[country]=A16)*(licenziamenti[date_year]=anno)*(licenziamenti[industry]=settore),licenziamenti[total_laid_off]))</f>
        <v>0</v>
      </c>
    </row>
    <row r="17" spans="1:2" x14ac:dyDescent="0.3">
      <c r="A17" t="str">
        <v>Finland</v>
      </c>
      <c r="B17" cm="1">
        <f t="array" ref="B17">SUM(IF((licenziamenti[country]=A17)*(licenziamenti[date_year]=anno)*(licenziamenti[industry]=settore),licenziamenti[total_laid_off]))</f>
        <v>0</v>
      </c>
    </row>
    <row r="18" spans="1:2" x14ac:dyDescent="0.3">
      <c r="A18" t="str">
        <v>France</v>
      </c>
      <c r="B18" cm="1">
        <f t="array" ref="B18">SUM(IF((licenziamenti[country]=A18)*(licenziamenti[date_year]=anno)*(licenziamenti[industry]=settore),licenziamenti[total_laid_off]))</f>
        <v>0</v>
      </c>
    </row>
    <row r="19" spans="1:2" x14ac:dyDescent="0.3">
      <c r="A19" t="str">
        <v>Germany</v>
      </c>
      <c r="B19" cm="1">
        <f t="array" ref="B19">SUM(IF((licenziamenti[country]=A19)*(licenziamenti[date_year]=anno)*(licenziamenti[industry]=settore),licenziamenti[total_laid_off]))</f>
        <v>0</v>
      </c>
    </row>
    <row r="20" spans="1:2" x14ac:dyDescent="0.3">
      <c r="A20" t="str">
        <v>Ghana</v>
      </c>
      <c r="B20" cm="1">
        <f t="array" ref="B20">SUM(IF((licenziamenti[country]=A20)*(licenziamenti[date_year]=anno)*(licenziamenti[industry]=settore),licenziamenti[total_laid_off]))</f>
        <v>0</v>
      </c>
    </row>
    <row r="21" spans="1:2" x14ac:dyDescent="0.3">
      <c r="A21" t="str">
        <v>Hong Kong</v>
      </c>
      <c r="B21" cm="1">
        <f t="array" ref="B21">SUM(IF((licenziamenti[country]=A21)*(licenziamenti[date_year]=anno)*(licenziamenti[industry]=settore),licenziamenti[total_laid_off]))</f>
        <v>0</v>
      </c>
    </row>
    <row r="22" spans="1:2" x14ac:dyDescent="0.3">
      <c r="A22" t="str">
        <v>Hungary</v>
      </c>
      <c r="B22" cm="1">
        <f t="array" ref="B22">SUM(IF((licenziamenti[country]=A22)*(licenziamenti[date_year]=anno)*(licenziamenti[industry]=settore),licenziamenti[total_laid_off]))</f>
        <v>0</v>
      </c>
    </row>
    <row r="23" spans="1:2" x14ac:dyDescent="0.3">
      <c r="A23" t="str">
        <v>India</v>
      </c>
      <c r="B23" cm="1">
        <f t="array" ref="B23">SUM(IF((licenziamenti[country]=A23)*(licenziamenti[date_year]=anno)*(licenziamenti[industry]=settore),licenziamenti[total_laid_off]))</f>
        <v>0</v>
      </c>
    </row>
    <row r="24" spans="1:2" x14ac:dyDescent="0.3">
      <c r="A24" t="str">
        <v>Indonesia</v>
      </c>
      <c r="B24" cm="1">
        <f t="array" ref="B24">SUM(IF((licenziamenti[country]=A24)*(licenziamenti[date_year]=anno)*(licenziamenti[industry]=settore),licenziamenti[total_laid_off]))</f>
        <v>0</v>
      </c>
    </row>
    <row r="25" spans="1:2" x14ac:dyDescent="0.3">
      <c r="A25" t="str">
        <v>Ireland</v>
      </c>
      <c r="B25" cm="1">
        <f t="array" ref="B25">SUM(IF((licenziamenti[country]=A25)*(licenziamenti[date_year]=anno)*(licenziamenti[industry]=settore),licenziamenti[total_laid_off]))</f>
        <v>0</v>
      </c>
    </row>
    <row r="26" spans="1:2" x14ac:dyDescent="0.3">
      <c r="A26" t="str">
        <v>Israel</v>
      </c>
      <c r="B26" cm="1">
        <f t="array" ref="B26">SUM(IF((licenziamenti[country]=A26)*(licenziamenti[date_year]=anno)*(licenziamenti[industry]=settore),licenziamenti[total_laid_off]))</f>
        <v>0</v>
      </c>
    </row>
    <row r="27" spans="1:2" x14ac:dyDescent="0.3">
      <c r="A27" t="str">
        <v>Italy</v>
      </c>
      <c r="B27" cm="1">
        <f t="array" ref="B27">SUM(IF((licenziamenti[country]=A27)*(licenziamenti[date_year]=anno)*(licenziamenti[industry]=settore),licenziamenti[total_laid_off]))</f>
        <v>0</v>
      </c>
    </row>
    <row r="28" spans="1:2" x14ac:dyDescent="0.3">
      <c r="A28" t="str">
        <v>Japan</v>
      </c>
      <c r="B28" cm="1">
        <f t="array" ref="B28">SUM(IF((licenziamenti[country]=A28)*(licenziamenti[date_year]=anno)*(licenziamenti[industry]=settore),licenziamenti[total_laid_off]))</f>
        <v>0</v>
      </c>
    </row>
    <row r="29" spans="1:2" x14ac:dyDescent="0.3">
      <c r="A29" t="str">
        <v>Kenya</v>
      </c>
      <c r="B29" cm="1">
        <f t="array" ref="B29">SUM(IF((licenziamenti[country]=A29)*(licenziamenti[date_year]=anno)*(licenziamenti[industry]=settore),licenziamenti[total_laid_off]))</f>
        <v>0</v>
      </c>
    </row>
    <row r="30" spans="1:2" x14ac:dyDescent="0.3">
      <c r="A30" t="str">
        <v>Lithuania</v>
      </c>
      <c r="B30" cm="1">
        <f t="array" ref="B30">SUM(IF((licenziamenti[country]=A30)*(licenziamenti[date_year]=anno)*(licenziamenti[industry]=settore),licenziamenti[total_laid_off]))</f>
        <v>0</v>
      </c>
    </row>
    <row r="31" spans="1:2" x14ac:dyDescent="0.3">
      <c r="A31" t="str">
        <v>Luxembourg</v>
      </c>
      <c r="B31" cm="1">
        <f t="array" ref="B31">SUM(IF((licenziamenti[country]=A31)*(licenziamenti[date_year]=anno)*(licenziamenti[industry]=settore),licenziamenti[total_laid_off]))</f>
        <v>0</v>
      </c>
    </row>
    <row r="32" spans="1:2" x14ac:dyDescent="0.3">
      <c r="A32" t="str">
        <v>Malaysia</v>
      </c>
      <c r="B32" cm="1">
        <f t="array" ref="B32">SUM(IF((licenziamenti[country]=A32)*(licenziamenti[date_year]=anno)*(licenziamenti[industry]=settore),licenziamenti[total_laid_off]))</f>
        <v>0</v>
      </c>
    </row>
    <row r="33" spans="1:2" x14ac:dyDescent="0.3">
      <c r="A33" t="str">
        <v>Mexico</v>
      </c>
      <c r="B33" cm="1">
        <f t="array" ref="B33">SUM(IF((licenziamenti[country]=A33)*(licenziamenti[date_year]=anno)*(licenziamenti[industry]=settore),licenziamenti[total_laid_off]))</f>
        <v>0</v>
      </c>
    </row>
    <row r="34" spans="1:2" x14ac:dyDescent="0.3">
      <c r="A34" t="str">
        <v>Netherlands</v>
      </c>
      <c r="B34" cm="1">
        <f t="array" ref="B34">SUM(IF((licenziamenti[country]=A34)*(licenziamenti[date_year]=anno)*(licenziamenti[industry]=settore),licenziamenti[total_laid_off]))</f>
        <v>0</v>
      </c>
    </row>
    <row r="35" spans="1:2" x14ac:dyDescent="0.3">
      <c r="A35" t="str">
        <v>New Zealand</v>
      </c>
      <c r="B35" cm="1">
        <f t="array" ref="B35">SUM(IF((licenziamenti[country]=A35)*(licenziamenti[date_year]=anno)*(licenziamenti[industry]=settore),licenziamenti[total_laid_off]))</f>
        <v>0</v>
      </c>
    </row>
    <row r="36" spans="1:2" x14ac:dyDescent="0.3">
      <c r="A36" t="str">
        <v>Nigeria</v>
      </c>
      <c r="B36" cm="1">
        <f t="array" ref="B36">SUM(IF((licenziamenti[country]=A36)*(licenziamenti[date_year]=anno)*(licenziamenti[industry]=settore),licenziamenti[total_laid_off]))</f>
        <v>0</v>
      </c>
    </row>
    <row r="37" spans="1:2" x14ac:dyDescent="0.3">
      <c r="A37" t="str">
        <v>Norway</v>
      </c>
      <c r="B37" cm="1">
        <f t="array" ref="B37">SUM(IF((licenziamenti[country]=A37)*(licenziamenti[date_year]=anno)*(licenziamenti[industry]=settore),licenziamenti[total_laid_off]))</f>
        <v>0</v>
      </c>
    </row>
    <row r="38" spans="1:2" x14ac:dyDescent="0.3">
      <c r="A38" t="str">
        <v>Pakistan</v>
      </c>
      <c r="B38" cm="1">
        <f t="array" ref="B38">SUM(IF((licenziamenti[country]=A38)*(licenziamenti[date_year]=anno)*(licenziamenti[industry]=settore),licenziamenti[total_laid_off]))</f>
        <v>0</v>
      </c>
    </row>
    <row r="39" spans="1:2" x14ac:dyDescent="0.3">
      <c r="A39" t="str">
        <v>Poland</v>
      </c>
      <c r="B39" cm="1">
        <f t="array" ref="B39">SUM(IF((licenziamenti[country]=A39)*(licenziamenti[date_year]=anno)*(licenziamenti[industry]=settore),licenziamenti[total_laid_off]))</f>
        <v>0</v>
      </c>
    </row>
    <row r="40" spans="1:2" x14ac:dyDescent="0.3">
      <c r="A40" t="str">
        <v>Portugal</v>
      </c>
      <c r="B40" cm="1">
        <f t="array" ref="B40">SUM(IF((licenziamenti[country]=A40)*(licenziamenti[date_year]=anno)*(licenziamenti[industry]=settore),licenziamenti[total_laid_off]))</f>
        <v>0</v>
      </c>
    </row>
    <row r="41" spans="1:2" x14ac:dyDescent="0.3">
      <c r="A41" t="str">
        <v>Romania</v>
      </c>
      <c r="B41" cm="1">
        <f t="array" ref="B41">SUM(IF((licenziamenti[country]=A41)*(licenziamenti[date_year]=anno)*(licenziamenti[industry]=settore),licenziamenti[total_laid_off]))</f>
        <v>0</v>
      </c>
    </row>
    <row r="42" spans="1:2" x14ac:dyDescent="0.3">
      <c r="A42" t="str">
        <v>Russia</v>
      </c>
      <c r="B42" cm="1">
        <f t="array" ref="B42">SUM(IF((licenziamenti[country]=A42)*(licenziamenti[date_year]=anno)*(licenziamenti[industry]=settore),licenziamenti[total_laid_off]))</f>
        <v>0</v>
      </c>
    </row>
    <row r="43" spans="1:2" x14ac:dyDescent="0.3">
      <c r="A43" t="str">
        <v>Senegal</v>
      </c>
      <c r="B43" cm="1">
        <f t="array" ref="B43">SUM(IF((licenziamenti[country]=A43)*(licenziamenti[date_year]=anno)*(licenziamenti[industry]=settore),licenziamenti[total_laid_off]))</f>
        <v>0</v>
      </c>
    </row>
    <row r="44" spans="1:2" x14ac:dyDescent="0.3">
      <c r="A44" t="str">
        <v>Seychelles</v>
      </c>
      <c r="B44" cm="1">
        <f t="array" ref="B44">SUM(IF((licenziamenti[country]=A44)*(licenziamenti[date_year]=anno)*(licenziamenti[industry]=settore),licenziamenti[total_laid_off]))</f>
        <v>0</v>
      </c>
    </row>
    <row r="45" spans="1:2" x14ac:dyDescent="0.3">
      <c r="A45" t="str">
        <v>Singapore</v>
      </c>
      <c r="B45" cm="1">
        <f t="array" ref="B45">SUM(IF((licenziamenti[country]=A45)*(licenziamenti[date_year]=anno)*(licenziamenti[industry]=settore),licenziamenti[total_laid_off]))</f>
        <v>0</v>
      </c>
    </row>
    <row r="46" spans="1:2" x14ac:dyDescent="0.3">
      <c r="A46" t="str">
        <v>South Korea</v>
      </c>
      <c r="B46" cm="1">
        <f t="array" ref="B46">SUM(IF((licenziamenti[country]=A46)*(licenziamenti[date_year]=anno)*(licenziamenti[industry]=settore),licenziamenti[total_laid_off]))</f>
        <v>0</v>
      </c>
    </row>
    <row r="47" spans="1:2" x14ac:dyDescent="0.3">
      <c r="A47" t="str">
        <v>Spain</v>
      </c>
      <c r="B47" cm="1">
        <f t="array" ref="B47">SUM(IF((licenziamenti[country]=A47)*(licenziamenti[date_year]=anno)*(licenziamenti[industry]=settore),licenziamenti[total_laid_off]))</f>
        <v>0</v>
      </c>
    </row>
    <row r="48" spans="1:2" x14ac:dyDescent="0.3">
      <c r="A48" t="str">
        <v>Sweden</v>
      </c>
      <c r="B48" cm="1">
        <f t="array" ref="B48">SUM(IF((licenziamenti[country]=A48)*(licenziamenti[date_year]=anno)*(licenziamenti[industry]=settore),licenziamenti[total_laid_off]))</f>
        <v>0</v>
      </c>
    </row>
    <row r="49" spans="1:2" x14ac:dyDescent="0.3">
      <c r="A49" t="str">
        <v>Switzerland</v>
      </c>
      <c r="B49" cm="1">
        <f t="array" ref="B49">SUM(IF((licenziamenti[country]=A49)*(licenziamenti[date_year]=anno)*(licenziamenti[industry]=settore),licenziamenti[total_laid_off]))</f>
        <v>0</v>
      </c>
    </row>
    <row r="50" spans="1:2" x14ac:dyDescent="0.3">
      <c r="A50" t="str">
        <v>Thailand</v>
      </c>
      <c r="B50" cm="1">
        <f t="array" ref="B50">SUM(IF((licenziamenti[country]=A50)*(licenziamenti[date_year]=anno)*(licenziamenti[industry]=settore),licenziamenti[total_laid_off]))</f>
        <v>0</v>
      </c>
    </row>
    <row r="51" spans="1:2" x14ac:dyDescent="0.3">
      <c r="A51" t="str">
        <v>Turkey</v>
      </c>
      <c r="B51" cm="1">
        <f t="array" ref="B51">SUM(IF((licenziamenti[country]=A51)*(licenziamenti[date_year]=anno)*(licenziamenti[industry]=settore),licenziamenti[total_laid_off]))</f>
        <v>0</v>
      </c>
    </row>
    <row r="52" spans="1:2" x14ac:dyDescent="0.3">
      <c r="A52" t="str">
        <v>UAE</v>
      </c>
      <c r="B52" cm="1">
        <f t="array" ref="B52">SUM(IF((licenziamenti[country]=A52)*(licenziamenti[date_year]=anno)*(licenziamenti[industry]=settore),licenziamenti[total_laid_off]))</f>
        <v>0</v>
      </c>
    </row>
    <row r="53" spans="1:2" x14ac:dyDescent="0.3">
      <c r="A53" t="str">
        <v>Ukraine</v>
      </c>
      <c r="B53" cm="1">
        <f t="array" ref="B53">SUM(IF((licenziamenti[country]=A53)*(licenziamenti[date_year]=anno)*(licenziamenti[industry]=settore),licenziamenti[total_laid_off]))</f>
        <v>0</v>
      </c>
    </row>
    <row r="54" spans="1:2" x14ac:dyDescent="0.3">
      <c r="A54" t="str">
        <v>United Arab Emirates</v>
      </c>
      <c r="B54" cm="1">
        <f t="array" ref="B54">SUM(IF((licenziamenti[country]=A54)*(licenziamenti[date_year]=anno)*(licenziamenti[industry]=settore),licenziamenti[total_laid_off]))</f>
        <v>0</v>
      </c>
    </row>
    <row r="55" spans="1:2" x14ac:dyDescent="0.3">
      <c r="A55" t="str">
        <v>United Kingdom</v>
      </c>
      <c r="B55" cm="1">
        <f t="array" ref="B55">SUM(IF((licenziamenti[country]=A55)*(licenziamenti[date_year]=anno)*(licenziamenti[industry]=settore),licenziamenti[total_laid_off]))</f>
        <v>0</v>
      </c>
    </row>
    <row r="56" spans="1:2" x14ac:dyDescent="0.3">
      <c r="A56" t="str">
        <v>United States</v>
      </c>
      <c r="B56" cm="1">
        <f t="array" ref="B56">SUM(IF((licenziamenti[country]=A56)*(licenziamenti[date_year]=anno)*(licenziamenti[industry]=settore),licenziamenti[total_laid_off]))</f>
        <v>300100</v>
      </c>
    </row>
    <row r="57" spans="1:2" x14ac:dyDescent="0.3">
      <c r="A57" t="str">
        <v>Uruguay</v>
      </c>
      <c r="B57" cm="1">
        <f t="array" ref="B57">SUM(IF((licenziamenti[country]=A57)*(licenziamenti[date_year]=anno)*(licenziamenti[industry]=settore),licenziamenti[total_laid_off]))</f>
        <v>0</v>
      </c>
    </row>
    <row r="58" spans="1:2" x14ac:dyDescent="0.3">
      <c r="A58" t="str">
        <v>Vietnam</v>
      </c>
      <c r="B58" cm="1">
        <f t="array" ref="B58">SUM(IF((licenziamenti[country]=A58)*(licenziamenti[date_year]=anno)*(licenziamenti[industry]=settore),licenziamenti[total_laid_off]))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BD847D-8D6F-46F1-9132-37DAC1F759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6</vt:i4>
      </vt:variant>
    </vt:vector>
  </HeadingPairs>
  <TitlesOfParts>
    <vt:vector size="11" baseType="lpstr">
      <vt:lpstr>Dati</vt:lpstr>
      <vt:lpstr>Dashboard</vt:lpstr>
      <vt:lpstr>Settore</vt:lpstr>
      <vt:lpstr>Anno</vt:lpstr>
      <vt:lpstr>Paese</vt:lpstr>
      <vt:lpstr>anno</vt:lpstr>
      <vt:lpstr>maxstage</vt:lpstr>
      <vt:lpstr>paese</vt:lpstr>
      <vt:lpstr>settore</vt:lpstr>
      <vt:lpstr>totlicenziamenti</vt:lpstr>
      <vt:lpstr>valmaxstage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Izzi</dc:creator>
  <cp:lastModifiedBy>Riccardo Izzi</cp:lastModifiedBy>
  <dcterms:created xsi:type="dcterms:W3CDTF">2026-06-24T14:33:00Z</dcterms:created>
  <dcterms:modified xsi:type="dcterms:W3CDTF">2026-07-01T16:57:51Z</dcterms:modified>
</cp:coreProperties>
</file>